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C:\Users\m017221\Desktop\"/>
    </mc:Choice>
  </mc:AlternateContent>
  <xr:revisionPtr revIDLastSave="0" documentId="13_ncr:1_{F89A666C-D043-477D-86CC-54D933484B83}" xr6:coauthVersionLast="36" xr6:coauthVersionMax="36" xr10:uidLastSave="{00000000-0000-0000-0000-000000000000}"/>
  <workbookProtection workbookPassword="C792" lockStructure="1"/>
  <bookViews>
    <workbookView xWindow="0" yWindow="0" windowWidth="28800" windowHeight="12225" xr2:uid="{00000000-000D-0000-FFFF-FFFF00000000}"/>
  </bookViews>
  <sheets>
    <sheet name="様式第３号" sheetId="2" r:id="rId1"/>
    <sheet name="作成例（工場等）" sheetId="9" r:id="rId2"/>
    <sheet name="作成例（建設現場）" sheetId="8" r:id="rId3"/>
    <sheet name="別表１日本標準産業分類" sheetId="7" r:id="rId4"/>
    <sheet name="別表２，３（産業廃棄物の種類） " sheetId="1" r:id="rId5"/>
    <sheet name="別表４（産業廃棄物換算係数）" sheetId="6" r:id="rId6"/>
    <sheet name="運搬先の住所について" sheetId="5" r:id="rId7"/>
    <sheet name="許可番号について" sheetId="4" r:id="rId8"/>
    <sheet name="Sheet3" sheetId="3" r:id="rId9"/>
  </sheets>
  <definedNames>
    <definedName name="_xlnm.Print_Area" localSheetId="7">許可番号について!$A$1:$M$114</definedName>
    <definedName name="_xlnm.Print_Area" localSheetId="2">'作成例（建設現場）'!$A$1:$W$51</definedName>
    <definedName name="_xlnm.Print_Area" localSheetId="1">'作成例（工場等）'!$A$1:$W$51</definedName>
    <definedName name="_xlnm.Print_Area" localSheetId="4">'別表２，３（産業廃棄物の種類） '!$A$1:$F$112</definedName>
    <definedName name="_xlnm.Print_Area" localSheetId="5">'別表４（産業廃棄物換算係数）'!$A$1:$G$36</definedName>
    <definedName name="_xlnm.Print_Area" localSheetId="0">様式第３号!$A$1:$W$131</definedName>
    <definedName name="産業廃棄物の種類">#REF!</definedName>
    <definedName name="中分類">#REF!</definedName>
  </definedNames>
  <calcPr calcId="191029"/>
</workbook>
</file>

<file path=xl/calcChain.xml><?xml version="1.0" encoding="utf-8"?>
<calcChain xmlns="http://schemas.openxmlformats.org/spreadsheetml/2006/main">
  <c r="H12" i="2" l="1"/>
  <c r="H12" i="8" l="1"/>
  <c r="H12" i="9"/>
  <c r="Y16" i="9" l="1"/>
  <c r="Y17" i="9"/>
  <c r="Y18" i="9"/>
  <c r="Y19" i="9"/>
  <c r="Y20" i="9"/>
  <c r="Y21" i="9"/>
  <c r="Y22" i="9"/>
  <c r="Y23" i="9"/>
  <c r="Y24" i="9"/>
  <c r="Y25" i="9"/>
  <c r="Y26" i="9"/>
  <c r="Y27" i="9"/>
  <c r="Y28" i="9"/>
  <c r="Y29" i="9"/>
  <c r="Y30" i="9"/>
  <c r="Y31" i="9"/>
  <c r="Y32" i="9"/>
  <c r="Y33" i="9"/>
  <c r="Y34" i="9"/>
  <c r="Y35" i="9"/>
  <c r="Y36" i="9"/>
  <c r="Y37" i="9"/>
  <c r="Y38" i="9"/>
  <c r="Y39" i="9"/>
  <c r="Y40" i="9"/>
  <c r="Y41" i="9"/>
  <c r="Y42" i="9"/>
  <c r="Y43" i="9"/>
  <c r="Y44" i="9"/>
  <c r="Y45" i="9"/>
  <c r="Y46" i="9"/>
  <c r="Y47" i="9"/>
  <c r="Y48" i="9"/>
  <c r="Y49" i="9"/>
  <c r="Y50" i="9"/>
  <c r="Y51" i="9"/>
  <c r="C2494" i="7" l="1"/>
  <c r="C2490" i="7"/>
  <c r="C2488" i="7"/>
  <c r="D2488" i="7" s="1"/>
  <c r="E2488" i="7" s="1"/>
  <c r="F2488" i="7" s="1"/>
  <c r="C2487" i="7"/>
  <c r="D2487" i="7" s="1"/>
  <c r="E2487" i="7" s="1"/>
  <c r="C2486" i="7"/>
  <c r="D2486" i="7" s="1"/>
  <c r="E2486" i="7" s="1"/>
  <c r="C2485" i="7"/>
  <c r="D2485" i="7" s="1"/>
  <c r="E2485" i="7" s="1"/>
  <c r="C2484" i="7"/>
  <c r="D2484" i="7" s="1"/>
  <c r="E2484" i="7" s="1"/>
  <c r="C2483" i="7"/>
  <c r="D2483" i="7" s="1"/>
  <c r="E2483" i="7" s="1"/>
  <c r="C2482" i="7"/>
  <c r="D2482" i="7" s="1"/>
  <c r="C2481" i="7"/>
  <c r="D2481" i="7" s="1"/>
  <c r="D2480" i="7"/>
  <c r="C2479" i="7"/>
  <c r="D2479" i="7" s="1"/>
  <c r="C2478" i="7"/>
  <c r="D2478" i="7" s="1"/>
  <c r="E2478" i="7" s="1"/>
  <c r="D2477" i="7"/>
  <c r="C2476" i="7"/>
  <c r="D2476" i="7" s="1"/>
  <c r="E2476" i="7" s="1"/>
  <c r="D2475" i="7"/>
  <c r="C2474" i="7"/>
  <c r="D2474" i="7" s="1"/>
  <c r="C2473" i="7"/>
  <c r="D2473" i="7" s="1"/>
  <c r="E2473" i="7" s="1"/>
  <c r="C2472" i="7"/>
  <c r="D2472" i="7" s="1"/>
  <c r="C2471" i="7"/>
  <c r="D2471" i="7" s="1"/>
  <c r="E2471" i="7" s="1"/>
  <c r="D2470" i="7"/>
  <c r="C2469" i="7"/>
  <c r="D2469" i="7" s="1"/>
  <c r="E2469" i="7" s="1"/>
  <c r="D2468" i="7"/>
  <c r="C2467" i="7"/>
  <c r="D2467" i="7" s="1"/>
  <c r="E2467" i="7" s="1"/>
  <c r="D2466" i="7"/>
  <c r="C2465" i="7"/>
  <c r="D2465" i="7" s="1"/>
  <c r="C2464" i="7"/>
  <c r="D2464" i="7" s="1"/>
  <c r="E2464" i="7" s="1"/>
  <c r="C2463" i="7"/>
  <c r="D2463" i="7" s="1"/>
  <c r="C2462" i="7"/>
  <c r="D2462" i="7" s="1"/>
  <c r="E2462" i="7" s="1"/>
  <c r="C2461" i="7"/>
  <c r="D2461" i="7" s="1"/>
  <c r="C2460" i="7"/>
  <c r="D2460" i="7" s="1"/>
  <c r="D2459" i="7"/>
  <c r="C2458" i="7"/>
  <c r="D2458" i="7" s="1"/>
  <c r="C2457" i="7"/>
  <c r="D2457" i="7" s="1"/>
  <c r="E2457" i="7" s="1"/>
  <c r="D2456" i="7"/>
  <c r="E2456" i="7" s="1"/>
  <c r="C2455" i="7"/>
  <c r="D2455" i="7" s="1"/>
  <c r="E2455" i="7" s="1"/>
  <c r="D2454" i="7"/>
  <c r="C2453" i="7"/>
  <c r="D2453" i="7" s="1"/>
  <c r="C2452" i="7"/>
  <c r="D2452" i="7" s="1"/>
  <c r="E2452" i="7" s="1"/>
  <c r="C2451" i="7"/>
  <c r="D2451" i="7" s="1"/>
  <c r="C2450" i="7"/>
  <c r="D2450" i="7" s="1"/>
  <c r="E2450" i="7" s="1"/>
  <c r="D2449" i="7"/>
  <c r="C2448" i="7"/>
  <c r="D2448" i="7" s="1"/>
  <c r="E2448" i="7" s="1"/>
  <c r="D2447" i="7"/>
  <c r="C2446" i="7"/>
  <c r="D2446" i="7" s="1"/>
  <c r="E2446" i="7" s="1"/>
  <c r="D2445" i="7"/>
  <c r="C2444" i="7"/>
  <c r="D2444" i="7" s="1"/>
  <c r="E2444" i="7" s="1"/>
  <c r="D2443" i="7"/>
  <c r="C2442" i="7"/>
  <c r="D2442" i="7" s="1"/>
  <c r="C2441" i="7"/>
  <c r="D2441" i="7" s="1"/>
  <c r="E2441" i="7" s="1"/>
  <c r="C2440" i="7"/>
  <c r="D2440" i="7" s="1"/>
  <c r="C2439" i="7"/>
  <c r="D2439" i="7" s="1"/>
  <c r="E2439" i="7" s="1"/>
  <c r="C2438" i="7"/>
  <c r="D2438" i="7" s="1"/>
  <c r="E2438" i="7" s="1"/>
  <c r="D2437" i="7"/>
  <c r="C2436" i="7"/>
  <c r="D2436" i="7" s="1"/>
  <c r="E2436" i="7" s="1"/>
  <c r="C2435" i="7"/>
  <c r="D2435" i="7" s="1"/>
  <c r="E2435" i="7" s="1"/>
  <c r="D2434" i="7"/>
  <c r="C2433" i="7"/>
  <c r="D2433" i="7" s="1"/>
  <c r="E2433" i="7" s="1"/>
  <c r="C2432" i="7"/>
  <c r="D2432" i="7" s="1"/>
  <c r="E2432" i="7" s="1"/>
  <c r="D2431" i="7"/>
  <c r="C2430" i="7"/>
  <c r="D2430" i="7" s="1"/>
  <c r="E2430" i="7" s="1"/>
  <c r="C2429" i="7"/>
  <c r="D2429" i="7" s="1"/>
  <c r="E2429" i="7" s="1"/>
  <c r="D2428" i="7"/>
  <c r="C2427" i="7"/>
  <c r="D2427" i="7" s="1"/>
  <c r="C2426" i="7"/>
  <c r="D2426" i="7" s="1"/>
  <c r="E2426" i="7" s="1"/>
  <c r="C2425" i="7"/>
  <c r="D2425" i="7" s="1"/>
  <c r="C2424" i="7"/>
  <c r="D2424" i="7" s="1"/>
  <c r="E2424" i="7" s="1"/>
  <c r="D2423" i="7"/>
  <c r="C2422" i="7"/>
  <c r="D2422" i="7" s="1"/>
  <c r="E2422" i="7" s="1"/>
  <c r="D2421" i="7"/>
  <c r="C2420" i="7"/>
  <c r="D2420" i="7" s="1"/>
  <c r="E2420" i="7" s="1"/>
  <c r="C2419" i="7"/>
  <c r="D2419" i="7" s="1"/>
  <c r="E2419" i="7" s="1"/>
  <c r="D2418" i="7"/>
  <c r="C2417" i="7"/>
  <c r="D2417" i="7" s="1"/>
  <c r="E2417" i="7" s="1"/>
  <c r="D2416" i="7"/>
  <c r="C2415" i="7"/>
  <c r="D2415" i="7" s="1"/>
  <c r="E2415" i="7" s="1"/>
  <c r="C2414" i="7"/>
  <c r="D2414" i="7" s="1"/>
  <c r="E2414" i="7" s="1"/>
  <c r="D2413" i="7"/>
  <c r="C2412" i="7"/>
  <c r="D2412" i="7" s="1"/>
  <c r="C2411" i="7"/>
  <c r="D2411" i="7" s="1"/>
  <c r="E2411" i="7" s="1"/>
  <c r="C2410" i="7"/>
  <c r="D2410" i="7" s="1"/>
  <c r="C2409" i="7"/>
  <c r="D2409" i="7" s="1"/>
  <c r="E2409" i="7" s="1"/>
  <c r="C2408" i="7"/>
  <c r="D2408" i="7" s="1"/>
  <c r="E2408" i="7" s="1"/>
  <c r="C2407" i="7"/>
  <c r="D2407" i="7" s="1"/>
  <c r="E2407" i="7" s="1"/>
  <c r="C2406" i="7"/>
  <c r="D2406" i="7" s="1"/>
  <c r="E2406" i="7" s="1"/>
  <c r="D2405" i="7"/>
  <c r="C2404" i="7"/>
  <c r="D2404" i="7" s="1"/>
  <c r="E2404" i="7" s="1"/>
  <c r="D2403" i="7"/>
  <c r="C2402" i="7"/>
  <c r="D2402" i="7" s="1"/>
  <c r="E2402" i="7" s="1"/>
  <c r="C2401" i="7"/>
  <c r="D2401" i="7" s="1"/>
  <c r="E2401" i="7" s="1"/>
  <c r="D2400" i="7"/>
  <c r="C2399" i="7"/>
  <c r="D2399" i="7" s="1"/>
  <c r="E2399" i="7" s="1"/>
  <c r="C2398" i="7"/>
  <c r="D2398" i="7" s="1"/>
  <c r="E2398" i="7" s="1"/>
  <c r="D2397" i="7"/>
  <c r="C2396" i="7"/>
  <c r="D2396" i="7" s="1"/>
  <c r="E2396" i="7" s="1"/>
  <c r="C2395" i="7"/>
  <c r="D2395" i="7" s="1"/>
  <c r="E2395" i="7" s="1"/>
  <c r="D2394" i="7"/>
  <c r="C2393" i="7"/>
  <c r="D2393" i="7" s="1"/>
  <c r="C2392" i="7"/>
  <c r="D2392" i="7" s="1"/>
  <c r="E2392" i="7" s="1"/>
  <c r="C2391" i="7"/>
  <c r="D2391" i="7" s="1"/>
  <c r="C2390" i="7"/>
  <c r="D2390" i="7" s="1"/>
  <c r="E2390" i="7" s="1"/>
  <c r="D2389" i="7"/>
  <c r="C2388" i="7"/>
  <c r="D2388" i="7" s="1"/>
  <c r="E2388" i="7" s="1"/>
  <c r="D2387" i="7"/>
  <c r="C2386" i="7"/>
  <c r="D2386" i="7" s="1"/>
  <c r="E2386" i="7" s="1"/>
  <c r="C2385" i="7"/>
  <c r="D2385" i="7" s="1"/>
  <c r="E2385" i="7" s="1"/>
  <c r="D2384" i="7"/>
  <c r="C2383" i="7"/>
  <c r="D2383" i="7" s="1"/>
  <c r="C2382" i="7"/>
  <c r="D2382" i="7" s="1"/>
  <c r="E2382" i="7" s="1"/>
  <c r="C2381" i="7"/>
  <c r="D2381" i="7" s="1"/>
  <c r="C2380" i="7"/>
  <c r="D2380" i="7" s="1"/>
  <c r="E2380" i="7" s="1"/>
  <c r="C2379" i="7"/>
  <c r="D2379" i="7" s="1"/>
  <c r="E2379" i="7" s="1"/>
  <c r="C2378" i="7"/>
  <c r="D2378" i="7" s="1"/>
  <c r="E2378" i="7" s="1"/>
  <c r="C2377" i="7"/>
  <c r="D2377" i="7" s="1"/>
  <c r="E2377" i="7" s="1"/>
  <c r="C2376" i="7"/>
  <c r="D2376" i="7" s="1"/>
  <c r="E2376" i="7" s="1"/>
  <c r="D2375" i="7"/>
  <c r="C2374" i="7"/>
  <c r="D2374" i="7" s="1"/>
  <c r="E2374" i="7" s="1"/>
  <c r="D2373" i="7"/>
  <c r="C2372" i="7"/>
  <c r="D2372" i="7" s="1"/>
  <c r="E2372" i="7" s="1"/>
  <c r="D2371" i="7"/>
  <c r="C2370" i="7"/>
  <c r="D2370" i="7" s="1"/>
  <c r="E2370" i="7" s="1"/>
  <c r="C2369" i="7"/>
  <c r="D2369" i="7" s="1"/>
  <c r="E2369" i="7" s="1"/>
  <c r="D2368" i="7"/>
  <c r="C2367" i="7"/>
  <c r="D2367" i="7" s="1"/>
  <c r="E2367" i="7" s="1"/>
  <c r="C2366" i="7"/>
  <c r="D2366" i="7" s="1"/>
  <c r="E2366" i="7" s="1"/>
  <c r="D2365" i="7"/>
  <c r="C2364" i="7"/>
  <c r="D2364" i="7" s="1"/>
  <c r="C2363" i="7"/>
  <c r="D2363" i="7" s="1"/>
  <c r="E2363" i="7" s="1"/>
  <c r="C2362" i="7"/>
  <c r="D2362" i="7" s="1"/>
  <c r="C2361" i="7"/>
  <c r="D2361" i="7" s="1"/>
  <c r="E2361" i="7" s="1"/>
  <c r="C2360" i="7"/>
  <c r="D2360" i="7" s="1"/>
  <c r="E2360" i="7" s="1"/>
  <c r="D2359" i="7"/>
  <c r="C2358" i="7"/>
  <c r="D2358" i="7" s="1"/>
  <c r="E2358" i="7" s="1"/>
  <c r="D2357" i="7"/>
  <c r="C2356" i="7"/>
  <c r="D2356" i="7" s="1"/>
  <c r="C2355" i="7"/>
  <c r="D2355" i="7" s="1"/>
  <c r="E2355" i="7" s="1"/>
  <c r="C2354" i="7"/>
  <c r="D2354" i="7" s="1"/>
  <c r="C2353" i="7"/>
  <c r="D2353" i="7" s="1"/>
  <c r="E2353" i="7" s="1"/>
  <c r="C2352" i="7"/>
  <c r="D2352" i="7" s="1"/>
  <c r="E2352" i="7" s="1"/>
  <c r="D2351" i="7"/>
  <c r="C2350" i="7"/>
  <c r="D2350" i="7" s="1"/>
  <c r="E2350" i="7" s="1"/>
  <c r="C2349" i="7"/>
  <c r="D2349" i="7" s="1"/>
  <c r="E2349" i="7" s="1"/>
  <c r="C2348" i="7"/>
  <c r="D2348" i="7" s="1"/>
  <c r="E2348" i="7" s="1"/>
  <c r="C2347" i="7"/>
  <c r="D2347" i="7" s="1"/>
  <c r="E2347" i="7" s="1"/>
  <c r="D2346" i="7"/>
  <c r="C2345" i="7"/>
  <c r="D2345" i="7" s="1"/>
  <c r="E2345" i="7" s="1"/>
  <c r="C2344" i="7"/>
  <c r="D2344" i="7" s="1"/>
  <c r="E2344" i="7" s="1"/>
  <c r="C2343" i="7"/>
  <c r="D2343" i="7" s="1"/>
  <c r="E2343" i="7" s="1"/>
  <c r="C2342" i="7"/>
  <c r="D2342" i="7" s="1"/>
  <c r="E2342" i="7" s="1"/>
  <c r="C2341" i="7"/>
  <c r="D2341" i="7" s="1"/>
  <c r="E2341" i="7" s="1"/>
  <c r="C2340" i="7"/>
  <c r="D2340" i="7" s="1"/>
  <c r="E2340" i="7" s="1"/>
  <c r="C2339" i="7"/>
  <c r="D2339" i="7" s="1"/>
  <c r="E2339" i="7" s="1"/>
  <c r="D2338" i="7"/>
  <c r="C2337" i="7"/>
  <c r="D2337" i="7" s="1"/>
  <c r="E2337" i="7" s="1"/>
  <c r="C2336" i="7"/>
  <c r="D2336" i="7" s="1"/>
  <c r="E2336" i="7" s="1"/>
  <c r="D2335" i="7"/>
  <c r="C2334" i="7"/>
  <c r="D2334" i="7" s="1"/>
  <c r="C2333" i="7"/>
  <c r="D2333" i="7" s="1"/>
  <c r="E2333" i="7" s="1"/>
  <c r="C2332" i="7"/>
  <c r="D2332" i="7" s="1"/>
  <c r="C2331" i="7"/>
  <c r="D2331" i="7" s="1"/>
  <c r="E2331" i="7" s="1"/>
  <c r="C2330" i="7"/>
  <c r="D2330" i="7" s="1"/>
  <c r="C2329" i="7"/>
  <c r="D2329" i="7" s="1"/>
  <c r="D2328" i="7"/>
  <c r="C2327" i="7"/>
  <c r="D2327" i="7" s="1"/>
  <c r="C2326" i="7"/>
  <c r="D2326" i="7" s="1"/>
  <c r="E2326" i="7" s="1"/>
  <c r="D2325" i="7"/>
  <c r="C2324" i="7"/>
  <c r="D2324" i="7" s="1"/>
  <c r="E2324" i="7" s="1"/>
  <c r="C2323" i="7"/>
  <c r="D2323" i="7" s="1"/>
  <c r="E2323" i="7" s="1"/>
  <c r="C2322" i="7"/>
  <c r="D2322" i="7" s="1"/>
  <c r="E2322" i="7" s="1"/>
  <c r="C2321" i="7"/>
  <c r="D2321" i="7" s="1"/>
  <c r="E2321" i="7" s="1"/>
  <c r="D2320" i="7"/>
  <c r="C2319" i="7"/>
  <c r="D2319" i="7" s="1"/>
  <c r="E2319" i="7" s="1"/>
  <c r="D2318" i="7"/>
  <c r="C2317" i="7"/>
  <c r="D2317" i="7" s="1"/>
  <c r="C2316" i="7"/>
  <c r="D2316" i="7" s="1"/>
  <c r="E2316" i="7" s="1"/>
  <c r="C2315" i="7"/>
  <c r="D2315" i="7" s="1"/>
  <c r="C2314" i="7"/>
  <c r="D2314" i="7" s="1"/>
  <c r="E2314" i="7" s="1"/>
  <c r="C2313" i="7"/>
  <c r="D2313" i="7" s="1"/>
  <c r="E2313" i="7" s="1"/>
  <c r="D2312" i="7"/>
  <c r="C2311" i="7"/>
  <c r="D2311" i="7" s="1"/>
  <c r="E2311" i="7" s="1"/>
  <c r="D2310" i="7"/>
  <c r="C2309" i="7"/>
  <c r="D2309" i="7" s="1"/>
  <c r="E2309" i="7" s="1"/>
  <c r="D2308" i="7"/>
  <c r="C2307" i="7"/>
  <c r="D2307" i="7" s="1"/>
  <c r="C2306" i="7"/>
  <c r="D2306" i="7" s="1"/>
  <c r="E2306" i="7" s="1"/>
  <c r="C2305" i="7"/>
  <c r="D2305" i="7" s="1"/>
  <c r="C2304" i="7"/>
  <c r="D2304" i="7" s="1"/>
  <c r="E2304" i="7" s="1"/>
  <c r="C2303" i="7"/>
  <c r="D2303" i="7" s="1"/>
  <c r="C2302" i="7"/>
  <c r="D2302" i="7" s="1"/>
  <c r="D2301" i="7"/>
  <c r="C2300" i="7"/>
  <c r="D2300" i="7" s="1"/>
  <c r="C2299" i="7"/>
  <c r="D2299" i="7" s="1"/>
  <c r="E2299" i="7" s="1"/>
  <c r="C2298" i="7"/>
  <c r="D2298" i="7" s="1"/>
  <c r="E2298" i="7" s="1"/>
  <c r="D2297" i="7"/>
  <c r="C2296" i="7"/>
  <c r="D2296" i="7" s="1"/>
  <c r="E2296" i="7" s="1"/>
  <c r="C2295" i="7"/>
  <c r="D2295" i="7" s="1"/>
  <c r="E2295" i="7" s="1"/>
  <c r="D2294" i="7"/>
  <c r="C2293" i="7"/>
  <c r="D2293" i="7" s="1"/>
  <c r="E2293" i="7" s="1"/>
  <c r="C2292" i="7"/>
  <c r="D2292" i="7" s="1"/>
  <c r="E2292" i="7" s="1"/>
  <c r="C2291" i="7"/>
  <c r="D2291" i="7" s="1"/>
  <c r="E2291" i="7" s="1"/>
  <c r="C2290" i="7"/>
  <c r="D2290" i="7" s="1"/>
  <c r="E2290" i="7" s="1"/>
  <c r="C2289" i="7"/>
  <c r="D2289" i="7" s="1"/>
  <c r="E2289" i="7" s="1"/>
  <c r="C2288" i="7"/>
  <c r="D2288" i="7" s="1"/>
  <c r="E2288" i="7" s="1"/>
  <c r="C2287" i="7"/>
  <c r="D2287" i="7" s="1"/>
  <c r="E2287" i="7" s="1"/>
  <c r="D2286" i="7"/>
  <c r="C2285" i="7"/>
  <c r="D2285" i="7" s="1"/>
  <c r="E2285" i="7" s="1"/>
  <c r="C2284" i="7"/>
  <c r="D2284" i="7" s="1"/>
  <c r="E2284" i="7" s="1"/>
  <c r="D2283" i="7"/>
  <c r="C2282" i="7"/>
  <c r="D2282" i="7" s="1"/>
  <c r="E2282" i="7" s="1"/>
  <c r="D2281" i="7"/>
  <c r="C2280" i="7"/>
  <c r="D2280" i="7" s="1"/>
  <c r="E2280" i="7" s="1"/>
  <c r="D2279" i="7"/>
  <c r="C2278" i="7"/>
  <c r="D2278" i="7" s="1"/>
  <c r="E2278" i="7" s="1"/>
  <c r="C2277" i="7"/>
  <c r="D2277" i="7" s="1"/>
  <c r="E2277" i="7" s="1"/>
  <c r="D2276" i="7"/>
  <c r="C2275" i="7"/>
  <c r="D2275" i="7" s="1"/>
  <c r="C2274" i="7"/>
  <c r="D2274" i="7" s="1"/>
  <c r="E2274" i="7" s="1"/>
  <c r="C2273" i="7"/>
  <c r="D2273" i="7" s="1"/>
  <c r="C2272" i="7"/>
  <c r="D2272" i="7" s="1"/>
  <c r="E2272" i="7" s="1"/>
  <c r="C2271" i="7"/>
  <c r="D2271" i="7" s="1"/>
  <c r="E2271" i="7" s="1"/>
  <c r="C2270" i="7"/>
  <c r="D2270" i="7" s="1"/>
  <c r="E2270" i="7" s="1"/>
  <c r="C2269" i="7"/>
  <c r="D2269" i="7" s="1"/>
  <c r="E2269" i="7" s="1"/>
  <c r="D2268" i="7"/>
  <c r="C2267" i="7"/>
  <c r="D2267" i="7" s="1"/>
  <c r="E2267" i="7" s="1"/>
  <c r="C2266" i="7"/>
  <c r="D2266" i="7" s="1"/>
  <c r="E2266" i="7" s="1"/>
  <c r="C2265" i="7"/>
  <c r="D2265" i="7" s="1"/>
  <c r="E2265" i="7" s="1"/>
  <c r="C2264" i="7"/>
  <c r="D2264" i="7" s="1"/>
  <c r="E2264" i="7" s="1"/>
  <c r="D2263" i="7"/>
  <c r="C2262" i="7"/>
  <c r="D2262" i="7" s="1"/>
  <c r="E2262" i="7" s="1"/>
  <c r="D2261" i="7"/>
  <c r="C2260" i="7"/>
  <c r="D2260" i="7" s="1"/>
  <c r="E2260" i="7" s="1"/>
  <c r="C2259" i="7"/>
  <c r="D2259" i="7" s="1"/>
  <c r="E2259" i="7" s="1"/>
  <c r="D2258" i="7"/>
  <c r="C2257" i="7"/>
  <c r="D2257" i="7" s="1"/>
  <c r="C2256" i="7"/>
  <c r="D2256" i="7" s="1"/>
  <c r="E2256" i="7" s="1"/>
  <c r="C2255" i="7"/>
  <c r="D2255" i="7" s="1"/>
  <c r="C2254" i="7"/>
  <c r="D2254" i="7" s="1"/>
  <c r="E2254" i="7" s="1"/>
  <c r="C2253" i="7"/>
  <c r="D2253" i="7" s="1"/>
  <c r="E2253" i="7" s="1"/>
  <c r="D2252" i="7"/>
  <c r="C2251" i="7"/>
  <c r="D2251" i="7" s="1"/>
  <c r="E2251" i="7" s="1"/>
  <c r="C2250" i="7"/>
  <c r="D2250" i="7" s="1"/>
  <c r="E2250" i="7" s="1"/>
  <c r="D2249" i="7"/>
  <c r="C2248" i="7"/>
  <c r="D2248" i="7" s="1"/>
  <c r="E2248" i="7" s="1"/>
  <c r="C2247" i="7"/>
  <c r="D2247" i="7" s="1"/>
  <c r="E2247" i="7" s="1"/>
  <c r="D2246" i="7"/>
  <c r="C2245" i="7"/>
  <c r="D2245" i="7" s="1"/>
  <c r="E2245" i="7" s="1"/>
  <c r="D2244" i="7"/>
  <c r="C2243" i="7"/>
  <c r="D2243" i="7" s="1"/>
  <c r="E2243" i="7" s="1"/>
  <c r="C2242" i="7"/>
  <c r="D2242" i="7" s="1"/>
  <c r="E2242" i="7" s="1"/>
  <c r="D2241" i="7"/>
  <c r="C2240" i="7"/>
  <c r="D2240" i="7" s="1"/>
  <c r="E2240" i="7" s="1"/>
  <c r="C2239" i="7"/>
  <c r="D2239" i="7" s="1"/>
  <c r="E2239" i="7" s="1"/>
  <c r="D2238" i="7"/>
  <c r="C2237" i="7"/>
  <c r="D2237" i="7" s="1"/>
  <c r="E2237" i="7" s="1"/>
  <c r="C2236" i="7"/>
  <c r="D2236" i="7" s="1"/>
  <c r="E2236" i="7" s="1"/>
  <c r="D2235" i="7"/>
  <c r="C2234" i="7"/>
  <c r="D2234" i="7" s="1"/>
  <c r="C2233" i="7"/>
  <c r="D2233" i="7" s="1"/>
  <c r="E2233" i="7" s="1"/>
  <c r="C2232" i="7"/>
  <c r="D2232" i="7" s="1"/>
  <c r="C2231" i="7"/>
  <c r="D2231" i="7" s="1"/>
  <c r="E2231" i="7" s="1"/>
  <c r="C2230" i="7"/>
  <c r="D2230" i="7" s="1"/>
  <c r="C2229" i="7"/>
  <c r="D2229" i="7" s="1"/>
  <c r="D2228" i="7"/>
  <c r="C2227" i="7"/>
  <c r="D2227" i="7" s="1"/>
  <c r="C2226" i="7"/>
  <c r="D2226" i="7" s="1"/>
  <c r="E2226" i="7" s="1"/>
  <c r="D2225" i="7"/>
  <c r="C2224" i="7"/>
  <c r="D2224" i="7" s="1"/>
  <c r="E2224" i="7" s="1"/>
  <c r="C2223" i="7"/>
  <c r="D2223" i="7" s="1"/>
  <c r="E2223" i="7" s="1"/>
  <c r="C2222" i="7"/>
  <c r="D2222" i="7" s="1"/>
  <c r="E2222" i="7" s="1"/>
  <c r="C2221" i="7"/>
  <c r="D2221" i="7" s="1"/>
  <c r="E2221" i="7" s="1"/>
  <c r="C2220" i="7"/>
  <c r="D2220" i="7" s="1"/>
  <c r="E2220" i="7" s="1"/>
  <c r="C2219" i="7"/>
  <c r="D2219" i="7" s="1"/>
  <c r="E2219" i="7" s="1"/>
  <c r="C2218" i="7"/>
  <c r="D2218" i="7" s="1"/>
  <c r="E2218" i="7" s="1"/>
  <c r="D2217" i="7"/>
  <c r="C2216" i="7"/>
  <c r="D2216" i="7" s="1"/>
  <c r="E2216" i="7" s="1"/>
  <c r="D2215" i="7"/>
  <c r="C2214" i="7"/>
  <c r="D2214" i="7" s="1"/>
  <c r="E2214" i="7" s="1"/>
  <c r="C2213" i="7"/>
  <c r="D2213" i="7" s="1"/>
  <c r="E2213" i="7" s="1"/>
  <c r="C2212" i="7"/>
  <c r="D2212" i="7" s="1"/>
  <c r="E2212" i="7" s="1"/>
  <c r="D2211" i="7"/>
  <c r="C2210" i="7"/>
  <c r="D2210" i="7" s="1"/>
  <c r="E2210" i="7" s="1"/>
  <c r="C2209" i="7"/>
  <c r="D2209" i="7" s="1"/>
  <c r="E2209" i="7" s="1"/>
  <c r="C2208" i="7"/>
  <c r="D2208" i="7" s="1"/>
  <c r="E2208" i="7" s="1"/>
  <c r="C2207" i="7"/>
  <c r="D2207" i="7" s="1"/>
  <c r="E2207" i="7" s="1"/>
  <c r="C2206" i="7"/>
  <c r="D2206" i="7" s="1"/>
  <c r="E2206" i="7" s="1"/>
  <c r="C2205" i="7"/>
  <c r="D2205" i="7" s="1"/>
  <c r="E2205" i="7" s="1"/>
  <c r="C2204" i="7"/>
  <c r="D2204" i="7" s="1"/>
  <c r="E2204" i="7" s="1"/>
  <c r="D2203" i="7"/>
  <c r="C2202" i="7"/>
  <c r="D2202" i="7" s="1"/>
  <c r="E2202" i="7" s="1"/>
  <c r="C2201" i="7"/>
  <c r="D2201" i="7" s="1"/>
  <c r="E2201" i="7" s="1"/>
  <c r="D2200" i="7"/>
  <c r="C2199" i="7"/>
  <c r="D2199" i="7" s="1"/>
  <c r="C2198" i="7"/>
  <c r="D2198" i="7" s="1"/>
  <c r="E2198" i="7" s="1"/>
  <c r="C2197" i="7"/>
  <c r="D2197" i="7" s="1"/>
  <c r="C2196" i="7"/>
  <c r="D2196" i="7" s="1"/>
  <c r="E2196" i="7" s="1"/>
  <c r="D2195" i="7"/>
  <c r="C2194" i="7"/>
  <c r="D2194" i="7" s="1"/>
  <c r="E2194" i="7" s="1"/>
  <c r="C2193" i="7"/>
  <c r="D2193" i="7" s="1"/>
  <c r="E2193" i="7" s="1"/>
  <c r="D2192" i="7"/>
  <c r="C2191" i="7"/>
  <c r="D2191" i="7" s="1"/>
  <c r="E2191" i="7" s="1"/>
  <c r="C2190" i="7"/>
  <c r="D2190" i="7" s="1"/>
  <c r="E2190" i="7" s="1"/>
  <c r="C2189" i="7"/>
  <c r="D2189" i="7" s="1"/>
  <c r="E2189" i="7" s="1"/>
  <c r="D2188" i="7"/>
  <c r="C2187" i="7"/>
  <c r="D2187" i="7" s="1"/>
  <c r="E2187" i="7" s="1"/>
  <c r="D2186" i="7"/>
  <c r="C2185" i="7"/>
  <c r="D2185" i="7" s="1"/>
  <c r="E2185" i="7" s="1"/>
  <c r="C2184" i="7"/>
  <c r="D2184" i="7" s="1"/>
  <c r="E2184" i="7" s="1"/>
  <c r="D2183" i="7"/>
  <c r="C2182" i="7"/>
  <c r="D2182" i="7" s="1"/>
  <c r="E2182" i="7" s="1"/>
  <c r="D2181" i="7"/>
  <c r="C2180" i="7"/>
  <c r="D2180" i="7" s="1"/>
  <c r="E2180" i="7" s="1"/>
  <c r="D2179" i="7"/>
  <c r="C2178" i="7"/>
  <c r="D2178" i="7" s="1"/>
  <c r="E2178" i="7" s="1"/>
  <c r="D2177" i="7"/>
  <c r="C2176" i="7"/>
  <c r="D2176" i="7" s="1"/>
  <c r="E2176" i="7" s="1"/>
  <c r="D2175" i="7"/>
  <c r="C2174" i="7"/>
  <c r="D2174" i="7" s="1"/>
  <c r="C2173" i="7"/>
  <c r="D2173" i="7" s="1"/>
  <c r="E2173" i="7" s="1"/>
  <c r="C2172" i="7"/>
  <c r="D2172" i="7" s="1"/>
  <c r="C2171" i="7"/>
  <c r="D2171" i="7" s="1"/>
  <c r="E2171" i="7" s="1"/>
  <c r="C2166" i="7"/>
  <c r="D2166" i="7" s="1"/>
  <c r="E2166" i="7" s="1"/>
  <c r="C2165" i="7"/>
  <c r="D2165" i="7" s="1"/>
  <c r="E2165" i="7" s="1"/>
  <c r="C2164" i="7"/>
  <c r="D2164" i="7" s="1"/>
  <c r="E2164" i="7" s="1"/>
  <c r="C2163" i="7"/>
  <c r="D2163" i="7" s="1"/>
  <c r="E2163" i="7" s="1"/>
  <c r="C2162" i="7"/>
  <c r="D2162" i="7" s="1"/>
  <c r="E2162" i="7" s="1"/>
  <c r="C2161" i="7"/>
  <c r="D2161" i="7" s="1"/>
  <c r="E2161" i="7" s="1"/>
  <c r="C2160" i="7"/>
  <c r="D2160" i="7" s="1"/>
  <c r="E2160" i="7" s="1"/>
  <c r="D2159" i="7"/>
  <c r="C2158" i="7"/>
  <c r="D2158" i="7" s="1"/>
  <c r="E2158" i="7" s="1"/>
  <c r="C2157" i="7"/>
  <c r="D2157" i="7" s="1"/>
  <c r="E2157" i="7" s="1"/>
  <c r="C2156" i="7"/>
  <c r="D2156" i="7" s="1"/>
  <c r="E2156" i="7" s="1"/>
  <c r="C2155" i="7"/>
  <c r="D2155" i="7" s="1"/>
  <c r="E2155" i="7" s="1"/>
  <c r="C2154" i="7"/>
  <c r="D2154" i="7" s="1"/>
  <c r="E2154" i="7" s="1"/>
  <c r="C2153" i="7"/>
  <c r="D2153" i="7" s="1"/>
  <c r="E2153" i="7" s="1"/>
  <c r="D2152" i="7"/>
  <c r="C2151" i="7"/>
  <c r="D2151" i="7" s="1"/>
  <c r="E2151" i="7" s="1"/>
  <c r="C2150" i="7"/>
  <c r="D2150" i="7" s="1"/>
  <c r="E2150" i="7" s="1"/>
  <c r="C2149" i="7"/>
  <c r="D2149" i="7" s="1"/>
  <c r="E2149" i="7" s="1"/>
  <c r="D2148" i="7"/>
  <c r="C2147" i="7"/>
  <c r="D2147" i="7" s="1"/>
  <c r="E2147" i="7" s="1"/>
  <c r="C2146" i="7"/>
  <c r="D2146" i="7" s="1"/>
  <c r="E2146" i="7" s="1"/>
  <c r="C2145" i="7"/>
  <c r="D2145" i="7" s="1"/>
  <c r="E2145" i="7" s="1"/>
  <c r="C2144" i="7"/>
  <c r="D2144" i="7" s="1"/>
  <c r="E2144" i="7" s="1"/>
  <c r="C2143" i="7"/>
  <c r="D2143" i="7" s="1"/>
  <c r="E2143" i="7" s="1"/>
  <c r="C2142" i="7"/>
  <c r="D2142" i="7" s="1"/>
  <c r="E2142" i="7" s="1"/>
  <c r="C2141" i="7"/>
  <c r="D2141" i="7" s="1"/>
  <c r="E2141" i="7" s="1"/>
  <c r="C2140" i="7"/>
  <c r="D2140" i="7" s="1"/>
  <c r="E2140" i="7" s="1"/>
  <c r="D2139" i="7"/>
  <c r="C2138" i="7"/>
  <c r="D2138" i="7" s="1"/>
  <c r="E2138" i="7" s="1"/>
  <c r="C2137" i="7"/>
  <c r="D2137" i="7" s="1"/>
  <c r="E2137" i="7" s="1"/>
  <c r="C2136" i="7"/>
  <c r="D2136" i="7" s="1"/>
  <c r="E2136" i="7" s="1"/>
  <c r="C2135" i="7"/>
  <c r="D2135" i="7" s="1"/>
  <c r="E2135" i="7" s="1"/>
  <c r="C2134" i="7"/>
  <c r="D2134" i="7" s="1"/>
  <c r="E2134" i="7" s="1"/>
  <c r="C2133" i="7"/>
  <c r="D2133" i="7" s="1"/>
  <c r="E2133" i="7" s="1"/>
  <c r="D2132" i="7"/>
  <c r="C2131" i="7"/>
  <c r="D2131" i="7" s="1"/>
  <c r="E2131" i="7" s="1"/>
  <c r="C2130" i="7"/>
  <c r="D2130" i="7" s="1"/>
  <c r="E2130" i="7" s="1"/>
  <c r="C2129" i="7"/>
  <c r="D2129" i="7" s="1"/>
  <c r="E2129" i="7" s="1"/>
  <c r="C2128" i="7"/>
  <c r="D2128" i="7" s="1"/>
  <c r="E2128" i="7" s="1"/>
  <c r="C2127" i="7"/>
  <c r="D2127" i="7" s="1"/>
  <c r="E2127" i="7" s="1"/>
  <c r="D2126" i="7"/>
  <c r="C2125" i="7"/>
  <c r="D2125" i="7" s="1"/>
  <c r="E2125" i="7" s="1"/>
  <c r="D2124" i="7"/>
  <c r="C2123" i="7"/>
  <c r="D2123" i="7" s="1"/>
  <c r="E2123" i="7" s="1"/>
  <c r="C2122" i="7"/>
  <c r="D2122" i="7" s="1"/>
  <c r="E2122" i="7" s="1"/>
  <c r="D2121" i="7"/>
  <c r="C2120" i="7"/>
  <c r="D2120" i="7" s="1"/>
  <c r="C2119" i="7"/>
  <c r="D2119" i="7" s="1"/>
  <c r="E2119" i="7" s="1"/>
  <c r="C2118" i="7"/>
  <c r="D2118" i="7" s="1"/>
  <c r="C2117" i="7"/>
  <c r="D2117" i="7" s="1"/>
  <c r="E2117" i="7" s="1"/>
  <c r="C2116" i="7"/>
  <c r="D2116" i="7" s="1"/>
  <c r="E2116" i="7" s="1"/>
  <c r="C2115" i="7"/>
  <c r="D2115" i="7" s="1"/>
  <c r="E2115" i="7" s="1"/>
  <c r="C2114" i="7"/>
  <c r="D2114" i="7" s="1"/>
  <c r="E2114" i="7" s="1"/>
  <c r="D2113" i="7"/>
  <c r="C2112" i="7"/>
  <c r="D2112" i="7" s="1"/>
  <c r="E2112" i="7" s="1"/>
  <c r="C2111" i="7"/>
  <c r="D2111" i="7" s="1"/>
  <c r="E2111" i="7" s="1"/>
  <c r="C2110" i="7"/>
  <c r="D2110" i="7" s="1"/>
  <c r="E2110" i="7" s="1"/>
  <c r="D2109" i="7"/>
  <c r="C2108" i="7"/>
  <c r="D2108" i="7" s="1"/>
  <c r="E2108" i="7" s="1"/>
  <c r="C2107" i="7"/>
  <c r="D2107" i="7" s="1"/>
  <c r="E2107" i="7" s="1"/>
  <c r="D2106" i="7"/>
  <c r="C2105" i="7"/>
  <c r="D2105" i="7" s="1"/>
  <c r="E2105" i="7" s="1"/>
  <c r="D2104" i="7"/>
  <c r="C2103" i="7"/>
  <c r="D2103" i="7" s="1"/>
  <c r="E2103" i="7" s="1"/>
  <c r="D2102" i="7"/>
  <c r="C2101" i="7"/>
  <c r="D2101" i="7" s="1"/>
  <c r="E2101" i="7" s="1"/>
  <c r="C2100" i="7"/>
  <c r="D2100" i="7" s="1"/>
  <c r="E2100" i="7" s="1"/>
  <c r="D2099" i="7"/>
  <c r="C2098" i="7"/>
  <c r="D2098" i="7" s="1"/>
  <c r="E2098" i="7" s="1"/>
  <c r="C2097" i="7"/>
  <c r="D2097" i="7" s="1"/>
  <c r="E2097" i="7" s="1"/>
  <c r="D2096" i="7"/>
  <c r="C2095" i="7"/>
  <c r="D2095" i="7" s="1"/>
  <c r="E2095" i="7" s="1"/>
  <c r="C2094" i="7"/>
  <c r="D2094" i="7" s="1"/>
  <c r="E2094" i="7" s="1"/>
  <c r="D2093" i="7"/>
  <c r="C2092" i="7"/>
  <c r="D2092" i="7" s="1"/>
  <c r="C2091" i="7"/>
  <c r="D2091" i="7" s="1"/>
  <c r="E2091" i="7" s="1"/>
  <c r="C2090" i="7"/>
  <c r="D2090" i="7" s="1"/>
  <c r="C2089" i="7"/>
  <c r="D2089" i="7" s="1"/>
  <c r="E2089" i="7" s="1"/>
  <c r="C2088" i="7"/>
  <c r="D2088" i="7" s="1"/>
  <c r="E2088" i="7" s="1"/>
  <c r="C2087" i="7"/>
  <c r="D2087" i="7" s="1"/>
  <c r="E2087" i="7" s="1"/>
  <c r="D2086" i="7"/>
  <c r="C2085" i="7"/>
  <c r="D2085" i="7" s="1"/>
  <c r="E2085" i="7" s="1"/>
  <c r="D2084" i="7"/>
  <c r="C2083" i="7"/>
  <c r="D2083" i="7" s="1"/>
  <c r="E2083" i="7" s="1"/>
  <c r="D2082" i="7"/>
  <c r="C2081" i="7"/>
  <c r="D2081" i="7" s="1"/>
  <c r="E2081" i="7" s="1"/>
  <c r="D2080" i="7"/>
  <c r="C2079" i="7"/>
  <c r="D2079" i="7" s="1"/>
  <c r="E2079" i="7" s="1"/>
  <c r="D2078" i="7"/>
  <c r="C2077" i="7"/>
  <c r="D2077" i="7" s="1"/>
  <c r="E2077" i="7" s="1"/>
  <c r="C2076" i="7"/>
  <c r="D2076" i="7" s="1"/>
  <c r="E2076" i="7" s="1"/>
  <c r="C2075" i="7"/>
  <c r="D2075" i="7" s="1"/>
  <c r="E2075" i="7" s="1"/>
  <c r="D2074" i="7"/>
  <c r="C2073" i="7"/>
  <c r="D2073" i="7" s="1"/>
  <c r="E2073" i="7" s="1"/>
  <c r="C2072" i="7"/>
  <c r="D2072" i="7" s="1"/>
  <c r="E2072" i="7" s="1"/>
  <c r="D2071" i="7"/>
  <c r="C2070" i="7"/>
  <c r="D2070" i="7" s="1"/>
  <c r="C2069" i="7"/>
  <c r="D2069" i="7" s="1"/>
  <c r="E2069" i="7" s="1"/>
  <c r="C2068" i="7"/>
  <c r="D2068" i="7" s="1"/>
  <c r="C2067" i="7"/>
  <c r="D2067" i="7" s="1"/>
  <c r="E2067" i="7" s="1"/>
  <c r="C2066" i="7"/>
  <c r="D2066" i="7" s="1"/>
  <c r="C2065" i="7"/>
  <c r="D2065" i="7" s="1"/>
  <c r="D2064" i="7"/>
  <c r="C2063" i="7"/>
  <c r="D2063" i="7" s="1"/>
  <c r="C2062" i="7"/>
  <c r="D2062" i="7" s="1"/>
  <c r="E2062" i="7" s="1"/>
  <c r="D2061" i="7"/>
  <c r="C2060" i="7"/>
  <c r="D2060" i="7" s="1"/>
  <c r="E2060" i="7" s="1"/>
  <c r="D2059" i="7"/>
  <c r="C2058" i="7"/>
  <c r="D2058" i="7" s="1"/>
  <c r="E2058" i="7" s="1"/>
  <c r="C2057" i="7"/>
  <c r="D2057" i="7" s="1"/>
  <c r="E2057" i="7" s="1"/>
  <c r="D2056" i="7"/>
  <c r="C2055" i="7"/>
  <c r="D2055" i="7" s="1"/>
  <c r="C2054" i="7"/>
  <c r="D2054" i="7" s="1"/>
  <c r="E2054" i="7" s="1"/>
  <c r="C2053" i="7"/>
  <c r="D2053" i="7" s="1"/>
  <c r="C2052" i="7"/>
  <c r="D2052" i="7" s="1"/>
  <c r="E2052" i="7" s="1"/>
  <c r="C2051" i="7"/>
  <c r="D2051" i="7" s="1"/>
  <c r="E2051" i="7" s="1"/>
  <c r="C2050" i="7"/>
  <c r="D2050" i="7" s="1"/>
  <c r="E2050" i="7" s="1"/>
  <c r="D2049" i="7"/>
  <c r="C2048" i="7"/>
  <c r="D2048" i="7" s="1"/>
  <c r="E2048" i="7" s="1"/>
  <c r="D2047" i="7"/>
  <c r="C2046" i="7"/>
  <c r="D2046" i="7" s="1"/>
  <c r="E2046" i="7" s="1"/>
  <c r="D2045" i="7"/>
  <c r="C2044" i="7"/>
  <c r="D2044" i="7" s="1"/>
  <c r="E2044" i="7" s="1"/>
  <c r="D2043" i="7"/>
  <c r="C2042" i="7"/>
  <c r="D2042" i="7" s="1"/>
  <c r="E2042" i="7" s="1"/>
  <c r="D2041" i="7"/>
  <c r="C2040" i="7"/>
  <c r="D2040" i="7" s="1"/>
  <c r="E2040" i="7" s="1"/>
  <c r="D2039" i="7"/>
  <c r="C2038" i="7"/>
  <c r="D2038" i="7" s="1"/>
  <c r="E2038" i="7" s="1"/>
  <c r="C2037" i="7"/>
  <c r="D2037" i="7" s="1"/>
  <c r="E2037" i="7" s="1"/>
  <c r="C2036" i="7"/>
  <c r="D2036" i="7" s="1"/>
  <c r="E2036" i="7" s="1"/>
  <c r="C2035" i="7"/>
  <c r="D2035" i="7" s="1"/>
  <c r="E2035" i="7" s="1"/>
  <c r="C2034" i="7"/>
  <c r="D2034" i="7" s="1"/>
  <c r="E2034" i="7" s="1"/>
  <c r="C2033" i="7"/>
  <c r="D2033" i="7" s="1"/>
  <c r="E2033" i="7" s="1"/>
  <c r="D2032" i="7"/>
  <c r="C2031" i="7"/>
  <c r="D2031" i="7" s="1"/>
  <c r="E2031" i="7" s="1"/>
  <c r="D2030" i="7"/>
  <c r="C2029" i="7"/>
  <c r="D2029" i="7" s="1"/>
  <c r="E2029" i="7" s="1"/>
  <c r="C2028" i="7"/>
  <c r="D2028" i="7" s="1"/>
  <c r="E2028" i="7" s="1"/>
  <c r="D2027" i="7"/>
  <c r="C2026" i="7"/>
  <c r="D2026" i="7" s="1"/>
  <c r="C2025" i="7"/>
  <c r="D2025" i="7" s="1"/>
  <c r="E2025" i="7" s="1"/>
  <c r="C2024" i="7"/>
  <c r="D2024" i="7" s="1"/>
  <c r="C2023" i="7"/>
  <c r="D2023" i="7" s="1"/>
  <c r="E2023" i="7" s="1"/>
  <c r="C2022" i="7"/>
  <c r="D2022" i="7" s="1"/>
  <c r="E2022" i="7" s="1"/>
  <c r="C2021" i="7"/>
  <c r="D2021" i="7" s="1"/>
  <c r="E2021" i="7" s="1"/>
  <c r="D2020" i="7"/>
  <c r="C2019" i="7"/>
  <c r="D2019" i="7" s="1"/>
  <c r="E2019" i="7" s="1"/>
  <c r="D2018" i="7"/>
  <c r="C2017" i="7"/>
  <c r="D2017" i="7" s="1"/>
  <c r="E2017" i="7" s="1"/>
  <c r="D2016" i="7"/>
  <c r="C2015" i="7"/>
  <c r="D2015" i="7" s="1"/>
  <c r="E2015" i="7" s="1"/>
  <c r="D2014" i="7"/>
  <c r="C2013" i="7"/>
  <c r="D2013" i="7" s="1"/>
  <c r="E2013" i="7" s="1"/>
  <c r="C2012" i="7"/>
  <c r="D2012" i="7" s="1"/>
  <c r="E2012" i="7" s="1"/>
  <c r="D2011" i="7"/>
  <c r="C2010" i="7"/>
  <c r="D2010" i="7" s="1"/>
  <c r="C2009" i="7"/>
  <c r="D2009" i="7" s="1"/>
  <c r="E2009" i="7" s="1"/>
  <c r="C2008" i="7"/>
  <c r="D2008" i="7" s="1"/>
  <c r="C2007" i="7"/>
  <c r="D2007" i="7" s="1"/>
  <c r="E2007" i="7" s="1"/>
  <c r="C2006" i="7"/>
  <c r="D2006" i="7" s="1"/>
  <c r="C2005" i="7"/>
  <c r="D2005" i="7" s="1"/>
  <c r="D2004" i="7"/>
  <c r="C2003" i="7"/>
  <c r="D2003" i="7" s="1"/>
  <c r="C2002" i="7"/>
  <c r="D2002" i="7" s="1"/>
  <c r="E2002" i="7" s="1"/>
  <c r="D2001" i="7"/>
  <c r="C2000" i="7"/>
  <c r="D2000" i="7" s="1"/>
  <c r="E2000" i="7" s="1"/>
  <c r="C1999" i="7"/>
  <c r="D1999" i="7" s="1"/>
  <c r="E1999" i="7" s="1"/>
  <c r="D1998" i="7"/>
  <c r="C1997" i="7"/>
  <c r="D1997" i="7" s="1"/>
  <c r="E1997" i="7" s="1"/>
  <c r="C1996" i="7"/>
  <c r="D1996" i="7" s="1"/>
  <c r="E1996" i="7" s="1"/>
  <c r="C1995" i="7"/>
  <c r="D1995" i="7" s="1"/>
  <c r="E1995" i="7" s="1"/>
  <c r="D1994" i="7"/>
  <c r="C1993" i="7"/>
  <c r="D1993" i="7" s="1"/>
  <c r="E1993" i="7" s="1"/>
  <c r="C1992" i="7"/>
  <c r="D1992" i="7" s="1"/>
  <c r="E1992" i="7" s="1"/>
  <c r="D1991" i="7"/>
  <c r="C1990" i="7"/>
  <c r="D1990" i="7" s="1"/>
  <c r="E1990" i="7" s="1"/>
  <c r="D1989" i="7"/>
  <c r="C1988" i="7"/>
  <c r="D1988" i="7" s="1"/>
  <c r="E1988" i="7" s="1"/>
  <c r="C1987" i="7"/>
  <c r="D1987" i="7" s="1"/>
  <c r="E1987" i="7" s="1"/>
  <c r="C1986" i="7"/>
  <c r="D1986" i="7" s="1"/>
  <c r="E1986" i="7" s="1"/>
  <c r="D1985" i="7"/>
  <c r="C1984" i="7"/>
  <c r="D1984" i="7" s="1"/>
  <c r="E1984" i="7" s="1"/>
  <c r="D1983" i="7"/>
  <c r="C1982" i="7"/>
  <c r="D1982" i="7" s="1"/>
  <c r="E1982" i="7" s="1"/>
  <c r="D1981" i="7"/>
  <c r="C1980" i="7"/>
  <c r="D1980" i="7" s="1"/>
  <c r="C1979" i="7"/>
  <c r="D1979" i="7" s="1"/>
  <c r="E1979" i="7" s="1"/>
  <c r="C1978" i="7"/>
  <c r="D1978" i="7" s="1"/>
  <c r="C1977" i="7"/>
  <c r="D1977" i="7" s="1"/>
  <c r="E1977" i="7" s="1"/>
  <c r="D1976" i="7"/>
  <c r="C1975" i="7"/>
  <c r="D1975" i="7" s="1"/>
  <c r="E1975" i="7" s="1"/>
  <c r="C1974" i="7"/>
  <c r="D1974" i="7" s="1"/>
  <c r="E1974" i="7" s="1"/>
  <c r="D1973" i="7"/>
  <c r="C1972" i="7"/>
  <c r="D1972" i="7" s="1"/>
  <c r="C1971" i="7"/>
  <c r="D1971" i="7" s="1"/>
  <c r="E1971" i="7" s="1"/>
  <c r="C1970" i="7"/>
  <c r="D1970" i="7" s="1"/>
  <c r="C1969" i="7"/>
  <c r="D1969" i="7" s="1"/>
  <c r="E1969" i="7" s="1"/>
  <c r="C1968" i="7"/>
  <c r="D1968" i="7" s="1"/>
  <c r="E1968" i="7" s="1"/>
  <c r="C1967" i="7"/>
  <c r="D1967" i="7" s="1"/>
  <c r="E1967" i="7" s="1"/>
  <c r="C1966" i="7"/>
  <c r="D1966" i="7" s="1"/>
  <c r="E1966" i="7" s="1"/>
  <c r="C1965" i="7"/>
  <c r="D1965" i="7" s="1"/>
  <c r="E1965" i="7" s="1"/>
  <c r="D1964" i="7"/>
  <c r="C1963" i="7"/>
  <c r="D1963" i="7" s="1"/>
  <c r="E1963" i="7" s="1"/>
  <c r="C1962" i="7"/>
  <c r="D1962" i="7" s="1"/>
  <c r="E1962" i="7" s="1"/>
  <c r="D1961" i="7"/>
  <c r="C1960" i="7"/>
  <c r="D1960" i="7" s="1"/>
  <c r="E1960" i="7" s="1"/>
  <c r="C1959" i="7"/>
  <c r="D1959" i="7" s="1"/>
  <c r="E1959" i="7" s="1"/>
  <c r="D1958" i="7"/>
  <c r="C1957" i="7"/>
  <c r="D1957" i="7" s="1"/>
  <c r="E1957" i="7" s="1"/>
  <c r="D1956" i="7"/>
  <c r="C1955" i="7"/>
  <c r="D1955" i="7" s="1"/>
  <c r="E1955" i="7" s="1"/>
  <c r="D1954" i="7"/>
  <c r="C1953" i="7"/>
  <c r="D1953" i="7" s="1"/>
  <c r="E1953" i="7" s="1"/>
  <c r="C1952" i="7"/>
  <c r="D1952" i="7" s="1"/>
  <c r="E1952" i="7" s="1"/>
  <c r="D1951" i="7"/>
  <c r="C1950" i="7"/>
  <c r="D1950" i="7" s="1"/>
  <c r="E1950" i="7" s="1"/>
  <c r="D1949" i="7"/>
  <c r="C1948" i="7"/>
  <c r="D1948" i="7" s="1"/>
  <c r="E1948" i="7" s="1"/>
  <c r="C1947" i="7"/>
  <c r="D1947" i="7" s="1"/>
  <c r="E1947" i="7" s="1"/>
  <c r="D1946" i="7"/>
  <c r="C1945" i="7"/>
  <c r="D1945" i="7" s="1"/>
  <c r="E1945" i="7" s="1"/>
  <c r="C1944" i="7"/>
  <c r="D1944" i="7" s="1"/>
  <c r="E1944" i="7" s="1"/>
  <c r="D1943" i="7"/>
  <c r="C1942" i="7"/>
  <c r="D1942" i="7" s="1"/>
  <c r="E1942" i="7" s="1"/>
  <c r="D1941" i="7"/>
  <c r="C1940" i="7"/>
  <c r="D1940" i="7" s="1"/>
  <c r="C1939" i="7"/>
  <c r="D1939" i="7" s="1"/>
  <c r="E1939" i="7" s="1"/>
  <c r="C1938" i="7"/>
  <c r="D1938" i="7" s="1"/>
  <c r="C1937" i="7"/>
  <c r="D1937" i="7" s="1"/>
  <c r="E1937" i="7" s="1"/>
  <c r="D1936" i="7"/>
  <c r="C1935" i="7"/>
  <c r="D1935" i="7" s="1"/>
  <c r="E1935" i="7" s="1"/>
  <c r="C1934" i="7"/>
  <c r="D1934" i="7" s="1"/>
  <c r="E1934" i="7" s="1"/>
  <c r="C1933" i="7"/>
  <c r="D1933" i="7" s="1"/>
  <c r="E1933" i="7" s="1"/>
  <c r="C1932" i="7"/>
  <c r="D1932" i="7" s="1"/>
  <c r="E1932" i="7" s="1"/>
  <c r="D1931" i="7"/>
  <c r="C1930" i="7"/>
  <c r="D1930" i="7" s="1"/>
  <c r="E1930" i="7" s="1"/>
  <c r="D1929" i="7"/>
  <c r="C1928" i="7"/>
  <c r="D1928" i="7" s="1"/>
  <c r="C1927" i="7"/>
  <c r="D1927" i="7" s="1"/>
  <c r="E1927" i="7" s="1"/>
  <c r="C1926" i="7"/>
  <c r="D1926" i="7" s="1"/>
  <c r="C1925" i="7"/>
  <c r="D1925" i="7" s="1"/>
  <c r="E1925" i="7" s="1"/>
  <c r="C1924" i="7"/>
  <c r="D1924" i="7" s="1"/>
  <c r="C1923" i="7"/>
  <c r="D1923" i="7" s="1"/>
  <c r="D1922" i="7"/>
  <c r="C1921" i="7"/>
  <c r="D1921" i="7" s="1"/>
  <c r="C1920" i="7"/>
  <c r="D1920" i="7" s="1"/>
  <c r="E1920" i="7" s="1"/>
  <c r="C1919" i="7"/>
  <c r="D1919" i="7" s="1"/>
  <c r="E1919" i="7" s="1"/>
  <c r="C1918" i="7"/>
  <c r="D1918" i="7" s="1"/>
  <c r="E1918" i="7" s="1"/>
  <c r="C1917" i="7"/>
  <c r="D1917" i="7" s="1"/>
  <c r="E1917" i="7" s="1"/>
  <c r="D1916" i="7"/>
  <c r="C1915" i="7"/>
  <c r="D1915" i="7" s="1"/>
  <c r="E1915" i="7" s="1"/>
  <c r="D1914" i="7"/>
  <c r="C1913" i="7"/>
  <c r="D1913" i="7" s="1"/>
  <c r="E1913" i="7" s="1"/>
  <c r="D1912" i="7"/>
  <c r="C1911" i="7"/>
  <c r="D1911" i="7" s="1"/>
  <c r="E1911" i="7" s="1"/>
  <c r="C1910" i="7"/>
  <c r="D1910" i="7" s="1"/>
  <c r="E1910" i="7" s="1"/>
  <c r="D1909" i="7"/>
  <c r="C1908" i="7"/>
  <c r="D1908" i="7" s="1"/>
  <c r="E1908" i="7" s="1"/>
  <c r="C1907" i="7"/>
  <c r="D1907" i="7" s="1"/>
  <c r="E1907" i="7" s="1"/>
  <c r="D1906" i="7"/>
  <c r="C1905" i="7"/>
  <c r="D1905" i="7" s="1"/>
  <c r="E1905" i="7" s="1"/>
  <c r="C1904" i="7"/>
  <c r="D1904" i="7" s="1"/>
  <c r="E1904" i="7" s="1"/>
  <c r="D1903" i="7"/>
  <c r="C1902" i="7"/>
  <c r="D1902" i="7" s="1"/>
  <c r="E1902" i="7" s="1"/>
  <c r="C1901" i="7"/>
  <c r="D1901" i="7" s="1"/>
  <c r="E1901" i="7" s="1"/>
  <c r="D1900" i="7"/>
  <c r="C1899" i="7"/>
  <c r="D1899" i="7" s="1"/>
  <c r="C1898" i="7"/>
  <c r="D1898" i="7" s="1"/>
  <c r="E1898" i="7" s="1"/>
  <c r="C1897" i="7"/>
  <c r="D1897" i="7" s="1"/>
  <c r="C1896" i="7"/>
  <c r="D1896" i="7" s="1"/>
  <c r="E1896" i="7" s="1"/>
  <c r="D1895" i="7"/>
  <c r="C1894" i="7"/>
  <c r="D1894" i="7" s="1"/>
  <c r="E1894" i="7" s="1"/>
  <c r="D1893" i="7"/>
  <c r="C1892" i="7"/>
  <c r="D1892" i="7" s="1"/>
  <c r="E1892" i="7" s="1"/>
  <c r="C1891" i="7"/>
  <c r="D1891" i="7" s="1"/>
  <c r="E1891" i="7" s="1"/>
  <c r="D1890" i="7"/>
  <c r="C1889" i="7"/>
  <c r="D1889" i="7" s="1"/>
  <c r="E1889" i="7" s="1"/>
  <c r="C1888" i="7"/>
  <c r="D1888" i="7" s="1"/>
  <c r="E1888" i="7" s="1"/>
  <c r="C1887" i="7"/>
  <c r="D1887" i="7" s="1"/>
  <c r="E1887" i="7" s="1"/>
  <c r="D1886" i="7"/>
  <c r="C1885" i="7"/>
  <c r="D1885" i="7" s="1"/>
  <c r="E1885" i="7" s="1"/>
  <c r="C1884" i="7"/>
  <c r="D1884" i="7" s="1"/>
  <c r="E1884" i="7" s="1"/>
  <c r="D1883" i="7"/>
  <c r="C1882" i="7"/>
  <c r="D1882" i="7" s="1"/>
  <c r="C1881" i="7"/>
  <c r="D1881" i="7" s="1"/>
  <c r="E1881" i="7" s="1"/>
  <c r="C1880" i="7"/>
  <c r="D1880" i="7" s="1"/>
  <c r="C1879" i="7"/>
  <c r="D1879" i="7" s="1"/>
  <c r="E1879" i="7" s="1"/>
  <c r="D1878" i="7"/>
  <c r="C1877" i="7"/>
  <c r="D1877" i="7" s="1"/>
  <c r="E1877" i="7" s="1"/>
  <c r="C1876" i="7"/>
  <c r="D1876" i="7" s="1"/>
  <c r="E1876" i="7" s="1"/>
  <c r="D1875" i="7"/>
  <c r="C1874" i="7"/>
  <c r="D1874" i="7" s="1"/>
  <c r="E1874" i="7" s="1"/>
  <c r="C1873" i="7"/>
  <c r="D1873" i="7" s="1"/>
  <c r="E1873" i="7" s="1"/>
  <c r="D1872" i="7"/>
  <c r="C1871" i="7"/>
  <c r="D1871" i="7" s="1"/>
  <c r="C1870" i="7"/>
  <c r="D1870" i="7" s="1"/>
  <c r="E1870" i="7" s="1"/>
  <c r="C1869" i="7"/>
  <c r="D1869" i="7" s="1"/>
  <c r="C1868" i="7"/>
  <c r="D1868" i="7" s="1"/>
  <c r="E1868" i="7" s="1"/>
  <c r="C1867" i="7"/>
  <c r="D1867" i="7" s="1"/>
  <c r="C1866" i="7"/>
  <c r="D1866" i="7" s="1"/>
  <c r="D1865" i="7"/>
  <c r="C1864" i="7"/>
  <c r="D1864" i="7" s="1"/>
  <c r="C1863" i="7"/>
  <c r="D1863" i="7" s="1"/>
  <c r="E1863" i="7" s="1"/>
  <c r="C1862" i="7"/>
  <c r="D1862" i="7" s="1"/>
  <c r="E1862" i="7" s="1"/>
  <c r="C1861" i="7"/>
  <c r="D1861" i="7" s="1"/>
  <c r="E1861" i="7" s="1"/>
  <c r="D1860" i="7"/>
  <c r="C1859" i="7"/>
  <c r="D1859" i="7" s="1"/>
  <c r="E1859" i="7" s="1"/>
  <c r="C1858" i="7"/>
  <c r="D1858" i="7" s="1"/>
  <c r="E1858" i="7" s="1"/>
  <c r="C1857" i="7"/>
  <c r="D1857" i="7" s="1"/>
  <c r="E1857" i="7" s="1"/>
  <c r="D1856" i="7"/>
  <c r="C1855" i="7"/>
  <c r="D1855" i="7" s="1"/>
  <c r="E1855" i="7" s="1"/>
  <c r="C1854" i="7"/>
  <c r="D1854" i="7" s="1"/>
  <c r="E1854" i="7" s="1"/>
  <c r="C1853" i="7"/>
  <c r="D1853" i="7" s="1"/>
  <c r="E1853" i="7" s="1"/>
  <c r="D1852" i="7"/>
  <c r="C1851" i="7"/>
  <c r="D1851" i="7" s="1"/>
  <c r="E1851" i="7" s="1"/>
  <c r="C1850" i="7"/>
  <c r="D1850" i="7" s="1"/>
  <c r="E1850" i="7" s="1"/>
  <c r="C1849" i="7"/>
  <c r="D1849" i="7" s="1"/>
  <c r="E1849" i="7" s="1"/>
  <c r="D1848" i="7"/>
  <c r="C1847" i="7"/>
  <c r="D1847" i="7" s="1"/>
  <c r="E1847" i="7" s="1"/>
  <c r="C1846" i="7"/>
  <c r="D1846" i="7" s="1"/>
  <c r="E1846" i="7" s="1"/>
  <c r="C1845" i="7"/>
  <c r="D1845" i="7" s="1"/>
  <c r="E1845" i="7" s="1"/>
  <c r="C1844" i="7"/>
  <c r="D1844" i="7" s="1"/>
  <c r="E1844" i="7" s="1"/>
  <c r="D1843" i="7"/>
  <c r="C1842" i="7"/>
  <c r="D1842" i="7" s="1"/>
  <c r="E1842" i="7" s="1"/>
  <c r="C1841" i="7"/>
  <c r="D1841" i="7" s="1"/>
  <c r="E1841" i="7" s="1"/>
  <c r="D1840" i="7"/>
  <c r="C1839" i="7"/>
  <c r="D1839" i="7" s="1"/>
  <c r="C1838" i="7"/>
  <c r="D1838" i="7" s="1"/>
  <c r="E1838" i="7" s="1"/>
  <c r="C1837" i="7"/>
  <c r="D1837" i="7" s="1"/>
  <c r="C1836" i="7"/>
  <c r="D1836" i="7" s="1"/>
  <c r="E1836" i="7" s="1"/>
  <c r="C1835" i="7"/>
  <c r="D1835" i="7" s="1"/>
  <c r="E1835" i="7" s="1"/>
  <c r="C1834" i="7"/>
  <c r="D1834" i="7" s="1"/>
  <c r="E1834" i="7" s="1"/>
  <c r="D1833" i="7"/>
  <c r="C1832" i="7"/>
  <c r="D1832" i="7" s="1"/>
  <c r="E1832" i="7" s="1"/>
  <c r="C1831" i="7"/>
  <c r="D1831" i="7" s="1"/>
  <c r="E1831" i="7" s="1"/>
  <c r="D1830" i="7"/>
  <c r="C1829" i="7"/>
  <c r="D1829" i="7" s="1"/>
  <c r="E1829" i="7" s="1"/>
  <c r="C1828" i="7"/>
  <c r="D1828" i="7" s="1"/>
  <c r="E1828" i="7" s="1"/>
  <c r="C1827" i="7"/>
  <c r="D1827" i="7" s="1"/>
  <c r="E1827" i="7" s="1"/>
  <c r="C1826" i="7"/>
  <c r="D1826" i="7" s="1"/>
  <c r="E1826" i="7" s="1"/>
  <c r="C1825" i="7"/>
  <c r="D1825" i="7" s="1"/>
  <c r="E1825" i="7" s="1"/>
  <c r="C1824" i="7"/>
  <c r="D1824" i="7" s="1"/>
  <c r="E1824" i="7" s="1"/>
  <c r="C1823" i="7"/>
  <c r="D1823" i="7" s="1"/>
  <c r="E1823" i="7" s="1"/>
  <c r="C1822" i="7"/>
  <c r="D1822" i="7" s="1"/>
  <c r="E1822" i="7" s="1"/>
  <c r="C1821" i="7"/>
  <c r="D1821" i="7" s="1"/>
  <c r="E1821" i="7" s="1"/>
  <c r="D1820" i="7"/>
  <c r="C1819" i="7"/>
  <c r="D1819" i="7" s="1"/>
  <c r="E1819" i="7" s="1"/>
  <c r="C1818" i="7"/>
  <c r="D1818" i="7" s="1"/>
  <c r="E1818" i="7" s="1"/>
  <c r="D1817" i="7"/>
  <c r="C1816" i="7"/>
  <c r="D1816" i="7" s="1"/>
  <c r="C1815" i="7"/>
  <c r="D1815" i="7" s="1"/>
  <c r="E1815" i="7" s="1"/>
  <c r="C1814" i="7"/>
  <c r="D1814" i="7" s="1"/>
  <c r="C1813" i="7"/>
  <c r="D1813" i="7" s="1"/>
  <c r="E1813" i="7" s="1"/>
  <c r="C1812" i="7"/>
  <c r="D1812" i="7" s="1"/>
  <c r="E1812" i="7" s="1"/>
  <c r="C1811" i="7"/>
  <c r="D1811" i="7" s="1"/>
  <c r="E1811" i="7" s="1"/>
  <c r="D1810" i="7"/>
  <c r="C1809" i="7"/>
  <c r="D1809" i="7" s="1"/>
  <c r="E1809" i="7" s="1"/>
  <c r="C1808" i="7"/>
  <c r="D1808" i="7" s="1"/>
  <c r="E1808" i="7" s="1"/>
  <c r="C1807" i="7"/>
  <c r="D1807" i="7" s="1"/>
  <c r="E1807" i="7" s="1"/>
  <c r="C1806" i="7"/>
  <c r="D1806" i="7" s="1"/>
  <c r="E1806" i="7" s="1"/>
  <c r="D1805" i="7"/>
  <c r="C1804" i="7"/>
  <c r="D1804" i="7" s="1"/>
  <c r="E1804" i="7" s="1"/>
  <c r="C1803" i="7"/>
  <c r="D1803" i="7" s="1"/>
  <c r="E1803" i="7" s="1"/>
  <c r="D1802" i="7"/>
  <c r="C1801" i="7"/>
  <c r="D1801" i="7" s="1"/>
  <c r="C1800" i="7"/>
  <c r="D1800" i="7" s="1"/>
  <c r="E1800" i="7" s="1"/>
  <c r="C1799" i="7"/>
  <c r="D1799" i="7" s="1"/>
  <c r="C1798" i="7"/>
  <c r="D1798" i="7" s="1"/>
  <c r="E1798" i="7" s="1"/>
  <c r="C1797" i="7"/>
  <c r="D1797" i="7" s="1"/>
  <c r="E1797" i="7" s="1"/>
  <c r="C1796" i="7"/>
  <c r="D1796" i="7" s="1"/>
  <c r="E1796" i="7" s="1"/>
  <c r="C1795" i="7"/>
  <c r="D1795" i="7" s="1"/>
  <c r="E1795" i="7" s="1"/>
  <c r="D1794" i="7"/>
  <c r="C1793" i="7"/>
  <c r="D1793" i="7" s="1"/>
  <c r="E1793" i="7" s="1"/>
  <c r="C1792" i="7"/>
  <c r="D1792" i="7" s="1"/>
  <c r="E1792" i="7" s="1"/>
  <c r="D1791" i="7"/>
  <c r="C1790" i="7"/>
  <c r="D1790" i="7" s="1"/>
  <c r="E1790" i="7" s="1"/>
  <c r="D1789" i="7"/>
  <c r="C1788" i="7"/>
  <c r="D1788" i="7" s="1"/>
  <c r="E1788" i="7" s="1"/>
  <c r="C1787" i="7"/>
  <c r="D1787" i="7" s="1"/>
  <c r="E1787" i="7" s="1"/>
  <c r="D1786" i="7"/>
  <c r="C1785" i="7"/>
  <c r="D1785" i="7" s="1"/>
  <c r="E1785" i="7" s="1"/>
  <c r="C1784" i="7"/>
  <c r="D1784" i="7" s="1"/>
  <c r="E1784" i="7" s="1"/>
  <c r="D1783" i="7"/>
  <c r="C1782" i="7"/>
  <c r="D1782" i="7" s="1"/>
  <c r="C1781" i="7"/>
  <c r="D1781" i="7" s="1"/>
  <c r="E1781" i="7" s="1"/>
  <c r="C1780" i="7"/>
  <c r="D1780" i="7" s="1"/>
  <c r="C1779" i="7"/>
  <c r="D1779" i="7" s="1"/>
  <c r="E1779" i="7" s="1"/>
  <c r="C1778" i="7"/>
  <c r="D1778" i="7" s="1"/>
  <c r="E1778" i="7" s="1"/>
  <c r="C1777" i="7"/>
  <c r="D1777" i="7" s="1"/>
  <c r="E1777" i="7" s="1"/>
  <c r="C1776" i="7"/>
  <c r="D1776" i="7" s="1"/>
  <c r="E1776" i="7" s="1"/>
  <c r="C1775" i="7"/>
  <c r="D1775" i="7" s="1"/>
  <c r="E1775" i="7" s="1"/>
  <c r="D1774" i="7"/>
  <c r="C1773" i="7"/>
  <c r="D1773" i="7" s="1"/>
  <c r="E1773" i="7" s="1"/>
  <c r="C1772" i="7"/>
  <c r="D1772" i="7" s="1"/>
  <c r="E1772" i="7" s="1"/>
  <c r="C1771" i="7"/>
  <c r="D1771" i="7" s="1"/>
  <c r="E1771" i="7" s="1"/>
  <c r="C1770" i="7"/>
  <c r="D1770" i="7" s="1"/>
  <c r="E1770" i="7" s="1"/>
  <c r="D1769" i="7"/>
  <c r="C1768" i="7"/>
  <c r="D1768" i="7" s="1"/>
  <c r="E1768" i="7" s="1"/>
  <c r="C1767" i="7"/>
  <c r="D1767" i="7" s="1"/>
  <c r="E1767" i="7" s="1"/>
  <c r="D1766" i="7"/>
  <c r="C1765" i="7"/>
  <c r="D1765" i="7" s="1"/>
  <c r="C1764" i="7"/>
  <c r="D1764" i="7" s="1"/>
  <c r="E1764" i="7" s="1"/>
  <c r="C1763" i="7"/>
  <c r="D1763" i="7" s="1"/>
  <c r="C1762" i="7"/>
  <c r="D1762" i="7" s="1"/>
  <c r="E1762" i="7" s="1"/>
  <c r="C1761" i="7"/>
  <c r="D1761" i="7" s="1"/>
  <c r="E1761" i="7" s="1"/>
  <c r="C1760" i="7"/>
  <c r="D1760" i="7" s="1"/>
  <c r="E1760" i="7" s="1"/>
  <c r="C1759" i="7"/>
  <c r="D1759" i="7" s="1"/>
  <c r="E1759" i="7" s="1"/>
  <c r="D1758" i="7"/>
  <c r="C1757" i="7"/>
  <c r="D1757" i="7" s="1"/>
  <c r="E1757" i="7" s="1"/>
  <c r="D1756" i="7"/>
  <c r="C1755" i="7"/>
  <c r="D1755" i="7" s="1"/>
  <c r="E1755" i="7" s="1"/>
  <c r="C1754" i="7"/>
  <c r="D1754" i="7" s="1"/>
  <c r="E1754" i="7" s="1"/>
  <c r="D1753" i="7"/>
  <c r="C1752" i="7"/>
  <c r="D1752" i="7" s="1"/>
  <c r="C1751" i="7"/>
  <c r="D1751" i="7" s="1"/>
  <c r="E1751" i="7" s="1"/>
  <c r="C1750" i="7"/>
  <c r="D1750" i="7" s="1"/>
  <c r="C1749" i="7"/>
  <c r="D1749" i="7" s="1"/>
  <c r="E1749" i="7" s="1"/>
  <c r="C1748" i="7"/>
  <c r="D1748" i="7" s="1"/>
  <c r="C1747" i="7"/>
  <c r="D1747" i="7" s="1"/>
  <c r="D1746" i="7"/>
  <c r="C1745" i="7"/>
  <c r="D1745" i="7" s="1"/>
  <c r="C1744" i="7"/>
  <c r="D1744" i="7" s="1"/>
  <c r="E1744" i="7" s="1"/>
  <c r="D1743" i="7"/>
  <c r="C1742" i="7"/>
  <c r="D1742" i="7" s="1"/>
  <c r="E1742" i="7" s="1"/>
  <c r="D1741" i="7"/>
  <c r="C1740" i="7"/>
  <c r="D1740" i="7" s="1"/>
  <c r="E1740" i="7" s="1"/>
  <c r="C1739" i="7"/>
  <c r="D1739" i="7" s="1"/>
  <c r="E1739" i="7" s="1"/>
  <c r="C1738" i="7"/>
  <c r="D1738" i="7" s="1"/>
  <c r="E1738" i="7" s="1"/>
  <c r="C1737" i="7"/>
  <c r="D1737" i="7" s="1"/>
  <c r="E1737" i="7" s="1"/>
  <c r="C1736" i="7"/>
  <c r="D1736" i="7" s="1"/>
  <c r="E1736" i="7" s="1"/>
  <c r="D1735" i="7"/>
  <c r="C1734" i="7"/>
  <c r="D1734" i="7" s="1"/>
  <c r="E1734" i="7" s="1"/>
  <c r="C1733" i="7"/>
  <c r="D1733" i="7" s="1"/>
  <c r="E1733" i="7" s="1"/>
  <c r="C1732" i="7"/>
  <c r="D1732" i="7" s="1"/>
  <c r="E1732" i="7" s="1"/>
  <c r="D1731" i="7"/>
  <c r="C1730" i="7"/>
  <c r="D1730" i="7" s="1"/>
  <c r="C1729" i="7"/>
  <c r="D1729" i="7" s="1"/>
  <c r="E1729" i="7" s="1"/>
  <c r="C1728" i="7"/>
  <c r="D1728" i="7" s="1"/>
  <c r="C1727" i="7"/>
  <c r="D1727" i="7" s="1"/>
  <c r="E1727" i="7" s="1"/>
  <c r="C1726" i="7"/>
  <c r="D1726" i="7" s="1"/>
  <c r="E1726" i="7" s="1"/>
  <c r="C1725" i="7"/>
  <c r="D1725" i="7" s="1"/>
  <c r="E1725" i="7" s="1"/>
  <c r="C1724" i="7"/>
  <c r="D1724" i="7" s="1"/>
  <c r="E1724" i="7" s="1"/>
  <c r="C1723" i="7"/>
  <c r="D1723" i="7" s="1"/>
  <c r="E1723" i="7" s="1"/>
  <c r="C1722" i="7"/>
  <c r="D1722" i="7" s="1"/>
  <c r="E1722" i="7" s="1"/>
  <c r="C1721" i="7"/>
  <c r="D1721" i="7" s="1"/>
  <c r="E1721" i="7" s="1"/>
  <c r="C1720" i="7"/>
  <c r="D1720" i="7" s="1"/>
  <c r="E1720" i="7" s="1"/>
  <c r="C1719" i="7"/>
  <c r="D1719" i="7" s="1"/>
  <c r="E1719" i="7" s="1"/>
  <c r="D1718" i="7"/>
  <c r="C1717" i="7"/>
  <c r="D1717" i="7" s="1"/>
  <c r="E1717" i="7" s="1"/>
  <c r="C1716" i="7"/>
  <c r="D1716" i="7" s="1"/>
  <c r="E1716" i="7" s="1"/>
  <c r="D1715" i="7"/>
  <c r="C1714" i="7"/>
  <c r="D1714" i="7" s="1"/>
  <c r="E1714" i="7" s="1"/>
  <c r="C1713" i="7"/>
  <c r="D1713" i="7" s="1"/>
  <c r="E1713" i="7" s="1"/>
  <c r="C1712" i="7"/>
  <c r="D1712" i="7" s="1"/>
  <c r="E1712" i="7" s="1"/>
  <c r="D1711" i="7"/>
  <c r="C1710" i="7"/>
  <c r="D1710" i="7" s="1"/>
  <c r="E1710" i="7" s="1"/>
  <c r="C1709" i="7"/>
  <c r="D1709" i="7" s="1"/>
  <c r="E1709" i="7" s="1"/>
  <c r="C1708" i="7"/>
  <c r="D1708" i="7" s="1"/>
  <c r="E1708" i="7" s="1"/>
  <c r="C1707" i="7"/>
  <c r="D1707" i="7" s="1"/>
  <c r="E1707" i="7" s="1"/>
  <c r="D1706" i="7"/>
  <c r="C1705" i="7"/>
  <c r="D1705" i="7" s="1"/>
  <c r="E1705" i="7" s="1"/>
  <c r="C1704" i="7"/>
  <c r="D1704" i="7" s="1"/>
  <c r="E1704" i="7" s="1"/>
  <c r="D1703" i="7"/>
  <c r="C1702" i="7"/>
  <c r="D1702" i="7" s="1"/>
  <c r="E1702" i="7" s="1"/>
  <c r="C1701" i="7"/>
  <c r="D1701" i="7" s="1"/>
  <c r="E1701" i="7" s="1"/>
  <c r="C1700" i="7"/>
  <c r="D1700" i="7" s="1"/>
  <c r="E1700" i="7" s="1"/>
  <c r="D1699" i="7"/>
  <c r="C1698" i="7"/>
  <c r="D1698" i="7" s="1"/>
  <c r="E1698" i="7" s="1"/>
  <c r="C1697" i="7"/>
  <c r="D1697" i="7" s="1"/>
  <c r="E1697" i="7" s="1"/>
  <c r="C1696" i="7"/>
  <c r="D1696" i="7" s="1"/>
  <c r="E1696" i="7" s="1"/>
  <c r="C1695" i="7"/>
  <c r="D1695" i="7" s="1"/>
  <c r="E1695" i="7" s="1"/>
  <c r="D1694" i="7"/>
  <c r="C1693" i="7"/>
  <c r="D1693" i="7" s="1"/>
  <c r="E1693" i="7" s="1"/>
  <c r="C1692" i="7"/>
  <c r="D1692" i="7" s="1"/>
  <c r="E1692" i="7" s="1"/>
  <c r="C1691" i="7"/>
  <c r="D1691" i="7" s="1"/>
  <c r="E1691" i="7" s="1"/>
  <c r="C1690" i="7"/>
  <c r="D1690" i="7" s="1"/>
  <c r="E1690" i="7" s="1"/>
  <c r="D1689" i="7"/>
  <c r="C1688" i="7"/>
  <c r="D1688" i="7" s="1"/>
  <c r="E1688" i="7" s="1"/>
  <c r="C1687" i="7"/>
  <c r="D1687" i="7" s="1"/>
  <c r="E1687" i="7" s="1"/>
  <c r="C1686" i="7"/>
  <c r="D1686" i="7" s="1"/>
  <c r="E1686" i="7" s="1"/>
  <c r="C1685" i="7"/>
  <c r="D1685" i="7" s="1"/>
  <c r="E1685" i="7" s="1"/>
  <c r="D1684" i="7"/>
  <c r="C1683" i="7"/>
  <c r="D1683" i="7" s="1"/>
  <c r="E1683" i="7" s="1"/>
  <c r="C1682" i="7"/>
  <c r="D1682" i="7" s="1"/>
  <c r="E1682" i="7" s="1"/>
  <c r="C1681" i="7"/>
  <c r="D1681" i="7" s="1"/>
  <c r="E1681" i="7" s="1"/>
  <c r="D1680" i="7"/>
  <c r="C1679" i="7"/>
  <c r="D1679" i="7" s="1"/>
  <c r="C1678" i="7"/>
  <c r="D1678" i="7" s="1"/>
  <c r="E1678" i="7" s="1"/>
  <c r="C1677" i="7"/>
  <c r="D1677" i="7" s="1"/>
  <c r="C1676" i="7"/>
  <c r="D1676" i="7" s="1"/>
  <c r="E1676" i="7" s="1"/>
  <c r="C1675" i="7"/>
  <c r="D1675" i="7" s="1"/>
  <c r="E1675" i="7" s="1"/>
  <c r="C1674" i="7"/>
  <c r="D1674" i="7" s="1"/>
  <c r="E1674" i="7" s="1"/>
  <c r="C1673" i="7"/>
  <c r="D1673" i="7" s="1"/>
  <c r="E1673" i="7" s="1"/>
  <c r="D1672" i="7"/>
  <c r="C1671" i="7"/>
  <c r="D1671" i="7" s="1"/>
  <c r="E1671" i="7" s="1"/>
  <c r="D1670" i="7"/>
  <c r="C1669" i="7"/>
  <c r="D1669" i="7" s="1"/>
  <c r="E1669" i="7" s="1"/>
  <c r="C1668" i="7"/>
  <c r="D1668" i="7" s="1"/>
  <c r="E1668" i="7" s="1"/>
  <c r="C1667" i="7"/>
  <c r="D1667" i="7" s="1"/>
  <c r="E1667" i="7" s="1"/>
  <c r="C1666" i="7"/>
  <c r="D1666" i="7" s="1"/>
  <c r="E1666" i="7" s="1"/>
  <c r="D1665" i="7"/>
  <c r="C1664" i="7"/>
  <c r="D1664" i="7" s="1"/>
  <c r="E1664" i="7" s="1"/>
  <c r="C1663" i="7"/>
  <c r="D1663" i="7" s="1"/>
  <c r="E1663" i="7" s="1"/>
  <c r="C1662" i="7"/>
  <c r="D1662" i="7" s="1"/>
  <c r="E1662" i="7" s="1"/>
  <c r="D1661" i="7"/>
  <c r="C1660" i="7"/>
  <c r="D1660" i="7" s="1"/>
  <c r="C1659" i="7"/>
  <c r="D1659" i="7" s="1"/>
  <c r="E1659" i="7" s="1"/>
  <c r="C1658" i="7"/>
  <c r="D1658" i="7" s="1"/>
  <c r="C1657" i="7"/>
  <c r="D1657" i="7" s="1"/>
  <c r="E1657" i="7" s="1"/>
  <c r="C1656" i="7"/>
  <c r="D1656" i="7" s="1"/>
  <c r="E1656" i="7" s="1"/>
  <c r="C1655" i="7"/>
  <c r="D1655" i="7" s="1"/>
  <c r="E1655" i="7" s="1"/>
  <c r="C1654" i="7"/>
  <c r="D1654" i="7" s="1"/>
  <c r="E1654" i="7" s="1"/>
  <c r="C1653" i="7"/>
  <c r="D1653" i="7" s="1"/>
  <c r="E1653" i="7" s="1"/>
  <c r="C1652" i="7"/>
  <c r="D1652" i="7" s="1"/>
  <c r="E1652" i="7" s="1"/>
  <c r="C1651" i="7"/>
  <c r="D1651" i="7" s="1"/>
  <c r="E1651" i="7" s="1"/>
  <c r="C1650" i="7"/>
  <c r="D1650" i="7" s="1"/>
  <c r="E1650" i="7" s="1"/>
  <c r="C1649" i="7"/>
  <c r="D1649" i="7" s="1"/>
  <c r="E1649" i="7" s="1"/>
  <c r="D1648" i="7"/>
  <c r="C1647" i="7"/>
  <c r="D1647" i="7" s="1"/>
  <c r="E1647" i="7" s="1"/>
  <c r="C1646" i="7"/>
  <c r="D1646" i="7" s="1"/>
  <c r="E1646" i="7" s="1"/>
  <c r="C1645" i="7"/>
  <c r="D1645" i="7" s="1"/>
  <c r="E1645" i="7" s="1"/>
  <c r="C1644" i="7"/>
  <c r="D1644" i="7" s="1"/>
  <c r="E1644" i="7" s="1"/>
  <c r="D1643" i="7"/>
  <c r="C1642" i="7"/>
  <c r="D1642" i="7" s="1"/>
  <c r="E1642" i="7" s="1"/>
  <c r="D1641" i="7"/>
  <c r="C1640" i="7"/>
  <c r="D1640" i="7" s="1"/>
  <c r="E1640" i="7" s="1"/>
  <c r="D1639" i="7"/>
  <c r="C1638" i="7"/>
  <c r="D1638" i="7" s="1"/>
  <c r="E1638" i="7" s="1"/>
  <c r="C1637" i="7"/>
  <c r="D1637" i="7" s="1"/>
  <c r="E1637" i="7" s="1"/>
  <c r="D1636" i="7"/>
  <c r="C1635" i="7"/>
  <c r="D1635" i="7" s="1"/>
  <c r="E1635" i="7" s="1"/>
  <c r="C1634" i="7"/>
  <c r="D1634" i="7" s="1"/>
  <c r="E1634" i="7" s="1"/>
  <c r="D1633" i="7"/>
  <c r="C1632" i="7"/>
  <c r="D1632" i="7" s="1"/>
  <c r="E1632" i="7" s="1"/>
  <c r="D1631" i="7"/>
  <c r="C1630" i="7"/>
  <c r="D1630" i="7" s="1"/>
  <c r="E1630" i="7" s="1"/>
  <c r="C1629" i="7"/>
  <c r="D1629" i="7" s="1"/>
  <c r="E1629" i="7" s="1"/>
  <c r="C1628" i="7"/>
  <c r="D1628" i="7" s="1"/>
  <c r="E1628" i="7" s="1"/>
  <c r="D1627" i="7"/>
  <c r="C1626" i="7"/>
  <c r="D1626" i="7" s="1"/>
  <c r="C1625" i="7"/>
  <c r="D1625" i="7" s="1"/>
  <c r="E1625" i="7" s="1"/>
  <c r="C1624" i="7"/>
  <c r="D1624" i="7" s="1"/>
  <c r="C1623" i="7"/>
  <c r="D1623" i="7" s="1"/>
  <c r="E1623" i="7" s="1"/>
  <c r="C1622" i="7"/>
  <c r="D1622" i="7" s="1"/>
  <c r="E1622" i="7" s="1"/>
  <c r="C1621" i="7"/>
  <c r="D1621" i="7" s="1"/>
  <c r="E1621" i="7" s="1"/>
  <c r="C1620" i="7"/>
  <c r="D1620" i="7" s="1"/>
  <c r="E1620" i="7" s="1"/>
  <c r="D1619" i="7"/>
  <c r="C1618" i="7"/>
  <c r="D1618" i="7" s="1"/>
  <c r="E1618" i="7" s="1"/>
  <c r="C1617" i="7"/>
  <c r="D1617" i="7" s="1"/>
  <c r="E1617" i="7" s="1"/>
  <c r="D1616" i="7"/>
  <c r="C1615" i="7"/>
  <c r="D1615" i="7" s="1"/>
  <c r="E1615" i="7" s="1"/>
  <c r="C1614" i="7"/>
  <c r="D1614" i="7" s="1"/>
  <c r="E1614" i="7" s="1"/>
  <c r="D1613" i="7"/>
  <c r="C1612" i="7"/>
  <c r="D1612" i="7" s="1"/>
  <c r="E1612" i="7" s="1"/>
  <c r="D1611" i="7"/>
  <c r="C1610" i="7"/>
  <c r="D1610" i="7" s="1"/>
  <c r="E1610" i="7" s="1"/>
  <c r="C1609" i="7"/>
  <c r="D1609" i="7" s="1"/>
  <c r="E1609" i="7" s="1"/>
  <c r="D1608" i="7"/>
  <c r="C1607" i="7"/>
  <c r="D1607" i="7" s="1"/>
  <c r="E1607" i="7" s="1"/>
  <c r="C1606" i="7"/>
  <c r="D1606" i="7" s="1"/>
  <c r="E1606" i="7" s="1"/>
  <c r="C1605" i="7"/>
  <c r="D1605" i="7" s="1"/>
  <c r="E1605" i="7" s="1"/>
  <c r="D1604" i="7"/>
  <c r="C1603" i="7"/>
  <c r="D1603" i="7" s="1"/>
  <c r="C1602" i="7"/>
  <c r="D1602" i="7" s="1"/>
  <c r="E1602" i="7" s="1"/>
  <c r="C1601" i="7"/>
  <c r="D1601" i="7" s="1"/>
  <c r="C1600" i="7"/>
  <c r="D1600" i="7" s="1"/>
  <c r="E1600" i="7" s="1"/>
  <c r="D1599" i="7"/>
  <c r="C1598" i="7"/>
  <c r="D1598" i="7" s="1"/>
  <c r="E1598" i="7" s="1"/>
  <c r="D1597" i="7"/>
  <c r="C1596" i="7"/>
  <c r="D1596" i="7" s="1"/>
  <c r="E1596" i="7" s="1"/>
  <c r="C1595" i="7"/>
  <c r="D1595" i="7" s="1"/>
  <c r="E1595" i="7" s="1"/>
  <c r="C1594" i="7"/>
  <c r="D1594" i="7" s="1"/>
  <c r="E1594" i="7" s="1"/>
  <c r="F1593" i="7" s="1"/>
  <c r="D1593" i="7"/>
  <c r="C1592" i="7"/>
  <c r="D1592" i="7" s="1"/>
  <c r="C1591" i="7"/>
  <c r="D1591" i="7" s="1"/>
  <c r="E1591" i="7" s="1"/>
  <c r="C1590" i="7"/>
  <c r="D1590" i="7" s="1"/>
  <c r="C1589" i="7"/>
  <c r="D1589" i="7" s="1"/>
  <c r="E1589" i="7" s="1"/>
  <c r="C1588" i="7"/>
  <c r="D1588" i="7" s="1"/>
  <c r="E1588" i="7" s="1"/>
  <c r="C1587" i="7"/>
  <c r="D1587" i="7" s="1"/>
  <c r="E1587" i="7" s="1"/>
  <c r="C1586" i="7"/>
  <c r="D1586" i="7" s="1"/>
  <c r="E1586" i="7" s="1"/>
  <c r="C1585" i="7"/>
  <c r="D1585" i="7" s="1"/>
  <c r="E1585" i="7" s="1"/>
  <c r="C1584" i="7"/>
  <c r="D1584" i="7" s="1"/>
  <c r="E1584" i="7" s="1"/>
  <c r="C1583" i="7"/>
  <c r="D1583" i="7" s="1"/>
  <c r="E1583" i="7" s="1"/>
  <c r="C1582" i="7"/>
  <c r="D1582" i="7" s="1"/>
  <c r="E1582" i="7" s="1"/>
  <c r="C1581" i="7"/>
  <c r="D1581" i="7" s="1"/>
  <c r="E1581" i="7" s="1"/>
  <c r="D1580" i="7"/>
  <c r="C1579" i="7"/>
  <c r="D1579" i="7" s="1"/>
  <c r="E1579" i="7" s="1"/>
  <c r="C1578" i="7"/>
  <c r="D1578" i="7" s="1"/>
  <c r="E1578" i="7" s="1"/>
  <c r="D1577" i="7"/>
  <c r="C1576" i="7"/>
  <c r="D1576" i="7" s="1"/>
  <c r="E1576" i="7" s="1"/>
  <c r="C1575" i="7"/>
  <c r="D1575" i="7" s="1"/>
  <c r="E1575" i="7" s="1"/>
  <c r="C1574" i="7"/>
  <c r="D1574" i="7" s="1"/>
  <c r="E1574" i="7" s="1"/>
  <c r="C1573" i="7"/>
  <c r="D1573" i="7" s="1"/>
  <c r="E1573" i="7" s="1"/>
  <c r="D1572" i="7"/>
  <c r="C1571" i="7"/>
  <c r="D1571" i="7" s="1"/>
  <c r="E1571" i="7" s="1"/>
  <c r="C1570" i="7"/>
  <c r="D1570" i="7" s="1"/>
  <c r="E1570" i="7" s="1"/>
  <c r="C1569" i="7"/>
  <c r="D1569" i="7" s="1"/>
  <c r="E1569" i="7" s="1"/>
  <c r="C1568" i="7"/>
  <c r="D1568" i="7" s="1"/>
  <c r="E1568" i="7" s="1"/>
  <c r="C1567" i="7"/>
  <c r="D1567" i="7" s="1"/>
  <c r="E1567" i="7" s="1"/>
  <c r="C1566" i="7"/>
  <c r="D1566" i="7" s="1"/>
  <c r="E1566" i="7" s="1"/>
  <c r="D1565" i="7"/>
  <c r="C1564" i="7"/>
  <c r="D1564" i="7" s="1"/>
  <c r="E1564" i="7" s="1"/>
  <c r="C1563" i="7"/>
  <c r="D1563" i="7" s="1"/>
  <c r="E1563" i="7" s="1"/>
  <c r="C1562" i="7"/>
  <c r="D1562" i="7" s="1"/>
  <c r="E1562" i="7" s="1"/>
  <c r="D1561" i="7"/>
  <c r="C1560" i="7"/>
  <c r="D1560" i="7" s="1"/>
  <c r="C1559" i="7"/>
  <c r="D1559" i="7" s="1"/>
  <c r="E1559" i="7" s="1"/>
  <c r="C1558" i="7"/>
  <c r="D1558" i="7" s="1"/>
  <c r="C1557" i="7"/>
  <c r="D1557" i="7" s="1"/>
  <c r="E1557" i="7" s="1"/>
  <c r="C1556" i="7"/>
  <c r="D1556" i="7" s="1"/>
  <c r="E1556" i="7" s="1"/>
  <c r="C1555" i="7"/>
  <c r="D1555" i="7" s="1"/>
  <c r="E1555" i="7" s="1"/>
  <c r="D1554" i="7"/>
  <c r="C1553" i="7"/>
  <c r="D1553" i="7" s="1"/>
  <c r="E1553" i="7" s="1"/>
  <c r="C1552" i="7"/>
  <c r="D1552" i="7" s="1"/>
  <c r="E1552" i="7" s="1"/>
  <c r="D1551" i="7"/>
  <c r="C1550" i="7"/>
  <c r="D1550" i="7" s="1"/>
  <c r="E1550" i="7" s="1"/>
  <c r="C1549" i="7"/>
  <c r="D1549" i="7" s="1"/>
  <c r="E1549" i="7" s="1"/>
  <c r="C1548" i="7"/>
  <c r="D1548" i="7" s="1"/>
  <c r="E1548" i="7" s="1"/>
  <c r="D1547" i="7"/>
  <c r="C1546" i="7"/>
  <c r="D1546" i="7" s="1"/>
  <c r="E1546" i="7" s="1"/>
  <c r="C1545" i="7"/>
  <c r="D1545" i="7" s="1"/>
  <c r="E1545" i="7" s="1"/>
  <c r="C1544" i="7"/>
  <c r="D1544" i="7" s="1"/>
  <c r="E1544" i="7" s="1"/>
  <c r="C1543" i="7"/>
  <c r="D1543" i="7" s="1"/>
  <c r="E1543" i="7" s="1"/>
  <c r="C1542" i="7"/>
  <c r="D1542" i="7" s="1"/>
  <c r="E1542" i="7" s="1"/>
  <c r="D1541" i="7"/>
  <c r="C1540" i="7"/>
  <c r="D1540" i="7" s="1"/>
  <c r="E1540" i="7" s="1"/>
  <c r="C1539" i="7"/>
  <c r="D1539" i="7" s="1"/>
  <c r="E1539" i="7" s="1"/>
  <c r="C1538" i="7"/>
  <c r="D1538" i="7" s="1"/>
  <c r="E1538" i="7" s="1"/>
  <c r="D1537" i="7"/>
  <c r="C1536" i="7"/>
  <c r="D1536" i="7" s="1"/>
  <c r="C1535" i="7"/>
  <c r="D1535" i="7" s="1"/>
  <c r="E1535" i="7" s="1"/>
  <c r="C1534" i="7"/>
  <c r="D1534" i="7" s="1"/>
  <c r="C1533" i="7"/>
  <c r="D1533" i="7" s="1"/>
  <c r="E1533" i="7" s="1"/>
  <c r="C1532" i="7"/>
  <c r="D1532" i="7" s="1"/>
  <c r="E1532" i="7" s="1"/>
  <c r="C1531" i="7"/>
  <c r="D1531" i="7" s="1"/>
  <c r="E1531" i="7" s="1"/>
  <c r="C1530" i="7"/>
  <c r="D1530" i="7" s="1"/>
  <c r="E1530" i="7" s="1"/>
  <c r="C1529" i="7"/>
  <c r="D1529" i="7" s="1"/>
  <c r="E1529" i="7" s="1"/>
  <c r="D1528" i="7"/>
  <c r="C1527" i="7"/>
  <c r="D1527" i="7" s="1"/>
  <c r="E1527" i="7" s="1"/>
  <c r="C1526" i="7"/>
  <c r="D1526" i="7" s="1"/>
  <c r="E1526" i="7" s="1"/>
  <c r="D1525" i="7"/>
  <c r="C1524" i="7"/>
  <c r="D1524" i="7" s="1"/>
  <c r="E1524" i="7" s="1"/>
  <c r="C1523" i="7"/>
  <c r="D1523" i="7" s="1"/>
  <c r="E1523" i="7" s="1"/>
  <c r="C1522" i="7"/>
  <c r="D1522" i="7" s="1"/>
  <c r="E1522" i="7" s="1"/>
  <c r="D1521" i="7"/>
  <c r="C1520" i="7"/>
  <c r="D1520" i="7" s="1"/>
  <c r="E1520" i="7" s="1"/>
  <c r="C1519" i="7"/>
  <c r="D1519" i="7" s="1"/>
  <c r="E1519" i="7" s="1"/>
  <c r="D1518" i="7"/>
  <c r="C1517" i="7"/>
  <c r="D1517" i="7" s="1"/>
  <c r="E1517" i="7" s="1"/>
  <c r="C1516" i="7"/>
  <c r="D1516" i="7" s="1"/>
  <c r="E1516" i="7" s="1"/>
  <c r="C1515" i="7"/>
  <c r="D1515" i="7" s="1"/>
  <c r="E1515" i="7" s="1"/>
  <c r="D1514" i="7"/>
  <c r="C1513" i="7"/>
  <c r="D1513" i="7" s="1"/>
  <c r="E1513" i="7" s="1"/>
  <c r="C1512" i="7"/>
  <c r="D1512" i="7" s="1"/>
  <c r="E1512" i="7" s="1"/>
  <c r="C1511" i="7"/>
  <c r="D1511" i="7" s="1"/>
  <c r="E1511" i="7" s="1"/>
  <c r="C1510" i="7"/>
  <c r="D1510" i="7" s="1"/>
  <c r="E1510" i="7" s="1"/>
  <c r="C1509" i="7"/>
  <c r="D1509" i="7" s="1"/>
  <c r="E1509" i="7" s="1"/>
  <c r="D1508" i="7"/>
  <c r="C1507" i="7"/>
  <c r="D1507" i="7" s="1"/>
  <c r="E1507" i="7" s="1"/>
  <c r="C1506" i="7"/>
  <c r="D1506" i="7" s="1"/>
  <c r="E1506" i="7" s="1"/>
  <c r="C1505" i="7"/>
  <c r="D1505" i="7" s="1"/>
  <c r="E1505" i="7" s="1"/>
  <c r="D1504" i="7"/>
  <c r="C1503" i="7"/>
  <c r="D1503" i="7" s="1"/>
  <c r="C1502" i="7"/>
  <c r="D1502" i="7" s="1"/>
  <c r="E1502" i="7" s="1"/>
  <c r="C1501" i="7"/>
  <c r="D1501" i="7" s="1"/>
  <c r="C1500" i="7"/>
  <c r="D1500" i="7" s="1"/>
  <c r="E1500" i="7" s="1"/>
  <c r="C1499" i="7"/>
  <c r="D1499" i="7" s="1"/>
  <c r="E1499" i="7" s="1"/>
  <c r="C1498" i="7"/>
  <c r="D1498" i="7" s="1"/>
  <c r="E1498" i="7" s="1"/>
  <c r="C1497" i="7"/>
  <c r="D1497" i="7" s="1"/>
  <c r="E1497" i="7" s="1"/>
  <c r="C1496" i="7"/>
  <c r="D1496" i="7" s="1"/>
  <c r="E1496" i="7" s="1"/>
  <c r="C1495" i="7"/>
  <c r="D1495" i="7" s="1"/>
  <c r="E1495" i="7" s="1"/>
  <c r="C1494" i="7"/>
  <c r="D1494" i="7" s="1"/>
  <c r="E1494" i="7" s="1"/>
  <c r="C1493" i="7"/>
  <c r="D1493" i="7" s="1"/>
  <c r="E1493" i="7" s="1"/>
  <c r="D1492" i="7"/>
  <c r="C1491" i="7"/>
  <c r="D1491" i="7" s="1"/>
  <c r="E1491" i="7" s="1"/>
  <c r="C1490" i="7"/>
  <c r="D1490" i="7" s="1"/>
  <c r="E1490" i="7" s="1"/>
  <c r="C1489" i="7"/>
  <c r="D1489" i="7" s="1"/>
  <c r="E1489" i="7" s="1"/>
  <c r="C1488" i="7"/>
  <c r="D1488" i="7" s="1"/>
  <c r="E1488" i="7" s="1"/>
  <c r="C1487" i="7"/>
  <c r="D1487" i="7" s="1"/>
  <c r="E1487" i="7" s="1"/>
  <c r="C1486" i="7"/>
  <c r="D1486" i="7" s="1"/>
  <c r="E1486" i="7" s="1"/>
  <c r="C1485" i="7"/>
  <c r="D1485" i="7" s="1"/>
  <c r="E1485" i="7" s="1"/>
  <c r="D1484" i="7"/>
  <c r="C1483" i="7"/>
  <c r="D1483" i="7" s="1"/>
  <c r="E1483" i="7" s="1"/>
  <c r="C1482" i="7"/>
  <c r="D1482" i="7" s="1"/>
  <c r="E1482" i="7" s="1"/>
  <c r="C1481" i="7"/>
  <c r="D1481" i="7" s="1"/>
  <c r="E1481" i="7" s="1"/>
  <c r="D1480" i="7"/>
  <c r="C1479" i="7"/>
  <c r="D1479" i="7" s="1"/>
  <c r="C1478" i="7"/>
  <c r="D1478" i="7" s="1"/>
  <c r="E1478" i="7" s="1"/>
  <c r="C1477" i="7"/>
  <c r="D1477" i="7" s="1"/>
  <c r="C1476" i="7"/>
  <c r="D1476" i="7" s="1"/>
  <c r="E1476" i="7" s="1"/>
  <c r="C1475" i="7"/>
  <c r="D1475" i="7" s="1"/>
  <c r="E1475" i="7" s="1"/>
  <c r="C1474" i="7"/>
  <c r="D1474" i="7" s="1"/>
  <c r="E1474" i="7" s="1"/>
  <c r="C1473" i="7"/>
  <c r="D1473" i="7" s="1"/>
  <c r="E1473" i="7" s="1"/>
  <c r="D1472" i="7"/>
  <c r="C1471" i="7"/>
  <c r="D1471" i="7" s="1"/>
  <c r="E1471" i="7" s="1"/>
  <c r="C1470" i="7"/>
  <c r="D1470" i="7" s="1"/>
  <c r="E1470" i="7" s="1"/>
  <c r="C1469" i="7"/>
  <c r="D1469" i="7" s="1"/>
  <c r="E1469" i="7" s="1"/>
  <c r="C1468" i="7"/>
  <c r="D1468" i="7" s="1"/>
  <c r="E1468" i="7" s="1"/>
  <c r="D1467" i="7"/>
  <c r="C1466" i="7"/>
  <c r="D1466" i="7" s="1"/>
  <c r="E1466" i="7" s="1"/>
  <c r="C1465" i="7"/>
  <c r="D1465" i="7" s="1"/>
  <c r="E1465" i="7" s="1"/>
  <c r="C1464" i="7"/>
  <c r="D1464" i="7" s="1"/>
  <c r="E1464" i="7" s="1"/>
  <c r="D1463" i="7"/>
  <c r="C1462" i="7"/>
  <c r="D1462" i="7" s="1"/>
  <c r="E1462" i="7" s="1"/>
  <c r="C1461" i="7"/>
  <c r="D1461" i="7" s="1"/>
  <c r="E1461" i="7" s="1"/>
  <c r="C1460" i="7"/>
  <c r="D1460" i="7" s="1"/>
  <c r="E1460" i="7" s="1"/>
  <c r="D1459" i="7"/>
  <c r="C1458" i="7"/>
  <c r="D1458" i="7" s="1"/>
  <c r="C1457" i="7"/>
  <c r="D1457" i="7" s="1"/>
  <c r="E1457" i="7" s="1"/>
  <c r="C1456" i="7"/>
  <c r="D1456" i="7" s="1"/>
  <c r="C1455" i="7"/>
  <c r="D1455" i="7" s="1"/>
  <c r="E1455" i="7" s="1"/>
  <c r="C1454" i="7"/>
  <c r="D1454" i="7" s="1"/>
  <c r="E1454" i="7" s="1"/>
  <c r="D1453" i="7"/>
  <c r="C1452" i="7"/>
  <c r="D1452" i="7" s="1"/>
  <c r="E1452" i="7" s="1"/>
  <c r="C1451" i="7"/>
  <c r="D1451" i="7" s="1"/>
  <c r="E1451" i="7" s="1"/>
  <c r="C1450" i="7"/>
  <c r="D1450" i="7" s="1"/>
  <c r="E1450" i="7" s="1"/>
  <c r="D1449" i="7"/>
  <c r="C1448" i="7"/>
  <c r="D1448" i="7" s="1"/>
  <c r="C1447" i="7"/>
  <c r="D1447" i="7" s="1"/>
  <c r="E1447" i="7" s="1"/>
  <c r="C1446" i="7"/>
  <c r="D1446" i="7" s="1"/>
  <c r="C1445" i="7"/>
  <c r="D1445" i="7" s="1"/>
  <c r="E1445" i="7" s="1"/>
  <c r="C1444" i="7"/>
  <c r="D1444" i="7" s="1"/>
  <c r="C1443" i="7"/>
  <c r="D1443" i="7" s="1"/>
  <c r="D1442" i="7"/>
  <c r="C1441" i="7"/>
  <c r="D1441" i="7" s="1"/>
  <c r="C1440" i="7"/>
  <c r="D1440" i="7" s="1"/>
  <c r="E1440" i="7" s="1"/>
  <c r="D1439" i="7"/>
  <c r="C1438" i="7"/>
  <c r="D1438" i="7" s="1"/>
  <c r="E1438" i="7" s="1"/>
  <c r="D1437" i="7"/>
  <c r="C1436" i="7"/>
  <c r="D1436" i="7" s="1"/>
  <c r="C1435" i="7"/>
  <c r="D1435" i="7" s="1"/>
  <c r="E1435" i="7" s="1"/>
  <c r="C1434" i="7"/>
  <c r="D1434" i="7" s="1"/>
  <c r="C1433" i="7"/>
  <c r="D1433" i="7" s="1"/>
  <c r="E1433" i="7" s="1"/>
  <c r="C1432" i="7"/>
  <c r="D1432" i="7" s="1"/>
  <c r="E1432" i="7" s="1"/>
  <c r="D1431" i="7"/>
  <c r="C1430" i="7"/>
  <c r="D1430" i="7" s="1"/>
  <c r="E1430" i="7" s="1"/>
  <c r="C1429" i="7"/>
  <c r="D1429" i="7" s="1"/>
  <c r="E1429" i="7" s="1"/>
  <c r="C1428" i="7"/>
  <c r="D1428" i="7" s="1"/>
  <c r="E1428" i="7" s="1"/>
  <c r="C1427" i="7"/>
  <c r="D1427" i="7" s="1"/>
  <c r="E1427" i="7" s="1"/>
  <c r="C1426" i="7"/>
  <c r="D1426" i="7" s="1"/>
  <c r="E1426" i="7" s="1"/>
  <c r="C1425" i="7"/>
  <c r="D1425" i="7" s="1"/>
  <c r="E1425" i="7" s="1"/>
  <c r="D1424" i="7"/>
  <c r="C1423" i="7"/>
  <c r="D1423" i="7" s="1"/>
  <c r="E1423" i="7" s="1"/>
  <c r="C1422" i="7"/>
  <c r="D1422" i="7" s="1"/>
  <c r="E1422" i="7" s="1"/>
  <c r="D1421" i="7"/>
  <c r="C1420" i="7"/>
  <c r="D1420" i="7" s="1"/>
  <c r="E1420" i="7" s="1"/>
  <c r="D1419" i="7"/>
  <c r="C1418" i="7"/>
  <c r="D1418" i="7" s="1"/>
  <c r="E1418" i="7" s="1"/>
  <c r="C1417" i="7"/>
  <c r="D1417" i="7" s="1"/>
  <c r="E1417" i="7" s="1"/>
  <c r="D1416" i="7"/>
  <c r="C1415" i="7"/>
  <c r="D1415" i="7" s="1"/>
  <c r="E1415" i="7" s="1"/>
  <c r="D1414" i="7"/>
  <c r="C1413" i="7"/>
  <c r="D1413" i="7" s="1"/>
  <c r="E1413" i="7" s="1"/>
  <c r="C1412" i="7"/>
  <c r="D1412" i="7" s="1"/>
  <c r="E1412" i="7" s="1"/>
  <c r="D1411" i="7"/>
  <c r="C1410" i="7"/>
  <c r="D1410" i="7" s="1"/>
  <c r="C1409" i="7"/>
  <c r="D1409" i="7" s="1"/>
  <c r="E1409" i="7" s="1"/>
  <c r="C1408" i="7"/>
  <c r="D1408" i="7" s="1"/>
  <c r="C1407" i="7"/>
  <c r="D1407" i="7" s="1"/>
  <c r="E1407" i="7" s="1"/>
  <c r="D1406" i="7"/>
  <c r="C1405" i="7"/>
  <c r="D1405" i="7" s="1"/>
  <c r="E1405" i="7" s="1"/>
  <c r="D1404" i="7"/>
  <c r="C1403" i="7"/>
  <c r="D1403" i="7" s="1"/>
  <c r="E1403" i="7" s="1"/>
  <c r="C1402" i="7"/>
  <c r="D1402" i="7" s="1"/>
  <c r="E1402" i="7" s="1"/>
  <c r="D1401" i="7"/>
  <c r="C1400" i="7"/>
  <c r="D1400" i="7" s="1"/>
  <c r="C1399" i="7"/>
  <c r="D1399" i="7" s="1"/>
  <c r="E1399" i="7" s="1"/>
  <c r="C1398" i="7"/>
  <c r="D1398" i="7" s="1"/>
  <c r="C1397" i="7"/>
  <c r="D1397" i="7" s="1"/>
  <c r="E1397" i="7" s="1"/>
  <c r="D1396" i="7"/>
  <c r="C1395" i="7"/>
  <c r="D1395" i="7" s="1"/>
  <c r="E1395" i="7" s="1"/>
  <c r="D1394" i="7"/>
  <c r="C1393" i="7"/>
  <c r="D1393" i="7" s="1"/>
  <c r="E1393" i="7" s="1"/>
  <c r="C1392" i="7"/>
  <c r="D1392" i="7" s="1"/>
  <c r="E1392" i="7" s="1"/>
  <c r="D1391" i="7"/>
  <c r="C1390" i="7"/>
  <c r="D1390" i="7" s="1"/>
  <c r="C1389" i="7"/>
  <c r="D1389" i="7" s="1"/>
  <c r="E1389" i="7" s="1"/>
  <c r="C1388" i="7"/>
  <c r="D1388" i="7" s="1"/>
  <c r="C1387" i="7"/>
  <c r="D1387" i="7" s="1"/>
  <c r="E1387" i="7" s="1"/>
  <c r="C1386" i="7"/>
  <c r="D1386" i="7" s="1"/>
  <c r="E1386" i="7" s="1"/>
  <c r="D1385" i="7"/>
  <c r="C1384" i="7"/>
  <c r="D1384" i="7" s="1"/>
  <c r="E1384" i="7" s="1"/>
  <c r="C1383" i="7"/>
  <c r="D1383" i="7" s="1"/>
  <c r="E1383" i="7" s="1"/>
  <c r="C1382" i="7"/>
  <c r="D1382" i="7" s="1"/>
  <c r="E1382" i="7" s="1"/>
  <c r="D1381" i="7"/>
  <c r="C1380" i="7"/>
  <c r="D1380" i="7" s="1"/>
  <c r="E1380" i="7" s="1"/>
  <c r="C1379" i="7"/>
  <c r="D1379" i="7" s="1"/>
  <c r="E1379" i="7" s="1"/>
  <c r="D1378" i="7"/>
  <c r="C1377" i="7"/>
  <c r="D1377" i="7" s="1"/>
  <c r="E1377" i="7" s="1"/>
  <c r="C1376" i="7"/>
  <c r="D1376" i="7" s="1"/>
  <c r="E1376" i="7" s="1"/>
  <c r="D1375" i="7"/>
  <c r="C1374" i="7"/>
  <c r="D1374" i="7" s="1"/>
  <c r="E1374" i="7" s="1"/>
  <c r="C1373" i="7"/>
  <c r="D1373" i="7" s="1"/>
  <c r="E1373" i="7" s="1"/>
  <c r="D1372" i="7"/>
  <c r="C1371" i="7"/>
  <c r="D1371" i="7" s="1"/>
  <c r="C1370" i="7"/>
  <c r="D1370" i="7" s="1"/>
  <c r="E1370" i="7" s="1"/>
  <c r="C1369" i="7"/>
  <c r="D1369" i="7" s="1"/>
  <c r="C1368" i="7"/>
  <c r="D1368" i="7" s="1"/>
  <c r="E1368" i="7" s="1"/>
  <c r="D1367" i="7"/>
  <c r="C1366" i="7"/>
  <c r="D1366" i="7" s="1"/>
  <c r="E1366" i="7" s="1"/>
  <c r="D1365" i="7"/>
  <c r="C1364" i="7"/>
  <c r="D1364" i="7" s="1"/>
  <c r="E1364" i="7" s="1"/>
  <c r="D1363" i="7"/>
  <c r="C1362" i="7"/>
  <c r="D1362" i="7" s="1"/>
  <c r="E1362" i="7" s="1"/>
  <c r="D1361" i="7"/>
  <c r="C1360" i="7"/>
  <c r="D1360" i="7" s="1"/>
  <c r="E1360" i="7" s="1"/>
  <c r="C1359" i="7"/>
  <c r="D1359" i="7" s="1"/>
  <c r="E1359" i="7" s="1"/>
  <c r="D1358" i="7"/>
  <c r="C1357" i="7"/>
  <c r="D1357" i="7" s="1"/>
  <c r="E1357" i="7" s="1"/>
  <c r="C1356" i="7"/>
  <c r="D1356" i="7" s="1"/>
  <c r="E1356" i="7" s="1"/>
  <c r="D1355" i="7"/>
  <c r="C1354" i="7"/>
  <c r="D1354" i="7" s="1"/>
  <c r="C1353" i="7"/>
  <c r="D1353" i="7" s="1"/>
  <c r="E1353" i="7" s="1"/>
  <c r="C1352" i="7"/>
  <c r="D1352" i="7" s="1"/>
  <c r="C1351" i="7"/>
  <c r="D1351" i="7" s="1"/>
  <c r="E1351" i="7" s="1"/>
  <c r="C1350" i="7"/>
  <c r="D1350" i="7" s="1"/>
  <c r="E1350" i="7" s="1"/>
  <c r="D1349" i="7"/>
  <c r="C1348" i="7"/>
  <c r="D1348" i="7" s="1"/>
  <c r="E1348" i="7" s="1"/>
  <c r="D1347" i="7"/>
  <c r="C1346" i="7"/>
  <c r="D1346" i="7" s="1"/>
  <c r="E1346" i="7" s="1"/>
  <c r="D1345" i="7"/>
  <c r="C1344" i="7"/>
  <c r="D1344" i="7" s="1"/>
  <c r="E1344" i="7" s="1"/>
  <c r="D1343" i="7"/>
  <c r="C1342" i="7"/>
  <c r="D1342" i="7" s="1"/>
  <c r="E1342" i="7" s="1"/>
  <c r="C1341" i="7"/>
  <c r="D1341" i="7" s="1"/>
  <c r="E1341" i="7" s="1"/>
  <c r="D1340" i="7"/>
  <c r="C1339" i="7"/>
  <c r="D1339" i="7" s="1"/>
  <c r="C1338" i="7"/>
  <c r="D1338" i="7" s="1"/>
  <c r="E1338" i="7" s="1"/>
  <c r="C1337" i="7"/>
  <c r="D1337" i="7" s="1"/>
  <c r="C1336" i="7"/>
  <c r="D1336" i="7" s="1"/>
  <c r="E1336" i="7" s="1"/>
  <c r="C1335" i="7"/>
  <c r="D1335" i="7" s="1"/>
  <c r="E1335" i="7" s="1"/>
  <c r="C1334" i="7"/>
  <c r="D1334" i="7" s="1"/>
  <c r="E1334" i="7" s="1"/>
  <c r="C1333" i="7"/>
  <c r="D1333" i="7" s="1"/>
  <c r="E1333" i="7" s="1"/>
  <c r="C1332" i="7"/>
  <c r="D1332" i="7" s="1"/>
  <c r="E1332" i="7" s="1"/>
  <c r="C1331" i="7"/>
  <c r="D1331" i="7" s="1"/>
  <c r="E1331" i="7" s="1"/>
  <c r="C1330" i="7"/>
  <c r="D1330" i="7" s="1"/>
  <c r="E1330" i="7" s="1"/>
  <c r="C1329" i="7"/>
  <c r="D1329" i="7" s="1"/>
  <c r="E1329" i="7" s="1"/>
  <c r="D1328" i="7"/>
  <c r="C1327" i="7"/>
  <c r="D1327" i="7" s="1"/>
  <c r="E1327" i="7" s="1"/>
  <c r="C1326" i="7"/>
  <c r="D1326" i="7" s="1"/>
  <c r="E1326" i="7" s="1"/>
  <c r="D1325" i="7"/>
  <c r="C1324" i="7"/>
  <c r="D1324" i="7" s="1"/>
  <c r="C1323" i="7"/>
  <c r="D1323" i="7" s="1"/>
  <c r="E1323" i="7" s="1"/>
  <c r="C1322" i="7"/>
  <c r="D1322" i="7" s="1"/>
  <c r="C1321" i="7"/>
  <c r="D1321" i="7" s="1"/>
  <c r="E1321" i="7" s="1"/>
  <c r="C1320" i="7"/>
  <c r="D1320" i="7" s="1"/>
  <c r="C1319" i="7"/>
  <c r="D1319" i="7" s="1"/>
  <c r="D1318" i="7"/>
  <c r="C1317" i="7"/>
  <c r="D1317" i="7" s="1"/>
  <c r="C1316" i="7"/>
  <c r="D1316" i="7" s="1"/>
  <c r="E1316" i="7" s="1"/>
  <c r="C1315" i="7"/>
  <c r="D1315" i="7" s="1"/>
  <c r="E1315" i="7" s="1"/>
  <c r="D1314" i="7"/>
  <c r="C1313" i="7"/>
  <c r="D1313" i="7" s="1"/>
  <c r="E1313" i="7" s="1"/>
  <c r="D1312" i="7"/>
  <c r="C1311" i="7"/>
  <c r="D1311" i="7" s="1"/>
  <c r="E1311" i="7" s="1"/>
  <c r="D1310" i="7"/>
  <c r="C1309" i="7"/>
  <c r="D1309" i="7" s="1"/>
  <c r="E1309" i="7" s="1"/>
  <c r="D1308" i="7"/>
  <c r="C1307" i="7"/>
  <c r="D1307" i="7" s="1"/>
  <c r="E1307" i="7" s="1"/>
  <c r="C1306" i="7"/>
  <c r="D1306" i="7" s="1"/>
  <c r="E1306" i="7" s="1"/>
  <c r="D1305" i="7"/>
  <c r="C1304" i="7"/>
  <c r="D1304" i="7" s="1"/>
  <c r="E1304" i="7" s="1"/>
  <c r="C1303" i="7"/>
  <c r="D1303" i="7" s="1"/>
  <c r="E1303" i="7" s="1"/>
  <c r="C1302" i="7"/>
  <c r="D1302" i="7" s="1"/>
  <c r="E1302" i="7" s="1"/>
  <c r="C1301" i="7"/>
  <c r="D1301" i="7" s="1"/>
  <c r="E1301" i="7" s="1"/>
  <c r="D1300" i="7"/>
  <c r="C1299" i="7"/>
  <c r="D1299" i="7" s="1"/>
  <c r="E1299" i="7" s="1"/>
  <c r="C1298" i="7"/>
  <c r="D1298" i="7" s="1"/>
  <c r="E1298" i="7" s="1"/>
  <c r="D1297" i="7"/>
  <c r="C1296" i="7"/>
  <c r="D1296" i="7" s="1"/>
  <c r="C1295" i="7"/>
  <c r="D1295" i="7" s="1"/>
  <c r="E1295" i="7" s="1"/>
  <c r="C1294" i="7"/>
  <c r="D1294" i="7" s="1"/>
  <c r="C1293" i="7"/>
  <c r="D1293" i="7" s="1"/>
  <c r="E1293" i="7" s="1"/>
  <c r="C1292" i="7"/>
  <c r="D1292" i="7" s="1"/>
  <c r="E1292" i="7" s="1"/>
  <c r="C1291" i="7"/>
  <c r="D1291" i="7" s="1"/>
  <c r="E1291" i="7" s="1"/>
  <c r="D1290" i="7"/>
  <c r="C1289" i="7"/>
  <c r="D1289" i="7" s="1"/>
  <c r="E1289" i="7" s="1"/>
  <c r="C1288" i="7"/>
  <c r="D1288" i="7" s="1"/>
  <c r="E1288" i="7" s="1"/>
  <c r="D1287" i="7"/>
  <c r="C1286" i="7"/>
  <c r="D1286" i="7" s="1"/>
  <c r="C1285" i="7"/>
  <c r="D1285" i="7" s="1"/>
  <c r="E1285" i="7" s="1"/>
  <c r="C1284" i="7"/>
  <c r="D1284" i="7" s="1"/>
  <c r="C1283" i="7"/>
  <c r="D1283" i="7" s="1"/>
  <c r="E1283" i="7" s="1"/>
  <c r="C1282" i="7"/>
  <c r="D1282" i="7" s="1"/>
  <c r="E1282" i="7" s="1"/>
  <c r="C1281" i="7"/>
  <c r="D1281" i="7" s="1"/>
  <c r="E1281" i="7" s="1"/>
  <c r="D1280" i="7"/>
  <c r="C1279" i="7"/>
  <c r="D1279" i="7" s="1"/>
  <c r="E1279" i="7" s="1"/>
  <c r="C1278" i="7"/>
  <c r="D1278" i="7" s="1"/>
  <c r="E1278" i="7" s="1"/>
  <c r="C1277" i="7"/>
  <c r="D1277" i="7" s="1"/>
  <c r="E1277" i="7" s="1"/>
  <c r="C1276" i="7"/>
  <c r="D1276" i="7" s="1"/>
  <c r="E1276" i="7" s="1"/>
  <c r="D1275" i="7"/>
  <c r="C1274" i="7"/>
  <c r="D1274" i="7" s="1"/>
  <c r="E1274" i="7" s="1"/>
  <c r="C1273" i="7"/>
  <c r="D1273" i="7" s="1"/>
  <c r="E1273" i="7" s="1"/>
  <c r="D1272" i="7"/>
  <c r="C1271" i="7"/>
  <c r="D1271" i="7" s="1"/>
  <c r="C1270" i="7"/>
  <c r="D1270" i="7" s="1"/>
  <c r="E1270" i="7" s="1"/>
  <c r="C1269" i="7"/>
  <c r="D1269" i="7" s="1"/>
  <c r="C1268" i="7"/>
  <c r="D1268" i="7" s="1"/>
  <c r="E1268" i="7" s="1"/>
  <c r="C1267" i="7"/>
  <c r="D1267" i="7" s="1"/>
  <c r="E1267" i="7" s="1"/>
  <c r="D1266" i="7"/>
  <c r="C1265" i="7"/>
  <c r="D1265" i="7" s="1"/>
  <c r="E1265" i="7" s="1"/>
  <c r="C1264" i="7"/>
  <c r="D1264" i="7" s="1"/>
  <c r="E1264" i="7" s="1"/>
  <c r="C1263" i="7"/>
  <c r="D1263" i="7" s="1"/>
  <c r="E1263" i="7" s="1"/>
  <c r="C1262" i="7"/>
  <c r="D1262" i="7" s="1"/>
  <c r="E1262" i="7" s="1"/>
  <c r="D1261" i="7"/>
  <c r="C1260" i="7"/>
  <c r="D1260" i="7" s="1"/>
  <c r="E1260" i="7" s="1"/>
  <c r="D1259" i="7"/>
  <c r="C1258" i="7"/>
  <c r="D1258" i="7" s="1"/>
  <c r="E1258" i="7" s="1"/>
  <c r="C1257" i="7"/>
  <c r="D1257" i="7" s="1"/>
  <c r="E1257" i="7" s="1"/>
  <c r="D1256" i="7"/>
  <c r="C1255" i="7"/>
  <c r="D1255" i="7" s="1"/>
  <c r="C1254" i="7"/>
  <c r="D1254" i="7" s="1"/>
  <c r="E1254" i="7" s="1"/>
  <c r="C1253" i="7"/>
  <c r="D1253" i="7" s="1"/>
  <c r="C1252" i="7"/>
  <c r="D1252" i="7" s="1"/>
  <c r="E1252" i="7" s="1"/>
  <c r="D1251" i="7"/>
  <c r="C1250" i="7"/>
  <c r="D1250" i="7" s="1"/>
  <c r="E1250" i="7" s="1"/>
  <c r="D1249" i="7"/>
  <c r="C1248" i="7"/>
  <c r="D1248" i="7" s="1"/>
  <c r="E1248" i="7" s="1"/>
  <c r="C1247" i="7"/>
  <c r="D1247" i="7" s="1"/>
  <c r="E1247" i="7" s="1"/>
  <c r="C1246" i="7"/>
  <c r="D1246" i="7" s="1"/>
  <c r="E1246" i="7" s="1"/>
  <c r="C1245" i="7"/>
  <c r="D1245" i="7" s="1"/>
  <c r="E1245" i="7" s="1"/>
  <c r="D1244" i="7"/>
  <c r="C1243" i="7"/>
  <c r="D1243" i="7" s="1"/>
  <c r="E1243" i="7" s="1"/>
  <c r="C1242" i="7"/>
  <c r="D1242" i="7" s="1"/>
  <c r="E1242" i="7" s="1"/>
  <c r="D1241" i="7"/>
  <c r="C1240" i="7"/>
  <c r="D1240" i="7" s="1"/>
  <c r="C1239" i="7"/>
  <c r="D1239" i="7" s="1"/>
  <c r="E1239" i="7" s="1"/>
  <c r="C1238" i="7"/>
  <c r="D1238" i="7" s="1"/>
  <c r="C1237" i="7"/>
  <c r="D1237" i="7" s="1"/>
  <c r="E1237" i="7" s="1"/>
  <c r="C1236" i="7"/>
  <c r="D1236" i="7" s="1"/>
  <c r="C1235" i="7"/>
  <c r="D1235" i="7" s="1"/>
  <c r="D1234" i="7"/>
  <c r="C1233" i="7"/>
  <c r="D1233" i="7" s="1"/>
  <c r="C1232" i="7"/>
  <c r="D1232" i="7" s="1"/>
  <c r="E1232" i="7" s="1"/>
  <c r="C1231" i="7"/>
  <c r="D1231" i="7" s="1"/>
  <c r="E1231" i="7" s="1"/>
  <c r="D1230" i="7"/>
  <c r="C1229" i="7"/>
  <c r="D1229" i="7" s="1"/>
  <c r="E1229" i="7" s="1"/>
  <c r="D1228" i="7"/>
  <c r="C1227" i="7"/>
  <c r="D1227" i="7" s="1"/>
  <c r="E1227" i="7" s="1"/>
  <c r="D1226" i="7"/>
  <c r="C1225" i="7"/>
  <c r="D1225" i="7" s="1"/>
  <c r="E1225" i="7" s="1"/>
  <c r="C1224" i="7"/>
  <c r="D1224" i="7" s="1"/>
  <c r="E1224" i="7" s="1"/>
  <c r="D1223" i="7"/>
  <c r="C1222" i="7"/>
  <c r="D1222" i="7" s="1"/>
  <c r="C1221" i="7"/>
  <c r="D1221" i="7" s="1"/>
  <c r="E1221" i="7" s="1"/>
  <c r="C1220" i="7"/>
  <c r="D1220" i="7" s="1"/>
  <c r="C1219" i="7"/>
  <c r="D1219" i="7" s="1"/>
  <c r="E1219" i="7" s="1"/>
  <c r="D1218" i="7"/>
  <c r="C1217" i="7"/>
  <c r="D1217" i="7" s="1"/>
  <c r="E1217" i="7" s="1"/>
  <c r="C1216" i="7"/>
  <c r="D1216" i="7" s="1"/>
  <c r="E1216" i="7" s="1"/>
  <c r="D1215" i="7"/>
  <c r="C1214" i="7"/>
  <c r="D1214" i="7" s="1"/>
  <c r="C1213" i="7"/>
  <c r="D1213" i="7" s="1"/>
  <c r="E1213" i="7" s="1"/>
  <c r="C1212" i="7"/>
  <c r="D1212" i="7" s="1"/>
  <c r="C1211" i="7"/>
  <c r="D1211" i="7" s="1"/>
  <c r="E1211" i="7" s="1"/>
  <c r="C1210" i="7"/>
  <c r="D1210" i="7" s="1"/>
  <c r="E1210" i="7" s="1"/>
  <c r="D1209" i="7"/>
  <c r="C1208" i="7"/>
  <c r="D1208" i="7" s="1"/>
  <c r="E1208" i="7" s="1"/>
  <c r="C1207" i="7"/>
  <c r="D1207" i="7" s="1"/>
  <c r="E1207" i="7" s="1"/>
  <c r="D1206" i="7"/>
  <c r="C1205" i="7"/>
  <c r="D1205" i="7" s="1"/>
  <c r="C1204" i="7"/>
  <c r="D1204" i="7" s="1"/>
  <c r="E1204" i="7" s="1"/>
  <c r="C1203" i="7"/>
  <c r="D1203" i="7" s="1"/>
  <c r="C1202" i="7"/>
  <c r="D1202" i="7" s="1"/>
  <c r="E1202" i="7" s="1"/>
  <c r="C1201" i="7"/>
  <c r="D1201" i="7" s="1"/>
  <c r="E1201" i="7" s="1"/>
  <c r="D1200" i="7"/>
  <c r="C1199" i="7"/>
  <c r="D1199" i="7" s="1"/>
  <c r="E1199" i="7" s="1"/>
  <c r="C1198" i="7"/>
  <c r="D1198" i="7" s="1"/>
  <c r="E1198" i="7" s="1"/>
  <c r="D1197" i="7"/>
  <c r="C1196" i="7"/>
  <c r="D1196" i="7" s="1"/>
  <c r="C1195" i="7"/>
  <c r="D1195" i="7" s="1"/>
  <c r="E1195" i="7" s="1"/>
  <c r="C1194" i="7"/>
  <c r="D1194" i="7" s="1"/>
  <c r="C1193" i="7"/>
  <c r="D1193" i="7" s="1"/>
  <c r="E1193" i="7" s="1"/>
  <c r="C1192" i="7"/>
  <c r="D1192" i="7" s="1"/>
  <c r="C1191" i="7"/>
  <c r="D1191" i="7" s="1"/>
  <c r="D1190" i="7"/>
  <c r="C1189" i="7"/>
  <c r="D1189" i="7" s="1"/>
  <c r="C1188" i="7"/>
  <c r="D1188" i="7" s="1"/>
  <c r="E1188" i="7" s="1"/>
  <c r="C1187" i="7"/>
  <c r="D1187" i="7" s="1"/>
  <c r="E1187" i="7" s="1"/>
  <c r="C1186" i="7"/>
  <c r="D1186" i="7" s="1"/>
  <c r="E1186" i="7" s="1"/>
  <c r="C1185" i="7"/>
  <c r="D1185" i="7" s="1"/>
  <c r="E1185" i="7" s="1"/>
  <c r="C1184" i="7"/>
  <c r="D1184" i="7" s="1"/>
  <c r="E1184" i="7" s="1"/>
  <c r="C1183" i="7"/>
  <c r="D1183" i="7" s="1"/>
  <c r="E1183" i="7" s="1"/>
  <c r="C1182" i="7"/>
  <c r="D1182" i="7" s="1"/>
  <c r="E1182" i="7" s="1"/>
  <c r="C1181" i="7"/>
  <c r="D1181" i="7" s="1"/>
  <c r="E1181" i="7" s="1"/>
  <c r="D1180" i="7"/>
  <c r="C1179" i="7"/>
  <c r="D1179" i="7" s="1"/>
  <c r="E1179" i="7" s="1"/>
  <c r="C1178" i="7"/>
  <c r="D1178" i="7" s="1"/>
  <c r="E1178" i="7" s="1"/>
  <c r="C1177" i="7"/>
  <c r="D1177" i="7" s="1"/>
  <c r="E1177" i="7" s="1"/>
  <c r="C1176" i="7"/>
  <c r="D1176" i="7" s="1"/>
  <c r="E1176" i="7" s="1"/>
  <c r="C1175" i="7"/>
  <c r="D1175" i="7" s="1"/>
  <c r="E1175" i="7" s="1"/>
  <c r="C1174" i="7"/>
  <c r="D1174" i="7" s="1"/>
  <c r="E1174" i="7" s="1"/>
  <c r="D1173" i="7"/>
  <c r="C1172" i="7"/>
  <c r="D1172" i="7" s="1"/>
  <c r="E1172" i="7" s="1"/>
  <c r="D1171" i="7"/>
  <c r="C1170" i="7"/>
  <c r="D1170" i="7" s="1"/>
  <c r="E1170" i="7" s="1"/>
  <c r="C1169" i="7"/>
  <c r="D1169" i="7" s="1"/>
  <c r="E1169" i="7" s="1"/>
  <c r="C1168" i="7"/>
  <c r="D1168" i="7" s="1"/>
  <c r="E1168" i="7" s="1"/>
  <c r="D1167" i="7"/>
  <c r="C1166" i="7"/>
  <c r="D1166" i="7" s="1"/>
  <c r="E1166" i="7" s="1"/>
  <c r="C1165" i="7"/>
  <c r="D1165" i="7" s="1"/>
  <c r="E1165" i="7" s="1"/>
  <c r="C1164" i="7"/>
  <c r="D1164" i="7" s="1"/>
  <c r="E1164" i="7" s="1"/>
  <c r="D1163" i="7"/>
  <c r="C1162" i="7"/>
  <c r="D1162" i="7" s="1"/>
  <c r="E1162" i="7" s="1"/>
  <c r="C1161" i="7"/>
  <c r="D1161" i="7" s="1"/>
  <c r="E1161" i="7" s="1"/>
  <c r="D1160" i="7"/>
  <c r="C1159" i="7"/>
  <c r="D1159" i="7" s="1"/>
  <c r="E1159" i="7" s="1"/>
  <c r="D1158" i="7"/>
  <c r="C1157" i="7"/>
  <c r="D1157" i="7" s="1"/>
  <c r="E1157" i="7" s="1"/>
  <c r="C1156" i="7"/>
  <c r="D1156" i="7" s="1"/>
  <c r="E1156" i="7" s="1"/>
  <c r="C1155" i="7"/>
  <c r="D1155" i="7" s="1"/>
  <c r="E1155" i="7" s="1"/>
  <c r="C1154" i="7"/>
  <c r="D1154" i="7" s="1"/>
  <c r="E1154" i="7" s="1"/>
  <c r="C1153" i="7"/>
  <c r="D1153" i="7" s="1"/>
  <c r="E1153" i="7" s="1"/>
  <c r="D1152" i="7"/>
  <c r="C1151" i="7"/>
  <c r="D1151" i="7" s="1"/>
  <c r="E1151" i="7" s="1"/>
  <c r="C1150" i="7"/>
  <c r="D1150" i="7" s="1"/>
  <c r="E1150" i="7" s="1"/>
  <c r="C1149" i="7"/>
  <c r="D1149" i="7" s="1"/>
  <c r="E1149" i="7" s="1"/>
  <c r="D1148" i="7"/>
  <c r="C1147" i="7"/>
  <c r="D1147" i="7" s="1"/>
  <c r="E1147" i="7" s="1"/>
  <c r="C1146" i="7"/>
  <c r="D1146" i="7" s="1"/>
  <c r="E1146" i="7" s="1"/>
  <c r="D1145" i="7"/>
  <c r="C1144" i="7"/>
  <c r="D1144" i="7" s="1"/>
  <c r="C1143" i="7"/>
  <c r="D1143" i="7" s="1"/>
  <c r="E1143" i="7" s="1"/>
  <c r="C1142" i="7"/>
  <c r="D1142" i="7" s="1"/>
  <c r="C1141" i="7"/>
  <c r="D1141" i="7" s="1"/>
  <c r="E1141" i="7" s="1"/>
  <c r="C1140" i="7"/>
  <c r="D1140" i="7" s="1"/>
  <c r="E1140" i="7" s="1"/>
  <c r="D1139" i="7"/>
  <c r="C1138" i="7"/>
  <c r="D1138" i="7" s="1"/>
  <c r="E1138" i="7" s="1"/>
  <c r="C1137" i="7"/>
  <c r="D1137" i="7" s="1"/>
  <c r="E1137" i="7" s="1"/>
  <c r="D1136" i="7"/>
  <c r="C1135" i="7"/>
  <c r="D1135" i="7" s="1"/>
  <c r="E1135" i="7" s="1"/>
  <c r="C1134" i="7"/>
  <c r="D1134" i="7" s="1"/>
  <c r="E1134" i="7" s="1"/>
  <c r="C1133" i="7"/>
  <c r="D1133" i="7" s="1"/>
  <c r="E1133" i="7" s="1"/>
  <c r="D1132" i="7"/>
  <c r="C1131" i="7"/>
  <c r="D1131" i="7" s="1"/>
  <c r="E1131" i="7" s="1"/>
  <c r="C1130" i="7"/>
  <c r="D1130" i="7" s="1"/>
  <c r="E1130" i="7" s="1"/>
  <c r="C1129" i="7"/>
  <c r="D1129" i="7" s="1"/>
  <c r="E1129" i="7" s="1"/>
  <c r="C1128" i="7"/>
  <c r="D1128" i="7" s="1"/>
  <c r="E1128" i="7" s="1"/>
  <c r="D1127" i="7"/>
  <c r="C1126" i="7"/>
  <c r="D1126" i="7" s="1"/>
  <c r="E1126" i="7" s="1"/>
  <c r="C1125" i="7"/>
  <c r="D1125" i="7" s="1"/>
  <c r="E1125" i="7" s="1"/>
  <c r="D1124" i="7"/>
  <c r="C1123" i="7"/>
  <c r="D1123" i="7" s="1"/>
  <c r="E1123" i="7" s="1"/>
  <c r="C1122" i="7"/>
  <c r="D1122" i="7" s="1"/>
  <c r="E1122" i="7" s="1"/>
  <c r="C1121" i="7"/>
  <c r="D1121" i="7" s="1"/>
  <c r="E1121" i="7" s="1"/>
  <c r="D1120" i="7"/>
  <c r="C1119" i="7"/>
  <c r="D1119" i="7" s="1"/>
  <c r="E1119" i="7" s="1"/>
  <c r="C1118" i="7"/>
  <c r="D1118" i="7" s="1"/>
  <c r="E1118" i="7" s="1"/>
  <c r="D1117" i="7"/>
  <c r="C1116" i="7"/>
  <c r="D1116" i="7" s="1"/>
  <c r="C1115" i="7"/>
  <c r="D1115" i="7" s="1"/>
  <c r="E1115" i="7" s="1"/>
  <c r="C1114" i="7"/>
  <c r="D1114" i="7" s="1"/>
  <c r="C1113" i="7"/>
  <c r="D1113" i="7" s="1"/>
  <c r="E1113" i="7" s="1"/>
  <c r="C1112" i="7"/>
  <c r="D1112" i="7" s="1"/>
  <c r="E1112" i="7" s="1"/>
  <c r="C1111" i="7"/>
  <c r="D1111" i="7" s="1"/>
  <c r="E1111" i="7" s="1"/>
  <c r="C1110" i="7"/>
  <c r="D1110" i="7" s="1"/>
  <c r="E1110" i="7" s="1"/>
  <c r="C1109" i="7"/>
  <c r="D1109" i="7" s="1"/>
  <c r="E1109" i="7" s="1"/>
  <c r="C1108" i="7"/>
  <c r="D1108" i="7" s="1"/>
  <c r="E1108" i="7" s="1"/>
  <c r="D1107" i="7"/>
  <c r="C1106" i="7"/>
  <c r="D1106" i="7" s="1"/>
  <c r="E1106" i="7" s="1"/>
  <c r="C1105" i="7"/>
  <c r="D1105" i="7" s="1"/>
  <c r="E1105" i="7" s="1"/>
  <c r="C1104" i="7"/>
  <c r="D1104" i="7" s="1"/>
  <c r="E1104" i="7" s="1"/>
  <c r="D1103" i="7"/>
  <c r="C1102" i="7"/>
  <c r="D1102" i="7" s="1"/>
  <c r="E1102" i="7" s="1"/>
  <c r="C1101" i="7"/>
  <c r="D1101" i="7" s="1"/>
  <c r="E1101" i="7" s="1"/>
  <c r="C1100" i="7"/>
  <c r="D1100" i="7" s="1"/>
  <c r="E1100" i="7" s="1"/>
  <c r="C1099" i="7"/>
  <c r="D1099" i="7" s="1"/>
  <c r="E1099" i="7" s="1"/>
  <c r="C1098" i="7"/>
  <c r="D1098" i="7" s="1"/>
  <c r="E1098" i="7" s="1"/>
  <c r="C1097" i="7"/>
  <c r="D1097" i="7" s="1"/>
  <c r="E1097" i="7" s="1"/>
  <c r="D1096" i="7"/>
  <c r="C1095" i="7"/>
  <c r="D1095" i="7" s="1"/>
  <c r="E1095" i="7" s="1"/>
  <c r="C1094" i="7"/>
  <c r="D1094" i="7" s="1"/>
  <c r="E1094" i="7" s="1"/>
  <c r="D1093" i="7"/>
  <c r="C1092" i="7"/>
  <c r="D1092" i="7" s="1"/>
  <c r="C1091" i="7"/>
  <c r="D1091" i="7" s="1"/>
  <c r="E1091" i="7" s="1"/>
  <c r="C1090" i="7"/>
  <c r="D1090" i="7" s="1"/>
  <c r="C1089" i="7"/>
  <c r="D1089" i="7" s="1"/>
  <c r="E1089" i="7" s="1"/>
  <c r="D1088" i="7"/>
  <c r="C1087" i="7"/>
  <c r="D1087" i="7" s="1"/>
  <c r="E1087" i="7" s="1"/>
  <c r="C1086" i="7"/>
  <c r="D1086" i="7" s="1"/>
  <c r="E1086" i="7" s="1"/>
  <c r="C1085" i="7"/>
  <c r="D1085" i="7" s="1"/>
  <c r="E1085" i="7" s="1"/>
  <c r="D1084" i="7"/>
  <c r="C1083" i="7"/>
  <c r="D1083" i="7" s="1"/>
  <c r="E1083" i="7" s="1"/>
  <c r="C1082" i="7"/>
  <c r="D1082" i="7" s="1"/>
  <c r="E1082" i="7" s="1"/>
  <c r="C1081" i="7"/>
  <c r="D1081" i="7" s="1"/>
  <c r="E1081" i="7" s="1"/>
  <c r="D1080" i="7"/>
  <c r="C1079" i="7"/>
  <c r="D1079" i="7" s="1"/>
  <c r="E1079" i="7" s="1"/>
  <c r="C1078" i="7"/>
  <c r="D1078" i="7" s="1"/>
  <c r="E1078" i="7" s="1"/>
  <c r="D1077" i="7"/>
  <c r="C1076" i="7"/>
  <c r="D1076" i="7" s="1"/>
  <c r="E1076" i="7" s="1"/>
  <c r="C1075" i="7"/>
  <c r="D1075" i="7" s="1"/>
  <c r="E1075" i="7" s="1"/>
  <c r="D1074" i="7"/>
  <c r="C1073" i="7"/>
  <c r="D1073" i="7" s="1"/>
  <c r="E1073" i="7" s="1"/>
  <c r="C1072" i="7"/>
  <c r="D1072" i="7" s="1"/>
  <c r="E1072" i="7" s="1"/>
  <c r="C1071" i="7"/>
  <c r="D1071" i="7" s="1"/>
  <c r="E1071" i="7" s="1"/>
  <c r="C1070" i="7"/>
  <c r="D1070" i="7" s="1"/>
  <c r="E1070" i="7" s="1"/>
  <c r="D1069" i="7"/>
  <c r="C1068" i="7"/>
  <c r="D1068" i="7" s="1"/>
  <c r="E1068" i="7" s="1"/>
  <c r="C1067" i="7"/>
  <c r="D1067" i="7" s="1"/>
  <c r="E1067" i="7" s="1"/>
  <c r="C1066" i="7"/>
  <c r="D1066" i="7" s="1"/>
  <c r="E1066" i="7" s="1"/>
  <c r="D1065" i="7"/>
  <c r="C1064" i="7"/>
  <c r="D1064" i="7" s="1"/>
  <c r="E1064" i="7" s="1"/>
  <c r="C1063" i="7"/>
  <c r="D1063" i="7" s="1"/>
  <c r="E1063" i="7" s="1"/>
  <c r="C1062" i="7"/>
  <c r="D1062" i="7" s="1"/>
  <c r="E1062" i="7" s="1"/>
  <c r="C1061" i="7"/>
  <c r="D1061" i="7" s="1"/>
  <c r="E1061" i="7" s="1"/>
  <c r="C1060" i="7"/>
  <c r="D1060" i="7" s="1"/>
  <c r="E1060" i="7" s="1"/>
  <c r="D1059" i="7"/>
  <c r="C1058" i="7"/>
  <c r="D1058" i="7" s="1"/>
  <c r="E1058" i="7" s="1"/>
  <c r="C1057" i="7"/>
  <c r="D1057" i="7" s="1"/>
  <c r="E1057" i="7" s="1"/>
  <c r="D1056" i="7"/>
  <c r="C1055" i="7"/>
  <c r="D1055" i="7" s="1"/>
  <c r="C1054" i="7"/>
  <c r="D1054" i="7" s="1"/>
  <c r="E1054" i="7" s="1"/>
  <c r="C1053" i="7"/>
  <c r="D1053" i="7" s="1"/>
  <c r="C1052" i="7"/>
  <c r="D1052" i="7" s="1"/>
  <c r="E1052" i="7" s="1"/>
  <c r="D1051" i="7"/>
  <c r="C1050" i="7"/>
  <c r="D1050" i="7" s="1"/>
  <c r="E1050" i="7" s="1"/>
  <c r="C1049" i="7"/>
  <c r="D1049" i="7" s="1"/>
  <c r="E1049" i="7" s="1"/>
  <c r="D1048" i="7"/>
  <c r="C1047" i="7"/>
  <c r="D1047" i="7" s="1"/>
  <c r="E1047" i="7" s="1"/>
  <c r="C1046" i="7"/>
  <c r="D1046" i="7" s="1"/>
  <c r="E1046" i="7" s="1"/>
  <c r="D1045" i="7"/>
  <c r="C1044" i="7"/>
  <c r="D1044" i="7" s="1"/>
  <c r="E1044" i="7" s="1"/>
  <c r="C1043" i="7"/>
  <c r="D1043" i="7" s="1"/>
  <c r="E1043" i="7" s="1"/>
  <c r="D1042" i="7"/>
  <c r="C1041" i="7"/>
  <c r="D1041" i="7" s="1"/>
  <c r="E1041" i="7" s="1"/>
  <c r="C1040" i="7"/>
  <c r="D1040" i="7" s="1"/>
  <c r="E1040" i="7" s="1"/>
  <c r="C1039" i="7"/>
  <c r="D1039" i="7" s="1"/>
  <c r="E1039" i="7" s="1"/>
  <c r="D1038" i="7"/>
  <c r="C1037" i="7"/>
  <c r="D1037" i="7" s="1"/>
  <c r="E1037" i="7" s="1"/>
  <c r="C1036" i="7"/>
  <c r="D1036" i="7" s="1"/>
  <c r="E1036" i="7" s="1"/>
  <c r="C1035" i="7"/>
  <c r="D1035" i="7" s="1"/>
  <c r="E1035" i="7" s="1"/>
  <c r="C1034" i="7"/>
  <c r="D1034" i="7" s="1"/>
  <c r="E1034" i="7" s="1"/>
  <c r="C1033" i="7"/>
  <c r="D1033" i="7" s="1"/>
  <c r="E1033" i="7" s="1"/>
  <c r="D1032" i="7"/>
  <c r="C1031" i="7"/>
  <c r="D1031" i="7" s="1"/>
  <c r="E1031" i="7" s="1"/>
  <c r="C1030" i="7"/>
  <c r="D1030" i="7" s="1"/>
  <c r="E1030" i="7" s="1"/>
  <c r="D1029" i="7"/>
  <c r="C1028" i="7"/>
  <c r="D1028" i="7" s="1"/>
  <c r="C1027" i="7"/>
  <c r="D1027" i="7" s="1"/>
  <c r="E1027" i="7" s="1"/>
  <c r="C1026" i="7"/>
  <c r="D1026" i="7" s="1"/>
  <c r="C1025" i="7"/>
  <c r="D1025" i="7" s="1"/>
  <c r="E1025" i="7" s="1"/>
  <c r="D1024" i="7"/>
  <c r="C1023" i="7"/>
  <c r="D1023" i="7" s="1"/>
  <c r="E1023" i="7" s="1"/>
  <c r="C1022" i="7"/>
  <c r="D1022" i="7" s="1"/>
  <c r="E1022" i="7" s="1"/>
  <c r="C1021" i="7"/>
  <c r="D1021" i="7" s="1"/>
  <c r="E1021" i="7" s="1"/>
  <c r="D1020" i="7"/>
  <c r="C1019" i="7"/>
  <c r="D1019" i="7" s="1"/>
  <c r="E1019" i="7" s="1"/>
  <c r="C1018" i="7"/>
  <c r="D1018" i="7" s="1"/>
  <c r="E1018" i="7" s="1"/>
  <c r="C1017" i="7"/>
  <c r="D1017" i="7" s="1"/>
  <c r="E1017" i="7" s="1"/>
  <c r="C1016" i="7"/>
  <c r="D1016" i="7" s="1"/>
  <c r="E1016" i="7" s="1"/>
  <c r="D1015" i="7"/>
  <c r="C1014" i="7"/>
  <c r="D1014" i="7" s="1"/>
  <c r="E1014" i="7" s="1"/>
  <c r="C1013" i="7"/>
  <c r="D1013" i="7" s="1"/>
  <c r="E1013" i="7" s="1"/>
  <c r="C1012" i="7"/>
  <c r="D1012" i="7" s="1"/>
  <c r="E1012" i="7" s="1"/>
  <c r="C1011" i="7"/>
  <c r="D1011" i="7" s="1"/>
  <c r="E1011" i="7" s="1"/>
  <c r="C1010" i="7"/>
  <c r="D1010" i="7" s="1"/>
  <c r="E1010" i="7" s="1"/>
  <c r="C1009" i="7"/>
  <c r="D1009" i="7" s="1"/>
  <c r="E1009" i="7" s="1"/>
  <c r="C1008" i="7"/>
  <c r="D1008" i="7" s="1"/>
  <c r="E1008" i="7" s="1"/>
  <c r="C1007" i="7"/>
  <c r="D1007" i="7" s="1"/>
  <c r="E1007" i="7" s="1"/>
  <c r="C1006" i="7"/>
  <c r="D1006" i="7" s="1"/>
  <c r="E1006" i="7" s="1"/>
  <c r="D1005" i="7"/>
  <c r="C1004" i="7"/>
  <c r="D1004" i="7" s="1"/>
  <c r="E1004" i="7" s="1"/>
  <c r="C1003" i="7"/>
  <c r="D1003" i="7" s="1"/>
  <c r="E1003" i="7" s="1"/>
  <c r="C1002" i="7"/>
  <c r="D1002" i="7" s="1"/>
  <c r="E1002" i="7" s="1"/>
  <c r="C1001" i="7"/>
  <c r="D1001" i="7" s="1"/>
  <c r="E1001" i="7" s="1"/>
  <c r="D1000" i="7"/>
  <c r="C999" i="7"/>
  <c r="D999" i="7" s="1"/>
  <c r="E999" i="7" s="1"/>
  <c r="C998" i="7"/>
  <c r="D998" i="7" s="1"/>
  <c r="E998" i="7" s="1"/>
  <c r="D997" i="7"/>
  <c r="C996" i="7"/>
  <c r="D996" i="7" s="1"/>
  <c r="E996" i="7" s="1"/>
  <c r="C995" i="7"/>
  <c r="D995" i="7" s="1"/>
  <c r="E995" i="7" s="1"/>
  <c r="D994" i="7"/>
  <c r="C993" i="7"/>
  <c r="D993" i="7" s="1"/>
  <c r="C992" i="7"/>
  <c r="D992" i="7" s="1"/>
  <c r="E992" i="7" s="1"/>
  <c r="C991" i="7"/>
  <c r="D991" i="7" s="1"/>
  <c r="C990" i="7"/>
  <c r="D990" i="7" s="1"/>
  <c r="E990" i="7" s="1"/>
  <c r="C989" i="7"/>
  <c r="D989" i="7" s="1"/>
  <c r="E989" i="7" s="1"/>
  <c r="C988" i="7"/>
  <c r="D988" i="7" s="1"/>
  <c r="E988" i="7" s="1"/>
  <c r="C987" i="7"/>
  <c r="D987" i="7" s="1"/>
  <c r="E987" i="7" s="1"/>
  <c r="C986" i="7"/>
  <c r="D986" i="7" s="1"/>
  <c r="E986" i="7" s="1"/>
  <c r="D985" i="7"/>
  <c r="C984" i="7"/>
  <c r="D984" i="7" s="1"/>
  <c r="E984" i="7" s="1"/>
  <c r="C983" i="7"/>
  <c r="D983" i="7" s="1"/>
  <c r="E983" i="7" s="1"/>
  <c r="D982" i="7"/>
  <c r="C981" i="7"/>
  <c r="D981" i="7" s="1"/>
  <c r="E981" i="7" s="1"/>
  <c r="C980" i="7"/>
  <c r="D980" i="7" s="1"/>
  <c r="E980" i="7" s="1"/>
  <c r="C979" i="7"/>
  <c r="D979" i="7" s="1"/>
  <c r="E979" i="7" s="1"/>
  <c r="C978" i="7"/>
  <c r="D978" i="7" s="1"/>
  <c r="E978" i="7" s="1"/>
  <c r="D977" i="7"/>
  <c r="C976" i="7"/>
  <c r="D976" i="7" s="1"/>
  <c r="E976" i="7" s="1"/>
  <c r="C975" i="7"/>
  <c r="D975" i="7" s="1"/>
  <c r="E975" i="7" s="1"/>
  <c r="C974" i="7"/>
  <c r="D974" i="7" s="1"/>
  <c r="E974" i="7" s="1"/>
  <c r="D973" i="7"/>
  <c r="C972" i="7"/>
  <c r="D972" i="7" s="1"/>
  <c r="E972" i="7" s="1"/>
  <c r="C971" i="7"/>
  <c r="D971" i="7" s="1"/>
  <c r="E971" i="7" s="1"/>
  <c r="C970" i="7"/>
  <c r="D970" i="7" s="1"/>
  <c r="E970" i="7" s="1"/>
  <c r="C969" i="7"/>
  <c r="D969" i="7" s="1"/>
  <c r="E969" i="7" s="1"/>
  <c r="C968" i="7"/>
  <c r="D968" i="7" s="1"/>
  <c r="E968" i="7" s="1"/>
  <c r="D967" i="7"/>
  <c r="C966" i="7"/>
  <c r="D966" i="7" s="1"/>
  <c r="E966" i="7" s="1"/>
  <c r="C965" i="7"/>
  <c r="D965" i="7" s="1"/>
  <c r="E965" i="7" s="1"/>
  <c r="C964" i="7"/>
  <c r="D964" i="7" s="1"/>
  <c r="E964" i="7" s="1"/>
  <c r="C963" i="7"/>
  <c r="D963" i="7" s="1"/>
  <c r="E963" i="7" s="1"/>
  <c r="C962" i="7"/>
  <c r="D962" i="7" s="1"/>
  <c r="E962" i="7" s="1"/>
  <c r="D961" i="7"/>
  <c r="C960" i="7"/>
  <c r="D960" i="7" s="1"/>
  <c r="E960" i="7" s="1"/>
  <c r="D959" i="7"/>
  <c r="C958" i="7"/>
  <c r="D958" i="7" s="1"/>
  <c r="E958" i="7" s="1"/>
  <c r="D957" i="7"/>
  <c r="C956" i="7"/>
  <c r="D956" i="7" s="1"/>
  <c r="E956" i="7" s="1"/>
  <c r="C955" i="7"/>
  <c r="D955" i="7" s="1"/>
  <c r="E955" i="7" s="1"/>
  <c r="D954" i="7"/>
  <c r="C953" i="7"/>
  <c r="D953" i="7" s="1"/>
  <c r="C952" i="7"/>
  <c r="D952" i="7" s="1"/>
  <c r="E952" i="7" s="1"/>
  <c r="C951" i="7"/>
  <c r="D951" i="7" s="1"/>
  <c r="C950" i="7"/>
  <c r="D950" i="7" s="1"/>
  <c r="E950" i="7" s="1"/>
  <c r="C949" i="7"/>
  <c r="D949" i="7" s="1"/>
  <c r="E949" i="7" s="1"/>
  <c r="C948" i="7"/>
  <c r="D948" i="7" s="1"/>
  <c r="E948" i="7" s="1"/>
  <c r="C947" i="7"/>
  <c r="D947" i="7" s="1"/>
  <c r="E947" i="7" s="1"/>
  <c r="C946" i="7"/>
  <c r="D946" i="7" s="1"/>
  <c r="E946" i="7" s="1"/>
  <c r="C945" i="7"/>
  <c r="D945" i="7" s="1"/>
  <c r="E945" i="7" s="1"/>
  <c r="C944" i="7"/>
  <c r="D944" i="7" s="1"/>
  <c r="E944" i="7" s="1"/>
  <c r="D943" i="7"/>
  <c r="C942" i="7"/>
  <c r="D942" i="7" s="1"/>
  <c r="E942" i="7" s="1"/>
  <c r="C941" i="7"/>
  <c r="D941" i="7" s="1"/>
  <c r="E941" i="7" s="1"/>
  <c r="C940" i="7"/>
  <c r="D940" i="7" s="1"/>
  <c r="E940" i="7" s="1"/>
  <c r="C939" i="7"/>
  <c r="D939" i="7" s="1"/>
  <c r="E939" i="7" s="1"/>
  <c r="C938" i="7"/>
  <c r="D938" i="7" s="1"/>
  <c r="E938" i="7" s="1"/>
  <c r="D937" i="7"/>
  <c r="C936" i="7"/>
  <c r="D936" i="7" s="1"/>
  <c r="E936" i="7" s="1"/>
  <c r="C935" i="7"/>
  <c r="D935" i="7" s="1"/>
  <c r="E935" i="7" s="1"/>
  <c r="C934" i="7"/>
  <c r="D934" i="7" s="1"/>
  <c r="E934" i="7" s="1"/>
  <c r="D933" i="7"/>
  <c r="C932" i="7"/>
  <c r="D932" i="7" s="1"/>
  <c r="E932" i="7" s="1"/>
  <c r="C931" i="7"/>
  <c r="D931" i="7" s="1"/>
  <c r="E931" i="7" s="1"/>
  <c r="C930" i="7"/>
  <c r="D930" i="7" s="1"/>
  <c r="E930" i="7" s="1"/>
  <c r="C929" i="7"/>
  <c r="D929" i="7" s="1"/>
  <c r="E929" i="7" s="1"/>
  <c r="D928" i="7"/>
  <c r="C927" i="7"/>
  <c r="D927" i="7" s="1"/>
  <c r="E927" i="7" s="1"/>
  <c r="C926" i="7"/>
  <c r="D926" i="7" s="1"/>
  <c r="E926" i="7" s="1"/>
  <c r="D925" i="7"/>
  <c r="C924" i="7"/>
  <c r="D924" i="7" s="1"/>
  <c r="C923" i="7"/>
  <c r="D923" i="7" s="1"/>
  <c r="E923" i="7" s="1"/>
  <c r="C922" i="7"/>
  <c r="D922" i="7" s="1"/>
  <c r="C921" i="7"/>
  <c r="D921" i="7" s="1"/>
  <c r="E921" i="7" s="1"/>
  <c r="C920" i="7"/>
  <c r="D920" i="7" s="1"/>
  <c r="E920" i="7" s="1"/>
  <c r="C919" i="7"/>
  <c r="D919" i="7" s="1"/>
  <c r="E919" i="7" s="1"/>
  <c r="D918" i="7"/>
  <c r="C917" i="7"/>
  <c r="D917" i="7" s="1"/>
  <c r="E917" i="7" s="1"/>
  <c r="D916" i="7"/>
  <c r="C915" i="7"/>
  <c r="D915" i="7" s="1"/>
  <c r="E915" i="7" s="1"/>
  <c r="C914" i="7"/>
  <c r="D914" i="7" s="1"/>
  <c r="E914" i="7" s="1"/>
  <c r="D913" i="7"/>
  <c r="C912" i="7"/>
  <c r="D912" i="7" s="1"/>
  <c r="E912" i="7" s="1"/>
  <c r="C911" i="7"/>
  <c r="D911" i="7" s="1"/>
  <c r="E911" i="7" s="1"/>
  <c r="C910" i="7"/>
  <c r="D910" i="7" s="1"/>
  <c r="E910" i="7" s="1"/>
  <c r="C909" i="7"/>
  <c r="D909" i="7" s="1"/>
  <c r="E909" i="7" s="1"/>
  <c r="C908" i="7"/>
  <c r="D908" i="7" s="1"/>
  <c r="E908" i="7" s="1"/>
  <c r="C907" i="7"/>
  <c r="D907" i="7" s="1"/>
  <c r="E907" i="7" s="1"/>
  <c r="D906" i="7"/>
  <c r="C905" i="7"/>
  <c r="D905" i="7" s="1"/>
  <c r="E905" i="7" s="1"/>
  <c r="C904" i="7"/>
  <c r="D904" i="7" s="1"/>
  <c r="E904" i="7" s="1"/>
  <c r="C903" i="7"/>
  <c r="D903" i="7" s="1"/>
  <c r="E903" i="7" s="1"/>
  <c r="D902" i="7"/>
  <c r="C901" i="7"/>
  <c r="D901" i="7" s="1"/>
  <c r="E901" i="7" s="1"/>
  <c r="C900" i="7"/>
  <c r="D900" i="7" s="1"/>
  <c r="E900" i="7" s="1"/>
  <c r="C899" i="7"/>
  <c r="D899" i="7" s="1"/>
  <c r="E899" i="7" s="1"/>
  <c r="C898" i="7"/>
  <c r="D898" i="7" s="1"/>
  <c r="E898" i="7" s="1"/>
  <c r="C897" i="7"/>
  <c r="D897" i="7" s="1"/>
  <c r="E897" i="7" s="1"/>
  <c r="C896" i="7"/>
  <c r="D896" i="7" s="1"/>
  <c r="E896" i="7" s="1"/>
  <c r="D895" i="7"/>
  <c r="C894" i="7"/>
  <c r="D894" i="7" s="1"/>
  <c r="E894" i="7" s="1"/>
  <c r="C893" i="7"/>
  <c r="D893" i="7" s="1"/>
  <c r="E893" i="7" s="1"/>
  <c r="C892" i="7"/>
  <c r="D892" i="7" s="1"/>
  <c r="E892" i="7" s="1"/>
  <c r="C891" i="7"/>
  <c r="D891" i="7" s="1"/>
  <c r="E891" i="7" s="1"/>
  <c r="D890" i="7"/>
  <c r="C889" i="7"/>
  <c r="D889" i="7" s="1"/>
  <c r="E889" i="7" s="1"/>
  <c r="C888" i="7"/>
  <c r="D888" i="7" s="1"/>
  <c r="E888" i="7" s="1"/>
  <c r="C887" i="7"/>
  <c r="D887" i="7" s="1"/>
  <c r="E887" i="7" s="1"/>
  <c r="C886" i="7"/>
  <c r="D886" i="7" s="1"/>
  <c r="E886" i="7" s="1"/>
  <c r="C885" i="7"/>
  <c r="D885" i="7" s="1"/>
  <c r="E885" i="7" s="1"/>
  <c r="C884" i="7"/>
  <c r="D884" i="7" s="1"/>
  <c r="E884" i="7" s="1"/>
  <c r="C883" i="7"/>
  <c r="D883" i="7" s="1"/>
  <c r="E883" i="7" s="1"/>
  <c r="D882" i="7"/>
  <c r="C881" i="7"/>
  <c r="D881" i="7" s="1"/>
  <c r="E881" i="7" s="1"/>
  <c r="D880" i="7"/>
  <c r="C879" i="7"/>
  <c r="D879" i="7" s="1"/>
  <c r="E879" i="7" s="1"/>
  <c r="C878" i="7"/>
  <c r="D878" i="7" s="1"/>
  <c r="E878" i="7" s="1"/>
  <c r="D877" i="7"/>
  <c r="C876" i="7"/>
  <c r="D876" i="7" s="1"/>
  <c r="C875" i="7"/>
  <c r="D875" i="7" s="1"/>
  <c r="E875" i="7" s="1"/>
  <c r="C874" i="7"/>
  <c r="D874" i="7" s="1"/>
  <c r="C873" i="7"/>
  <c r="D873" i="7" s="1"/>
  <c r="E873" i="7" s="1"/>
  <c r="C872" i="7"/>
  <c r="D872" i="7" s="1"/>
  <c r="E872" i="7" s="1"/>
  <c r="D871" i="7"/>
  <c r="C870" i="7"/>
  <c r="D870" i="7" s="1"/>
  <c r="E870" i="7" s="1"/>
  <c r="C869" i="7"/>
  <c r="D869" i="7" s="1"/>
  <c r="E869" i="7" s="1"/>
  <c r="C868" i="7"/>
  <c r="D868" i="7" s="1"/>
  <c r="E868" i="7" s="1"/>
  <c r="C867" i="7"/>
  <c r="D867" i="7" s="1"/>
  <c r="E867" i="7" s="1"/>
  <c r="C866" i="7"/>
  <c r="D866" i="7" s="1"/>
  <c r="E866" i="7" s="1"/>
  <c r="D865" i="7"/>
  <c r="C864" i="7"/>
  <c r="D864" i="7" s="1"/>
  <c r="E864" i="7" s="1"/>
  <c r="C863" i="7"/>
  <c r="D863" i="7" s="1"/>
  <c r="E863" i="7" s="1"/>
  <c r="D862" i="7"/>
  <c r="C861" i="7"/>
  <c r="D861" i="7" s="1"/>
  <c r="E861" i="7" s="1"/>
  <c r="C860" i="7"/>
  <c r="D860" i="7" s="1"/>
  <c r="E860" i="7" s="1"/>
  <c r="C859" i="7"/>
  <c r="D859" i="7" s="1"/>
  <c r="E859" i="7" s="1"/>
  <c r="D858" i="7"/>
  <c r="C857" i="7"/>
  <c r="D857" i="7" s="1"/>
  <c r="E857" i="7" s="1"/>
  <c r="C856" i="7"/>
  <c r="D856" i="7" s="1"/>
  <c r="E856" i="7" s="1"/>
  <c r="C855" i="7"/>
  <c r="D855" i="7" s="1"/>
  <c r="E855" i="7" s="1"/>
  <c r="D854" i="7"/>
  <c r="C853" i="7"/>
  <c r="D853" i="7" s="1"/>
  <c r="E853" i="7" s="1"/>
  <c r="C852" i="7"/>
  <c r="D852" i="7" s="1"/>
  <c r="E852" i="7" s="1"/>
  <c r="C851" i="7"/>
  <c r="D851" i="7" s="1"/>
  <c r="E851" i="7" s="1"/>
  <c r="D850" i="7"/>
  <c r="C849" i="7"/>
  <c r="D849" i="7" s="1"/>
  <c r="E849" i="7" s="1"/>
  <c r="C848" i="7"/>
  <c r="D848" i="7" s="1"/>
  <c r="E848" i="7" s="1"/>
  <c r="D847" i="7"/>
  <c r="C846" i="7"/>
  <c r="D846" i="7" s="1"/>
  <c r="C845" i="7"/>
  <c r="D845" i="7" s="1"/>
  <c r="E845" i="7" s="1"/>
  <c r="C844" i="7"/>
  <c r="D844" i="7" s="1"/>
  <c r="C843" i="7"/>
  <c r="D843" i="7" s="1"/>
  <c r="E843" i="7" s="1"/>
  <c r="C842" i="7"/>
  <c r="D842" i="7" s="1"/>
  <c r="E842" i="7" s="1"/>
  <c r="C841" i="7"/>
  <c r="D841" i="7" s="1"/>
  <c r="E841" i="7" s="1"/>
  <c r="C840" i="7"/>
  <c r="D840" i="7" s="1"/>
  <c r="E840" i="7" s="1"/>
  <c r="D839" i="7"/>
  <c r="C838" i="7"/>
  <c r="D838" i="7" s="1"/>
  <c r="E838" i="7" s="1"/>
  <c r="C837" i="7"/>
  <c r="D837" i="7" s="1"/>
  <c r="E837" i="7" s="1"/>
  <c r="C836" i="7"/>
  <c r="D836" i="7" s="1"/>
  <c r="E836" i="7" s="1"/>
  <c r="C835" i="7"/>
  <c r="D835" i="7" s="1"/>
  <c r="E835" i="7" s="1"/>
  <c r="C834" i="7"/>
  <c r="D834" i="7" s="1"/>
  <c r="E834" i="7" s="1"/>
  <c r="D833" i="7"/>
  <c r="E833" i="7" s="1"/>
  <c r="C832" i="7"/>
  <c r="D832" i="7" s="1"/>
  <c r="E832" i="7" s="1"/>
  <c r="C831" i="7"/>
  <c r="D831" i="7" s="1"/>
  <c r="E831" i="7" s="1"/>
  <c r="D830" i="7"/>
  <c r="C829" i="7"/>
  <c r="D829" i="7" s="1"/>
  <c r="E829" i="7" s="1"/>
  <c r="C828" i="7"/>
  <c r="D828" i="7" s="1"/>
  <c r="E828" i="7" s="1"/>
  <c r="C827" i="7"/>
  <c r="D827" i="7" s="1"/>
  <c r="E827" i="7" s="1"/>
  <c r="C826" i="7"/>
  <c r="D826" i="7" s="1"/>
  <c r="E826" i="7" s="1"/>
  <c r="C825" i="7"/>
  <c r="D825" i="7" s="1"/>
  <c r="E825" i="7" s="1"/>
  <c r="C824" i="7"/>
  <c r="D824" i="7" s="1"/>
  <c r="E824" i="7" s="1"/>
  <c r="C823" i="7"/>
  <c r="D823" i="7" s="1"/>
  <c r="E823" i="7" s="1"/>
  <c r="C822" i="7"/>
  <c r="D822" i="7" s="1"/>
  <c r="E822" i="7" s="1"/>
  <c r="C821" i="7"/>
  <c r="D821" i="7" s="1"/>
  <c r="E821" i="7" s="1"/>
  <c r="D820" i="7"/>
  <c r="C819" i="7"/>
  <c r="D819" i="7" s="1"/>
  <c r="E819" i="7" s="1"/>
  <c r="D818" i="7"/>
  <c r="C817" i="7"/>
  <c r="D817" i="7" s="1"/>
  <c r="E817" i="7" s="1"/>
  <c r="C816" i="7"/>
  <c r="D816" i="7" s="1"/>
  <c r="E816" i="7" s="1"/>
  <c r="C815" i="7"/>
  <c r="D815" i="7" s="1"/>
  <c r="E815" i="7" s="1"/>
  <c r="D814" i="7"/>
  <c r="C813" i="7"/>
  <c r="D813" i="7" s="1"/>
  <c r="E813" i="7" s="1"/>
  <c r="C812" i="7"/>
  <c r="D812" i="7" s="1"/>
  <c r="E812" i="7" s="1"/>
  <c r="D811" i="7"/>
  <c r="C810" i="7"/>
  <c r="D810" i="7" s="1"/>
  <c r="C809" i="7"/>
  <c r="D809" i="7" s="1"/>
  <c r="E809" i="7" s="1"/>
  <c r="C808" i="7"/>
  <c r="D808" i="7" s="1"/>
  <c r="C807" i="7"/>
  <c r="D807" i="7" s="1"/>
  <c r="E807" i="7" s="1"/>
  <c r="C806" i="7"/>
  <c r="D806" i="7" s="1"/>
  <c r="E806" i="7" s="1"/>
  <c r="C805" i="7"/>
  <c r="D805" i="7" s="1"/>
  <c r="E805" i="7" s="1"/>
  <c r="C804" i="7"/>
  <c r="D804" i="7" s="1"/>
  <c r="E804" i="7" s="1"/>
  <c r="C803" i="7"/>
  <c r="D803" i="7" s="1"/>
  <c r="E803" i="7" s="1"/>
  <c r="D802" i="7"/>
  <c r="C801" i="7"/>
  <c r="D801" i="7" s="1"/>
  <c r="E801" i="7" s="1"/>
  <c r="C800" i="7"/>
  <c r="D800" i="7" s="1"/>
  <c r="E800" i="7" s="1"/>
  <c r="C799" i="7"/>
  <c r="D799" i="7" s="1"/>
  <c r="E799" i="7" s="1"/>
  <c r="C798" i="7"/>
  <c r="D798" i="7" s="1"/>
  <c r="E798" i="7" s="1"/>
  <c r="C797" i="7"/>
  <c r="D797" i="7" s="1"/>
  <c r="E797" i="7" s="1"/>
  <c r="C796" i="7"/>
  <c r="D796" i="7" s="1"/>
  <c r="E796" i="7" s="1"/>
  <c r="D795" i="7"/>
  <c r="C794" i="7"/>
  <c r="D794" i="7" s="1"/>
  <c r="E794" i="7" s="1"/>
  <c r="C793" i="7"/>
  <c r="D793" i="7" s="1"/>
  <c r="E793" i="7" s="1"/>
  <c r="C792" i="7"/>
  <c r="D792" i="7" s="1"/>
  <c r="E792" i="7" s="1"/>
  <c r="C791" i="7"/>
  <c r="D791" i="7" s="1"/>
  <c r="E791" i="7" s="1"/>
  <c r="D790" i="7"/>
  <c r="C789" i="7"/>
  <c r="D789" i="7" s="1"/>
  <c r="E789" i="7" s="1"/>
  <c r="C788" i="7"/>
  <c r="D788" i="7" s="1"/>
  <c r="E788" i="7" s="1"/>
  <c r="D787" i="7"/>
  <c r="C786" i="7"/>
  <c r="D786" i="7" s="1"/>
  <c r="E786" i="7" s="1"/>
  <c r="C785" i="7"/>
  <c r="D785" i="7" s="1"/>
  <c r="E785" i="7" s="1"/>
  <c r="C784" i="7"/>
  <c r="D784" i="7" s="1"/>
  <c r="E784" i="7" s="1"/>
  <c r="D783" i="7"/>
  <c r="C782" i="7"/>
  <c r="D782" i="7" s="1"/>
  <c r="E782" i="7" s="1"/>
  <c r="C781" i="7"/>
  <c r="D781" i="7" s="1"/>
  <c r="E781" i="7" s="1"/>
  <c r="C780" i="7"/>
  <c r="D780" i="7" s="1"/>
  <c r="E780" i="7" s="1"/>
  <c r="C779" i="7"/>
  <c r="D779" i="7" s="1"/>
  <c r="E779" i="7" s="1"/>
  <c r="C778" i="7"/>
  <c r="D778" i="7" s="1"/>
  <c r="E778" i="7" s="1"/>
  <c r="C777" i="7"/>
  <c r="D777" i="7" s="1"/>
  <c r="E777" i="7" s="1"/>
  <c r="C776" i="7"/>
  <c r="D776" i="7" s="1"/>
  <c r="E776" i="7" s="1"/>
  <c r="C775" i="7"/>
  <c r="D775" i="7" s="1"/>
  <c r="E775" i="7" s="1"/>
  <c r="C774" i="7"/>
  <c r="D774" i="7" s="1"/>
  <c r="E774" i="7" s="1"/>
  <c r="D773" i="7"/>
  <c r="C772" i="7"/>
  <c r="D772" i="7" s="1"/>
  <c r="E772" i="7" s="1"/>
  <c r="C771" i="7"/>
  <c r="D771" i="7" s="1"/>
  <c r="E771" i="7" s="1"/>
  <c r="C770" i="7"/>
  <c r="D770" i="7" s="1"/>
  <c r="E770" i="7" s="1"/>
  <c r="D769" i="7"/>
  <c r="C768" i="7"/>
  <c r="D768" i="7" s="1"/>
  <c r="E768" i="7" s="1"/>
  <c r="C767" i="7"/>
  <c r="D767" i="7" s="1"/>
  <c r="E767" i="7" s="1"/>
  <c r="C766" i="7"/>
  <c r="D766" i="7" s="1"/>
  <c r="E766" i="7" s="1"/>
  <c r="C765" i="7"/>
  <c r="D765" i="7" s="1"/>
  <c r="E765" i="7" s="1"/>
  <c r="D764" i="7"/>
  <c r="C763" i="7"/>
  <c r="D763" i="7" s="1"/>
  <c r="E763" i="7" s="1"/>
  <c r="C762" i="7"/>
  <c r="D762" i="7" s="1"/>
  <c r="E762" i="7" s="1"/>
  <c r="C761" i="7"/>
  <c r="D761" i="7" s="1"/>
  <c r="E761" i="7" s="1"/>
  <c r="C760" i="7"/>
  <c r="D760" i="7" s="1"/>
  <c r="E760" i="7" s="1"/>
  <c r="C759" i="7"/>
  <c r="D759" i="7" s="1"/>
  <c r="E759" i="7" s="1"/>
  <c r="C758" i="7"/>
  <c r="D758" i="7" s="1"/>
  <c r="E758" i="7" s="1"/>
  <c r="C757" i="7"/>
  <c r="D757" i="7" s="1"/>
  <c r="E757" i="7" s="1"/>
  <c r="C756" i="7"/>
  <c r="D756" i="7" s="1"/>
  <c r="E756" i="7" s="1"/>
  <c r="D755" i="7"/>
  <c r="C754" i="7"/>
  <c r="D754" i="7" s="1"/>
  <c r="E754" i="7" s="1"/>
  <c r="C753" i="7"/>
  <c r="D753" i="7" s="1"/>
  <c r="E753" i="7" s="1"/>
  <c r="D752" i="7"/>
  <c r="C751" i="7"/>
  <c r="D751" i="7" s="1"/>
  <c r="C750" i="7"/>
  <c r="D750" i="7" s="1"/>
  <c r="E750" i="7" s="1"/>
  <c r="C749" i="7"/>
  <c r="D749" i="7" s="1"/>
  <c r="C748" i="7"/>
  <c r="D748" i="7" s="1"/>
  <c r="E748" i="7" s="1"/>
  <c r="D747" i="7"/>
  <c r="C746" i="7"/>
  <c r="D746" i="7" s="1"/>
  <c r="E746" i="7" s="1"/>
  <c r="D745" i="7"/>
  <c r="C744" i="7"/>
  <c r="D744" i="7" s="1"/>
  <c r="E744" i="7" s="1"/>
  <c r="C743" i="7"/>
  <c r="D743" i="7" s="1"/>
  <c r="E743" i="7" s="1"/>
  <c r="D742" i="7"/>
  <c r="C741" i="7"/>
  <c r="D741" i="7" s="1"/>
  <c r="E741" i="7" s="1"/>
  <c r="D740" i="7"/>
  <c r="C739" i="7"/>
  <c r="D739" i="7" s="1"/>
  <c r="E739" i="7" s="1"/>
  <c r="C738" i="7"/>
  <c r="D738" i="7" s="1"/>
  <c r="E738" i="7" s="1"/>
  <c r="C737" i="7"/>
  <c r="D737" i="7" s="1"/>
  <c r="E737" i="7" s="1"/>
  <c r="D736" i="7"/>
  <c r="C735" i="7"/>
  <c r="D735" i="7" s="1"/>
  <c r="E735" i="7" s="1"/>
  <c r="D734" i="7"/>
  <c r="C733" i="7"/>
  <c r="D733" i="7" s="1"/>
  <c r="E733" i="7" s="1"/>
  <c r="D732" i="7"/>
  <c r="C731" i="7"/>
  <c r="D731" i="7" s="1"/>
  <c r="E731" i="7" s="1"/>
  <c r="D730" i="7"/>
  <c r="C729" i="7"/>
  <c r="D729" i="7" s="1"/>
  <c r="E729" i="7" s="1"/>
  <c r="C728" i="7"/>
  <c r="D728" i="7" s="1"/>
  <c r="E728" i="7" s="1"/>
  <c r="D727" i="7"/>
  <c r="C726" i="7"/>
  <c r="D726" i="7" s="1"/>
  <c r="C725" i="7"/>
  <c r="D725" i="7" s="1"/>
  <c r="E725" i="7" s="1"/>
  <c r="C724" i="7"/>
  <c r="D724" i="7" s="1"/>
  <c r="C723" i="7"/>
  <c r="D723" i="7" s="1"/>
  <c r="E723" i="7" s="1"/>
  <c r="C722" i="7"/>
  <c r="D722" i="7" s="1"/>
  <c r="E722" i="7" s="1"/>
  <c r="C721" i="7"/>
  <c r="D721" i="7" s="1"/>
  <c r="E721" i="7" s="1"/>
  <c r="C720" i="7"/>
  <c r="D720" i="7" s="1"/>
  <c r="E720" i="7" s="1"/>
  <c r="C719" i="7"/>
  <c r="D719" i="7" s="1"/>
  <c r="E719" i="7" s="1"/>
  <c r="C718" i="7"/>
  <c r="D718" i="7" s="1"/>
  <c r="E718" i="7" s="1"/>
  <c r="D717" i="7"/>
  <c r="C716" i="7"/>
  <c r="D716" i="7" s="1"/>
  <c r="E716" i="7" s="1"/>
  <c r="C715" i="7"/>
  <c r="D715" i="7" s="1"/>
  <c r="E715" i="7" s="1"/>
  <c r="C714" i="7"/>
  <c r="D714" i="7" s="1"/>
  <c r="E714" i="7" s="1"/>
  <c r="D713" i="7"/>
  <c r="C712" i="7"/>
  <c r="D712" i="7" s="1"/>
  <c r="E712" i="7" s="1"/>
  <c r="C711" i="7"/>
  <c r="D711" i="7" s="1"/>
  <c r="E711" i="7" s="1"/>
  <c r="D710" i="7"/>
  <c r="C709" i="7"/>
  <c r="D709" i="7" s="1"/>
  <c r="E709" i="7" s="1"/>
  <c r="C708" i="7"/>
  <c r="D708" i="7" s="1"/>
  <c r="E708" i="7" s="1"/>
  <c r="D707" i="7"/>
  <c r="C706" i="7"/>
  <c r="D706" i="7" s="1"/>
  <c r="E706" i="7" s="1"/>
  <c r="C705" i="7"/>
  <c r="D705" i="7" s="1"/>
  <c r="E705" i="7" s="1"/>
  <c r="D704" i="7"/>
  <c r="C703" i="7"/>
  <c r="D703" i="7" s="1"/>
  <c r="C702" i="7"/>
  <c r="D702" i="7" s="1"/>
  <c r="E702" i="7" s="1"/>
  <c r="C701" i="7"/>
  <c r="D701" i="7" s="1"/>
  <c r="C700" i="7"/>
  <c r="D700" i="7" s="1"/>
  <c r="E700" i="7" s="1"/>
  <c r="C699" i="7"/>
  <c r="D699" i="7" s="1"/>
  <c r="E699" i="7" s="1"/>
  <c r="C698" i="7"/>
  <c r="D698" i="7" s="1"/>
  <c r="E698" i="7" s="1"/>
  <c r="C697" i="7"/>
  <c r="D697" i="7" s="1"/>
  <c r="E697" i="7" s="1"/>
  <c r="D696" i="7"/>
  <c r="C695" i="7"/>
  <c r="D695" i="7" s="1"/>
  <c r="E695" i="7" s="1"/>
  <c r="C694" i="7"/>
  <c r="D694" i="7" s="1"/>
  <c r="E694" i="7" s="1"/>
  <c r="D693" i="7"/>
  <c r="C692" i="7"/>
  <c r="D692" i="7" s="1"/>
  <c r="E692" i="7" s="1"/>
  <c r="C691" i="7"/>
  <c r="D691" i="7" s="1"/>
  <c r="E691" i="7" s="1"/>
  <c r="C690" i="7"/>
  <c r="D690" i="7" s="1"/>
  <c r="E690" i="7" s="1"/>
  <c r="C689" i="7"/>
  <c r="D689" i="7" s="1"/>
  <c r="E689" i="7" s="1"/>
  <c r="C688" i="7"/>
  <c r="D688" i="7" s="1"/>
  <c r="E688" i="7" s="1"/>
  <c r="D687" i="7"/>
  <c r="C686" i="7"/>
  <c r="D686" i="7" s="1"/>
  <c r="E686" i="7" s="1"/>
  <c r="C685" i="7"/>
  <c r="D685" i="7" s="1"/>
  <c r="E685" i="7" s="1"/>
  <c r="C684" i="7"/>
  <c r="D684" i="7" s="1"/>
  <c r="E684" i="7" s="1"/>
  <c r="C683" i="7"/>
  <c r="D683" i="7" s="1"/>
  <c r="E683" i="7" s="1"/>
  <c r="D682" i="7"/>
  <c r="C681" i="7"/>
  <c r="D681" i="7" s="1"/>
  <c r="E681" i="7" s="1"/>
  <c r="C680" i="7"/>
  <c r="D680" i="7" s="1"/>
  <c r="E680" i="7" s="1"/>
  <c r="C679" i="7"/>
  <c r="D679" i="7" s="1"/>
  <c r="E679" i="7" s="1"/>
  <c r="C678" i="7"/>
  <c r="D678" i="7" s="1"/>
  <c r="E678" i="7" s="1"/>
  <c r="C677" i="7"/>
  <c r="D677" i="7" s="1"/>
  <c r="E677" i="7" s="1"/>
  <c r="D676" i="7"/>
  <c r="C675" i="7"/>
  <c r="D675" i="7" s="1"/>
  <c r="E675" i="7" s="1"/>
  <c r="C674" i="7"/>
  <c r="D674" i="7" s="1"/>
  <c r="E674" i="7" s="1"/>
  <c r="C673" i="7"/>
  <c r="D673" i="7" s="1"/>
  <c r="E673" i="7" s="1"/>
  <c r="C672" i="7"/>
  <c r="D672" i="7" s="1"/>
  <c r="E672" i="7" s="1"/>
  <c r="C671" i="7"/>
  <c r="D671" i="7" s="1"/>
  <c r="E671" i="7" s="1"/>
  <c r="D670" i="7"/>
  <c r="C669" i="7"/>
  <c r="D669" i="7" s="1"/>
  <c r="E669" i="7" s="1"/>
  <c r="C668" i="7"/>
  <c r="D668" i="7" s="1"/>
  <c r="E668" i="7" s="1"/>
  <c r="D667" i="7"/>
  <c r="C666" i="7"/>
  <c r="D666" i="7" s="1"/>
  <c r="C665" i="7"/>
  <c r="D665" i="7" s="1"/>
  <c r="E665" i="7" s="1"/>
  <c r="C664" i="7"/>
  <c r="D664" i="7" s="1"/>
  <c r="C663" i="7"/>
  <c r="D663" i="7" s="1"/>
  <c r="E663" i="7" s="1"/>
  <c r="D662" i="7"/>
  <c r="C661" i="7"/>
  <c r="D661" i="7" s="1"/>
  <c r="E661" i="7" s="1"/>
  <c r="D660" i="7"/>
  <c r="C659" i="7"/>
  <c r="D659" i="7" s="1"/>
  <c r="E659" i="7" s="1"/>
  <c r="D658" i="7"/>
  <c r="C657" i="7"/>
  <c r="D657" i="7" s="1"/>
  <c r="E657" i="7" s="1"/>
  <c r="D656" i="7"/>
  <c r="C655" i="7"/>
  <c r="D655" i="7" s="1"/>
  <c r="E655" i="7" s="1"/>
  <c r="D654" i="7"/>
  <c r="C653" i="7"/>
  <c r="D653" i="7" s="1"/>
  <c r="E653" i="7" s="1"/>
  <c r="C652" i="7"/>
  <c r="D652" i="7" s="1"/>
  <c r="E652" i="7" s="1"/>
  <c r="D651" i="7"/>
  <c r="C650" i="7"/>
  <c r="D650" i="7" s="1"/>
  <c r="C649" i="7"/>
  <c r="D649" i="7" s="1"/>
  <c r="E649" i="7" s="1"/>
  <c r="C648" i="7"/>
  <c r="D648" i="7" s="1"/>
  <c r="C647" i="7"/>
  <c r="D647" i="7" s="1"/>
  <c r="E647" i="7" s="1"/>
  <c r="C646" i="7"/>
  <c r="D646" i="7" s="1"/>
  <c r="E646" i="7" s="1"/>
  <c r="C645" i="7"/>
  <c r="D645" i="7" s="1"/>
  <c r="E645" i="7" s="1"/>
  <c r="C644" i="7"/>
  <c r="D644" i="7" s="1"/>
  <c r="E644" i="7" s="1"/>
  <c r="C643" i="7"/>
  <c r="D643" i="7" s="1"/>
  <c r="E643" i="7" s="1"/>
  <c r="C642" i="7"/>
  <c r="D642" i="7" s="1"/>
  <c r="E642" i="7" s="1"/>
  <c r="C641" i="7"/>
  <c r="D641" i="7" s="1"/>
  <c r="E641" i="7" s="1"/>
  <c r="C640" i="7"/>
  <c r="D640" i="7" s="1"/>
  <c r="E640" i="7" s="1"/>
  <c r="D639" i="7"/>
  <c r="C638" i="7"/>
  <c r="D638" i="7" s="1"/>
  <c r="E638" i="7" s="1"/>
  <c r="C637" i="7"/>
  <c r="D637" i="7" s="1"/>
  <c r="E637" i="7" s="1"/>
  <c r="C636" i="7"/>
  <c r="D636" i="7" s="1"/>
  <c r="E636" i="7" s="1"/>
  <c r="D635" i="7"/>
  <c r="C634" i="7"/>
  <c r="D634" i="7" s="1"/>
  <c r="E634" i="7" s="1"/>
  <c r="C633" i="7"/>
  <c r="D633" i="7" s="1"/>
  <c r="E633" i="7" s="1"/>
  <c r="C632" i="7"/>
  <c r="D632" i="7" s="1"/>
  <c r="E632" i="7" s="1"/>
  <c r="C631" i="7"/>
  <c r="D631" i="7" s="1"/>
  <c r="E631" i="7" s="1"/>
  <c r="C630" i="7"/>
  <c r="D630" i="7" s="1"/>
  <c r="E630" i="7" s="1"/>
  <c r="D629" i="7"/>
  <c r="C628" i="7"/>
  <c r="D628" i="7" s="1"/>
  <c r="E628" i="7" s="1"/>
  <c r="C627" i="7"/>
  <c r="D627" i="7" s="1"/>
  <c r="E627" i="7" s="1"/>
  <c r="C626" i="7"/>
  <c r="D626" i="7" s="1"/>
  <c r="E626" i="7" s="1"/>
  <c r="C625" i="7"/>
  <c r="D625" i="7" s="1"/>
  <c r="E625" i="7" s="1"/>
  <c r="C624" i="7"/>
  <c r="D624" i="7" s="1"/>
  <c r="E624" i="7" s="1"/>
  <c r="C623" i="7"/>
  <c r="D623" i="7" s="1"/>
  <c r="E623" i="7" s="1"/>
  <c r="C622" i="7"/>
  <c r="D622" i="7" s="1"/>
  <c r="E622" i="7" s="1"/>
  <c r="D621" i="7"/>
  <c r="C620" i="7"/>
  <c r="D620" i="7" s="1"/>
  <c r="E620" i="7" s="1"/>
  <c r="C619" i="7"/>
  <c r="D619" i="7" s="1"/>
  <c r="E619" i="7" s="1"/>
  <c r="C618" i="7"/>
  <c r="D618" i="7" s="1"/>
  <c r="E618" i="7" s="1"/>
  <c r="C617" i="7"/>
  <c r="D617" i="7" s="1"/>
  <c r="E617" i="7" s="1"/>
  <c r="C616" i="7"/>
  <c r="D616" i="7" s="1"/>
  <c r="E616" i="7" s="1"/>
  <c r="C615" i="7"/>
  <c r="D615" i="7" s="1"/>
  <c r="E615" i="7" s="1"/>
  <c r="C614" i="7"/>
  <c r="D614" i="7" s="1"/>
  <c r="E614" i="7" s="1"/>
  <c r="D613" i="7"/>
  <c r="C612" i="7"/>
  <c r="D612" i="7" s="1"/>
  <c r="E612" i="7" s="1"/>
  <c r="C611" i="7"/>
  <c r="D611" i="7" s="1"/>
  <c r="E611" i="7" s="1"/>
  <c r="C610" i="7"/>
  <c r="D610" i="7" s="1"/>
  <c r="E610" i="7" s="1"/>
  <c r="C609" i="7"/>
  <c r="D609" i="7" s="1"/>
  <c r="E609" i="7" s="1"/>
  <c r="C608" i="7"/>
  <c r="D608" i="7" s="1"/>
  <c r="E608" i="7" s="1"/>
  <c r="D607" i="7"/>
  <c r="C606" i="7"/>
  <c r="D606" i="7" s="1"/>
  <c r="E606" i="7" s="1"/>
  <c r="C605" i="7"/>
  <c r="D605" i="7" s="1"/>
  <c r="E605" i="7" s="1"/>
  <c r="C604" i="7"/>
  <c r="D604" i="7" s="1"/>
  <c r="E604" i="7" s="1"/>
  <c r="D603" i="7"/>
  <c r="C602" i="7"/>
  <c r="D602" i="7" s="1"/>
  <c r="E602" i="7" s="1"/>
  <c r="C601" i="7"/>
  <c r="D601" i="7" s="1"/>
  <c r="E601" i="7" s="1"/>
  <c r="D600" i="7"/>
  <c r="C599" i="7"/>
  <c r="D599" i="7" s="1"/>
  <c r="C598" i="7"/>
  <c r="D598" i="7" s="1"/>
  <c r="E598" i="7" s="1"/>
  <c r="C597" i="7"/>
  <c r="D597" i="7" s="1"/>
  <c r="C596" i="7"/>
  <c r="D596" i="7" s="1"/>
  <c r="E596" i="7" s="1"/>
  <c r="D595" i="7"/>
  <c r="C594" i="7"/>
  <c r="D594" i="7" s="1"/>
  <c r="E594" i="7" s="1"/>
  <c r="C593" i="7"/>
  <c r="D593" i="7" s="1"/>
  <c r="E593" i="7" s="1"/>
  <c r="D592" i="7"/>
  <c r="C591" i="7"/>
  <c r="D591" i="7" s="1"/>
  <c r="E591" i="7" s="1"/>
  <c r="D590" i="7"/>
  <c r="C589" i="7"/>
  <c r="D589" i="7" s="1"/>
  <c r="E589" i="7" s="1"/>
  <c r="C588" i="7"/>
  <c r="D588" i="7" s="1"/>
  <c r="E588" i="7" s="1"/>
  <c r="C587" i="7"/>
  <c r="D587" i="7" s="1"/>
  <c r="E587" i="7" s="1"/>
  <c r="D586" i="7"/>
  <c r="C585" i="7"/>
  <c r="D585" i="7" s="1"/>
  <c r="E585" i="7" s="1"/>
  <c r="C584" i="7"/>
  <c r="D584" i="7" s="1"/>
  <c r="E584" i="7" s="1"/>
  <c r="D583" i="7"/>
  <c r="C582" i="7"/>
  <c r="D582" i="7" s="1"/>
  <c r="C581" i="7"/>
  <c r="D581" i="7" s="1"/>
  <c r="E581" i="7" s="1"/>
  <c r="C580" i="7"/>
  <c r="D580" i="7" s="1"/>
  <c r="C579" i="7"/>
  <c r="D579" i="7" s="1"/>
  <c r="E579" i="7" s="1"/>
  <c r="D578" i="7"/>
  <c r="C577" i="7"/>
  <c r="D577" i="7" s="1"/>
  <c r="E577" i="7" s="1"/>
  <c r="C576" i="7"/>
  <c r="D576" i="7" s="1"/>
  <c r="E576" i="7" s="1"/>
  <c r="C575" i="7"/>
  <c r="D575" i="7" s="1"/>
  <c r="E575" i="7" s="1"/>
  <c r="C574" i="7"/>
  <c r="D574" i="7" s="1"/>
  <c r="E574" i="7" s="1"/>
  <c r="D573" i="7"/>
  <c r="C572" i="7"/>
  <c r="D572" i="7" s="1"/>
  <c r="E572" i="7" s="1"/>
  <c r="C571" i="7"/>
  <c r="D571" i="7" s="1"/>
  <c r="E571" i="7" s="1"/>
  <c r="C570" i="7"/>
  <c r="D570" i="7" s="1"/>
  <c r="E570" i="7" s="1"/>
  <c r="D569" i="7"/>
  <c r="C568" i="7"/>
  <c r="D568" i="7" s="1"/>
  <c r="E568" i="7" s="1"/>
  <c r="C567" i="7"/>
  <c r="D567" i="7" s="1"/>
  <c r="E567" i="7" s="1"/>
  <c r="C566" i="7"/>
  <c r="D566" i="7" s="1"/>
  <c r="E566" i="7" s="1"/>
  <c r="D565" i="7"/>
  <c r="C564" i="7"/>
  <c r="D564" i="7" s="1"/>
  <c r="E564" i="7" s="1"/>
  <c r="C563" i="7"/>
  <c r="D563" i="7" s="1"/>
  <c r="E563" i="7" s="1"/>
  <c r="C562" i="7"/>
  <c r="D562" i="7" s="1"/>
  <c r="E562" i="7" s="1"/>
  <c r="C561" i="7"/>
  <c r="D561" i="7" s="1"/>
  <c r="E561" i="7" s="1"/>
  <c r="D560" i="7"/>
  <c r="C559" i="7"/>
  <c r="D559" i="7" s="1"/>
  <c r="E559" i="7" s="1"/>
  <c r="D558" i="7"/>
  <c r="C557" i="7"/>
  <c r="D557" i="7" s="1"/>
  <c r="E557" i="7" s="1"/>
  <c r="C556" i="7"/>
  <c r="D556" i="7" s="1"/>
  <c r="E556" i="7" s="1"/>
  <c r="D555" i="7"/>
  <c r="C554" i="7"/>
  <c r="D554" i="7" s="1"/>
  <c r="C553" i="7"/>
  <c r="D553" i="7" s="1"/>
  <c r="E553" i="7" s="1"/>
  <c r="C552" i="7"/>
  <c r="D552" i="7" s="1"/>
  <c r="E552" i="7" s="1"/>
  <c r="C551" i="7"/>
  <c r="D551" i="7" s="1"/>
  <c r="E551" i="7" s="1"/>
  <c r="C550" i="7"/>
  <c r="D550" i="7" s="1"/>
  <c r="E550" i="7" s="1"/>
  <c r="C549" i="7"/>
  <c r="D549" i="7" s="1"/>
  <c r="E549" i="7" s="1"/>
  <c r="C548" i="7"/>
  <c r="D548" i="7" s="1"/>
  <c r="E548" i="7" s="1"/>
  <c r="D547" i="7"/>
  <c r="E547" i="7" s="1"/>
  <c r="C546" i="7"/>
  <c r="D546" i="7" s="1"/>
  <c r="E546" i="7" s="1"/>
  <c r="D545" i="7"/>
  <c r="E545" i="7" s="1"/>
  <c r="C544" i="7"/>
  <c r="D544" i="7" s="1"/>
  <c r="E544" i="7" s="1"/>
  <c r="D543" i="7"/>
  <c r="E543" i="7" s="1"/>
  <c r="C542" i="7"/>
  <c r="D542" i="7" s="1"/>
  <c r="E542" i="7" s="1"/>
  <c r="C541" i="7"/>
  <c r="D541" i="7" s="1"/>
  <c r="E541" i="7" s="1"/>
  <c r="C540" i="7"/>
  <c r="D540" i="7" s="1"/>
  <c r="E540" i="7" s="1"/>
  <c r="D539" i="7"/>
  <c r="E539" i="7" s="1"/>
  <c r="C538" i="7"/>
  <c r="D538" i="7" s="1"/>
  <c r="E538" i="7" s="1"/>
  <c r="C537" i="7"/>
  <c r="D537" i="7" s="1"/>
  <c r="E537" i="7" s="1"/>
  <c r="D536" i="7"/>
  <c r="C535" i="7"/>
  <c r="D535" i="7" s="1"/>
  <c r="C534" i="7"/>
  <c r="D534" i="7" s="1"/>
  <c r="E534" i="7" s="1"/>
  <c r="C533" i="7"/>
  <c r="D533" i="7" s="1"/>
  <c r="C532" i="7"/>
  <c r="D532" i="7" s="1"/>
  <c r="E532" i="7" s="1"/>
  <c r="C531" i="7"/>
  <c r="D531" i="7" s="1"/>
  <c r="E531" i="7" s="1"/>
  <c r="C530" i="7"/>
  <c r="D530" i="7" s="1"/>
  <c r="E530" i="7" s="1"/>
  <c r="D529" i="7"/>
  <c r="C528" i="7"/>
  <c r="D528" i="7" s="1"/>
  <c r="E528" i="7" s="1"/>
  <c r="C527" i="7"/>
  <c r="D527" i="7" s="1"/>
  <c r="E527" i="7" s="1"/>
  <c r="C526" i="7"/>
  <c r="D526" i="7" s="1"/>
  <c r="E526" i="7" s="1"/>
  <c r="D525" i="7"/>
  <c r="C524" i="7"/>
  <c r="D524" i="7" s="1"/>
  <c r="E524" i="7" s="1"/>
  <c r="C523" i="7"/>
  <c r="D523" i="7" s="1"/>
  <c r="E523" i="7" s="1"/>
  <c r="C522" i="7"/>
  <c r="D522" i="7" s="1"/>
  <c r="E522" i="7" s="1"/>
  <c r="C521" i="7"/>
  <c r="D521" i="7" s="1"/>
  <c r="E521" i="7" s="1"/>
  <c r="C520" i="7"/>
  <c r="D520" i="7" s="1"/>
  <c r="E520" i="7" s="1"/>
  <c r="C519" i="7"/>
  <c r="D519" i="7" s="1"/>
  <c r="E519" i="7" s="1"/>
  <c r="C518" i="7"/>
  <c r="D518" i="7" s="1"/>
  <c r="E518" i="7" s="1"/>
  <c r="D517" i="7"/>
  <c r="C516" i="7"/>
  <c r="D516" i="7" s="1"/>
  <c r="E516" i="7" s="1"/>
  <c r="C515" i="7"/>
  <c r="D515" i="7" s="1"/>
  <c r="E515" i="7" s="1"/>
  <c r="C514" i="7"/>
  <c r="D514" i="7" s="1"/>
  <c r="E514" i="7" s="1"/>
  <c r="C513" i="7"/>
  <c r="D513" i="7" s="1"/>
  <c r="E513" i="7" s="1"/>
  <c r="C512" i="7"/>
  <c r="D512" i="7" s="1"/>
  <c r="E512" i="7" s="1"/>
  <c r="D511" i="7"/>
  <c r="C510" i="7"/>
  <c r="D510" i="7" s="1"/>
  <c r="E510" i="7" s="1"/>
  <c r="C509" i="7"/>
  <c r="D509" i="7" s="1"/>
  <c r="E509" i="7" s="1"/>
  <c r="D508" i="7"/>
  <c r="C507" i="7"/>
  <c r="D507" i="7" s="1"/>
  <c r="C506" i="7"/>
  <c r="D506" i="7" s="1"/>
  <c r="E506" i="7" s="1"/>
  <c r="C505" i="7"/>
  <c r="D505" i="7" s="1"/>
  <c r="C504" i="7"/>
  <c r="D504" i="7" s="1"/>
  <c r="E504" i="7" s="1"/>
  <c r="C503" i="7"/>
  <c r="D503" i="7" s="1"/>
  <c r="E503" i="7" s="1"/>
  <c r="C502" i="7"/>
  <c r="D502" i="7" s="1"/>
  <c r="E502" i="7" s="1"/>
  <c r="C501" i="7"/>
  <c r="D501" i="7" s="1"/>
  <c r="E501" i="7" s="1"/>
  <c r="C500" i="7"/>
  <c r="D500" i="7" s="1"/>
  <c r="E500" i="7" s="1"/>
  <c r="C499" i="7"/>
  <c r="D499" i="7" s="1"/>
  <c r="E499" i="7" s="1"/>
  <c r="C498" i="7"/>
  <c r="D498" i="7" s="1"/>
  <c r="E498" i="7" s="1"/>
  <c r="C497" i="7"/>
  <c r="D497" i="7" s="1"/>
  <c r="E497" i="7" s="1"/>
  <c r="C496" i="7"/>
  <c r="D496" i="7" s="1"/>
  <c r="E496" i="7" s="1"/>
  <c r="D495" i="7"/>
  <c r="C494" i="7"/>
  <c r="D494" i="7" s="1"/>
  <c r="E494" i="7" s="1"/>
  <c r="C493" i="7"/>
  <c r="D493" i="7" s="1"/>
  <c r="E493" i="7" s="1"/>
  <c r="C492" i="7"/>
  <c r="D492" i="7" s="1"/>
  <c r="E492" i="7" s="1"/>
  <c r="C491" i="7"/>
  <c r="D491" i="7" s="1"/>
  <c r="E491" i="7" s="1"/>
  <c r="C490" i="7"/>
  <c r="D490" i="7" s="1"/>
  <c r="E490" i="7" s="1"/>
  <c r="C489" i="7"/>
  <c r="D489" i="7" s="1"/>
  <c r="E489" i="7" s="1"/>
  <c r="C488" i="7"/>
  <c r="D488" i="7" s="1"/>
  <c r="E488" i="7" s="1"/>
  <c r="D487" i="7"/>
  <c r="C486" i="7"/>
  <c r="D486" i="7" s="1"/>
  <c r="E486" i="7" s="1"/>
  <c r="C485" i="7"/>
  <c r="D485" i="7" s="1"/>
  <c r="E485" i="7" s="1"/>
  <c r="C484" i="7"/>
  <c r="D484" i="7" s="1"/>
  <c r="E484" i="7" s="1"/>
  <c r="C483" i="7"/>
  <c r="D483" i="7" s="1"/>
  <c r="E483" i="7" s="1"/>
  <c r="D482" i="7"/>
  <c r="C481" i="7"/>
  <c r="D481" i="7" s="1"/>
  <c r="E481" i="7" s="1"/>
  <c r="C480" i="7"/>
  <c r="D480" i="7" s="1"/>
  <c r="E480" i="7" s="1"/>
  <c r="C479" i="7"/>
  <c r="D479" i="7" s="1"/>
  <c r="E479" i="7" s="1"/>
  <c r="C478" i="7"/>
  <c r="D478" i="7" s="1"/>
  <c r="E478" i="7" s="1"/>
  <c r="C477" i="7"/>
  <c r="D477" i="7" s="1"/>
  <c r="C476" i="7"/>
  <c r="D476" i="7" s="1"/>
  <c r="E476" i="7" s="1"/>
  <c r="C475" i="7"/>
  <c r="D475" i="7" s="1"/>
  <c r="E475" i="7" s="1"/>
  <c r="C474" i="7"/>
  <c r="D474" i="7" s="1"/>
  <c r="E474" i="7" s="1"/>
  <c r="C473" i="7"/>
  <c r="D473" i="7" s="1"/>
  <c r="E473" i="7" s="1"/>
  <c r="C472" i="7"/>
  <c r="D472" i="7" s="1"/>
  <c r="E472" i="7" s="1"/>
  <c r="D471" i="7"/>
  <c r="C470" i="7"/>
  <c r="D470" i="7" s="1"/>
  <c r="E470" i="7" s="1"/>
  <c r="C469" i="7"/>
  <c r="D469" i="7" s="1"/>
  <c r="E469" i="7" s="1"/>
  <c r="C468" i="7"/>
  <c r="D468" i="7" s="1"/>
  <c r="E468" i="7" s="1"/>
  <c r="C467" i="7"/>
  <c r="D467" i="7" s="1"/>
  <c r="E467" i="7" s="1"/>
  <c r="C466" i="7"/>
  <c r="D466" i="7" s="1"/>
  <c r="E466" i="7" s="1"/>
  <c r="C465" i="7"/>
  <c r="D465" i="7" s="1"/>
  <c r="E465" i="7" s="1"/>
  <c r="C464" i="7"/>
  <c r="D464" i="7" s="1"/>
  <c r="E464" i="7" s="1"/>
  <c r="C463" i="7"/>
  <c r="D463" i="7" s="1"/>
  <c r="E463" i="7" s="1"/>
  <c r="C462" i="7"/>
  <c r="D462" i="7" s="1"/>
  <c r="E462" i="7" s="1"/>
  <c r="D461" i="7"/>
  <c r="C460" i="7"/>
  <c r="D460" i="7" s="1"/>
  <c r="E460" i="7" s="1"/>
  <c r="C459" i="7"/>
  <c r="D459" i="7" s="1"/>
  <c r="E459" i="7" s="1"/>
  <c r="C458" i="7"/>
  <c r="D458" i="7" s="1"/>
  <c r="E458" i="7" s="1"/>
  <c r="C457" i="7"/>
  <c r="D457" i="7" s="1"/>
  <c r="E457" i="7" s="1"/>
  <c r="C456" i="7"/>
  <c r="D456" i="7" s="1"/>
  <c r="E456" i="7" s="1"/>
  <c r="C455" i="7"/>
  <c r="D455" i="7" s="1"/>
  <c r="E455" i="7" s="1"/>
  <c r="C454" i="7"/>
  <c r="D454" i="7" s="1"/>
  <c r="E454" i="7" s="1"/>
  <c r="C453" i="7"/>
  <c r="D453" i="7" s="1"/>
  <c r="E453" i="7" s="1"/>
  <c r="D452" i="7"/>
  <c r="C451" i="7"/>
  <c r="D451" i="7" s="1"/>
  <c r="E451" i="7" s="1"/>
  <c r="C450" i="7"/>
  <c r="D450" i="7" s="1"/>
  <c r="E450" i="7" s="1"/>
  <c r="C449" i="7"/>
  <c r="D449" i="7" s="1"/>
  <c r="E449" i="7" s="1"/>
  <c r="D448" i="7"/>
  <c r="C447" i="7"/>
  <c r="D447" i="7" s="1"/>
  <c r="E447" i="7" s="1"/>
  <c r="C446" i="7"/>
  <c r="D446" i="7" s="1"/>
  <c r="E446" i="7" s="1"/>
  <c r="C445" i="7"/>
  <c r="D445" i="7" s="1"/>
  <c r="E445" i="7" s="1"/>
  <c r="C444" i="7"/>
  <c r="D444" i="7" s="1"/>
  <c r="E444" i="7" s="1"/>
  <c r="C443" i="7"/>
  <c r="D443" i="7" s="1"/>
  <c r="E443" i="7" s="1"/>
  <c r="C442" i="7"/>
  <c r="D442" i="7" s="1"/>
  <c r="E442" i="7" s="1"/>
  <c r="D441" i="7"/>
  <c r="C440" i="7"/>
  <c r="D440" i="7" s="1"/>
  <c r="E440" i="7" s="1"/>
  <c r="C439" i="7"/>
  <c r="D439" i="7" s="1"/>
  <c r="E439" i="7" s="1"/>
  <c r="C438" i="7"/>
  <c r="D438" i="7" s="1"/>
  <c r="E438" i="7" s="1"/>
  <c r="C437" i="7"/>
  <c r="D437" i="7" s="1"/>
  <c r="E437" i="7" s="1"/>
  <c r="C436" i="7"/>
  <c r="D436" i="7" s="1"/>
  <c r="E436" i="7" s="1"/>
  <c r="C435" i="7"/>
  <c r="D435" i="7" s="1"/>
  <c r="E435" i="7" s="1"/>
  <c r="C434" i="7"/>
  <c r="D434" i="7" s="1"/>
  <c r="E434" i="7" s="1"/>
  <c r="C433" i="7"/>
  <c r="D433" i="7" s="1"/>
  <c r="E433" i="7" s="1"/>
  <c r="C432" i="7"/>
  <c r="D432" i="7" s="1"/>
  <c r="E432" i="7" s="1"/>
  <c r="D431" i="7"/>
  <c r="C430" i="7"/>
  <c r="D430" i="7" s="1"/>
  <c r="E430" i="7" s="1"/>
  <c r="C429" i="7"/>
  <c r="D429" i="7" s="1"/>
  <c r="E429" i="7" s="1"/>
  <c r="D428" i="7"/>
  <c r="C427" i="7"/>
  <c r="D427" i="7" s="1"/>
  <c r="C426" i="7"/>
  <c r="D426" i="7" s="1"/>
  <c r="E426" i="7" s="1"/>
  <c r="C425" i="7"/>
  <c r="D425" i="7" s="1"/>
  <c r="C424" i="7"/>
  <c r="D424" i="7" s="1"/>
  <c r="E424" i="7" s="1"/>
  <c r="C423" i="7"/>
  <c r="D423" i="7" s="1"/>
  <c r="E423" i="7" s="1"/>
  <c r="C422" i="7"/>
  <c r="D422" i="7" s="1"/>
  <c r="E422" i="7" s="1"/>
  <c r="D421" i="7"/>
  <c r="C420" i="7"/>
  <c r="D420" i="7" s="1"/>
  <c r="E420" i="7" s="1"/>
  <c r="C419" i="7"/>
  <c r="D419" i="7" s="1"/>
  <c r="E419" i="7" s="1"/>
  <c r="D418" i="7"/>
  <c r="C417" i="7"/>
  <c r="D417" i="7" s="1"/>
  <c r="E417" i="7" s="1"/>
  <c r="D416" i="7"/>
  <c r="C415" i="7"/>
  <c r="D415" i="7" s="1"/>
  <c r="E415" i="7" s="1"/>
  <c r="C414" i="7"/>
  <c r="D414" i="7" s="1"/>
  <c r="E414" i="7" s="1"/>
  <c r="D413" i="7"/>
  <c r="C412" i="7"/>
  <c r="D412" i="7" s="1"/>
  <c r="E412" i="7" s="1"/>
  <c r="C411" i="7"/>
  <c r="D411" i="7" s="1"/>
  <c r="E411" i="7" s="1"/>
  <c r="C410" i="7"/>
  <c r="D410" i="7" s="1"/>
  <c r="E410" i="7" s="1"/>
  <c r="C409" i="7"/>
  <c r="D409" i="7" s="1"/>
  <c r="E409" i="7" s="1"/>
  <c r="D408" i="7"/>
  <c r="C407" i="7"/>
  <c r="D407" i="7" s="1"/>
  <c r="E407" i="7" s="1"/>
  <c r="D406" i="7"/>
  <c r="C405" i="7"/>
  <c r="D405" i="7" s="1"/>
  <c r="E405" i="7" s="1"/>
  <c r="C404" i="7"/>
  <c r="D404" i="7" s="1"/>
  <c r="E404" i="7" s="1"/>
  <c r="D403" i="7"/>
  <c r="C402" i="7"/>
  <c r="D402" i="7" s="1"/>
  <c r="C401" i="7"/>
  <c r="D401" i="7" s="1"/>
  <c r="E401" i="7" s="1"/>
  <c r="C400" i="7"/>
  <c r="D400" i="7" s="1"/>
  <c r="C399" i="7"/>
  <c r="D399" i="7" s="1"/>
  <c r="E399" i="7" s="1"/>
  <c r="C398" i="7"/>
  <c r="D398" i="7" s="1"/>
  <c r="E398" i="7" s="1"/>
  <c r="C397" i="7"/>
  <c r="D397" i="7" s="1"/>
  <c r="E397" i="7" s="1"/>
  <c r="C396" i="7"/>
  <c r="D396" i="7" s="1"/>
  <c r="E396" i="7" s="1"/>
  <c r="C395" i="7"/>
  <c r="D395" i="7" s="1"/>
  <c r="E395" i="7" s="1"/>
  <c r="C394" i="7"/>
  <c r="D394" i="7" s="1"/>
  <c r="E394" i="7" s="1"/>
  <c r="C393" i="7"/>
  <c r="D393" i="7" s="1"/>
  <c r="E393" i="7" s="1"/>
  <c r="C392" i="7"/>
  <c r="D392" i="7" s="1"/>
  <c r="E392" i="7" s="1"/>
  <c r="C391" i="7"/>
  <c r="D391" i="7" s="1"/>
  <c r="E391" i="7" s="1"/>
  <c r="D390" i="7"/>
  <c r="C389" i="7"/>
  <c r="D389" i="7" s="1"/>
  <c r="E389" i="7" s="1"/>
  <c r="C388" i="7"/>
  <c r="D388" i="7" s="1"/>
  <c r="E388" i="7" s="1"/>
  <c r="D387" i="7"/>
  <c r="C386" i="7"/>
  <c r="D386" i="7" s="1"/>
  <c r="E386" i="7" s="1"/>
  <c r="C385" i="7"/>
  <c r="D385" i="7" s="1"/>
  <c r="E385" i="7" s="1"/>
  <c r="C384" i="7"/>
  <c r="D384" i="7" s="1"/>
  <c r="E384" i="7" s="1"/>
  <c r="C383" i="7"/>
  <c r="D383" i="7" s="1"/>
  <c r="E383" i="7" s="1"/>
  <c r="C382" i="7"/>
  <c r="D382" i="7" s="1"/>
  <c r="E382" i="7" s="1"/>
  <c r="D381" i="7"/>
  <c r="C380" i="7"/>
  <c r="D380" i="7" s="1"/>
  <c r="E380" i="7" s="1"/>
  <c r="C379" i="7"/>
  <c r="D379" i="7" s="1"/>
  <c r="E379" i="7" s="1"/>
  <c r="C378" i="7"/>
  <c r="D378" i="7" s="1"/>
  <c r="E378" i="7" s="1"/>
  <c r="D377" i="7"/>
  <c r="C376" i="7"/>
  <c r="D376" i="7" s="1"/>
  <c r="E376" i="7" s="1"/>
  <c r="C375" i="7"/>
  <c r="D375" i="7" s="1"/>
  <c r="E375" i="7" s="1"/>
  <c r="C374" i="7"/>
  <c r="D374" i="7" s="1"/>
  <c r="E374" i="7" s="1"/>
  <c r="D373" i="7"/>
  <c r="C372" i="7"/>
  <c r="D372" i="7" s="1"/>
  <c r="E372" i="7" s="1"/>
  <c r="C371" i="7"/>
  <c r="D371" i="7" s="1"/>
  <c r="E371" i="7" s="1"/>
  <c r="C370" i="7"/>
  <c r="D370" i="7" s="1"/>
  <c r="E370" i="7" s="1"/>
  <c r="C369" i="7"/>
  <c r="D369" i="7" s="1"/>
  <c r="E369" i="7" s="1"/>
  <c r="C368" i="7"/>
  <c r="D368" i="7" s="1"/>
  <c r="E368" i="7" s="1"/>
  <c r="D367" i="7"/>
  <c r="C366" i="7"/>
  <c r="D366" i="7" s="1"/>
  <c r="E366" i="7" s="1"/>
  <c r="C365" i="7"/>
  <c r="D365" i="7" s="1"/>
  <c r="E365" i="7" s="1"/>
  <c r="D364" i="7"/>
  <c r="C363" i="7"/>
  <c r="D363" i="7" s="1"/>
  <c r="E363" i="7" s="1"/>
  <c r="C362" i="7"/>
  <c r="D362" i="7" s="1"/>
  <c r="E362" i="7" s="1"/>
  <c r="C361" i="7"/>
  <c r="D361" i="7" s="1"/>
  <c r="E361" i="7" s="1"/>
  <c r="C360" i="7"/>
  <c r="D360" i="7" s="1"/>
  <c r="E360" i="7" s="1"/>
  <c r="C359" i="7"/>
  <c r="D359" i="7" s="1"/>
  <c r="E359" i="7" s="1"/>
  <c r="C358" i="7"/>
  <c r="D358" i="7" s="1"/>
  <c r="E358" i="7" s="1"/>
  <c r="C357" i="7"/>
  <c r="D357" i="7" s="1"/>
  <c r="E357" i="7" s="1"/>
  <c r="D356" i="7"/>
  <c r="C355" i="7"/>
  <c r="D355" i="7" s="1"/>
  <c r="E355" i="7" s="1"/>
  <c r="C354" i="7"/>
  <c r="D354" i="7" s="1"/>
  <c r="E354" i="7" s="1"/>
  <c r="C353" i="7"/>
  <c r="D353" i="7" s="1"/>
  <c r="E353" i="7" s="1"/>
  <c r="C352" i="7"/>
  <c r="D352" i="7" s="1"/>
  <c r="E352" i="7" s="1"/>
  <c r="C351" i="7"/>
  <c r="D351" i="7" s="1"/>
  <c r="E351" i="7" s="1"/>
  <c r="D350" i="7"/>
  <c r="C349" i="7"/>
  <c r="D349" i="7" s="1"/>
  <c r="E349" i="7" s="1"/>
  <c r="C348" i="7"/>
  <c r="D348" i="7" s="1"/>
  <c r="E348" i="7" s="1"/>
  <c r="D347" i="7"/>
  <c r="C346" i="7"/>
  <c r="D346" i="7" s="1"/>
  <c r="C345" i="7"/>
  <c r="D345" i="7" s="1"/>
  <c r="E345" i="7" s="1"/>
  <c r="C344" i="7"/>
  <c r="D344" i="7" s="1"/>
  <c r="C343" i="7"/>
  <c r="D343" i="7" s="1"/>
  <c r="E343" i="7" s="1"/>
  <c r="C342" i="7"/>
  <c r="D342" i="7" s="1"/>
  <c r="C341" i="7"/>
  <c r="D341" i="7" s="1"/>
  <c r="D340" i="7"/>
  <c r="C339" i="7"/>
  <c r="D339" i="7" s="1"/>
  <c r="C338" i="7"/>
  <c r="D338" i="7" s="1"/>
  <c r="E338" i="7" s="1"/>
  <c r="C337" i="7"/>
  <c r="D337" i="7" s="1"/>
  <c r="E337" i="7" s="1"/>
  <c r="C336" i="7"/>
  <c r="D336" i="7" s="1"/>
  <c r="E336" i="7" s="1"/>
  <c r="C335" i="7"/>
  <c r="D335" i="7" s="1"/>
  <c r="E335" i="7" s="1"/>
  <c r="D334" i="7"/>
  <c r="C333" i="7"/>
  <c r="D333" i="7" s="1"/>
  <c r="E333" i="7" s="1"/>
  <c r="C332" i="7"/>
  <c r="D332" i="7" s="1"/>
  <c r="E332" i="7" s="1"/>
  <c r="D331" i="7"/>
  <c r="C330" i="7"/>
  <c r="D330" i="7" s="1"/>
  <c r="E330" i="7" s="1"/>
  <c r="C329" i="7"/>
  <c r="D329" i="7" s="1"/>
  <c r="E329" i="7" s="1"/>
  <c r="C328" i="7"/>
  <c r="D328" i="7" s="1"/>
  <c r="E328" i="7" s="1"/>
  <c r="C327" i="7"/>
  <c r="D327" i="7" s="1"/>
  <c r="E327" i="7" s="1"/>
  <c r="D326" i="7"/>
  <c r="C325" i="7"/>
  <c r="D325" i="7" s="1"/>
  <c r="E325" i="7" s="1"/>
  <c r="C324" i="7"/>
  <c r="D324" i="7" s="1"/>
  <c r="E324" i="7" s="1"/>
  <c r="C323" i="7"/>
  <c r="D323" i="7" s="1"/>
  <c r="E323" i="7" s="1"/>
  <c r="D322" i="7"/>
  <c r="C321" i="7"/>
  <c r="D321" i="7" s="1"/>
  <c r="E321" i="7" s="1"/>
  <c r="C320" i="7"/>
  <c r="D320" i="7" s="1"/>
  <c r="E320" i="7" s="1"/>
  <c r="D319" i="7"/>
  <c r="C318" i="7"/>
  <c r="D318" i="7" s="1"/>
  <c r="E318" i="7" s="1"/>
  <c r="C317" i="7"/>
  <c r="D317" i="7" s="1"/>
  <c r="E317" i="7" s="1"/>
  <c r="D316" i="7"/>
  <c r="C315" i="7"/>
  <c r="D315" i="7" s="1"/>
  <c r="C314" i="7"/>
  <c r="D314" i="7" s="1"/>
  <c r="E314" i="7" s="1"/>
  <c r="C313" i="7"/>
  <c r="D313" i="7" s="1"/>
  <c r="C312" i="7"/>
  <c r="D312" i="7" s="1"/>
  <c r="E312" i="7" s="1"/>
  <c r="C311" i="7"/>
  <c r="D311" i="7" s="1"/>
  <c r="E311" i="7" s="1"/>
  <c r="C310" i="7"/>
  <c r="D310" i="7" s="1"/>
  <c r="E310" i="7" s="1"/>
  <c r="C309" i="7"/>
  <c r="D309" i="7" s="1"/>
  <c r="E309" i="7" s="1"/>
  <c r="C308" i="7"/>
  <c r="D308" i="7" s="1"/>
  <c r="E308" i="7" s="1"/>
  <c r="C307" i="7"/>
  <c r="D307" i="7" s="1"/>
  <c r="E307" i="7" s="1"/>
  <c r="C306" i="7"/>
  <c r="D306" i="7" s="1"/>
  <c r="E306" i="7" s="1"/>
  <c r="D305" i="7"/>
  <c r="C304" i="7"/>
  <c r="D304" i="7" s="1"/>
  <c r="E304" i="7" s="1"/>
  <c r="C303" i="7"/>
  <c r="D303" i="7" s="1"/>
  <c r="E303" i="7" s="1"/>
  <c r="D302" i="7"/>
  <c r="C301" i="7"/>
  <c r="D301" i="7" s="1"/>
  <c r="E301" i="7" s="1"/>
  <c r="C300" i="7"/>
  <c r="D300" i="7" s="1"/>
  <c r="E300" i="7" s="1"/>
  <c r="D299" i="7"/>
  <c r="C298" i="7"/>
  <c r="D298" i="7" s="1"/>
  <c r="E298" i="7" s="1"/>
  <c r="C297" i="7"/>
  <c r="D297" i="7" s="1"/>
  <c r="E297" i="7" s="1"/>
  <c r="C296" i="7"/>
  <c r="D296" i="7" s="1"/>
  <c r="E296" i="7" s="1"/>
  <c r="D295" i="7"/>
  <c r="C294" i="7"/>
  <c r="D294" i="7" s="1"/>
  <c r="E294" i="7" s="1"/>
  <c r="D293" i="7"/>
  <c r="C292" i="7"/>
  <c r="D292" i="7" s="1"/>
  <c r="E292" i="7" s="1"/>
  <c r="C291" i="7"/>
  <c r="D291" i="7" s="1"/>
  <c r="E291" i="7" s="1"/>
  <c r="C290" i="7"/>
  <c r="D290" i="7" s="1"/>
  <c r="E290" i="7" s="1"/>
  <c r="C289" i="7"/>
  <c r="D289" i="7" s="1"/>
  <c r="E289" i="7" s="1"/>
  <c r="D288" i="7"/>
  <c r="C287" i="7"/>
  <c r="D287" i="7" s="1"/>
  <c r="E287" i="7" s="1"/>
  <c r="C286" i="7"/>
  <c r="D286" i="7" s="1"/>
  <c r="E286" i="7" s="1"/>
  <c r="D285" i="7"/>
  <c r="C284" i="7"/>
  <c r="D284" i="7" s="1"/>
  <c r="E284" i="7" s="1"/>
  <c r="C283" i="7"/>
  <c r="D283" i="7" s="1"/>
  <c r="E283" i="7" s="1"/>
  <c r="C282" i="7"/>
  <c r="D282" i="7" s="1"/>
  <c r="E282" i="7" s="1"/>
  <c r="D281" i="7"/>
  <c r="C280" i="7"/>
  <c r="D280" i="7" s="1"/>
  <c r="E280" i="7" s="1"/>
  <c r="C279" i="7"/>
  <c r="D279" i="7" s="1"/>
  <c r="E279" i="7" s="1"/>
  <c r="D278" i="7"/>
  <c r="C277" i="7"/>
  <c r="D277" i="7" s="1"/>
  <c r="E277" i="7" s="1"/>
  <c r="C276" i="7"/>
  <c r="D276" i="7" s="1"/>
  <c r="E276" i="7" s="1"/>
  <c r="D275" i="7"/>
  <c r="C274" i="7"/>
  <c r="D274" i="7" s="1"/>
  <c r="C273" i="7"/>
  <c r="D273" i="7" s="1"/>
  <c r="E273" i="7" s="1"/>
  <c r="C272" i="7"/>
  <c r="D272" i="7" s="1"/>
  <c r="C271" i="7"/>
  <c r="D271" i="7" s="1"/>
  <c r="E271" i="7" s="1"/>
  <c r="D270" i="7"/>
  <c r="C269" i="7"/>
  <c r="D269" i="7" s="1"/>
  <c r="E269" i="7" s="1"/>
  <c r="D268" i="7"/>
  <c r="C267" i="7"/>
  <c r="D267" i="7" s="1"/>
  <c r="E267" i="7" s="1"/>
  <c r="D266" i="7"/>
  <c r="C265" i="7"/>
  <c r="D265" i="7" s="1"/>
  <c r="E265" i="7" s="1"/>
  <c r="D264" i="7"/>
  <c r="C263" i="7"/>
  <c r="D263" i="7" s="1"/>
  <c r="E263" i="7" s="1"/>
  <c r="C262" i="7"/>
  <c r="D262" i="7" s="1"/>
  <c r="E262" i="7" s="1"/>
  <c r="C261" i="7"/>
  <c r="D261" i="7" s="1"/>
  <c r="E261" i="7" s="1"/>
  <c r="D260" i="7"/>
  <c r="C259" i="7"/>
  <c r="D259" i="7" s="1"/>
  <c r="E259" i="7" s="1"/>
  <c r="D258" i="7"/>
  <c r="C257" i="7"/>
  <c r="D257" i="7" s="1"/>
  <c r="E257" i="7" s="1"/>
  <c r="C256" i="7"/>
  <c r="D256" i="7" s="1"/>
  <c r="E256" i="7" s="1"/>
  <c r="D255" i="7"/>
  <c r="C254" i="7"/>
  <c r="D254" i="7" s="1"/>
  <c r="C253" i="7"/>
  <c r="D253" i="7" s="1"/>
  <c r="E253" i="7" s="1"/>
  <c r="C252" i="7"/>
  <c r="D252" i="7" s="1"/>
  <c r="C251" i="7"/>
  <c r="D251" i="7" s="1"/>
  <c r="E251" i="7" s="1"/>
  <c r="C250" i="7"/>
  <c r="D250" i="7" s="1"/>
  <c r="C249" i="7"/>
  <c r="D249" i="7" s="1"/>
  <c r="D248" i="7"/>
  <c r="C247" i="7"/>
  <c r="D247" i="7" s="1"/>
  <c r="C246" i="7"/>
  <c r="D246" i="7" s="1"/>
  <c r="E246" i="7" s="1"/>
  <c r="C245" i="7"/>
  <c r="D245" i="7" s="1"/>
  <c r="E245" i="7" s="1"/>
  <c r="C244" i="7"/>
  <c r="D244" i="7" s="1"/>
  <c r="E244" i="7" s="1"/>
  <c r="C243" i="7"/>
  <c r="D243" i="7" s="1"/>
  <c r="E243" i="7" s="1"/>
  <c r="C242" i="7"/>
  <c r="D242" i="7" s="1"/>
  <c r="E242" i="7" s="1"/>
  <c r="D241" i="7"/>
  <c r="C240" i="7"/>
  <c r="D240" i="7" s="1"/>
  <c r="E240" i="7" s="1"/>
  <c r="C239" i="7"/>
  <c r="D239" i="7" s="1"/>
  <c r="E239" i="7" s="1"/>
  <c r="C238" i="7"/>
  <c r="D238" i="7" s="1"/>
  <c r="E238" i="7" s="1"/>
  <c r="C237" i="7"/>
  <c r="D237" i="7" s="1"/>
  <c r="E237" i="7" s="1"/>
  <c r="C236" i="7"/>
  <c r="D236" i="7" s="1"/>
  <c r="E236" i="7" s="1"/>
  <c r="C235" i="7"/>
  <c r="D235" i="7" s="1"/>
  <c r="E235" i="7" s="1"/>
  <c r="C234" i="7"/>
  <c r="D234" i="7" s="1"/>
  <c r="E234" i="7" s="1"/>
  <c r="C233" i="7"/>
  <c r="D233" i="7" s="1"/>
  <c r="E233" i="7" s="1"/>
  <c r="D232" i="7"/>
  <c r="C231" i="7"/>
  <c r="D231" i="7" s="1"/>
  <c r="E231" i="7" s="1"/>
  <c r="C230" i="7"/>
  <c r="D230" i="7" s="1"/>
  <c r="E230" i="7" s="1"/>
  <c r="C229" i="7"/>
  <c r="D229" i="7" s="1"/>
  <c r="E229" i="7" s="1"/>
  <c r="C228" i="7"/>
  <c r="D228" i="7" s="1"/>
  <c r="E228" i="7" s="1"/>
  <c r="C227" i="7"/>
  <c r="D227" i="7" s="1"/>
  <c r="E227" i="7" s="1"/>
  <c r="C226" i="7"/>
  <c r="D226" i="7" s="1"/>
  <c r="E226" i="7" s="1"/>
  <c r="C225" i="7"/>
  <c r="D225" i="7" s="1"/>
  <c r="E225" i="7" s="1"/>
  <c r="C224" i="7"/>
  <c r="D224" i="7" s="1"/>
  <c r="E224" i="7" s="1"/>
  <c r="C223" i="7"/>
  <c r="D223" i="7" s="1"/>
  <c r="E223" i="7" s="1"/>
  <c r="D222" i="7"/>
  <c r="C221" i="7"/>
  <c r="D221" i="7" s="1"/>
  <c r="E221" i="7" s="1"/>
  <c r="C220" i="7"/>
  <c r="D220" i="7" s="1"/>
  <c r="E220" i="7" s="1"/>
  <c r="D219" i="7"/>
  <c r="C218" i="7"/>
  <c r="D218" i="7" s="1"/>
  <c r="E218" i="7" s="1"/>
  <c r="C217" i="7"/>
  <c r="D217" i="7" s="1"/>
  <c r="E217" i="7" s="1"/>
  <c r="D216" i="7"/>
  <c r="C215" i="7"/>
  <c r="D215" i="7" s="1"/>
  <c r="E215" i="7" s="1"/>
  <c r="C214" i="7"/>
  <c r="D214" i="7" s="1"/>
  <c r="E214" i="7" s="1"/>
  <c r="C213" i="7"/>
  <c r="D213" i="7" s="1"/>
  <c r="E213" i="7" s="1"/>
  <c r="C212" i="7"/>
  <c r="D212" i="7" s="1"/>
  <c r="E212" i="7" s="1"/>
  <c r="D211" i="7"/>
  <c r="C210" i="7"/>
  <c r="D210" i="7" s="1"/>
  <c r="E210" i="7" s="1"/>
  <c r="C209" i="7"/>
  <c r="D209" i="7" s="1"/>
  <c r="E209" i="7" s="1"/>
  <c r="D208" i="7"/>
  <c r="C206" i="7"/>
  <c r="D206" i="7" s="1"/>
  <c r="E206" i="7" s="1"/>
  <c r="C205" i="7"/>
  <c r="D205" i="7" s="1"/>
  <c r="C204" i="7"/>
  <c r="D204" i="7" s="1"/>
  <c r="E204" i="7" s="1"/>
  <c r="C203" i="7"/>
  <c r="D203" i="7" s="1"/>
  <c r="C202" i="7"/>
  <c r="D202" i="7" s="1"/>
  <c r="D201" i="7"/>
  <c r="C200" i="7"/>
  <c r="D200" i="7" s="1"/>
  <c r="C199" i="7"/>
  <c r="D199" i="7" s="1"/>
  <c r="E199" i="7" s="1"/>
  <c r="D198" i="7"/>
  <c r="C197" i="7"/>
  <c r="D197" i="7" s="1"/>
  <c r="E197" i="7" s="1"/>
  <c r="C196" i="7"/>
  <c r="D196" i="7" s="1"/>
  <c r="E196" i="7" s="1"/>
  <c r="C195" i="7"/>
  <c r="D195" i="7" s="1"/>
  <c r="E195" i="7" s="1"/>
  <c r="C194" i="7"/>
  <c r="D194" i="7" s="1"/>
  <c r="E194" i="7" s="1"/>
  <c r="C193" i="7"/>
  <c r="D193" i="7" s="1"/>
  <c r="E193" i="7" s="1"/>
  <c r="C192" i="7"/>
  <c r="D192" i="7" s="1"/>
  <c r="E192" i="7" s="1"/>
  <c r="D191" i="7"/>
  <c r="C190" i="7"/>
  <c r="D190" i="7" s="1"/>
  <c r="E190" i="7" s="1"/>
  <c r="C189" i="7"/>
  <c r="D189" i="7" s="1"/>
  <c r="E189" i="7" s="1"/>
  <c r="D188" i="7"/>
  <c r="E188" i="7" s="1"/>
  <c r="C187" i="7"/>
  <c r="D187" i="7" s="1"/>
  <c r="C186" i="7"/>
  <c r="D186" i="7" s="1"/>
  <c r="E186" i="7" s="1"/>
  <c r="C185" i="7"/>
  <c r="D185" i="7" s="1"/>
  <c r="C184" i="7"/>
  <c r="D184" i="7" s="1"/>
  <c r="E184" i="7" s="1"/>
  <c r="D183" i="7"/>
  <c r="C182" i="7"/>
  <c r="D182" i="7" s="1"/>
  <c r="E182" i="7" s="1"/>
  <c r="C181" i="7"/>
  <c r="D181" i="7" s="1"/>
  <c r="E181" i="7" s="1"/>
  <c r="C180" i="7"/>
  <c r="D180" i="7" s="1"/>
  <c r="E180" i="7" s="1"/>
  <c r="C179" i="7"/>
  <c r="D179" i="7" s="1"/>
  <c r="E179" i="7" s="1"/>
  <c r="C178" i="7"/>
  <c r="D178" i="7" s="1"/>
  <c r="E178" i="7" s="1"/>
  <c r="C177" i="7"/>
  <c r="D177" i="7" s="1"/>
  <c r="E177" i="7" s="1"/>
  <c r="C176" i="7"/>
  <c r="D176" i="7" s="1"/>
  <c r="E176" i="7" s="1"/>
  <c r="C175" i="7"/>
  <c r="D175" i="7" s="1"/>
  <c r="E175" i="7" s="1"/>
  <c r="C174" i="7"/>
  <c r="D174" i="7" s="1"/>
  <c r="E174" i="7" s="1"/>
  <c r="D173" i="7"/>
  <c r="C172" i="7"/>
  <c r="D172" i="7" s="1"/>
  <c r="E172" i="7" s="1"/>
  <c r="C171" i="7"/>
  <c r="D171" i="7" s="1"/>
  <c r="E171" i="7" s="1"/>
  <c r="D170" i="7"/>
  <c r="C169" i="7"/>
  <c r="D169" i="7" s="1"/>
  <c r="C168" i="7"/>
  <c r="D168" i="7" s="1"/>
  <c r="E168" i="7" s="1"/>
  <c r="C167" i="7"/>
  <c r="D167" i="7" s="1"/>
  <c r="C166" i="7"/>
  <c r="D166" i="7" s="1"/>
  <c r="E166" i="7" s="1"/>
  <c r="C165" i="7"/>
  <c r="D165" i="7" s="1"/>
  <c r="C164" i="7"/>
  <c r="D164" i="7" s="1"/>
  <c r="D163" i="7"/>
  <c r="D162" i="7"/>
  <c r="C161" i="7"/>
  <c r="D161" i="7" s="1"/>
  <c r="E161" i="7" s="1"/>
  <c r="D160" i="7"/>
  <c r="E160" i="7" s="1"/>
  <c r="C159" i="7"/>
  <c r="D159" i="7" s="1"/>
  <c r="E159" i="7" s="1"/>
  <c r="C158" i="7"/>
  <c r="D158" i="7" s="1"/>
  <c r="E158" i="7" s="1"/>
  <c r="C157" i="7"/>
  <c r="D157" i="7" s="1"/>
  <c r="E157" i="7" s="1"/>
  <c r="C156" i="7"/>
  <c r="D156" i="7" s="1"/>
  <c r="E156" i="7" s="1"/>
  <c r="D155" i="7"/>
  <c r="E155" i="7" s="1"/>
  <c r="C154" i="7"/>
  <c r="D154" i="7" s="1"/>
  <c r="E154" i="7" s="1"/>
  <c r="C153" i="7"/>
  <c r="D153" i="7" s="1"/>
  <c r="E153" i="7" s="1"/>
  <c r="D152" i="7"/>
  <c r="E152" i="7" s="1"/>
  <c r="C151" i="7"/>
  <c r="D151" i="7" s="1"/>
  <c r="E151" i="7" s="1"/>
  <c r="D150" i="7"/>
  <c r="E150" i="7" s="1"/>
  <c r="C149" i="7"/>
  <c r="D149" i="7" s="1"/>
  <c r="E149" i="7" s="1"/>
  <c r="D148" i="7"/>
  <c r="E148" i="7" s="1"/>
  <c r="C147" i="7"/>
  <c r="D147" i="7" s="1"/>
  <c r="E147" i="7" s="1"/>
  <c r="C146" i="7"/>
  <c r="D146" i="7" s="1"/>
  <c r="E146" i="7" s="1"/>
  <c r="D145" i="7"/>
  <c r="E145" i="7" s="1"/>
  <c r="C144" i="7"/>
  <c r="D144" i="7" s="1"/>
  <c r="E144" i="7" s="1"/>
  <c r="C143" i="7"/>
  <c r="D143" i="7" s="1"/>
  <c r="E143" i="7" s="1"/>
  <c r="C142" i="7"/>
  <c r="D142" i="7" s="1"/>
  <c r="C141" i="7"/>
  <c r="D141" i="7" s="1"/>
  <c r="E141" i="7" s="1"/>
  <c r="D140" i="7"/>
  <c r="C139" i="7"/>
  <c r="D139" i="7" s="1"/>
  <c r="E139" i="7" s="1"/>
  <c r="C138" i="7"/>
  <c r="D138" i="7" s="1"/>
  <c r="E138" i="7" s="1"/>
  <c r="C137" i="7"/>
  <c r="D137" i="7" s="1"/>
  <c r="E137" i="7" s="1"/>
  <c r="C136" i="7"/>
  <c r="D136" i="7" s="1"/>
  <c r="E136" i="7" s="1"/>
  <c r="D135" i="7"/>
  <c r="C134" i="7"/>
  <c r="D134" i="7" s="1"/>
  <c r="E134" i="7" s="1"/>
  <c r="C133" i="7"/>
  <c r="D133" i="7" s="1"/>
  <c r="E133" i="7" s="1"/>
  <c r="C132" i="7"/>
  <c r="D132" i="7" s="1"/>
  <c r="E132" i="7" s="1"/>
  <c r="C131" i="7"/>
  <c r="D131" i="7" s="1"/>
  <c r="E131" i="7" s="1"/>
  <c r="C130" i="7"/>
  <c r="D130" i="7" s="1"/>
  <c r="E130" i="7" s="1"/>
  <c r="C129" i="7"/>
  <c r="D129" i="7" s="1"/>
  <c r="E129" i="7" s="1"/>
  <c r="C128" i="7"/>
  <c r="D128" i="7" s="1"/>
  <c r="E128" i="7" s="1"/>
  <c r="D127" i="7"/>
  <c r="C126" i="7"/>
  <c r="D126" i="7" s="1"/>
  <c r="E126" i="7" s="1"/>
  <c r="C125" i="7"/>
  <c r="D125" i="7" s="1"/>
  <c r="E125" i="7" s="1"/>
  <c r="C124" i="7"/>
  <c r="D124" i="7" s="1"/>
  <c r="E124" i="7" s="1"/>
  <c r="C123" i="7"/>
  <c r="D123" i="7" s="1"/>
  <c r="E123" i="7" s="1"/>
  <c r="C122" i="7"/>
  <c r="D122" i="7" s="1"/>
  <c r="E122" i="7" s="1"/>
  <c r="C121" i="7"/>
  <c r="D121" i="7" s="1"/>
  <c r="E121" i="7" s="1"/>
  <c r="C120" i="7"/>
  <c r="D120" i="7" s="1"/>
  <c r="E120" i="7" s="1"/>
  <c r="C119" i="7"/>
  <c r="D119" i="7" s="1"/>
  <c r="E119" i="7" s="1"/>
  <c r="D118" i="7"/>
  <c r="E118" i="7" s="1"/>
  <c r="C117" i="7"/>
  <c r="D117" i="7" s="1"/>
  <c r="E117" i="7" s="1"/>
  <c r="C116" i="7"/>
  <c r="D116" i="7" s="1"/>
  <c r="E116" i="7" s="1"/>
  <c r="Y51" i="8"/>
  <c r="Y50" i="8"/>
  <c r="Y49" i="8"/>
  <c r="Y48" i="8"/>
  <c r="Y47" i="8"/>
  <c r="Y46" i="8"/>
  <c r="Y45" i="8"/>
  <c r="Y44" i="8"/>
  <c r="Y43" i="8"/>
  <c r="Y42" i="8"/>
  <c r="Y41" i="8"/>
  <c r="Y40" i="8"/>
  <c r="Y39" i="8"/>
  <c r="Y38" i="8"/>
  <c r="Y37" i="8"/>
  <c r="Y36" i="8"/>
  <c r="Y35" i="8"/>
  <c r="Y34" i="8"/>
  <c r="Y33" i="8"/>
  <c r="Y32" i="8"/>
  <c r="Y31" i="8"/>
  <c r="Y30" i="8"/>
  <c r="Y29" i="8"/>
  <c r="Y28" i="8"/>
  <c r="Y27" i="8"/>
  <c r="Y26" i="8"/>
  <c r="Y25" i="8"/>
  <c r="Y24" i="8"/>
  <c r="Y23" i="8"/>
  <c r="Y22" i="8"/>
  <c r="Y21" i="8"/>
  <c r="Y20" i="8"/>
  <c r="Y19" i="8"/>
  <c r="Y18" i="8"/>
  <c r="Y17" i="8"/>
  <c r="Y16" i="8"/>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F1766" i="7" l="1"/>
  <c r="F2318" i="7"/>
  <c r="F583" i="7"/>
  <c r="F2011" i="7"/>
  <c r="F2308" i="7"/>
  <c r="F1929" i="7"/>
  <c r="F1941" i="7"/>
  <c r="F2365" i="7"/>
  <c r="F428" i="7"/>
  <c r="F555" i="7"/>
  <c r="F704" i="7"/>
  <c r="F170" i="7"/>
  <c r="F536" i="7"/>
  <c r="F600" i="7"/>
  <c r="F255" i="7"/>
  <c r="F727" i="7"/>
  <c r="F1340" i="7"/>
  <c r="F115" i="7"/>
  <c r="F208" i="7"/>
  <c r="F508" i="7"/>
  <c r="F651" i="7"/>
  <c r="F1215" i="7"/>
  <c r="F276" i="7"/>
  <c r="F1197" i="7"/>
  <c r="F994" i="7"/>
  <c r="F1029" i="7"/>
  <c r="F1145" i="7"/>
  <c r="F1241" i="7"/>
  <c r="F1562" i="7"/>
  <c r="F1783" i="7"/>
  <c r="F1206" i="7"/>
  <c r="F1982" i="7"/>
  <c r="F1223" i="7"/>
  <c r="F1272" i="7"/>
  <c r="F1287" i="7"/>
  <c r="F1325" i="7"/>
  <c r="F1372" i="7"/>
  <c r="F1437" i="7"/>
  <c r="F1504" i="7"/>
  <c r="F1391" i="7"/>
  <c r="F1401" i="7"/>
  <c r="F1840" i="7"/>
  <c r="F2357" i="7"/>
  <c r="F1449" i="7"/>
  <c r="F1604" i="7"/>
  <c r="F1973" i="7"/>
  <c r="F2276" i="7"/>
  <c r="F1731" i="7"/>
  <c r="F1753" i="7"/>
  <c r="F1802" i="7"/>
  <c r="F1817" i="7"/>
  <c r="F1872" i="7"/>
  <c r="F1883" i="7"/>
  <c r="F2027" i="7"/>
  <c r="F2056" i="7"/>
  <c r="F2175" i="7"/>
  <c r="F2093" i="7"/>
  <c r="F2121" i="7"/>
  <c r="F2335" i="7"/>
  <c r="F2443" i="7"/>
  <c r="F2466" i="7"/>
  <c r="F2454" i="7"/>
  <c r="F145" i="7"/>
  <c r="F188" i="7"/>
  <c r="F316" i="7"/>
  <c r="F347" i="7"/>
  <c r="F403" i="7"/>
  <c r="F667" i="7"/>
  <c r="F752" i="7"/>
  <c r="F811" i="7"/>
  <c r="F847" i="7"/>
  <c r="F877" i="7"/>
  <c r="F1056" i="7"/>
  <c r="F1093" i="7"/>
  <c r="F1117" i="7"/>
  <c r="F1480" i="7"/>
  <c r="F1627" i="7"/>
  <c r="F1680" i="7"/>
  <c r="F925" i="7"/>
  <c r="F954" i="7"/>
  <c r="F1256" i="7"/>
  <c r="F1297" i="7"/>
  <c r="F1355" i="7"/>
  <c r="F1411" i="7"/>
  <c r="F1459" i="7"/>
  <c r="F1538" i="7"/>
  <c r="F1661" i="7"/>
  <c r="F1900" i="7"/>
  <c r="F2071" i="7"/>
  <c r="F2200" i="7"/>
  <c r="F2235" i="7"/>
  <c r="F2258" i="7"/>
  <c r="F2384" i="7"/>
  <c r="F2394" i="7"/>
  <c r="F2413" i="7"/>
  <c r="F2428" i="7"/>
  <c r="F247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前川</author>
    <author>兵庫県</author>
  </authors>
  <commentList>
    <comment ref="J3" authorId="0" shapeId="0" xr:uid="{00000000-0006-0000-0100-000001000000}">
      <text>
        <r>
          <rPr>
            <sz val="9"/>
            <color indexed="81"/>
            <rFont val="ＭＳ Ｐゴシック"/>
            <family val="3"/>
            <charset val="128"/>
          </rPr>
          <t xml:space="preserve">年度を入力
</t>
        </r>
      </text>
    </comment>
    <comment ref="J13" authorId="0" shapeId="0" xr:uid="{00000000-0006-0000-0100-000002000000}">
      <text>
        <r>
          <rPr>
            <sz val="9"/>
            <color indexed="81"/>
            <rFont val="ＭＳ Ｐゴシック"/>
            <family val="3"/>
            <charset val="128"/>
          </rPr>
          <t xml:space="preserve">別表１の日本標準産業分類一覧から業種を選択し、コードと名称を記入してください。産業分類の詳細については総務省ホームページで確認してください。
（参考）http://www.soumu.go.jp/toukei_toukatsu/index/seido/sangyo/02toukatsu01_03000022.html
</t>
        </r>
        <r>
          <rPr>
            <sz val="11"/>
            <color indexed="10"/>
            <rFont val="ＭＳ Ｐゴシック"/>
            <family val="3"/>
            <charset val="128"/>
          </rPr>
          <t>＊平成２５年１０月に日本標準産業分類が改訂されていますので、新産業分類を確認し、記入してください。</t>
        </r>
      </text>
    </comment>
    <comment ref="C15" authorId="1" shapeId="0" xr:uid="{00000000-0006-0000-0100-000004000000}">
      <text>
        <r>
          <rPr>
            <sz val="9"/>
            <color indexed="81"/>
            <rFont val="ＭＳ Ｐゴシック"/>
            <family val="3"/>
            <charset val="128"/>
          </rPr>
          <t xml:space="preserve">委託した産業廃棄物の種類、運搬受託者、処分受託者ごとにマニフェストを取りまとめ報告しなければなりません。番号は１から順に振ってください。
ただし、区間を分けて、２以上の収集運搬業者に委託する場合は、複数行にわたり同じ番号を記入してください。
</t>
        </r>
      </text>
    </comment>
    <comment ref="D15" authorId="1" shapeId="0" xr:uid="{00000000-0006-0000-0100-000005000000}">
      <text>
        <r>
          <rPr>
            <sz val="9"/>
            <color indexed="81"/>
            <rFont val="ＭＳ Ｐゴシック"/>
            <family val="3"/>
            <charset val="128"/>
          </rPr>
          <t xml:space="preserve">産業廃棄物の種類ごとに記載してください。交付したマニフェスト及び別表２、３の産業廃棄物分類表を参考にリストから選択してしてください。
混合廃棄物の場合は、赤字のメッセージに従い、含まれている産業廃棄物の種類や一般名称を記入してください。
（エクセル上段にある数式バーでメッセージに上書きしてください。）
</t>
        </r>
      </text>
    </comment>
    <comment ref="E15" authorId="1" shapeId="0" xr:uid="{00000000-0006-0000-0100-000006000000}">
      <text>
        <r>
          <rPr>
            <sz val="9"/>
            <color indexed="81"/>
            <rFont val="ＭＳ Ｐゴシック"/>
            <family val="3"/>
            <charset val="128"/>
          </rPr>
          <t>委託した産業廃棄物の数量（単位トン）を記入してください。
＊マニフェスト記載単位がキログラムの場合、単位をトンに換算して記入してください。1,000ｋｇ→１ｔ
＊排出量が容積（ｍ</t>
        </r>
        <r>
          <rPr>
            <vertAlign val="superscript"/>
            <sz val="9"/>
            <color indexed="81"/>
            <rFont val="ＭＳ Ｐゴシック"/>
            <family val="3"/>
            <charset val="128"/>
          </rPr>
          <t>３</t>
        </r>
        <r>
          <rPr>
            <sz val="9"/>
            <color indexed="81"/>
            <rFont val="ＭＳ Ｐゴシック"/>
            <family val="3"/>
            <charset val="128"/>
          </rPr>
          <t>）でしかわからない場合は別表４の換算係数表を使って換算することも可能です。別表４はあくまでも参考値ですので、各事業場で排出している産業廃棄物について自社で換算できる場合はその値を使用し、報告してください。
排出量（ｔ）＝廃棄物容積（ｍ</t>
        </r>
        <r>
          <rPr>
            <vertAlign val="superscript"/>
            <sz val="9"/>
            <color indexed="81"/>
            <rFont val="ＭＳ Ｐゴシック"/>
            <family val="3"/>
            <charset val="128"/>
          </rPr>
          <t>３</t>
        </r>
        <r>
          <rPr>
            <sz val="9"/>
            <color indexed="81"/>
            <rFont val="ＭＳ Ｐゴシック"/>
            <family val="3"/>
            <charset val="128"/>
          </rPr>
          <t>）×換算係数（ｔ/ｍ</t>
        </r>
        <r>
          <rPr>
            <vertAlign val="superscript"/>
            <sz val="9"/>
            <color indexed="81"/>
            <rFont val="ＭＳ Ｐゴシック"/>
            <family val="3"/>
            <charset val="128"/>
          </rPr>
          <t>３</t>
        </r>
        <r>
          <rPr>
            <sz val="9"/>
            <color indexed="81"/>
            <rFont val="ＭＳ Ｐゴシック"/>
            <family val="3"/>
            <charset val="128"/>
          </rPr>
          <t xml:space="preserve">）
</t>
        </r>
      </text>
    </comment>
    <comment ref="F15" authorId="1" shapeId="0" xr:uid="{00000000-0006-0000-0100-000007000000}">
      <text>
        <r>
          <rPr>
            <sz val="9"/>
            <color indexed="81"/>
            <rFont val="ＭＳ Ｐゴシック"/>
            <family val="3"/>
            <charset val="128"/>
          </rPr>
          <t xml:space="preserve">マニフェストの交付枚数を記入してください。
（紙マニフェストの場合、複写式なので１セットで１枚と数える。＊A票の枚数と考えてください。）
</t>
        </r>
      </text>
    </comment>
    <comment ref="G15" authorId="1" shapeId="0" xr:uid="{00000000-0006-0000-0100-000008000000}">
      <text>
        <r>
          <rPr>
            <sz val="9"/>
            <color indexed="81"/>
            <rFont val="ＭＳ Ｐゴシック"/>
            <family val="3"/>
            <charset val="128"/>
          </rPr>
          <t>産業廃棄物の運搬を委託した業者の許可番号を１０桁又は１１桁で記入してください。兵庫県管轄であれば28から始まります。
（収集運搬委託契約書で必ず確認してください。）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H15" authorId="1" shapeId="0" xr:uid="{00000000-0006-0000-0100-000009000000}">
      <text>
        <r>
          <rPr>
            <sz val="9"/>
            <color indexed="81"/>
            <rFont val="ＭＳ Ｐゴシック"/>
            <family val="3"/>
            <charset val="128"/>
          </rPr>
          <t xml:space="preserve">産業廃棄物の運搬を委託した事業者の法人名、又は個人であれば氏名を記入してください。
</t>
        </r>
      </text>
    </comment>
    <comment ref="I15" authorId="1" shapeId="0" xr:uid="{00000000-0006-0000-0100-00000A000000}">
      <text>
        <r>
          <rPr>
            <sz val="9"/>
            <color indexed="81"/>
            <rFont val="ＭＳ Ｐゴシック"/>
            <family val="3"/>
            <charset val="128"/>
          </rPr>
          <t xml:space="preserve">運搬先の住所を記入してください。
</t>
        </r>
        <r>
          <rPr>
            <sz val="9"/>
            <color indexed="10"/>
            <rFont val="ＭＳ Ｐゴシック"/>
            <family val="3"/>
            <charset val="128"/>
          </rPr>
          <t>！収集運搬業者の所在地ではありません。
マニフェストの運搬先を確認してください。</t>
        </r>
        <r>
          <rPr>
            <sz val="9"/>
            <color indexed="81"/>
            <rFont val="ＭＳ Ｐゴシック"/>
            <family val="3"/>
            <charset val="128"/>
          </rPr>
          <t xml:space="preserve">
このとき、同一事業者が積み替えを行う場合にあっては、最終運搬先（処分業者）の住所を記載してください。
</t>
        </r>
      </text>
    </comment>
    <comment ref="J15" authorId="1" shapeId="0" xr:uid="{00000000-0006-0000-0100-00000B000000}">
      <text>
        <r>
          <rPr>
            <sz val="9"/>
            <color indexed="81"/>
            <rFont val="ＭＳ Ｐゴシック"/>
            <family val="3"/>
            <charset val="128"/>
          </rPr>
          <t xml:space="preserve">処分受託業者の許可番号を１０桁又は１１桁で記入してください。（処分委託契約書で必ず確認して下さい。）
</t>
        </r>
      </text>
    </comment>
    <comment ref="K15" authorId="1" shapeId="0" xr:uid="{00000000-0006-0000-0100-00000C000000}">
      <text>
        <r>
          <rPr>
            <sz val="9"/>
            <color indexed="81"/>
            <rFont val="ＭＳ Ｐゴシック"/>
            <family val="3"/>
            <charset val="128"/>
          </rPr>
          <t>産業廃棄物の処分を委託した事業者の法人名、又は個人であれば氏名を記入してください。</t>
        </r>
      </text>
    </comment>
    <comment ref="P15" authorId="1" shapeId="0" xr:uid="{00000000-0006-0000-0100-00000D000000}">
      <text>
        <r>
          <rPr>
            <sz val="9"/>
            <color indexed="81"/>
            <rFont val="ＭＳ Ｐゴシック"/>
            <family val="3"/>
            <charset val="128"/>
          </rPr>
          <t xml:space="preserve">処分場所の住所を記入してください。ただし、運搬先と同じ場合は記入する必要はありません。
</t>
        </r>
      </text>
    </comment>
    <comment ref="C34" authorId="1" shapeId="0" xr:uid="{00000000-0006-0000-0100-00000F000000}">
      <text>
        <r>
          <rPr>
            <sz val="9"/>
            <color indexed="81"/>
            <rFont val="ＭＳ Ｐゴシック"/>
            <family val="3"/>
            <charset val="128"/>
          </rPr>
          <t xml:space="preserve">委託した産業廃棄物の種類、運搬受託者、処分受託者ごとにマニフェストを取りまとめ報告しなければなりません。番号は１から順に振ってください。
ただし、区間を分けて、２以上の収集運搬業者に委託する場合は、複数行にわたり同じ番号を記入してください。
</t>
        </r>
      </text>
    </comment>
    <comment ref="D34" authorId="1" shapeId="0" xr:uid="{00000000-0006-0000-0100-000010000000}">
      <text>
        <r>
          <rPr>
            <sz val="9"/>
            <color indexed="81"/>
            <rFont val="ＭＳ Ｐゴシック"/>
            <family val="3"/>
            <charset val="128"/>
          </rPr>
          <t xml:space="preserve">産業廃棄物の種類ごとに記載してください。交付したマニフェスト及び別表２、３の産業廃棄物分類表を参考にリストから選択してしてください。
混合廃棄物の場合は、赤字のメッセージに従い、含まれている産業廃棄物の種類や一般名称を記入してください。
（エクセル上段にある数式バーでメッセージに上書きしてください。）
</t>
        </r>
      </text>
    </comment>
    <comment ref="E34" authorId="1" shapeId="0" xr:uid="{00000000-0006-0000-0100-000011000000}">
      <text>
        <r>
          <rPr>
            <sz val="9"/>
            <color indexed="81"/>
            <rFont val="ＭＳ Ｐゴシック"/>
            <family val="3"/>
            <charset val="128"/>
          </rPr>
          <t>委託した産業廃棄物の数量（単位トン）を記入してください。
＊マニフェスト記載単位がキログラムの場合、単位をトンに換算して記入してください。1,000ｋｇ→１ｔ
＊排出量が容積（ｍ</t>
        </r>
        <r>
          <rPr>
            <vertAlign val="superscript"/>
            <sz val="9"/>
            <color indexed="81"/>
            <rFont val="ＭＳ Ｐゴシック"/>
            <family val="3"/>
            <charset val="128"/>
          </rPr>
          <t>３</t>
        </r>
        <r>
          <rPr>
            <sz val="9"/>
            <color indexed="81"/>
            <rFont val="ＭＳ Ｐゴシック"/>
            <family val="3"/>
            <charset val="128"/>
          </rPr>
          <t>）でしかわからない場合は別表４の換算係数表を使って換算することも可能です。別表４はあくまでも参考値ですので、各事業場で排出している産業廃棄物について自社で換算できる場合はその値を使用し、報告してください。
排出量（ｔ）＝廃棄物容積（ｍ</t>
        </r>
        <r>
          <rPr>
            <vertAlign val="superscript"/>
            <sz val="9"/>
            <color indexed="81"/>
            <rFont val="ＭＳ Ｐゴシック"/>
            <family val="3"/>
            <charset val="128"/>
          </rPr>
          <t>３</t>
        </r>
        <r>
          <rPr>
            <sz val="9"/>
            <color indexed="81"/>
            <rFont val="ＭＳ Ｐゴシック"/>
            <family val="3"/>
            <charset val="128"/>
          </rPr>
          <t>）×換算係数（ｔ/ｍ</t>
        </r>
        <r>
          <rPr>
            <vertAlign val="superscript"/>
            <sz val="9"/>
            <color indexed="81"/>
            <rFont val="ＭＳ Ｐゴシック"/>
            <family val="3"/>
            <charset val="128"/>
          </rPr>
          <t>３</t>
        </r>
        <r>
          <rPr>
            <sz val="9"/>
            <color indexed="81"/>
            <rFont val="ＭＳ Ｐゴシック"/>
            <family val="3"/>
            <charset val="128"/>
          </rPr>
          <t xml:space="preserve">）
</t>
        </r>
      </text>
    </comment>
    <comment ref="F34" authorId="1" shapeId="0" xr:uid="{00000000-0006-0000-0100-000012000000}">
      <text>
        <r>
          <rPr>
            <sz val="9"/>
            <color indexed="81"/>
            <rFont val="ＭＳ Ｐゴシック"/>
            <family val="3"/>
            <charset val="128"/>
          </rPr>
          <t xml:space="preserve">マニフェストの交付枚数を記入してください。
（紙マニフェストの場合、複写式なので１セットで１枚と数える。＊A票の枚数と考えてください。）
</t>
        </r>
      </text>
    </comment>
    <comment ref="G34" authorId="1" shapeId="0" xr:uid="{00000000-0006-0000-0100-000013000000}">
      <text>
        <r>
          <rPr>
            <sz val="9"/>
            <color indexed="81"/>
            <rFont val="ＭＳ Ｐゴシック"/>
            <family val="3"/>
            <charset val="128"/>
          </rPr>
          <t>産業廃棄物の運搬を委託した業者の許可番号を１０桁又は１１桁で記入してください。兵庫県管轄であれば28から始まります。
（収集運搬委託契約書で必ず確認してください。）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H34" authorId="1" shapeId="0" xr:uid="{00000000-0006-0000-0100-000014000000}">
      <text>
        <r>
          <rPr>
            <sz val="9"/>
            <color indexed="81"/>
            <rFont val="ＭＳ Ｐゴシック"/>
            <family val="3"/>
            <charset val="128"/>
          </rPr>
          <t xml:space="preserve">産業廃棄物の運搬を委託した事業者の法人名、又は個人であれば氏名を記入してください。
</t>
        </r>
      </text>
    </comment>
    <comment ref="I34" authorId="1" shapeId="0" xr:uid="{00000000-0006-0000-0100-000015000000}">
      <text>
        <r>
          <rPr>
            <sz val="9"/>
            <color indexed="81"/>
            <rFont val="ＭＳ Ｐゴシック"/>
            <family val="3"/>
            <charset val="128"/>
          </rPr>
          <t xml:space="preserve">運搬先の住所を記入してください。
</t>
        </r>
        <r>
          <rPr>
            <sz val="9"/>
            <color indexed="10"/>
            <rFont val="ＭＳ Ｐゴシック"/>
            <family val="3"/>
            <charset val="128"/>
          </rPr>
          <t>！収集運搬業者の所在地ではありません。
マニフェストの運搬先を確認してください。</t>
        </r>
        <r>
          <rPr>
            <sz val="9"/>
            <color indexed="81"/>
            <rFont val="ＭＳ Ｐゴシック"/>
            <family val="3"/>
            <charset val="128"/>
          </rPr>
          <t xml:space="preserve">
このとき、同一事業者が積み替えを行う場合にあっては、最終運搬先（処分業者）の住所を記載してください。
</t>
        </r>
      </text>
    </comment>
    <comment ref="J34" authorId="1" shapeId="0" xr:uid="{00000000-0006-0000-0100-000016000000}">
      <text>
        <r>
          <rPr>
            <sz val="9"/>
            <color indexed="81"/>
            <rFont val="ＭＳ Ｐゴシック"/>
            <family val="3"/>
            <charset val="128"/>
          </rPr>
          <t xml:space="preserve">処分受託業者の許可番号を１０桁又は１１桁で記入してください。（処分委託契約書で必ず確認して下さい。）
</t>
        </r>
      </text>
    </comment>
    <comment ref="K34" authorId="1" shapeId="0" xr:uid="{00000000-0006-0000-0100-000017000000}">
      <text>
        <r>
          <rPr>
            <sz val="9"/>
            <color indexed="81"/>
            <rFont val="ＭＳ Ｐゴシック"/>
            <family val="3"/>
            <charset val="128"/>
          </rPr>
          <t>産業廃棄物の処分を委託した事業者の法人名、又は個人であれば氏名を記入してください。</t>
        </r>
      </text>
    </comment>
    <comment ref="P34" authorId="1" shapeId="0" xr:uid="{00000000-0006-0000-0100-000018000000}">
      <text>
        <r>
          <rPr>
            <sz val="9"/>
            <color indexed="81"/>
            <rFont val="ＭＳ Ｐゴシック"/>
            <family val="3"/>
            <charset val="128"/>
          </rPr>
          <t xml:space="preserve">処分場所の住所を記入してください。ただし、運搬先と同じ場合は記入する必要はありません。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前川</author>
    <author>兵庫県</author>
  </authors>
  <commentList>
    <comment ref="J3" authorId="0" shapeId="0" xr:uid="{00000000-0006-0000-0200-000001000000}">
      <text>
        <r>
          <rPr>
            <sz val="9"/>
            <color indexed="81"/>
            <rFont val="ＭＳ Ｐゴシック"/>
            <family val="3"/>
            <charset val="128"/>
          </rPr>
          <t xml:space="preserve">年度を入力
</t>
        </r>
      </text>
    </comment>
    <comment ref="J13" authorId="0" shapeId="0" xr:uid="{00000000-0006-0000-0200-000002000000}">
      <text>
        <r>
          <rPr>
            <sz val="9"/>
            <color indexed="81"/>
            <rFont val="ＭＳ Ｐゴシック"/>
            <family val="3"/>
            <charset val="128"/>
          </rPr>
          <t xml:space="preserve">別表１の日本標準産業分類一覧から業種を選択し、コードと名称を記入してください。産業分類の詳細については総務省ホームページで確認してください。
（参考）http://www.soumu.go.jp/toukei_toukatsu/index/seido/sangyo/02toukatsu01_03000022.html
</t>
        </r>
        <r>
          <rPr>
            <sz val="11"/>
            <color indexed="10"/>
            <rFont val="ＭＳ Ｐゴシック"/>
            <family val="3"/>
            <charset val="128"/>
          </rPr>
          <t>＊平成２５年１０月に日本標準産業分類が改訂されていますので、新産業分類を確認し、記入してください。</t>
        </r>
      </text>
    </comment>
    <comment ref="C15" authorId="1" shapeId="0" xr:uid="{00000000-0006-0000-0200-000004000000}">
      <text>
        <r>
          <rPr>
            <sz val="9"/>
            <color indexed="81"/>
            <rFont val="ＭＳ Ｐゴシック"/>
            <family val="3"/>
            <charset val="128"/>
          </rPr>
          <t xml:space="preserve">委託した産業廃棄物の種類、運搬受託者、処分受託者ごとにマニフェストを取りまとめ報告しなければなりません。番号は１から順に振ってください。
ただし、区間を分けて、２以上の収集運搬業者に委託する場合は、複数行にわたり同じ番号を記入してください。
</t>
        </r>
      </text>
    </comment>
    <comment ref="D15" authorId="1" shapeId="0" xr:uid="{00000000-0006-0000-0200-000005000000}">
      <text>
        <r>
          <rPr>
            <sz val="9"/>
            <color indexed="81"/>
            <rFont val="ＭＳ Ｐゴシック"/>
            <family val="3"/>
            <charset val="128"/>
          </rPr>
          <t xml:space="preserve">産業廃棄物の種類ごとに記載してください。交付したマニフェスト及び別表２、３の産業廃棄物分類表を参考にリストから選択してしてください。
混合廃棄物の場合は、赤字のメッセージに従い、含まれている産業廃棄物の種類や一般名称を記入してください。
（エクセル上段にある数式バーでメッセージに上書きしてください。）
</t>
        </r>
      </text>
    </comment>
    <comment ref="E15" authorId="1" shapeId="0" xr:uid="{00000000-0006-0000-0200-000006000000}">
      <text>
        <r>
          <rPr>
            <sz val="9"/>
            <color indexed="81"/>
            <rFont val="ＭＳ Ｐゴシック"/>
            <family val="3"/>
            <charset val="128"/>
          </rPr>
          <t>委託した産業廃棄物の数量（単位トン）を記入してください。
＊マニフェスト記載単位がキログラムの場合、単位をトンに換算して記入してください。1,000ｋｇ→１ｔ
＊排出量が容積（ｍ</t>
        </r>
        <r>
          <rPr>
            <vertAlign val="superscript"/>
            <sz val="9"/>
            <color indexed="81"/>
            <rFont val="ＭＳ Ｐゴシック"/>
            <family val="3"/>
            <charset val="128"/>
          </rPr>
          <t>３</t>
        </r>
        <r>
          <rPr>
            <sz val="9"/>
            <color indexed="81"/>
            <rFont val="ＭＳ Ｐゴシック"/>
            <family val="3"/>
            <charset val="128"/>
          </rPr>
          <t>）でしかわからない場合は別表４の換算係数表を使って換算することも可能です。別表４はあくまでも参考値ですので、各事業場で排出している産業廃棄物について自社で換算できる場合はその値を使用し、報告してください。
排出量（ｔ）＝廃棄物容積（ｍ</t>
        </r>
        <r>
          <rPr>
            <vertAlign val="superscript"/>
            <sz val="9"/>
            <color indexed="81"/>
            <rFont val="ＭＳ Ｐゴシック"/>
            <family val="3"/>
            <charset val="128"/>
          </rPr>
          <t>３</t>
        </r>
        <r>
          <rPr>
            <sz val="9"/>
            <color indexed="81"/>
            <rFont val="ＭＳ Ｐゴシック"/>
            <family val="3"/>
            <charset val="128"/>
          </rPr>
          <t>）×換算係数（ｔ/ｍ</t>
        </r>
        <r>
          <rPr>
            <vertAlign val="superscript"/>
            <sz val="9"/>
            <color indexed="81"/>
            <rFont val="ＭＳ Ｐゴシック"/>
            <family val="3"/>
            <charset val="128"/>
          </rPr>
          <t>３</t>
        </r>
        <r>
          <rPr>
            <sz val="9"/>
            <color indexed="81"/>
            <rFont val="ＭＳ Ｐゴシック"/>
            <family val="3"/>
            <charset val="128"/>
          </rPr>
          <t xml:space="preserve">）
</t>
        </r>
      </text>
    </comment>
    <comment ref="F15" authorId="1" shapeId="0" xr:uid="{00000000-0006-0000-0200-000007000000}">
      <text>
        <r>
          <rPr>
            <sz val="9"/>
            <color indexed="81"/>
            <rFont val="ＭＳ Ｐゴシック"/>
            <family val="3"/>
            <charset val="128"/>
          </rPr>
          <t xml:space="preserve">マニフェストの交付枚数を記入してください。
（紙マニフェストの場合、複写式なので１セットで１枚と数える。＊A票の枚数と考えてください。）
</t>
        </r>
      </text>
    </comment>
    <comment ref="G15" authorId="1" shapeId="0" xr:uid="{00000000-0006-0000-0200-000008000000}">
      <text>
        <r>
          <rPr>
            <sz val="9"/>
            <color indexed="81"/>
            <rFont val="ＭＳ Ｐゴシック"/>
            <family val="3"/>
            <charset val="128"/>
          </rPr>
          <t>産業廃棄物の運搬を委託した業者の許可番号を１０桁又は１１桁で記入してください。兵庫県管轄であれば28から始まります。
（収集運搬委託契約書で必ず確認してください。）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H15" authorId="1" shapeId="0" xr:uid="{00000000-0006-0000-0200-000009000000}">
      <text>
        <r>
          <rPr>
            <sz val="9"/>
            <color indexed="81"/>
            <rFont val="ＭＳ Ｐゴシック"/>
            <family val="3"/>
            <charset val="128"/>
          </rPr>
          <t xml:space="preserve">産業廃棄物の運搬を委託した事業者の法人名、又は個人であれば氏名を記入してください。
</t>
        </r>
      </text>
    </comment>
    <comment ref="I15" authorId="1" shapeId="0" xr:uid="{00000000-0006-0000-0200-00000A000000}">
      <text>
        <r>
          <rPr>
            <sz val="9"/>
            <color indexed="81"/>
            <rFont val="ＭＳ Ｐゴシック"/>
            <family val="3"/>
            <charset val="128"/>
          </rPr>
          <t xml:space="preserve">運搬先の住所を記入してください。
</t>
        </r>
        <r>
          <rPr>
            <sz val="9"/>
            <color indexed="10"/>
            <rFont val="ＭＳ Ｐゴシック"/>
            <family val="3"/>
            <charset val="128"/>
          </rPr>
          <t>！収集運搬業者の所在地ではありません。
マニフェストの運搬先を確認してください。</t>
        </r>
        <r>
          <rPr>
            <sz val="9"/>
            <color indexed="81"/>
            <rFont val="ＭＳ Ｐゴシック"/>
            <family val="3"/>
            <charset val="128"/>
          </rPr>
          <t xml:space="preserve">
このとき、同一事業者が積み替えを行う場合にあっては、最終運搬先（処分業者）の住所を記載してください。
</t>
        </r>
      </text>
    </comment>
    <comment ref="J15" authorId="1" shapeId="0" xr:uid="{00000000-0006-0000-0200-00000B000000}">
      <text>
        <r>
          <rPr>
            <sz val="9"/>
            <color indexed="81"/>
            <rFont val="ＭＳ Ｐゴシック"/>
            <family val="3"/>
            <charset val="128"/>
          </rPr>
          <t xml:space="preserve">処分受託業者の許可番号を１０桁又は１１桁で記入してください。（処分委託契約書で必ず確認して下さい。）
</t>
        </r>
      </text>
    </comment>
    <comment ref="K15" authorId="1" shapeId="0" xr:uid="{00000000-0006-0000-0200-00000C000000}">
      <text>
        <r>
          <rPr>
            <sz val="9"/>
            <color indexed="81"/>
            <rFont val="ＭＳ Ｐゴシック"/>
            <family val="3"/>
            <charset val="128"/>
          </rPr>
          <t>産業廃棄物の処分を委託した事業者の法人名、又は個人であれば氏名を記入してください。</t>
        </r>
      </text>
    </comment>
    <comment ref="P15" authorId="1" shapeId="0" xr:uid="{00000000-0006-0000-0200-00000D000000}">
      <text>
        <r>
          <rPr>
            <sz val="9"/>
            <color indexed="81"/>
            <rFont val="ＭＳ Ｐゴシック"/>
            <family val="3"/>
            <charset val="128"/>
          </rPr>
          <t xml:space="preserve">処分場所の住所を記入してください。ただし、運搬先と同じ場合は記入する必要はありません。
</t>
        </r>
      </text>
    </comment>
    <comment ref="C34" authorId="1" shapeId="0" xr:uid="{00000000-0006-0000-0200-00000E000000}">
      <text>
        <r>
          <rPr>
            <sz val="9"/>
            <color indexed="81"/>
            <rFont val="ＭＳ Ｐゴシック"/>
            <family val="3"/>
            <charset val="128"/>
          </rPr>
          <t xml:space="preserve">委託した産業廃棄物の種類、運搬受託者、処分受託者ごとにマニフェストを取りまとめ報告しなければなりません。番号は１から順に振ってください。
ただし、区間を分けて、２以上の収集運搬業者に委託する場合は、複数行にわたり同じ番号を記入してください。
</t>
        </r>
      </text>
    </comment>
    <comment ref="D34" authorId="1" shapeId="0" xr:uid="{00000000-0006-0000-0200-00000F000000}">
      <text>
        <r>
          <rPr>
            <sz val="9"/>
            <color indexed="81"/>
            <rFont val="ＭＳ Ｐゴシック"/>
            <family val="3"/>
            <charset val="128"/>
          </rPr>
          <t xml:space="preserve">産業廃棄物の種類ごとに記載してください。交付したマニフェスト及び別表２、３の産業廃棄物分類表を参考にリストから選択してしてください。
混合廃棄物の場合は、赤字のメッセージに従い、含まれている産業廃棄物の種類や一般名称を記入してください。
（エクセル上段にある数式バーでメッセージに上書きしてください。）
</t>
        </r>
      </text>
    </comment>
    <comment ref="E34" authorId="1" shapeId="0" xr:uid="{00000000-0006-0000-0200-000010000000}">
      <text>
        <r>
          <rPr>
            <sz val="9"/>
            <color indexed="81"/>
            <rFont val="ＭＳ Ｐゴシック"/>
            <family val="3"/>
            <charset val="128"/>
          </rPr>
          <t>委託した産業廃棄物の数量（単位トン）を記入してください。
＊マニフェスト記載単位がキログラムの場合、単位をトンに換算して記入してください。1,000ｋｇ→１ｔ
＊排出量が容積（ｍ</t>
        </r>
        <r>
          <rPr>
            <vertAlign val="superscript"/>
            <sz val="9"/>
            <color indexed="81"/>
            <rFont val="ＭＳ Ｐゴシック"/>
            <family val="3"/>
            <charset val="128"/>
          </rPr>
          <t>３</t>
        </r>
        <r>
          <rPr>
            <sz val="9"/>
            <color indexed="81"/>
            <rFont val="ＭＳ Ｐゴシック"/>
            <family val="3"/>
            <charset val="128"/>
          </rPr>
          <t>）でしかわからない場合は別表４の換算係数表を使って換算することも可能です。別表４はあくまでも参考値ですので、各事業場で排出している産業廃棄物について自社で換算できる場合はその値を使用し、報告してください。
排出量（ｔ）＝廃棄物容積（ｍ</t>
        </r>
        <r>
          <rPr>
            <vertAlign val="superscript"/>
            <sz val="9"/>
            <color indexed="81"/>
            <rFont val="ＭＳ Ｐゴシック"/>
            <family val="3"/>
            <charset val="128"/>
          </rPr>
          <t>３</t>
        </r>
        <r>
          <rPr>
            <sz val="9"/>
            <color indexed="81"/>
            <rFont val="ＭＳ Ｐゴシック"/>
            <family val="3"/>
            <charset val="128"/>
          </rPr>
          <t>）×換算係数（ｔ/ｍ</t>
        </r>
        <r>
          <rPr>
            <vertAlign val="superscript"/>
            <sz val="9"/>
            <color indexed="81"/>
            <rFont val="ＭＳ Ｐゴシック"/>
            <family val="3"/>
            <charset val="128"/>
          </rPr>
          <t>３</t>
        </r>
        <r>
          <rPr>
            <sz val="9"/>
            <color indexed="81"/>
            <rFont val="ＭＳ Ｐゴシック"/>
            <family val="3"/>
            <charset val="128"/>
          </rPr>
          <t xml:space="preserve">）
</t>
        </r>
      </text>
    </comment>
    <comment ref="F34" authorId="1" shapeId="0" xr:uid="{00000000-0006-0000-0200-000011000000}">
      <text>
        <r>
          <rPr>
            <sz val="9"/>
            <color indexed="81"/>
            <rFont val="ＭＳ Ｐゴシック"/>
            <family val="3"/>
            <charset val="128"/>
          </rPr>
          <t xml:space="preserve">マニフェストの交付枚数を記入してください。
（紙マニフェストの場合、複写式なので１セットで１枚と数える。＊A票の枚数と考えてください。）
</t>
        </r>
      </text>
    </comment>
    <comment ref="G34" authorId="1" shapeId="0" xr:uid="{00000000-0006-0000-0200-000012000000}">
      <text>
        <r>
          <rPr>
            <sz val="9"/>
            <color indexed="81"/>
            <rFont val="ＭＳ Ｐゴシック"/>
            <family val="3"/>
            <charset val="128"/>
          </rPr>
          <t>産業廃棄物の運搬を委託した業者の許可番号を１０桁又は１１桁で記入してください。兵庫県管轄であれば28から始まります。
（収集運搬委託契約書で必ず確認してください。）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H34" authorId="1" shapeId="0" xr:uid="{00000000-0006-0000-0200-000013000000}">
      <text>
        <r>
          <rPr>
            <sz val="9"/>
            <color indexed="81"/>
            <rFont val="ＭＳ Ｐゴシック"/>
            <family val="3"/>
            <charset val="128"/>
          </rPr>
          <t xml:space="preserve">産業廃棄物の運搬を委託した事業者の法人名、又は個人であれば氏名を記入してください。
</t>
        </r>
      </text>
    </comment>
    <comment ref="I34" authorId="1" shapeId="0" xr:uid="{00000000-0006-0000-0200-000014000000}">
      <text>
        <r>
          <rPr>
            <sz val="9"/>
            <color indexed="81"/>
            <rFont val="ＭＳ Ｐゴシック"/>
            <family val="3"/>
            <charset val="128"/>
          </rPr>
          <t xml:space="preserve">運搬先の住所を記入してください。
</t>
        </r>
        <r>
          <rPr>
            <sz val="9"/>
            <color indexed="10"/>
            <rFont val="ＭＳ Ｐゴシック"/>
            <family val="3"/>
            <charset val="128"/>
          </rPr>
          <t>！収集運搬業者の所在地ではありません。
マニフェストの運搬先を確認してください。</t>
        </r>
        <r>
          <rPr>
            <sz val="9"/>
            <color indexed="81"/>
            <rFont val="ＭＳ Ｐゴシック"/>
            <family val="3"/>
            <charset val="128"/>
          </rPr>
          <t xml:space="preserve">
このとき、同一事業者が積み替えを行う場合にあっては、最終運搬先（処分業者）の住所を記載してください。
</t>
        </r>
      </text>
    </comment>
    <comment ref="J34" authorId="1" shapeId="0" xr:uid="{00000000-0006-0000-0200-000015000000}">
      <text>
        <r>
          <rPr>
            <sz val="9"/>
            <color indexed="81"/>
            <rFont val="ＭＳ Ｐゴシック"/>
            <family val="3"/>
            <charset val="128"/>
          </rPr>
          <t xml:space="preserve">処分受託業者の許可番号を１０桁又は１１桁で記入してください。（処分委託契約書で必ず確認して下さい。）
</t>
        </r>
      </text>
    </comment>
    <comment ref="K34" authorId="1" shapeId="0" xr:uid="{00000000-0006-0000-0200-000016000000}">
      <text>
        <r>
          <rPr>
            <sz val="9"/>
            <color indexed="81"/>
            <rFont val="ＭＳ Ｐゴシック"/>
            <family val="3"/>
            <charset val="128"/>
          </rPr>
          <t>産業廃棄物の処分を委託した事業者の法人名、又は個人であれば氏名を記入してください。</t>
        </r>
      </text>
    </comment>
    <comment ref="P34" authorId="1" shapeId="0" xr:uid="{00000000-0006-0000-0200-000017000000}">
      <text>
        <r>
          <rPr>
            <sz val="9"/>
            <color indexed="81"/>
            <rFont val="ＭＳ Ｐゴシック"/>
            <family val="3"/>
            <charset val="128"/>
          </rPr>
          <t xml:space="preserve">処分場所の住所を記入してください。ただし、運搬先と同じ場合は記入する必要はありません。
</t>
        </r>
      </text>
    </comment>
  </commentList>
</comments>
</file>

<file path=xl/sharedStrings.xml><?xml version="1.0" encoding="utf-8"?>
<sst xmlns="http://schemas.openxmlformats.org/spreadsheetml/2006/main" count="5633" uniqueCount="3007">
  <si>
    <t>様式第三号　　（第八条の二十七関係）</t>
    <rPh sb="0" eb="2">
      <t>ヨウシキ</t>
    </rPh>
    <rPh sb="2" eb="3">
      <t>ダイ</t>
    </rPh>
    <rPh sb="3" eb="4">
      <t>3</t>
    </rPh>
    <rPh sb="4" eb="5">
      <t>ゴウ</t>
    </rPh>
    <rPh sb="8" eb="9">
      <t>ダイ</t>
    </rPh>
    <rPh sb="9" eb="10">
      <t>8</t>
    </rPh>
    <rPh sb="10" eb="11">
      <t>ジョウ</t>
    </rPh>
    <rPh sb="12" eb="15">
      <t>27</t>
    </rPh>
    <rPh sb="15" eb="17">
      <t>カンケイ</t>
    </rPh>
    <phoneticPr fontId="4"/>
  </si>
  <si>
    <t>　　　　産業廃棄物管理票交付等状況報告書（令和　　</t>
    <rPh sb="4" eb="6">
      <t>サンギョウ</t>
    </rPh>
    <rPh sb="6" eb="9">
      <t>ハイキブツ</t>
    </rPh>
    <rPh sb="9" eb="11">
      <t>カンリ</t>
    </rPh>
    <rPh sb="11" eb="12">
      <t>ヒョウ</t>
    </rPh>
    <rPh sb="12" eb="15">
      <t>コウフナド</t>
    </rPh>
    <rPh sb="15" eb="17">
      <t>ジョウキョウ</t>
    </rPh>
    <rPh sb="17" eb="20">
      <t>ホウコクショ</t>
    </rPh>
    <rPh sb="21" eb="23">
      <t>レイワ</t>
    </rPh>
    <phoneticPr fontId="4"/>
  </si>
  <si>
    <t>年度）</t>
    <phoneticPr fontId="4"/>
  </si>
  <si>
    <t>兵庫県知事　殿</t>
    <rPh sb="0" eb="2">
      <t>ヒョウゴ</t>
    </rPh>
    <rPh sb="2" eb="3">
      <t>ケン</t>
    </rPh>
    <rPh sb="3" eb="5">
      <t>チジ</t>
    </rPh>
    <rPh sb="6" eb="7">
      <t>ドノ</t>
    </rPh>
    <phoneticPr fontId="4"/>
  </si>
  <si>
    <t>令和　　年　　月　　日</t>
    <rPh sb="0" eb="2">
      <t>レイワ</t>
    </rPh>
    <rPh sb="4" eb="5">
      <t>ネン</t>
    </rPh>
    <rPh sb="7" eb="8">
      <t>ガツ</t>
    </rPh>
    <rPh sb="10" eb="11">
      <t>ニチ</t>
    </rPh>
    <phoneticPr fontId="4"/>
  </si>
  <si>
    <t>　　報告者</t>
    <rPh sb="2" eb="5">
      <t>ホウコクシャ</t>
    </rPh>
    <phoneticPr fontId="4"/>
  </si>
  <si>
    <t>　住所</t>
    <rPh sb="1" eb="3">
      <t>ジュウショ</t>
    </rPh>
    <phoneticPr fontId="4"/>
  </si>
  <si>
    <t>　氏名</t>
    <rPh sb="1" eb="3">
      <t>シメイ</t>
    </rPh>
    <phoneticPr fontId="4"/>
  </si>
  <si>
    <t>（法人にあっては名称及び代表者の氏名）</t>
    <phoneticPr fontId="4"/>
  </si>
  <si>
    <t>　</t>
    <phoneticPr fontId="4"/>
  </si>
  <si>
    <t xml:space="preserve">   　電話番号</t>
    <rPh sb="4" eb="6">
      <t>デンワ</t>
    </rPh>
    <rPh sb="6" eb="8">
      <t>バンゴウ</t>
    </rPh>
    <phoneticPr fontId="4"/>
  </si>
  <si>
    <t>　　</t>
    <phoneticPr fontId="4"/>
  </si>
  <si>
    <t xml:space="preserve"> 廃棄物の処理及び清掃に関する法律第12条の3第7項の規定に基づき、　　　　　　</t>
  </si>
  <si>
    <t>年度の産業廃棄物管理票に関する報告書を提出します。</t>
  </si>
  <si>
    <t>事業場の名称</t>
    <rPh sb="0" eb="3">
      <t>ジギョウジョウ</t>
    </rPh>
    <rPh sb="4" eb="6">
      <t>メイショウ</t>
    </rPh>
    <phoneticPr fontId="4"/>
  </si>
  <si>
    <t>業種</t>
    <rPh sb="0" eb="2">
      <t>ギョウシュ</t>
    </rPh>
    <phoneticPr fontId="4"/>
  </si>
  <si>
    <t>事業場の所在地</t>
    <rPh sb="0" eb="2">
      <t>ジギョウ</t>
    </rPh>
    <rPh sb="2" eb="3">
      <t>ジョウ</t>
    </rPh>
    <rPh sb="4" eb="7">
      <t>ショザイチ</t>
    </rPh>
    <phoneticPr fontId="4"/>
  </si>
  <si>
    <t>電話番号</t>
    <rPh sb="0" eb="2">
      <t>デンワ</t>
    </rPh>
    <rPh sb="2" eb="4">
      <t>バンゴウ</t>
    </rPh>
    <phoneticPr fontId="4"/>
  </si>
  <si>
    <t>番号</t>
    <rPh sb="0" eb="2">
      <t>バンゴウ</t>
    </rPh>
    <phoneticPr fontId="4"/>
  </si>
  <si>
    <t>産業廃棄物の種類</t>
    <rPh sb="0" eb="2">
      <t>サンギョウ</t>
    </rPh>
    <rPh sb="2" eb="5">
      <t>ハイキブツ</t>
    </rPh>
    <rPh sb="6" eb="8">
      <t>シュルイ</t>
    </rPh>
    <phoneticPr fontId="4"/>
  </si>
  <si>
    <t>排出量　　（t）</t>
    <phoneticPr fontId="4"/>
  </si>
  <si>
    <t>管理票の
交付枚数</t>
    <rPh sb="0" eb="2">
      <t>カンリ</t>
    </rPh>
    <rPh sb="2" eb="3">
      <t>ヒョウ</t>
    </rPh>
    <rPh sb="5" eb="7">
      <t>コウフ</t>
    </rPh>
    <rPh sb="7" eb="9">
      <t>マイスウ</t>
    </rPh>
    <phoneticPr fontId="4"/>
  </si>
  <si>
    <t>運搬受託者の　　許可番号</t>
    <rPh sb="0" eb="2">
      <t>ウンパン</t>
    </rPh>
    <rPh sb="2" eb="5">
      <t>ジュタクシャ</t>
    </rPh>
    <rPh sb="8" eb="10">
      <t>キョカ</t>
    </rPh>
    <rPh sb="10" eb="12">
      <t>バンゴウ</t>
    </rPh>
    <phoneticPr fontId="4"/>
  </si>
  <si>
    <t>運搬受託者の
氏名又は名称</t>
    <rPh sb="0" eb="2">
      <t>ウンパン</t>
    </rPh>
    <rPh sb="2" eb="5">
      <t>ジュタクシャ</t>
    </rPh>
    <rPh sb="7" eb="9">
      <t>シメイ</t>
    </rPh>
    <rPh sb="9" eb="10">
      <t>マタ</t>
    </rPh>
    <rPh sb="11" eb="13">
      <t>メイショウ</t>
    </rPh>
    <phoneticPr fontId="4"/>
  </si>
  <si>
    <t>運搬先の住所</t>
    <rPh sb="0" eb="2">
      <t>ウンパン</t>
    </rPh>
    <rPh sb="2" eb="3">
      <t>サキ</t>
    </rPh>
    <rPh sb="4" eb="6">
      <t>ジュウショ</t>
    </rPh>
    <phoneticPr fontId="4"/>
  </si>
  <si>
    <t>処分受託者の
許可番号</t>
    <rPh sb="0" eb="2">
      <t>ショブン</t>
    </rPh>
    <rPh sb="2" eb="5">
      <t>ジュタクシャ</t>
    </rPh>
    <rPh sb="7" eb="9">
      <t>キョカ</t>
    </rPh>
    <rPh sb="9" eb="11">
      <t>バンゴウ</t>
    </rPh>
    <phoneticPr fontId="4"/>
  </si>
  <si>
    <t>処分受託者の
氏名又は名称</t>
    <rPh sb="0" eb="2">
      <t>ショブン</t>
    </rPh>
    <rPh sb="2" eb="5">
      <t>ジュタクシャ</t>
    </rPh>
    <rPh sb="7" eb="9">
      <t>シメイ</t>
    </rPh>
    <rPh sb="9" eb="10">
      <t>マタ</t>
    </rPh>
    <rPh sb="11" eb="13">
      <t>メイショウ</t>
    </rPh>
    <phoneticPr fontId="4"/>
  </si>
  <si>
    <t>処分場所の住所</t>
    <rPh sb="0" eb="2">
      <t>ショブン</t>
    </rPh>
    <rPh sb="2" eb="4">
      <t>バショ</t>
    </rPh>
    <rPh sb="5" eb="7">
      <t>ジュウショ</t>
    </rPh>
    <phoneticPr fontId="4"/>
  </si>
  <si>
    <t>備考</t>
    <rPh sb="0" eb="2">
      <t>ビコウ</t>
    </rPh>
    <phoneticPr fontId="4"/>
  </si>
  <si>
    <t>１　この報告書は、前年4月1日から3月31日までに交付した産業廃棄物管理票について6月30日までに提出すること。</t>
    <rPh sb="36" eb="37">
      <t>ヒョウ</t>
    </rPh>
    <phoneticPr fontId="4"/>
  </si>
  <si>
    <t>２　同一の都道府県（政令市）の区域内に、設置が短時間であり、又は所在地が一定しない事業場が2以上ある場合には、これらの事業場を1事業場としてまとめた上で提出すること。</t>
    <phoneticPr fontId="4"/>
  </si>
  <si>
    <t>３　産業廃棄物の種類及び委託先ごとに記入すること。</t>
    <phoneticPr fontId="4"/>
  </si>
  <si>
    <t>４　業種には日本標準産業分類の中分類を記入すること。</t>
    <phoneticPr fontId="4"/>
  </si>
  <si>
    <t>５　運搬又は処分を委託した産業廃棄物に石綿含有産業廃棄物が含まれている場合は、「産業廃棄物の種類」の欄にその旨を記載するとともに、各事項について石綿含有産業廃棄物に係るものを明らかに</t>
    <rPh sb="2" eb="4">
      <t>ウンパン</t>
    </rPh>
    <rPh sb="4" eb="5">
      <t>マタ</t>
    </rPh>
    <rPh sb="6" eb="8">
      <t>ショブン</t>
    </rPh>
    <rPh sb="9" eb="11">
      <t>イタク</t>
    </rPh>
    <rPh sb="13" eb="15">
      <t>サンギョウ</t>
    </rPh>
    <rPh sb="15" eb="18">
      <t>ハイキブツ</t>
    </rPh>
    <rPh sb="19" eb="21">
      <t>イシワタ</t>
    </rPh>
    <rPh sb="21" eb="23">
      <t>ガンユウ</t>
    </rPh>
    <rPh sb="23" eb="25">
      <t>サンギョウ</t>
    </rPh>
    <rPh sb="25" eb="28">
      <t>ハイキブツ</t>
    </rPh>
    <rPh sb="29" eb="30">
      <t>フク</t>
    </rPh>
    <rPh sb="35" eb="37">
      <t>バアイ</t>
    </rPh>
    <rPh sb="40" eb="42">
      <t>サンギョウ</t>
    </rPh>
    <rPh sb="42" eb="45">
      <t>ハイキブツ</t>
    </rPh>
    <rPh sb="46" eb="48">
      <t>シュルイ</t>
    </rPh>
    <rPh sb="50" eb="51">
      <t>ラン</t>
    </rPh>
    <rPh sb="54" eb="55">
      <t>ムネ</t>
    </rPh>
    <rPh sb="56" eb="58">
      <t>キサイ</t>
    </rPh>
    <rPh sb="65" eb="66">
      <t>カク</t>
    </rPh>
    <rPh sb="66" eb="68">
      <t>ジコウ</t>
    </rPh>
    <rPh sb="72" eb="74">
      <t>イシワタ</t>
    </rPh>
    <rPh sb="74" eb="76">
      <t>ガンユウ</t>
    </rPh>
    <rPh sb="76" eb="78">
      <t>サンギョウ</t>
    </rPh>
    <rPh sb="78" eb="81">
      <t>ハイキブツ</t>
    </rPh>
    <rPh sb="82" eb="83">
      <t>カカ</t>
    </rPh>
    <rPh sb="87" eb="88">
      <t>アキ</t>
    </rPh>
    <phoneticPr fontId="4"/>
  </si>
  <si>
    <t>すること。</t>
    <phoneticPr fontId="4"/>
  </si>
  <si>
    <t>６　処分場所の住所は、運搬先の住所と同じである場合には記入する必要はないこと。</t>
    <phoneticPr fontId="4"/>
  </si>
  <si>
    <t>７　区間を区切って運搬を委託した場合又は受託者が再委託を行った場合には、区間ごと運搬受託者又は再受託者についてすべて記入すること。</t>
    <rPh sb="58" eb="60">
      <t>キニュウ</t>
    </rPh>
    <phoneticPr fontId="4"/>
  </si>
  <si>
    <t>(日本工業規格  Ａ列4番）</t>
    <rPh sb="1" eb="3">
      <t>ニホン</t>
    </rPh>
    <rPh sb="3" eb="5">
      <t>コウギョウ</t>
    </rPh>
    <rPh sb="5" eb="7">
      <t>キカク</t>
    </rPh>
    <rPh sb="10" eb="11">
      <t>レツ</t>
    </rPh>
    <rPh sb="12" eb="13">
      <t>バン</t>
    </rPh>
    <phoneticPr fontId="4"/>
  </si>
  <si>
    <t>(　　　　/　　　　 )</t>
    <phoneticPr fontId="4"/>
  </si>
  <si>
    <t>XX</t>
    <phoneticPr fontId="4"/>
  </si>
  <si>
    <t>令和XY年６月１５日</t>
    <rPh sb="0" eb="2">
      <t>レイワ</t>
    </rPh>
    <rPh sb="4" eb="5">
      <t>ネン</t>
    </rPh>
    <rPh sb="6" eb="7">
      <t>ガツ</t>
    </rPh>
    <rPh sb="9" eb="10">
      <t>ニチ</t>
    </rPh>
    <phoneticPr fontId="4"/>
  </si>
  <si>
    <t>大阪府○○市○○町１－２－３</t>
    <rPh sb="0" eb="3">
      <t>オオサカフ</t>
    </rPh>
    <rPh sb="5" eb="6">
      <t>シ</t>
    </rPh>
    <rPh sb="8" eb="9">
      <t>マチ</t>
    </rPh>
    <phoneticPr fontId="4"/>
  </si>
  <si>
    <t>株式会社○○
兵庫　太郎</t>
    <rPh sb="7" eb="9">
      <t>ヒョウゴ</t>
    </rPh>
    <rPh sb="10" eb="12">
      <t>タロウ</t>
    </rPh>
    <phoneticPr fontId="4"/>
  </si>
  <si>
    <t>○○○-×××ｰ△△△△</t>
    <phoneticPr fontId="4"/>
  </si>
  <si>
    <t xml:space="preserve"> 廃棄物の処理及び清掃に関する法律第12条の3第7項の規定に基づき、　　　　　　</t>
    <phoneticPr fontId="4"/>
  </si>
  <si>
    <t>株式会社○○　兵庫工場</t>
    <rPh sb="0" eb="2">
      <t>カブシキ</t>
    </rPh>
    <rPh sb="2" eb="4">
      <t>カイシャ</t>
    </rPh>
    <rPh sb="7" eb="9">
      <t>ヒョウゴ</t>
    </rPh>
    <rPh sb="9" eb="11">
      <t>コウジョウ</t>
    </rPh>
    <phoneticPr fontId="4"/>
  </si>
  <si>
    <t>16 化学工業　　</t>
  </si>
  <si>
    <t>〒 ○○○-○○○○   
　　　兵庫県○○市○○町1-2-3</t>
    <phoneticPr fontId="4"/>
  </si>
  <si>
    <t>×××-××××ｰ××××</t>
    <phoneticPr fontId="4"/>
  </si>
  <si>
    <t>0300廃油</t>
    <rPh sb="4" eb="6">
      <t>ハイユ</t>
    </rPh>
    <phoneticPr fontId="4"/>
  </si>
  <si>
    <t>02804△△△△△△</t>
    <phoneticPr fontId="4"/>
  </si>
  <si>
    <t>＊＊＊商事(株)</t>
    <rPh sb="3" eb="5">
      <t>ショウジ</t>
    </rPh>
    <rPh sb="5" eb="8">
      <t>カブ</t>
    </rPh>
    <phoneticPr fontId="4"/>
  </si>
  <si>
    <t>兵庫県○○市△町１－１</t>
    <rPh sb="0" eb="3">
      <t>ヒョウゴケン</t>
    </rPh>
    <rPh sb="5" eb="6">
      <t>シ</t>
    </rPh>
    <rPh sb="7" eb="8">
      <t>マチ</t>
    </rPh>
    <phoneticPr fontId="4"/>
  </si>
  <si>
    <t>02824××××××</t>
    <phoneticPr fontId="4"/>
  </si>
  <si>
    <t>(株)○○産業</t>
    <rPh sb="0" eb="3">
      <t>カブ</t>
    </rPh>
    <rPh sb="5" eb="7">
      <t>サンギョウ</t>
    </rPh>
    <phoneticPr fontId="4"/>
  </si>
  <si>
    <t>0400廃酸</t>
    <rPh sb="4" eb="5">
      <t>ハイ</t>
    </rPh>
    <rPh sb="5" eb="6">
      <t>サン</t>
    </rPh>
    <phoneticPr fontId="4"/>
  </si>
  <si>
    <t>02814■■■■■■</t>
    <phoneticPr fontId="4"/>
  </si>
  <si>
    <t>××運輸(株)</t>
    <rPh sb="2" eb="4">
      <t>ウンユ</t>
    </rPh>
    <rPh sb="4" eb="7">
      <t>カブ</t>
    </rPh>
    <phoneticPr fontId="4"/>
  </si>
  <si>
    <t>兵庫県○○市△町123</t>
    <rPh sb="0" eb="3">
      <t>ヒョウゴケン</t>
    </rPh>
    <rPh sb="5" eb="6">
      <t>シ</t>
    </rPh>
    <rPh sb="7" eb="8">
      <t>マチ</t>
    </rPh>
    <phoneticPr fontId="4"/>
  </si>
  <si>
    <t>02824○○○○○○</t>
    <phoneticPr fontId="4"/>
  </si>
  <si>
    <t>7100強酸</t>
    <rPh sb="4" eb="6">
      <t>キョウサン</t>
    </rPh>
    <phoneticPr fontId="4"/>
  </si>
  <si>
    <t>02854■■■■■■</t>
    <phoneticPr fontId="4"/>
  </si>
  <si>
    <t>02874○○○○○○</t>
    <phoneticPr fontId="4"/>
  </si>
  <si>
    <t>7426汚泥（有害）</t>
    <rPh sb="4" eb="6">
      <t>オデイ</t>
    </rPh>
    <rPh sb="7" eb="9">
      <t>ユウガイ</t>
    </rPh>
    <phoneticPr fontId="4"/>
  </si>
  <si>
    <t>02855◎◎◎◎◎◎</t>
    <phoneticPr fontId="4"/>
  </si>
  <si>
    <t>◇◇商事(株)</t>
    <rPh sb="2" eb="4">
      <t>ショウジ</t>
    </rPh>
    <rPh sb="4" eb="7">
      <t>カブ</t>
    </rPh>
    <phoneticPr fontId="4"/>
  </si>
  <si>
    <t>岡山県○○市△町123</t>
    <rPh sb="0" eb="2">
      <t>オカヤマ</t>
    </rPh>
    <rPh sb="2" eb="3">
      <t>ケン</t>
    </rPh>
    <rPh sb="5" eb="6">
      <t>シ</t>
    </rPh>
    <rPh sb="7" eb="8">
      <t>マチ</t>
    </rPh>
    <phoneticPr fontId="4"/>
  </si>
  <si>
    <t>03384××××××</t>
    <phoneticPr fontId="4"/>
  </si>
  <si>
    <t>環境○○(株)</t>
    <rPh sb="0" eb="2">
      <t>カンキョウ</t>
    </rPh>
    <rPh sb="4" eb="7">
      <t>カブ</t>
    </rPh>
    <phoneticPr fontId="4"/>
  </si>
  <si>
    <t>0600廃プラスチック</t>
    <rPh sb="4" eb="5">
      <t>ハイ</t>
    </rPh>
    <phoneticPr fontId="4"/>
  </si>
  <si>
    <t>自己運搬</t>
    <rPh sb="0" eb="2">
      <t>ジコ</t>
    </rPh>
    <rPh sb="2" eb="4">
      <t>ウンパン</t>
    </rPh>
    <phoneticPr fontId="4"/>
  </si>
  <si>
    <t>兵庫県○○市5-8</t>
    <rPh sb="0" eb="3">
      <t>ヒョウゴケン</t>
    </rPh>
    <rPh sb="5" eb="6">
      <t>シ</t>
    </rPh>
    <phoneticPr fontId="4"/>
  </si>
  <si>
    <t>2829△△△△△△</t>
    <phoneticPr fontId="4"/>
  </si>
  <si>
    <t>(株)■■エコ</t>
    <rPh sb="0" eb="3">
      <t>カブ</t>
    </rPh>
    <phoneticPr fontId="4"/>
  </si>
  <si>
    <t>7425廃油（有害）</t>
    <rPh sb="4" eb="6">
      <t>ハイユ</t>
    </rPh>
    <rPh sb="7" eb="9">
      <t>ユウガイ</t>
    </rPh>
    <phoneticPr fontId="4"/>
  </si>
  <si>
    <t>2866◇◇◇◇◇◇</t>
    <phoneticPr fontId="4"/>
  </si>
  <si>
    <t>□□運輸(株)</t>
    <rPh sb="2" eb="4">
      <t>ウンユ</t>
    </rPh>
    <rPh sb="4" eb="7">
      <t>カブ</t>
    </rPh>
    <phoneticPr fontId="4"/>
  </si>
  <si>
    <t>兵庫県○○市××町1-1</t>
    <rPh sb="0" eb="3">
      <t>ヒョウゴケン</t>
    </rPh>
    <rPh sb="5" eb="6">
      <t>シ</t>
    </rPh>
    <rPh sb="8" eb="9">
      <t>チョウ</t>
    </rPh>
    <phoneticPr fontId="4"/>
  </si>
  <si>
    <t>3368▲▲▲▲▲▲</t>
    <phoneticPr fontId="4"/>
  </si>
  <si>
    <t>○○運送(株)</t>
    <rPh sb="2" eb="4">
      <t>ウンソウ</t>
    </rPh>
    <rPh sb="4" eb="7">
      <t>カブ</t>
    </rPh>
    <phoneticPr fontId="4"/>
  </si>
  <si>
    <t>岡山県▲▲市△△町100</t>
    <rPh sb="0" eb="3">
      <t>オカヤマケン</t>
    </rPh>
    <rPh sb="5" eb="6">
      <t>シ</t>
    </rPh>
    <rPh sb="8" eb="9">
      <t>マチ</t>
    </rPh>
    <phoneticPr fontId="4"/>
  </si>
  <si>
    <t>3378□□□□□□</t>
    <phoneticPr fontId="4"/>
  </si>
  <si>
    <t>××テクノ</t>
    <phoneticPr fontId="4"/>
  </si>
  <si>
    <t>兵庫県■■市■■町99-9</t>
    <rPh sb="0" eb="3">
      <t>ヒョウゴケン</t>
    </rPh>
    <rPh sb="5" eb="6">
      <t>シ</t>
    </rPh>
    <rPh sb="8" eb="9">
      <t>マチ</t>
    </rPh>
    <phoneticPr fontId="4"/>
  </si>
  <si>
    <t>株式会社◎◎建設兵庫支社
兵庫　太郎</t>
    <rPh sb="13" eb="15">
      <t>ヒョウゴ</t>
    </rPh>
    <rPh sb="16" eb="18">
      <t>タロウ</t>
    </rPh>
    <phoneticPr fontId="4"/>
  </si>
  <si>
    <t>○○ビル建設現場　（株式会社◎◎建設兵庫支社）</t>
    <rPh sb="4" eb="6">
      <t>ケンセツ</t>
    </rPh>
    <rPh sb="6" eb="8">
      <t>ゲンバ</t>
    </rPh>
    <rPh sb="10" eb="14">
      <t>カブシキガイシャ</t>
    </rPh>
    <rPh sb="16" eb="18">
      <t>ケンセツ</t>
    </rPh>
    <rPh sb="18" eb="20">
      <t>ヒョウゴ</t>
    </rPh>
    <rPh sb="20" eb="22">
      <t>シシャ</t>
    </rPh>
    <phoneticPr fontId="4"/>
  </si>
  <si>
    <t>06 総合工事業　</t>
  </si>
  <si>
    <t>〒 ○○○-○○○○   
兵庫県○○市○○町1-2-3（兵庫県■■市■■町99-9）</t>
    <rPh sb="37" eb="38">
      <t>マチ</t>
    </rPh>
    <phoneticPr fontId="4"/>
  </si>
  <si>
    <r>
      <t>2020建設系混合廃棄物</t>
    </r>
    <r>
      <rPr>
        <sz val="8"/>
        <rFont val="ＭＳ 明朝"/>
        <family val="1"/>
        <charset val="128"/>
      </rPr>
      <t>(木くず、紙くず、がれき類)</t>
    </r>
    <rPh sb="4" eb="7">
      <t>ケンセツケイ</t>
    </rPh>
    <rPh sb="7" eb="9">
      <t>コンゴウ</t>
    </rPh>
    <rPh sb="9" eb="12">
      <t>ハイキブツ</t>
    </rPh>
    <rPh sb="13" eb="14">
      <t>キ</t>
    </rPh>
    <rPh sb="17" eb="18">
      <t>カミ</t>
    </rPh>
    <rPh sb="24" eb="25">
      <t>ルイ</t>
    </rPh>
    <phoneticPr fontId="4"/>
  </si>
  <si>
    <t>2804△△△△△△</t>
    <phoneticPr fontId="4"/>
  </si>
  <si>
    <t>2824××××××</t>
    <phoneticPr fontId="4"/>
  </si>
  <si>
    <t>1500がれき類</t>
    <rPh sb="7" eb="8">
      <t>ルイ</t>
    </rPh>
    <phoneticPr fontId="4"/>
  </si>
  <si>
    <t>2814■■■■■■</t>
    <phoneticPr fontId="4"/>
  </si>
  <si>
    <t>2824○○○○○○</t>
    <phoneticPr fontId="4"/>
  </si>
  <si>
    <t>(株)○○エコ</t>
    <rPh sb="0" eb="3">
      <t>カブ</t>
    </rPh>
    <phoneticPr fontId="4"/>
  </si>
  <si>
    <t>2815◎◎◎◎◎◎</t>
    <phoneticPr fontId="4"/>
  </si>
  <si>
    <t>◇◇サービス(株)</t>
    <rPh sb="6" eb="9">
      <t>カブ</t>
    </rPh>
    <phoneticPr fontId="4"/>
  </si>
  <si>
    <t>3324××××××</t>
    <phoneticPr fontId="4"/>
  </si>
  <si>
    <t>2440 がれき類（石綿含有産業廃棄物）</t>
  </si>
  <si>
    <t>3344××××××</t>
    <phoneticPr fontId="4"/>
  </si>
  <si>
    <t>1300ガラスくず、コンクリートくず及び陶磁器くず</t>
    <rPh sb="18" eb="19">
      <t>オヨ</t>
    </rPh>
    <rPh sb="20" eb="23">
      <t>トウジキ</t>
    </rPh>
    <phoneticPr fontId="4"/>
  </si>
  <si>
    <t>2816◇◇◇◇◇◇</t>
    <phoneticPr fontId="4"/>
  </si>
  <si>
    <t>3318▲▲▲▲▲▲</t>
    <phoneticPr fontId="4"/>
  </si>
  <si>
    <t>3328□□□□□□</t>
    <phoneticPr fontId="4"/>
  </si>
  <si>
    <t>注意事項</t>
    <rPh sb="0" eb="2">
      <t>チュウイ</t>
    </rPh>
    <rPh sb="2" eb="4">
      <t>ジコウ</t>
    </rPh>
    <phoneticPr fontId="4"/>
  </si>
  <si>
    <t>様式第3号に戻る</t>
    <rPh sb="0" eb="2">
      <t>ヨウシキ</t>
    </rPh>
    <rPh sb="2" eb="3">
      <t>ダイ</t>
    </rPh>
    <rPh sb="4" eb="5">
      <t>ゴウ</t>
    </rPh>
    <rPh sb="6" eb="7">
      <t>モド</t>
    </rPh>
    <phoneticPr fontId="4"/>
  </si>
  <si>
    <t>＊平成25年10月に日本標準産業分類が改訂され、平成26年4月1日から新しい分類が適用されています。</t>
    <rPh sb="1" eb="3">
      <t>ヘイセイ</t>
    </rPh>
    <rPh sb="5" eb="6">
      <t>ネン</t>
    </rPh>
    <rPh sb="8" eb="9">
      <t>ガツ</t>
    </rPh>
    <rPh sb="10" eb="12">
      <t>ニホン</t>
    </rPh>
    <rPh sb="12" eb="14">
      <t>ヒョウジュン</t>
    </rPh>
    <rPh sb="14" eb="16">
      <t>サンギョウ</t>
    </rPh>
    <rPh sb="16" eb="18">
      <t>ブンルイ</t>
    </rPh>
    <rPh sb="19" eb="21">
      <t>カイテイ</t>
    </rPh>
    <phoneticPr fontId="4"/>
  </si>
  <si>
    <t>　（朱書き部分が改訂箇所です。）</t>
    <rPh sb="2" eb="4">
      <t>シュガ</t>
    </rPh>
    <rPh sb="5" eb="7">
      <t>ブブン</t>
    </rPh>
    <rPh sb="8" eb="10">
      <t>カイテイ</t>
    </rPh>
    <rPh sb="10" eb="12">
      <t>カショ</t>
    </rPh>
    <phoneticPr fontId="4"/>
  </si>
  <si>
    <t>＊日本標準産業分類の詳細については総務省HPで確認して下さい。</t>
    <rPh sb="1" eb="3">
      <t>ニホン</t>
    </rPh>
    <rPh sb="3" eb="5">
      <t>ヒョウジュン</t>
    </rPh>
    <rPh sb="5" eb="7">
      <t>サンギョウ</t>
    </rPh>
    <rPh sb="7" eb="9">
      <t>ブンルイ</t>
    </rPh>
    <rPh sb="10" eb="12">
      <t>ショウサイ</t>
    </rPh>
    <rPh sb="17" eb="20">
      <t>ソウムショウ</t>
    </rPh>
    <rPh sb="23" eb="25">
      <t>カクニン</t>
    </rPh>
    <rPh sb="27" eb="28">
      <t>クダ</t>
    </rPh>
    <phoneticPr fontId="4"/>
  </si>
  <si>
    <t>（http://www.soumu.go.jp/toukei_toukatsu/index/seido/sangyo/
02toukatsu01_03000022.html
）</t>
    <phoneticPr fontId="4"/>
  </si>
  <si>
    <t>別表1　日本標準産業分類一覧（平成25年10月改訂）</t>
    <rPh sb="0" eb="1">
      <t>ベツ</t>
    </rPh>
    <rPh sb="1" eb="2">
      <t>ヒョウ</t>
    </rPh>
    <rPh sb="4" eb="6">
      <t>ニホン</t>
    </rPh>
    <rPh sb="6" eb="8">
      <t>ヒョウジュン</t>
    </rPh>
    <rPh sb="8" eb="10">
      <t>サンギョウ</t>
    </rPh>
    <rPh sb="10" eb="12">
      <t>ブンルイ</t>
    </rPh>
    <rPh sb="12" eb="14">
      <t>イチラン</t>
    </rPh>
    <rPh sb="15" eb="17">
      <t>ヘイセイ</t>
    </rPh>
    <rPh sb="19" eb="20">
      <t>ネン</t>
    </rPh>
    <rPh sb="22" eb="23">
      <t>ガツ</t>
    </rPh>
    <rPh sb="23" eb="25">
      <t>カイテイ</t>
    </rPh>
    <phoneticPr fontId="4"/>
  </si>
  <si>
    <t>大　分　類</t>
    <rPh sb="0" eb="1">
      <t>ダイ</t>
    </rPh>
    <rPh sb="2" eb="3">
      <t>ブン</t>
    </rPh>
    <rPh sb="4" eb="5">
      <t>タグイ</t>
    </rPh>
    <phoneticPr fontId="4"/>
  </si>
  <si>
    <t>中分類（報告書業種欄に記載する）</t>
    <rPh sb="0" eb="3">
      <t>チュウブンルイ</t>
    </rPh>
    <rPh sb="4" eb="7">
      <t>ホウコクショ</t>
    </rPh>
    <rPh sb="7" eb="9">
      <t>ギョウシュ</t>
    </rPh>
    <rPh sb="9" eb="10">
      <t>ラン</t>
    </rPh>
    <rPh sb="11" eb="13">
      <t>キサイ</t>
    </rPh>
    <phoneticPr fontId="4"/>
  </si>
  <si>
    <t>　　　　　　　　　　　　　　　　　（参考）細　分　類</t>
    <rPh sb="18" eb="20">
      <t>サンコウ</t>
    </rPh>
    <rPh sb="21" eb="22">
      <t>ボソ</t>
    </rPh>
    <rPh sb="23" eb="24">
      <t>ブン</t>
    </rPh>
    <rPh sb="25" eb="26">
      <t>タグイ</t>
    </rPh>
    <phoneticPr fontId="4"/>
  </si>
  <si>
    <t>Ａ　農業，林業</t>
    <phoneticPr fontId="4"/>
  </si>
  <si>
    <t>01 農業</t>
    <phoneticPr fontId="4"/>
  </si>
  <si>
    <t>0100　主として管理事務を行う本社等（01農業）、0109　その他の管理，補助的経済活動を行う事業所（01農業）、0111　米作農業、0112　米作以外の穀作農業、0113　野菜作農業（きのこ類の栽培を含む）、0114　果樹作農業、0115　花き作農業、0116　工芸農作物農業、0117　ばれいしょ・かんしょ作農業、0119　その他の耕種農業、0121　酪農業、0122　肉用牛生産業、0123　養豚業、0124　養鶏業、0125　畜産類似業、0126　養蚕農業、0129　その他の畜産農業、0131　穀作サービス業、0132　野菜作・果樹作サービス業、0133　穀作，野菜作・果樹作以外の耕種サービス業、0134　畜産サービス業（獣医業を除く）、0141　園芸サービス業</t>
    <phoneticPr fontId="4"/>
  </si>
  <si>
    <t>02 林業</t>
    <phoneticPr fontId="4"/>
  </si>
  <si>
    <t>0200　主として管理事務を行う本社等（02林業）、0209　その他の管理，補助的経済活動を行う事業所（02林業）、、0211　育林業、、0221　素材生産業、、0231　製薪炭業、0239　その他の特用林産物生産業（きのこ類の栽培を除く）、、0241　育林サービス業、0242　素材生産サービス業、0243　山林種苗生産サービス業、0249　その他の林業サービス業、、0299　その他の林業</t>
    <phoneticPr fontId="4"/>
  </si>
  <si>
    <t xml:space="preserve"> Ｂ　漁業</t>
    <phoneticPr fontId="4"/>
  </si>
  <si>
    <t>03 漁業（水産養殖業を除く）</t>
    <phoneticPr fontId="4"/>
  </si>
  <si>
    <t>0300　主として管理事務を行う本社等（03漁業）、0309　その他の管理，補助的経済活動を行う事業所（03漁業）、0311　底びき網漁業、0312　まき網漁業、0313　刺網漁業、0314　釣・はえ縄漁業、0315　定置網漁業、0316　地びき網・船びき網漁業、0317　採貝・採藻業、0318　捕鯨業、0319　その他の海面漁業、0321　内水面漁業</t>
    <phoneticPr fontId="4"/>
  </si>
  <si>
    <t>04 水産養殖業</t>
    <phoneticPr fontId="4"/>
  </si>
  <si>
    <t>0400　主として管理事務を行う本社等（04水産養殖業）、0409　その他の管理，補助的経済活動を行う事業所（04水産養殖業）、0411　魚類養殖業、0412　貝類養殖業、0413　藻類養殖業、0414　真珠養殖業、0415　種苗養殖業、0419　その他の海面養殖業、0421　内水面養殖業</t>
    <phoneticPr fontId="4"/>
  </si>
  <si>
    <t>Ｃ　鉱業，採石業，砂利採取業</t>
    <phoneticPr fontId="4"/>
  </si>
  <si>
    <t>0500　主として管理事務を行う本社等（05鉱業，採石業，砂利採取業）、0509　その他の管理，補助的経済活動を行う事業所（05鉱業，採石業，砂利採取業）、0511　金・銀鉱業、0512　鉛・亜鉛鉱業、0513　鉄鉱業、0519　その他の金属鉱業、0521　石炭鉱業（石炭選別業を含む）、0522　亜炭鉱業、0531　原油鉱業、0532　天然ガス鉱業、0541　花こう岩・同類似岩石採石業、0542　石英粗面岩・同類似岩石採石業、0543　安山岩・同類似岩石採石業、0544　大理石採石業、0545　ぎょう灰岩採石業、0546　砂岩採石業、0547　粘板岩採石業、0548　砂・砂利・玉石採取業、0549　その他の採石業，砂・砂利・玉石採取業、0551　耐火粘土鉱業、0552　ろう石鉱業、0553　ドロマイト鉱業、0554　長石鉱業、0555　けい石鉱業、0556　天然けい砂鉱業、0557　石灰石鉱業、0559　その他の窯業原料用鉱物鉱業、0591　酸性白土鉱業、0592　ベントナイト鉱業、0594　滑石鉱業、0593　けいそう土鉱業、0599　他に分類されない鉱業</t>
    <phoneticPr fontId="4"/>
  </si>
  <si>
    <t xml:space="preserve"> Ｄ　建設業</t>
    <phoneticPr fontId="4"/>
  </si>
  <si>
    <t>06 総合工事業　</t>
    <phoneticPr fontId="4"/>
  </si>
  <si>
    <t>0600　主として管理事務を行う本社等（06総合工事業）、0609　その他の管理，補助的経済活動を行う事業所（06総合工事業）、0611　一般土木建築工事業、0621　土木工事業(別掲を除く)、0622　造園工事業、0623　しゅんせつ工事業、0631　舗装工事業、0641　建築工事業(木造建築工事業を除く)、0651　木造建築工事業、0661　建築リフォーム工事業、職別工事業(設備工事業を除く)</t>
    <phoneticPr fontId="4"/>
  </si>
  <si>
    <t>07 職別工事業（設備工事業を除く）</t>
    <phoneticPr fontId="4"/>
  </si>
  <si>
    <t>0700　主として管理事務を行う本社等（07職別工事業）、0709　その他の管理，補助的経済活動を行う事業所（07職別工事業）、0711　大工工事業(型枠大工工事業を除く)、0712　型枠大工工事業、0721　とび工事業、0722　土工・コンクリート工事業、0723　特殊コンクリート工事業、0731　鉄骨工事業、0732　鉄筋工事業、0741　石工工事業、0742　れんが工事業、0743　タイル工事業、0744　コンクリートブロック工事業、0751　左官工事業、0761　金属製屋根工事業、0762　板金工事業、0763　建築金物工事業、0771　塗装工事業（道路標示・区画線工事業を除く）、0772　道路標示・区画線工事業、0781　床工事業、0782　内装工事業、0791　ガラス工事業、0792　金属製建具工事業、0793　木製建具工事業、0794　屋根工事業（金属製屋根工事業を除く）、0795　防水工事業、0796　はつり・解体工事業、0799　他に分類されない職別工事業</t>
    <phoneticPr fontId="4"/>
  </si>
  <si>
    <t>08 設備工事業</t>
    <phoneticPr fontId="4"/>
  </si>
  <si>
    <t>0800　主として管理事務を行う本社等（08設備工事業）、0809　その他の管理，補助的経済活動を行う事業所（08設備工事業）、0811　一般電気工事業、0812　電気配線工事業、0821　電気通信工事業（有線テレビジョン放送設備設置工事業を除く）、0822　有線テレビジョン放送設備設置工事業、0823　信号装置工事業、0831　一般管工事業、0832　冷暖房設備工事業、0833　給排水・衛生設備工事業、0839　その他の管工事業、0841　機械器具設置工事業（昇降設備工事業を除く）、0842　昇降設備工事業、0891　築炉工事業、0892　熱絶縁工事業、0893　道路標識設置工事業、0894　さく井工事業</t>
    <phoneticPr fontId="4"/>
  </si>
  <si>
    <t>Ｅ　製造業</t>
    <phoneticPr fontId="4"/>
  </si>
  <si>
    <t>09 食料品製造業　　　</t>
    <phoneticPr fontId="4"/>
  </si>
  <si>
    <t>0900　主として管理事務を行う本社等（09食料品製造業）、0909　その他の管理，補助的経済活動を行う事業所（09食料品製造業）、0911　部分肉・冷凍肉製造業、0912　肉加工品製造業、0913　処理牛乳・乳飲料製造業、0914　乳製品製造業（処理牛乳，乳飲料を除く）、0919　その他の畜産食料品製造業、0921　水産缶詰・瓶詰製造業、0922　海藻加工業、0923　水産練製品製造業、0924　塩干・塩蔵品製造業、0925　冷凍水産物製造業、0926　冷凍水産食品製造業、0929　その他の水産食料品製造業、0931　野菜缶詰・果実缶詰・農産保存食料品製造業（野菜漬物を除く）、0932　野菜漬物製造業（缶詰，瓶詰，つぼ詰を除く）、0941　味そ製造業、0942　しょう油・食用アミノ酸製造業、0943　ソース製造業、0944　食酢製造業、0949　その他の調味料製造業、0951　砂糖製造業（砂糖精製業を除く）、0952　砂糖精製業、0953　ぶどう糖・水あめ・異性化糖製造業、0961　精米・精麦業、0962　小麦粉製造業、0969　その他の精穀・製粉業、0971　パン製造業、0972　生菓子製造業、0973　ビスケット類・干菓子製造業、0974　米菓製造業、0979　その他のパン・菓子製造業、0981　動植物油脂製造業（食用油脂加工業を除く）、0982　食用油脂加工業、0991　でんぷん製造業、0992　めん類製造業、0993　豆腐・油揚製造業、0994　あん類製造業、0995　冷凍調理食品製造業、0996　そう（惣）菜製造業、0997　すし・弁当・調理パン製造業、0998　レトルト食品製造業、0999　他に分類されない食料品製造業</t>
    <phoneticPr fontId="4"/>
  </si>
  <si>
    <t>10 飲料・たばこ・飼料製造業</t>
    <phoneticPr fontId="4"/>
  </si>
  <si>
    <t>1000　主として管理事務を行う本社等（10飲料・たばこ・飼料製造業）、1009　その他の管理，補助的経済活動を行う事業所（10飲料・たばこ・飼料製造業）、1011　清涼飲料製造業、1021　果実酒製造業、1022　ビール類製造業、1023　清酒製造業、1024　蒸留酒・混成酒製造業、1031　製茶業、1032　コーヒー製造業、1041　製氷業、1051　たばこ製造業（葉たばこ処理業を除く)、1052　葉たばこ処理業、1061　配合飼料製造業、1062　単体飼料製造業、1063　有機質肥料製造業</t>
    <phoneticPr fontId="4"/>
  </si>
  <si>
    <t>11 繊維工業</t>
    <phoneticPr fontId="4"/>
  </si>
  <si>
    <t>1100　主として管理事務を行う本社等（11繊維工業）、1109　その他の管理，補助的経済活動を行う事業所（11繊維工業）、1111　製糸業、1112　化学繊維製造業、1113　炭素繊維製造業、1114　綿紡績業、1115　化学繊維紡績業、1116　毛紡績業、1117　ねん糸製造業（かさ高加工糸を除く）、1118　かさ高加工糸製造業、1119　その他の紡績業、1121　綿・スフ織物業、1122　絹・人絹織物業、1123　毛織物業、1124　麻織物業、1125　細幅織物業、1129　その他の織物業、1131　丸編ニット生地製造業、1132　たて編ニット生地製造業、1133　横編ニット生地製造業、1141　綿・スフ・麻織物機械染色業、1142　絹・人絹織物機械染色業、1143　毛織物機械染色整理業、1144　織物整理業、1145　織物手加工染色整理業、1146　綿状繊維・糸染色整理業、1147　ニット・レース染色整理業、1148　繊維雑品染色整理業、1151　綱製造業、1152　漁網製造業、1153　網地製造業（漁網を除く）、1154　レース製造業、1155　組ひも製造業、1156　整毛業、1157　フェルト・不織布製造業、1158　上塗りした織物・防水した織物製造業、1159　その他の繊維粗製品製造業、1161　織物製成人男子・少年服製造業（不織布製及びレース製を含む）、1162　織物製成人女子・少女服製造業（不織布製及びレース製を含む）、1163　織物製乳幼児服製造業（不織布製及びレース製を含む）、1164　織物製シャツ製造業（不織布製及びレース製を含み、下着を除く）、1165　織物製事務用・作業用・衛生用・スポーツ用衣服・学校服製造業（不織布製及びレース製を含む）、1166　ニット製外衣製造業（アウターシャツ類，セーター類などを除く）、1167　ニット製アウターシャツ類製造業、1168　セーター類製造業、1169　その他の外衣・シャツ製造業、1171　織物製下着製造業、1172　ニット製下着製造業、1173　織物製・ニット製寝着類製造業、1174　補整着製造業、1181　和装製品製造業（足袋を含む）、1182　ネクタイ製造業、1183　スカーフ・マフラー・ハンカチーフ製造業、1184　靴下製造業、1185　手袋製造業、1186　帽子製造業（帽体を含む）、1189　他に分類されない衣服・繊維製身の回り品製造業、1191　寝具製造業、1192　毛布製造業、1193　じゅうたん・その他の繊維製床敷物製造業、1194　帆布製品製造業、1195　繊維製袋製造業、1196　刺しゅう業、1197　タオル製造業、1198　繊維製衛生材料製造業、1199　他に分類されない繊維製品製造業</t>
    <phoneticPr fontId="4"/>
  </si>
  <si>
    <t>12 木材・木製品製造業（家具を除く）</t>
    <phoneticPr fontId="4"/>
  </si>
  <si>
    <r>
      <t>1200　主として管理事務を行う本社等（12木材・木製品製造業）、1209　その他の管理，補助的経済活動を行う事業所（12木材・木製品製造業）、1211　一般製材業、1212　単板（ベニヤ）製造業、</t>
    </r>
    <r>
      <rPr>
        <sz val="9"/>
        <color indexed="10"/>
        <rFont val="ＭＳ Ｐゴシック"/>
        <family val="3"/>
        <charset val="128"/>
      </rPr>
      <t>1213　木材チップ製造業</t>
    </r>
    <r>
      <rPr>
        <sz val="9"/>
        <rFont val="ＭＳ Ｐゴシック"/>
        <family val="3"/>
        <charset val="128"/>
      </rPr>
      <t>、1214　木材チップ製造業、1219　その他の特殊製材業、1221　造作材製造業（建具を除く）、1222　合板製造業、1223　集成材製造業、1224　建築用木製組立材料製造業、1225　パーティクルボード製造業、1226　繊維板製造業、1227　銘木製造業、</t>
    </r>
    <r>
      <rPr>
        <sz val="9"/>
        <color indexed="10"/>
        <rFont val="ＭＳ Ｐゴシック"/>
        <family val="3"/>
        <charset val="128"/>
      </rPr>
      <t>1228　床板製造業、</t>
    </r>
    <r>
      <rPr>
        <sz val="9"/>
        <rFont val="ＭＳ Ｐゴシック"/>
        <family val="3"/>
        <charset val="128"/>
      </rPr>
      <t>1231　竹・とう・きりゅう等容器製造業、1232　木箱製造業、1233　たる・おけ製造業、1291　木材薬品処理業、1292　コルク加工基礎資材・コルク製品製造業、1299　他に分類されない木製品製造業(竹，とうを含む)</t>
    </r>
    <rPh sb="104" eb="106">
      <t>モクザイ</t>
    </rPh>
    <rPh sb="109" eb="112">
      <t>セイゾウギョウ</t>
    </rPh>
    <phoneticPr fontId="4"/>
  </si>
  <si>
    <t>13 家具・装備品製造業　</t>
    <phoneticPr fontId="4"/>
  </si>
  <si>
    <t>1300　主として管理事務を行う本社等（13家具・装備品製造業）、1309　その他の管理，補助的経済活動を行う事業所（13家具・装備品製造業）、、1311　木製家具製造業（漆塗りを除く）、1312　金属製家具製造業、1313　マットレス・組スプリング製造業、、1321　宗教用具製造業、、1331　建具製造業、、1391　事務所用・店舗用装備品製造業、1392　窓用・扉用日よけ，日本びょうぶ等製造業、1393　鏡縁・額縁製造業、1399　他に分類されない家具・装備品製造業</t>
    <phoneticPr fontId="4"/>
  </si>
  <si>
    <t>14 パルプ・紙・紙加工品製造業</t>
    <phoneticPr fontId="4"/>
  </si>
  <si>
    <t>1400　主として管理事務を行う本社等（14パルプ・紙・紙加工品製造業）、1409　その他の管理，補助的経済活動を行う事業所（14パルプ・紙・紙加工品製造業）、1411　パルプ製造業、1421　洋紙製造業、1422　板紙製造業、1423　機械すき和紙製造業、1424　手すき和紙製造業、1431　塗工紙製造業（印刷用紙を除く）、1432　段ボール製造業、1433　壁紙・ふすま紙製造業、1441　事務用・学用紙製品製造業、1442　日用紙製品製造業、1449　その他の紙製品製造業、1451　重包装紙袋製造業、1452　角底紙袋製造業、1453　段ボール箱製造業、1454　紙器製造業、1499　その他のパルプ・紙・紙加工品製造業、印刷・同関連業</t>
    <phoneticPr fontId="4"/>
  </si>
  <si>
    <t>15 印刷・同関連業</t>
    <phoneticPr fontId="4"/>
  </si>
  <si>
    <t>1500　主として管理事務を行う本社等（15印刷・同関連業）、1509　その他の管理，補助的経済活動を行う事業所（15印刷・同関連業）、1511　オフセット印刷業（紙に対するもの）、1512　オフセット印刷以外の印刷業（紙に対するもの）、1513　紙以外の印刷業、1521　製版業、1531　製本業、1532　印刷物加工業、1591　印刷関連サービス業、化学工業</t>
    <phoneticPr fontId="4"/>
  </si>
  <si>
    <t>16 化学工業　　</t>
    <phoneticPr fontId="4"/>
  </si>
  <si>
    <t>1600　主として管理事務を行う本社等（16化学工業）、1609　その他の管理，補助的経済活動を行う事業所（16化学工業）、1611　窒素質・りん酸質肥料製造業、1612　複合肥料製造業、1619　その他の化学肥料製造業、1621　ソーダ工業、1622　無機顔料製造業、1623　圧縮ガス・液化ガス製造業、1624　塩製造業、1629　その他の無機化学工業製品製造業、1631　石油化学系基礎製品製造業（一貫して生産される誘導品を含む）、1632　脂肪族系中間物製造業（脂肪族系溶剤を含む）、1633　発酵工業、1634　環式中間物・合成染料・有機顔料製造業、1635　プラスチック製造業、1636　合成ゴム製造業、1639　その他の有機化学工業製品製造業、1641　脂肪酸・硬化油・グリセリン製造業、1642　石けん・合成洗剤製造業、1643　界面活性剤製造業（石けん，合成洗剤を除く）、1644　塗料製造業、1645　印刷インキ製造業、1646　洗浄剤・磨用剤製造業、1647　ろうそく製造業、1651　医薬品原薬製造業、1652　医薬品製剤製造業、1653　生物学的製剤製造業、1654　生薬・漢方製剤製造業、1655　動物用医薬品製造業、1661　仕上用・皮膚用化粧品製造業（香水，オーデコロンを含む）、1662　頭髪用化粧品製造業、1669　その他の化粧品・歯磨・化粧用調整品製造業、1691　火薬類製造業、1692　農薬製造業、1693　香料製造業、1694　ゼラチン・接着剤製造業、1695　写真感光材料製造業、1696　天然樹脂製品・木材化学製品製造業、1697　試薬製造業、1699　他に分類されない化学工業製品製造業</t>
    <phoneticPr fontId="4"/>
  </si>
  <si>
    <t>17 石油製品・石炭製品製造業</t>
    <phoneticPr fontId="4"/>
  </si>
  <si>
    <t>1700　主として管理事務を行う本社等（17石油製品・石炭製品製造業）、1709　その他の管理，補助的経済活動を行う事業所（17石油製品・石炭製品製造業）、1711　石油精製業、1721　潤滑油・グリース製造業（石油精製業によらないもの）、1731　コークス製造業、1741　舗装材料製造業、1799　その他の石油製品・石炭製品製造業</t>
    <phoneticPr fontId="4"/>
  </si>
  <si>
    <t>18 プラスチック製品製造業（別掲を除く）</t>
    <phoneticPr fontId="4"/>
  </si>
  <si>
    <t>1800　主として管理事務を行う本社等（18プラスチック製品製造業）、1809　その他の管理，補助的経済活動を行う事業所（18プラスチック製品製造業）、1811　プラスチック板・棒製造業、1812　プラスチック管製造業、1813　プラスチック継手製造業、1814　プラスチック異形押出製品製造業、1815　プラスチック板・棒・管・継手・異形押出製品加工業、1821　プラスチックフィルム製造業、1822　プラスチックシート製造業、1823　プラスチック床材製造業、1824　合成皮革製造業、1825　プラスチックフィルム・シート・床材・合成皮革加工業、1831　電気機械器具用プラスチック製品製造業（加工業を除く）、1832　輸送機械器具用プラスチック製品製造業（加工業を除く）、1833　その他の工業用プラスチック製品製造業（加工業を除く）、1834　工業用プラスチック製品加工業、1841　軟質プラスチック発泡製品製造業（半硬質性を含む）、1842　硬質プラスチック発泡製品製造業、1843　強化プラスチック製板・棒・管・継手製造業、1844　強化プラスチック製容器・浴槽等製造業、1845　発泡・強化プラスチック製品加工業、1851　プラスチック成形材料製造業、1852　廃プラスチック製品製造業、1891　プラスチック製日用雑貨・食卓用品製造業、1892　プラスチック製容器製造業、1897　他に分類されないプラスチック製品製造業、1898　他に分類されないプラスチック製品加工業</t>
    <phoneticPr fontId="4"/>
  </si>
  <si>
    <t>19 ゴム製品製造業　</t>
    <phoneticPr fontId="4"/>
  </si>
  <si>
    <t>1900　主として管理事務を行う本社等（19ゴム製品製造業）、1909　その他の管理，補助的経済活動を行う事業所（19ゴム製品製造業）、1911　自動車タイヤ・チューブ製造業、1919　その他のタイヤ・チューブ製造業、1921　ゴム製履物・同附属品製造業、1922　プラスチック製履物・同附属品製造業、1931　ゴムベルト製造業、1932　ゴムホース製造業、1933　工業用ゴム製品製造業、1991　ゴム引布・同製品製造業、1992　医療・衛生用ゴム製品製造業、1993　ゴム練生地製造業、1994　更生タイヤ製造業、1995　再生ゴム製造業、1999　他に分類されないゴム製品製造業</t>
    <phoneticPr fontId="4"/>
  </si>
  <si>
    <t>20 なめし革・同製品・毛皮製造業</t>
    <phoneticPr fontId="4"/>
  </si>
  <si>
    <t>2000　主として管理事務を行う本社等（20なめし革・同製品・毛皮製造業）、2009　その他の管理，補助的経済活動を行う事業所（20なめし革・同製品・毛皮製造業）、2011　なめし革製造業、2021　工業用革製品製造業（手袋を除く）、2031　革製履物用材料・同附属品製造業、2041　革製履物製造業、5　革製手袋製造業、2051　革製手袋製造業、2061　かばん製造業、2071　袋物製造業（ハンドバッグを除く）、2072　ハンドバッグ製造業、2081　毛皮製造業、2099　その他のなめし革製品製造業</t>
    <phoneticPr fontId="4"/>
  </si>
  <si>
    <t>21 窯業・土石製品製造業</t>
    <phoneticPr fontId="4"/>
  </si>
  <si>
    <t>2100　主として管理事務を行う本社等（21窯業・土石製品製造業）、2109　その他の管理，補助的経済活動を行う事業所（21窯業・土石製品製造業）、2111　板ガラス製造業、2112　板ガラス加工業、2113　ガラス製加工素材製造業、2114　ガラス容器製造業、2115　理化学用・医療用ガラス器具製造業、2116　卓上用・ちゅう房用ガラス器具製造業、2117　ガラス繊維・同製品製造業、2119　その他のガラス・同製品製造業、2121　セメント製造業、2122　生コンクリート製造業、2123　コンクリート製品製造業、2129　その他のセメント製品製造業、2131　粘土かわら製造業、2132　普通れんが製造業、2139　その他の建設用粘土製品製造業、2141　衛生陶器製造業、2142　食卓用・ちゅう房用陶磁器製造業、2143　陶磁器製置物製造業、2144　電気用陶磁器製造業、2145　理化学用・工業用陶磁器製造業、2146　陶磁器製タイル製造業、2147　陶磁器絵付業、2148　陶磁器用はい（坏）土製造業、2149　その他の陶磁器・同関連製品製造業、2151　耐火れんが製造業、2152　不定形耐火物製造業、2159　その他の耐火物製造業、2161　炭素質電極製造業、2169　その他の炭素・黒鉛製品製造業、2171　研磨材製造業、2172　研削と石製造業、2173　研磨布紙製造業、2179　その他の研磨材・同製品製造業、2181　砕石製造業、2182　再生骨材製造業、2183　人工骨材製造業、2184　石工品製造業、2185　けいそう土・同製品製造業、2186　鉱物・土石粉砕等処理業、2191　ロックウール・同製品製造業、2192　石こう（膏）製品製造業、2193　石灰製造業、2194　鋳型製造業（中子を含む）、2199　他に分類されない窯業・土石製品製造業</t>
    <phoneticPr fontId="4"/>
  </si>
  <si>
    <t>22 鉄鋼業　　　</t>
    <phoneticPr fontId="4"/>
  </si>
  <si>
    <t>2200　主として管理事務を行う本社等（22鉄鋼業）、2209　その他の管理，補助的経済活動を行う事業所（22鉄鋼業）、2211　高炉による製鉄業、2212　高炉によらない製鉄業、2213　フェロアロイ製造業、2221　製鋼・製鋼圧延業、2231　熱間圧延業（鋼管，伸鉄を除く）、2232　冷間圧延業（鋼管，伸鉄を除く）、2233　冷間ロール成型形鋼製造業、2234　鋼管製造業、2235　伸鉄業、2236　磨棒鋼製造業、2237　引抜鋼管製造業、2238　伸線業、2239　その他の製鋼を行わない鋼材製造業（表面処理鋼材を除く)、2241　亜鉛鉄板製造業、2249　その他の表面処理鋼材製造業、、2251　銑鉄鋳物製造業（鋳鉄管，可鍛鋳鉄を除く）、2252　可鍛鋳鉄製造業、2253　鋳鋼製造業、2254　鍛工品製造業、2255　鍛鋼製造業、2291　鉄鋼シャースリット業、2292　鉄スクラップ加工処理業、2293　鋳鉄管製造業、2299　他に分類されない鉄鋼業</t>
    <phoneticPr fontId="4"/>
  </si>
  <si>
    <t>23 非鉄金属製造業</t>
    <phoneticPr fontId="4"/>
  </si>
  <si>
    <t>2300　主として管理事務を行う本社等（23非鉄金属製造業）、2309　その他の管理，補助的経済活動を行う事業所（23非鉄金属製造業）、2311　銅第１次製錬・精製業、2312　亜鉛第１次製錬・精製業、2319　その他の非鉄金属第１次製錬・精製業、2321　鉛第２次製錬・精製業（鉛合金製造業を含む)、2322　アルミニウム第２次製錬・精製業（アルミニウム合金製造業を含む）、2329　その他の非鉄金属第２次製錬・精製業（非鉄金属合金製造業を含む）、2331　伸銅品製造業、2332　アルミニウム・同合金圧延業（抽伸，押出しを含む）、2339　その他の非鉄金属・同合金圧延業（抽伸，押出しを含む）、2341　電線・ケーブル製造業（光ファイバケーブルを除く）、2342　光ファイバケーブル製造業（通信複合ケーブルを含む）、2351　銅・同合金鋳物製造業（ダイカストを除く）、2352　非鉄金属鋳物製造業（銅・同合金鋳物及びダイカストを除く）、2353　アルミニウム・同合金ダイカスト製造業、2354　非鉄金属ダイカスト製造業（アルミニウム・同合金ダイカストを除く）、2355　非鉄金属鍛造品製造業、2391　核燃料製造業、2399　他に分類されない非鉄金属製造業</t>
    <phoneticPr fontId="4"/>
  </si>
  <si>
    <t>24 金属製品製造業</t>
    <phoneticPr fontId="4"/>
  </si>
  <si>
    <t>2400　主として管理事務を行う本社等（24金属製品製造業）、2409　その他の管理，補助的経済活動を行う事業所（24金属製品製造業）、2411　ブリキ缶・その他のめっき板等製品製造業、2421　洋食器製造業、2422　機械刃物製造業、2423　利器工匠具・手道具製造業（やすり，のこぎり，食卓用刃物を除く）、2424　作業工具製造業、2425　手引のこぎり・のこ刃製造業、2426　農業用器具製造業（農業用機械を除く）、2429　その他の金物類製造業、2431　配管工事用附属品製造業（バルブ，コックを除く）、2432　ガス機器・石油機器製造業、2433　温風・温水暖房装置製造業、2439　その他の暖房・調理装置製造業（電気機械器具，ガス機器，石油機器を除く）、2441　鉄骨製造業、2442　建設用金属製品製造業（鉄骨を除く）、2443　金属製サッシ・ドア製造業、2444　鉄骨系プレハブ住宅製造業、2445　建築用金属製品製造業（サッシ，ドア，建築用金物を除く）、2446　製缶板金業、2451　アルミニウム・同合金プレス製品製造業、2452　金属プレス製品製造業（アルミニウム・同合金を除く）、2453　粉末や金製品製造業、2461　金属製品塗装業、2462　溶融めっき業（表面処理鋼材製造業を除く）、2463　金属彫刻業、2464　電気めっき業（表面処理鋼材製造業を除く）、2465　金属熱処理業、2469　その他の金属表面処理業、2471　くぎ製造業、2479　その他の金属線製品製造業、2481　ボルト・ナット・リベット・小ねじ・木ねじ等製造業、2491　金庫製造業、2492　金属製スプリング製造業、2499　他に分類されない金属製品製造業</t>
    <phoneticPr fontId="4"/>
  </si>
  <si>
    <t>25 はん用機械器具製造業</t>
    <phoneticPr fontId="4"/>
  </si>
  <si>
    <t>2500　主として管理事務を行う本社等（25はん用機械器具製造業）、2509　その他の管理，補助的経済活動を行う事業所（25はん用機械器具製造業）、2511　ボイラ製造業、2512　蒸気機関・タービン・水力タービン製造業（舶用を除く）、2513　はん用内燃機関製造業、2519　その他の原動機製造業、2521　ポンプ・同装置製造業、2522　空気圧縮機・ガス圧縮機・送風機製造業、2523　油圧・空圧機器製造業、2531　動力伝導装置製造業（玉軸受，ころ軸受を除く）、2532　エレベータ・エスカレータ製造業、2533　物流運搬設備製造業、2534　工業窯炉製造業、2535　冷凍機・温湿調整装置製造業、2591　消火器具・消火装置製造業、2592　弁・同附属品製造業、2593　パイプ加工・パイプ附属品加工業、2594　玉軸受・ころ軸受製造業、2595　ピストンリング製造業、2596　他に分類されないはん用機械・装置製造業、2599　各種機械・同部分品製造修理業（注文製造・修理）</t>
    <phoneticPr fontId="4"/>
  </si>
  <si>
    <t>26 生産用機械器具製造業</t>
    <phoneticPr fontId="4"/>
  </si>
  <si>
    <t>2600　主として管理事務を行う本社等（26生産用機械器具製造業）、2609　その他の管理，補助的経済活動を行う事業所（26生産用機械器具製造業）、2611　農業用機械製造業（農業用器具を除く）、2621　建設機械・鉱山機械製造業、2631　化学繊維機械・紡績機械製造業、2632　製織機械・編組機械製造業、2633　染色整理仕上機械製造業、2634　繊維機械部分品・取付具・附属品製造業、2635　縫製機械製造業、2641　食品機械・同装置製造業、2642　木材加工機械製造業、2643　パルプ装置・製紙機械製造業、2644　印刷・製本・紙工機械製造業、2645　包装・荷造機械製造業、2651　鋳造装置製造業、2652　化学機械・同装置製造業、2653　プラスチック加工機械・同附属装置製造業、2661　金属工作機械製造業、2662　金属加工機械製造業（金属工作機械を除く）、2663　金属工作機械用・金属加工機械用部分品・附属品製造業（機械工具，金型を除く）、2664　機械工具製造業（粉末や金業を除く）、2672　フラットパネルディスプレイ製造装置製造業、2671　半導体製造装置製造業、2691　金属用金型・同部分品・附属品製造業、2692　非金属用金型・同部分品・附属品製造業、2693　真空装置・真空機器製造業、2694　ロボット製造業、2699　他に分類されない生産用機械・同部分品製造業</t>
    <phoneticPr fontId="4"/>
  </si>
  <si>
    <t>27 業務用機械器具製造業</t>
    <phoneticPr fontId="4"/>
  </si>
  <si>
    <t>2700　主として管理事務を行う本社等（27業務用機械器具製造業）、2709　その他の管理，補助的経済活動を行う事業所（27業務用機械器具製造業）、2711　複写機製造業、2719　その他の事務用機械器具製造業、2721　サービス用機械器具製造業、2722　娯楽用機械製造業、2723　自動販売機製造業、2729　その他のサービス用・娯楽用機械器具製造業、2731　体積計製造業、2732　はかり製造業、2733　圧力計・流量計・液面計等製造業、2734　精密測定器製造業、2735　分析機器製造業、2736　試験機製造業、2737　測量機械器具製造業、2738　理化学機械器具製造業、2739　その他の計量器・測定器・分析機器・試験機・測量機械器具・理化学機械器具製造業、2741　医療用機械器具製造業、2742　歯科用機械器具製造業、2743　医療用品製造業（動物用医療機械器具を含む）、2744　歯科材料製造業、2751　顕微鏡・望遠鏡等製造業、2752　写真機・映画用機械・同附属品製造業、2753　光学機械用レンズ・プリズム製造業、2761　武器製造業</t>
    <phoneticPr fontId="4"/>
  </si>
  <si>
    <t>28 電子部品・デバイス・電子回路製造業　　</t>
    <phoneticPr fontId="4"/>
  </si>
  <si>
    <t>2800　主として管理事務を行う本社等、2809　その他の管理，補助的経済活動を行う事業所、2811　電子管製造業、2812　光電変換素子製造業、2813　半導体素子製造業（光電変換素子を除く）、2814　集積回路製造業、2815　液晶パネル・フラットパネル製造業、2821　抵抗器・コンデンサ・変成器・複合部品製造業、2822　音響部品・磁気ヘッド・小形モータ製造業、2823　コネクタ・スイッチ・リレー製造業、2831　半導体メモリメディア製造業、2832　光ディスク・磁気ディスク・磁気テープ製造業、2841　電子回路基板製造業、2842　電子回路実装基板製造業、2851　電源ユニット・高周波ユニット・コントロールユニット製造業、2859　その他のユニット部品製造業、2899　その他の電子部品・デバイス・電子回路製造業、電気機械器具製造業</t>
    <phoneticPr fontId="4"/>
  </si>
  <si>
    <t>29 電子機械器具製造業</t>
    <phoneticPr fontId="4"/>
  </si>
  <si>
    <t>2900　主として管理事務を行う本社等（29電気機械器具製造業）、2909　その他の管理，補助的経済活動を行う事業所（29電気機械器具製造業）、2911　発電機・電動機・その他の回転電気機械製造業、2912　変圧器類製造業（電子機器用を除く)、2913　電力開閉装置製造業、2914　配電盤・電力制御装置製造業、2915　配線器具・配線附属品製造業、2921　電気溶接機製造業、2922　内燃機関電装品製造業、2929　その他の産業用電気機械器具製造業（車両用，船舶用を含む）、2931　ちゅう房機器製造業、2932　空調・住宅関連機器製造業、2933　衣料衛生関連機器製造業、2939　その他の民生用電気機械器具製造業、2941　電球製造業、2942　電気照明器具製造業、2951　蓄電池製造業、2952　一次電池（乾電池，湿電池）製造業、2961　Ｘ線装置製造業、2962　医療用電子応用装置製造業、2969　その他の電子応用装置製造業、2971　電気計測器製造業（別掲を除く）、2972　工業計器製造業、2973　医療用計測器製造業、2999　その他の電気機械器具製造業</t>
    <phoneticPr fontId="4"/>
  </si>
  <si>
    <t>30 情報通信機械器具製造業</t>
    <phoneticPr fontId="4"/>
  </si>
  <si>
    <t>3000　主として管理事務を行う本社等（30情報通信機械器具製造業）、3009　その他の管理，補助的経済活動を行う事業所（30情報通信機械器具製造業）、3011　有線通信機械器具製造業、3012　携帯電話機・ＰＨＳ電話機製造業、3013　無線通信機械器具製造業、3014　ラジオ受信機・テレビジョン受信機製造業、3015　交通信号保安装置製造業、3019　その他の通信機械器具・同関連機械器具製造業、3021　ビデオ機器製造業、3022　デジタルカメラ製造業、3023　電気音響機械器具製造業、3031　電子計算機製造業（パーソナルコンピュータを除く）、3032　パーソナルコンピュータ製造業、3033　外部記憶装置製造業、3034　印刷装置製造業、3035　表示装置製造業、3039　その他の附属装置製造業</t>
    <phoneticPr fontId="4"/>
  </si>
  <si>
    <t>31 輸送用機械器具製造業</t>
    <phoneticPr fontId="4"/>
  </si>
  <si>
    <t>3100　主として管理事務を行う本社等（31輸送用機械器具製造業）、3109　その他の管理，補助的経済活動を行う事業所（31輸送用機械器具製造業）、3111　自動車製造業（二輪自動車を含む）、3112　自動車車体・附随車製造業、3113　自動車部分品・附属品製造業、3121　鉄道車両製造業、3122　鉄道車両用部分品製造業、3131　船舶製造・修理業、3132　船体ブロック製造業、3133　舟艇製造・修理業、3134　舶用機関製造業、3141　航空機製造業、3142　航空機用原動機製造業、3149　その他の航空機部分品・補助装置製造業、3151　フォークリフトトラック・同部分品・附属品製造業、3159　その他の産業用運搬車両・同部分品・附属品製造業、3191　自転車・同部分品製造業、3199　他に分類されない輸送用機械器具製造業</t>
    <phoneticPr fontId="4"/>
  </si>
  <si>
    <t>32 その他の製造業</t>
    <phoneticPr fontId="4"/>
  </si>
  <si>
    <t>3200　主として管理事務を行う本社等（32その他の製造業）、3209　その他の管理，補助的経済活動を行う事業所（32その他の製造業）、3211　貴金属・宝石製装身具（ジュエリー）製品製造業、3212　貴金属・宝石製装身具（ジュエリー）附属品・同材料加工業、3219　その他の貴金属製品製造業、3221　装身具・装飾品製造業（貴金属・宝石製を除く）、3222　造花・装飾用羽毛製造業、3223　ボタン製造業、3224　針・ピン・ホック・スナップ・同関連品製造業、3229　その他の装身具・装飾品製造業、3231　時計・同部分品製造業、3241　ピアノ製造業、3249　その他の楽器・楽器部品・同材料製造業、3251　娯楽用具・がん具製造業（人形を除く）、3252　人形製造業、3253　運動用具製造業、3261　万年筆・ペン類・鉛筆製造業、3262　毛筆・絵画用品製造業（鉛筆を除く）、3269　その他の事務用品製造業、3271　漆器製造業、3281　麦わら・パナマ類帽子・わら工品製造業、3282　畳製造業、3283　うちわ・扇子・ちょうちん製造業、3284　ほうき・ブラシ製造業、3285　喫煙用具製造業（貴金属・宝石製を除く）、3289　その他の生活雑貨製品製造業、3291　煙火製造業、3292　看板・標識機製造業、3293　パレット製造業、3294　モデル・模型製造業、3295　工業用模型製造業、3296　情報記録物製造業（新聞，書籍等の印刷物を除く）、3297　眼鏡製造業（枠を含む）、3299　他に分類されないその他の製造業</t>
    <phoneticPr fontId="4"/>
  </si>
  <si>
    <t>Ｆ　電気・ガス・熱供給・水道業</t>
    <phoneticPr fontId="4"/>
  </si>
  <si>
    <t>33 電気業</t>
    <phoneticPr fontId="4"/>
  </si>
  <si>
    <t>3300　主として管理事務を行う本社等（33電気業）、3309　その他の管理，補助的経済活動を行う事業所（33電気業）、3311　発電所、3312　変電所</t>
    <phoneticPr fontId="4"/>
  </si>
  <si>
    <t>34 ガス業</t>
    <phoneticPr fontId="4"/>
  </si>
  <si>
    <t>3400　主として管理事務を行う本社等（34ガス業）、3409　その他の管理，補助的経済活動を行う事業所（34ガス業）、3411　ガス製造工場、3412　ガス供給所</t>
    <phoneticPr fontId="4"/>
  </si>
  <si>
    <t>35 熱供給業</t>
    <phoneticPr fontId="4"/>
  </si>
  <si>
    <t>3500　主として管理事務を行う本社等（35熱供給業）、3509　その他の管理，補助的経済活動を行う事業所（35熱供給業）、3511　熱供給業</t>
    <phoneticPr fontId="4"/>
  </si>
  <si>
    <t>36 水道業</t>
    <phoneticPr fontId="4"/>
  </si>
  <si>
    <t>3600　主として管理事務を行う本社等（36水道業）、3609　その他の管理，補助的経済活動を行う事業所（36水道業）、3611　上水道業、3621　工業用水道業、3631　下水道処理施設維持管理業、3632　下水道管路施設維持管理業</t>
    <phoneticPr fontId="4"/>
  </si>
  <si>
    <t>Ｇ　情報通信業</t>
    <phoneticPr fontId="4"/>
  </si>
  <si>
    <t>37 通信業</t>
    <phoneticPr fontId="4"/>
  </si>
  <si>
    <t>3700　主として管理事務を行う本社等（37通信業）、3709　その他の管理，補助的経済活動を行う事業所（37通信業）、3711　地域電気通信業（有線放送電話業を除く）、3712　長距離電気通信業、3713　有線放送電話業、3719　その他の固定電気通信業、3721　移動電気通信業、3731　電気通信に附帯するサービス業</t>
    <phoneticPr fontId="4"/>
  </si>
  <si>
    <t>38 放送業</t>
    <phoneticPr fontId="4"/>
  </si>
  <si>
    <t>3800　主として管理事務を行う本社等（38放送業）、3809　その他の管理，補助的経済活動を行う事業所（38放送業）、3811　公共放送業（有線放送業を除く）、3821　テレビジョン放送業（衛星放送業を除く）、3822　ラジオ放送業（衛星放送業を除く）、3823　衛星放送業、3829　その他の民間放送業、3831　有線テレビジョン放送業、3832　有線ラジオ放送業</t>
    <phoneticPr fontId="4"/>
  </si>
  <si>
    <t>39 情報サービス業</t>
    <phoneticPr fontId="4"/>
  </si>
  <si>
    <r>
      <t>3900　主として管理事務を行う本社等（39情報サービス業）、3909　その他の管理，補助的経済活動を行う事業所（39情報サービス業）、3911　受託開発ソフトウェア業、3912　組込みソフトウェア業、3913　パッケージソフトウェア業、3914　ゲームソフトウェア業、3921　情報処理サービス業、3922　情報提供サービス業、</t>
    </r>
    <r>
      <rPr>
        <sz val="9"/>
        <color indexed="10"/>
        <rFont val="ＭＳ Ｐゴシック"/>
        <family val="3"/>
        <charset val="128"/>
      </rPr>
      <t>3923　市場調査・世論調査・社会調査業、</t>
    </r>
    <r>
      <rPr>
        <sz val="9"/>
        <rFont val="ＭＳ Ｐゴシック"/>
        <family val="3"/>
        <charset val="128"/>
      </rPr>
      <t>3929　その他の情報処理・提供サービス業</t>
    </r>
    <rPh sb="170" eb="172">
      <t>シジョウ</t>
    </rPh>
    <rPh sb="172" eb="174">
      <t>チョウサ</t>
    </rPh>
    <rPh sb="175" eb="177">
      <t>ヨロン</t>
    </rPh>
    <rPh sb="177" eb="179">
      <t>チョウサ</t>
    </rPh>
    <rPh sb="180" eb="182">
      <t>シャカイ</t>
    </rPh>
    <rPh sb="182" eb="185">
      <t>チョウサギョウ</t>
    </rPh>
    <phoneticPr fontId="4"/>
  </si>
  <si>
    <t>40 インターネット附随サービス業</t>
    <phoneticPr fontId="4"/>
  </si>
  <si>
    <t>4000　主として管理事務を行う本社等（40インターネット附随サービス業）、4009　その他の管理，補助的経済活動を行う事業所（40インターネット附随サービス業）、4011　ポータルサイト・サーバ運営業、4012　アプリケーション・サービス・コンテンツ・プロバイダ、4013　インターネット利用サポート業</t>
    <phoneticPr fontId="4"/>
  </si>
  <si>
    <t>41 映像・音声・文字情報製作業</t>
    <phoneticPr fontId="4"/>
  </si>
  <si>
    <t>4100　主として管理事務を行う本社等（41映像・音声・文字情報制作業）、4109　その他の管理，補助的経済活動を行う事業所（41映像・音声・文字情報制作業）、4111　映画・ビデオ制作業（テレビジョン番組制作業，アニメーション制作業を除く）、4112　テレビジョン番組制作業（アニメーション制作業を除く）、4113　アニメーション制作業、4114　映画・ビデオ・テレビジョン番組配給業、4121　レコード制作業、4122　ラジオ番組制作業、4131　新聞業、4141　出版業、4151　広告制作業、4161　ニュース供給業、4169　その他の映像・音声・文字情報制作に附帯するサービス業</t>
    <phoneticPr fontId="4"/>
  </si>
  <si>
    <t>Ｈ　運輸業，郵便業</t>
    <phoneticPr fontId="4"/>
  </si>
  <si>
    <t>42 鉄道業　　　　</t>
    <phoneticPr fontId="4"/>
  </si>
  <si>
    <t>4200　主として管理事務を行う本社等（42鉄道業）、4209　その他の管理，補助的経済活動を行う事業所（42鉄道業）、4211　普通鉄道業、4212　軌道業、4213　地下鉄道業、4214　モノレール鉄道業（地下鉄道業を除く）、4215　案内軌条式鉄道業（地下鉄道業を除く）、4216　鋼索鉄道業、4217　索道業、4219　その他の鉄道業</t>
    <phoneticPr fontId="4"/>
  </si>
  <si>
    <t>43 道路旅客運送業</t>
    <phoneticPr fontId="4"/>
  </si>
  <si>
    <t>4300　主として管理事務を行う本社等（43道路旅客運送業）、4309　その他の管理，補助的経済活動を行う事業所（43道路旅客運送業）、4311　一般乗合旅客自動車運送業、4321　一般乗用旅客自動車運送業、4331　一般貸切旅客自動車運送業、4391　特定旅客自動車運送業、4399　他に分類されない道路旅客運送業</t>
    <phoneticPr fontId="4"/>
  </si>
  <si>
    <t>44 道路貨物運送業</t>
    <phoneticPr fontId="4"/>
  </si>
  <si>
    <t>4400　主として管理事務を行う本社等（44道路貨物運送業）、4409　その他の管理，補助的経済活動を行う事業所（44道路貨物運送業）、4411　一般貨物自動車運送業（特別積合せ貨物運送業を除く）、4412　特別積合せ貨物運送業、4421　特定貨物自動車運送業、4431　貨物軽自動車運送業、4441　集配利用運送業、4499　その他の道路貨物運送業</t>
    <phoneticPr fontId="4"/>
  </si>
  <si>
    <t>45 水運業</t>
    <phoneticPr fontId="4"/>
  </si>
  <si>
    <t>4500　主として管理事務を行う本社等（45水運業）、4509　その他の管理，補助的経済活動を行う事業所（45水運業）、4511　外航旅客海運業、4512　外航貨物海運業、4521　沿海旅客海運業、4522　沿海貨物海運業、4531　港湾旅客海運業、4532　河川水運業、4533　湖沼水運業、4541　船舶貸渡業（内航船舶貸渡業を除く）、4542　内航船舶貸渡業</t>
    <phoneticPr fontId="4"/>
  </si>
  <si>
    <t>46 航空運輸業</t>
    <phoneticPr fontId="4"/>
  </si>
  <si>
    <t>4600　主として管理事務を行う本社等（46航空運輸業）、4609　その他の管理，補助的経済活動を行う事業所（46航空運輸業）、4611　航空運送業、4621　航空機使用業（航空運送業を除く）</t>
    <phoneticPr fontId="4"/>
  </si>
  <si>
    <t>47 倉庫業　</t>
    <phoneticPr fontId="4"/>
  </si>
  <si>
    <t>4700　主として管理事務を行う本社等（47倉庫業）、4709　その他の管理，補助的経済活動を行う事業所（47倉庫業）、4711　倉庫業（冷蔵倉庫業を除く）、4721　冷蔵倉庫業</t>
    <phoneticPr fontId="4"/>
  </si>
  <si>
    <t>48 運輸に附帯するサービス業</t>
    <phoneticPr fontId="4"/>
  </si>
  <si>
    <t>4800　主として管理事務を行う本社等（48運輸に附帯するサービス業）、4809　その他の管理，補助的経済活動を行う事業所（48運輸に附帯するサービス業）、4811　港湾運送業、4821　利用運送業（集配利用運送業を除く）、4822　運送取次業、4831　運送代理店、4841　こん包業（組立こん包業を除く）、4842　組立こん包業、4851　鉄道施設提供業、4852　道路運送固定施設業、4853　自動車ターミナル業、4854　貨物荷扱固定施設業、4855　桟橋泊きょ業、4856　飛行場業、4891　海運仲立業、4899　他に分類されない運輸に附帯するサービス業</t>
    <phoneticPr fontId="4"/>
  </si>
  <si>
    <t>49 郵便業（信書便事業を含む）</t>
    <phoneticPr fontId="4"/>
  </si>
  <si>
    <t>4901　管理，補助的経済活動を行う事業所（49郵便業）、4911　郵便業（信書便事業を含む）</t>
    <phoneticPr fontId="4"/>
  </si>
  <si>
    <t>Ｉ　卸売業，小売業</t>
    <phoneticPr fontId="4"/>
  </si>
  <si>
    <t>50 各種商品卸売業　　　</t>
    <phoneticPr fontId="4"/>
  </si>
  <si>
    <t>5000　主として管理事務を行う本社等（50各種商品卸売業）、5008　自家用倉庫（50各種商品卸売業）、5009　その他の管理，補助的経済活動を行う事業所（50各種商品卸売業）、5011　各種商品卸売業（従業者が常時100人以上のもの）、5019　その他の各種商品卸売業</t>
    <phoneticPr fontId="4"/>
  </si>
  <si>
    <t>51 繊維・衣服等卸売業</t>
    <phoneticPr fontId="4"/>
  </si>
  <si>
    <t>5100　主として管理事務を行う本社等（51繊維・衣服等卸売業）、5108　自家用倉庫（51繊維・衣服等卸売業）、5109　その他の管理，補助的経済活動を行う事業所（51繊維・衣服等卸売業）、5111　繊維原料卸売業、5112　糸卸売業、5113　織物卸売業（室内装飾繊維品を除く）、5121　男子服卸売業、5122　婦人・子供服卸売業、5123　下着類卸売業、5129　その他の衣服卸売業、5131　寝具類卸売業、5132　靴・履物卸売業、5133　かばん・袋物卸売業、5139　その他の身の回り品卸売業</t>
    <phoneticPr fontId="4"/>
  </si>
  <si>
    <t>52 飲食料品卸売業</t>
    <phoneticPr fontId="4"/>
  </si>
  <si>
    <t>5200　主として管理事務を行う本社等（52飲食料品卸売業）、5208　自家用倉庫（52飲食料品卸売業）、5209　その他の管理，補助的経済活動を行う事業所（52飲食料品卸売業）、5211　米麦卸売業、5212　雑穀・豆類卸売業、5213　野菜卸売業、5214　果実卸売業、5215　食肉卸売業、5216　生鮮魚介卸売業、5219　その他の農畜産物・水産物卸売業、5221　砂糖・味そ・しょう油卸売業、5222　酒類卸売業、5223　乾物卸売業、5224　菓子・パン類卸売業、5225　飲料卸売業（別掲を除く）、5226　茶類卸売業、5227　牛乳・乳製品卸売業、5229　その他の食料・飲料卸売業</t>
    <phoneticPr fontId="4"/>
  </si>
  <si>
    <t>53 建築材料,鉱物・金属材料等卸売業</t>
    <phoneticPr fontId="4"/>
  </si>
  <si>
    <t>5300　主として管理事務を行う本社等（53建築材料，鉱物・金属材料等卸売業）、5308　自家用倉庫（53建築材料，鉱物・金属材料等卸売業）、5309　その他の管理，補助的経済活動を行う事業所（53建築材料，鉱物・金属材料等卸売業）、5311　木材・竹材卸売業、5312　セメント卸売業、5313　板ガラス卸売業、5314　建築用金属製品卸売業（建築用金物を除く）、5319　その他の建築材料卸売業、5321　塗料卸売業、5322　プラスチック卸売業、5329　その他の化学製品卸売業、5331　石油卸売業、5332　鉱物卸売業（石油を除く）、5341　鉄鋼粗製品卸売業、5342　鉄鋼一次製品卸売業、5349　その他の鉄鋼製品卸売業、5351　非鉄金属地金卸売業、5352　非鉄金属製品卸売業、5361　空瓶・空缶等空容器卸売業、5362　鉄スクラップ卸売業、5363　非鉄金属スクラップ卸売業、5364　古紙卸売業、5369　その他の再生資源卸売業</t>
    <phoneticPr fontId="4"/>
  </si>
  <si>
    <t>54 機械器具卸売業　　</t>
    <phoneticPr fontId="4"/>
  </si>
  <si>
    <t>5400　主として管理事務を行う本社等（54機械器具卸売業）、5408　自家用倉庫（54機械器具卸売業）、5409　その他の管理，補助的経済活動を行う事業所（54機械器具卸売業）、5411　農業用機械器具卸売業、5412　建設機械・鉱山機械卸売業、5413　金属加工機械卸売業、5414　事務用機械器具卸売業、5419　その他の産業機械器具卸売業、5421　自動車卸売業（二輪自動車を含む）、5422　自動車部分品・附属品卸売業（中古品を除く）、5423　自動車中古部品卸売業、5431　家庭用電気機械器具卸売業、5432　電気機械器具卸売業（家庭用電気機械器具を除く）、5491　輸送用機械器具卸売業（自動車を除く）、5492　計量器・理化学機械器具・光学機械器具等卸売業、5493　医療用機械器具卸売業（歯科用機械器具を含む）、その他の卸売業、5500　主として管理事務を行う本社等（55その他の卸売業）、5508　自家用倉庫（55その他の卸売業）、5509　その他の管理，補助的経済活動を行う事業所（55その他の卸売業）</t>
    <phoneticPr fontId="4"/>
  </si>
  <si>
    <t>55 その他の卸売業</t>
    <phoneticPr fontId="4"/>
  </si>
  <si>
    <t>5500　主として管理事務を行う本社等（55その他の卸売業）、5508　自家用倉庫（55その他の卸売業）、5509　その他の管理，補助的経済活動を行う事業所（55その他の卸売業）、5511　家具・建具卸売業、5512　荒物卸売業、5513　畳卸売業、5514　室内装飾繊維品卸売業、5515　陶磁器・ガラス器卸売業、5519　その他のじゅう器卸売業、5521　医薬品卸売業、5522　医療用品卸売業、5523　化粧品卸売業、5524　合成洗剤卸売業、5531　紙卸売業、5532　紙製品卸売業、5591　金物卸売業、5592　肥料・飼料卸売業、5593　スポーツ用品卸売業、5594　娯楽用品・がん具卸売業、5595　たばこ卸売業、5596　ジュエリー製品卸売業、5597　書籍・雑誌卸売業、5598　代理商，仲立業、5599　他に分類されないその他の卸売業</t>
    <phoneticPr fontId="4"/>
  </si>
  <si>
    <t>56 各種商品小売業</t>
    <rPh sb="7" eb="8">
      <t>コ</t>
    </rPh>
    <phoneticPr fontId="4"/>
  </si>
  <si>
    <t>5600　主として管理事務を行う本社等（56各種商品小売業）、5608　自家用倉庫（56各種商品小売業）、5609　その他の管理，補助的経済活動を行う事業所（56各種商品小売業）、5611　百貨店，総合スーパー、5699　その他の各種商品小売業（従業者が常時50人未満のもの）</t>
    <phoneticPr fontId="4"/>
  </si>
  <si>
    <t>57 織物・衣服・身の回り品小売業　　</t>
    <phoneticPr fontId="4"/>
  </si>
  <si>
    <t>5700　主として管理事務を行う本社等（57織物・衣服・身の回り品小売業）、5708　自家用倉庫（57織物・衣服・身の回り品小売業）、5709　その他の管理，補助的経済活動を行う事業所（57織物・衣服・身の回り品小売業）、5711　呉服・服地小売業、5712　寝具小売業、5721　男子服小売業、5731　婦人服小売業、5732　子供服小売業、5741　靴小売業、5742　履物小売業（靴を除く）、5791　かばん・袋物小売業、5792　下着類小売業、5793　洋品雑貨・小間物小売業、5799　他に分類されない織物・衣服・身の回り品小売業</t>
    <phoneticPr fontId="4"/>
  </si>
  <si>
    <t>58 飲食料品小売業</t>
    <phoneticPr fontId="4"/>
  </si>
  <si>
    <t>5800　主として管理事務を行う本社等（58飲食料品小売業）、5808　自家用倉庫（58飲食料品小売業）、5809　その他の管理，補助的経済活動を行う事業所（58飲食料品小売業）、5811　各種食料品小売業、5821　野菜小売業、5822　果実小売業、5831　食肉小売業（卵，鳥肉を除く）、5832　卵・鳥肉小売業、5841　鮮魚小売業、5851　酒小売業、5861　菓子小売業（製造小売）、5862　菓子小売業（製造小売でないもの）、5863　パン小売業（製造小売）、5864　パン小売業（製造小売でないもの）、5891　コンビニエンスストア（飲食料品を中心とするものに限る）、5892　牛乳小売業、5893　飲料小売業（別掲を除く）、5894　茶類小売業、5895　料理品小売業、5896　米穀類小売業、5897　豆腐・かまぼこ等加工食品小売業、5898　乾物小売業、5899　他に分類されない飲食料品小売業</t>
    <phoneticPr fontId="4"/>
  </si>
  <si>
    <t>59 機械器具小売業</t>
    <phoneticPr fontId="4"/>
  </si>
  <si>
    <t>5900　主として管理事務を行う本社等（59機械器具小売業）、5908　自家用倉庫（59機械器具小売業）、5909　その他の管理，補助的経済活動を行う事業所（59機械器具小売業）、5911　自動車（新車）小売業、5912　中古自動車小売業、5913　自動車部分品・附属品小売業、5914　二輪自動車小売業（原動機付自転車を含む）、5921　自転車小売業、5931　電気機械器具小売業（中古品を除く）、5932　電気事務機械器具小売業（中古品を除く）、5933　中古電気製品小売業、5939　その他の機械器具小売業、その他の小売業</t>
    <phoneticPr fontId="4"/>
  </si>
  <si>
    <t>60 その他の小売業</t>
    <phoneticPr fontId="4"/>
  </si>
  <si>
    <t>6000　主として管理事務を行う本社等（60その他の小売業）、6008　自家用倉庫（60その他の小売業）、6009　その他の管理，補助的経済活動を行う事業所（60その他の小売業）、6011　家具小売業、6012　建具小売業、6013　畳小売業、6014　宗教用具小売業、6021　金物小売業、6022　荒物小売業、6023　陶磁器・ガラス器小売業、6029　他に分類されないじゅう器小売業、6031　ドラッグストア、6032　医薬品小売業（調剤薬局を除く）、6033　調剤薬局、6034　化粧品小売業、6041　農業用機械器具小売業、6042　苗・種子小売業、6043　肥料・飼料小売業、6051　ガソリンスタンド、6052　燃料小売業（ガソリンスタンドを除く）、6061　書籍・雑誌小売業（古本を除く）、6063　新聞小売業、6062　古本小売業、6064　紙・文房具小売業、6071　スポーツ用品小売業、6072　がん具・娯楽用品小売業、6073　楽器小売業、6081　写真機・写真材料小売業、6082　時計・眼鏡・光学機械小売業、6091　ホームセンター、6092　たばこ・喫煙具専門小売業、6093　花・植木小売業、6094　建築材料小売業、6095　ジュエリー製品小売業、6096　ペット・ペット用品小売業、6097　骨とう品小売業、6098　中古品小売業（骨とう品を除く）、6099　他に分類されないその他の小売業</t>
    <phoneticPr fontId="4"/>
  </si>
  <si>
    <t>61 無店舗小売業</t>
    <phoneticPr fontId="4"/>
  </si>
  <si>
    <t>6100　主として管理事務を行う本社等（61無店舗小売業）、6108　自家用倉庫（61無店舗小売業）、6109　その他の管理，補助的経済活動を行う事業所（61無店舗小売業）、6111　無店舗小売業（各種商品小売）、6112　無店舗小売業（織物・衣服・身の回り品小売）、6113　無店舗小売業（飲食料品小売）、6114　無店舗小売業（機械器具小売）、6119　無店舗小売業（その他の小売）、6121　自動販売機による小売業、6199　その他の無店舗小売業</t>
    <phoneticPr fontId="4"/>
  </si>
  <si>
    <t>Ｊ　金融業，保険業</t>
    <phoneticPr fontId="4"/>
  </si>
  <si>
    <t>62 銀行業　　　</t>
    <phoneticPr fontId="4"/>
  </si>
  <si>
    <t>6200　主として管理事務を行う本社等（62銀行業）、6209　その他の管理，補助的経済活動を行う事業所（62銀行業）、6211　中央銀行、6221　普通銀行、6222　郵便貯金銀行、6223　信託銀行、6229　その他の銀行</t>
    <phoneticPr fontId="4"/>
  </si>
  <si>
    <t>63 協同組織金融業</t>
    <phoneticPr fontId="4"/>
  </si>
  <si>
    <t>6300　主として管理事務を行う本社等（63協同組織金融業）、6309　その他の管理，補助的経済活動を行う事業所（63協同組織金融業）、6311　信用金庫・同連合会、6312　信用協同組合・同連合会、6313　商工組合中央金庫、6314　労働金庫・同連合会、6321　農林中央金庫、6322　信用農業協同組合連合会、6323　信用漁業協同組合連合会，信用水産加工業協同組合連合会、6324　農業協同組合、6325　漁業協同組合，水産加工業協同組合</t>
    <phoneticPr fontId="4"/>
  </si>
  <si>
    <t>64 貸金業,クレジットカード業等非預金信用機関</t>
    <phoneticPr fontId="4"/>
  </si>
  <si>
    <t>6400　主として管理事務を行う本社等、6409　その他の管理，補助的経済活動を行う事業所、6411　消費者向け貸金業、6412　事業者向け貸金業、6421　質屋、6431　クレジットカード業、6432　割賦金融業、6491　政府関係金融機関、6492　住宅専門金融業、6493　証券金融業、6499　他に分類されない非預金信用機関</t>
    <phoneticPr fontId="4"/>
  </si>
  <si>
    <t>65 金融商品取引業,商品先物取扱引業　　</t>
    <phoneticPr fontId="4"/>
  </si>
  <si>
    <r>
      <t>6500　主として管理事務を行う本社等（65金融商品取引業，商品先物取引業）、6509　その他の管理，補助的経済活動を行う事業所（65金融商品取引業，商品先物取引業）、6511　金融商品取引業（投資助言・代理・運用業，補助的金融商品取引業を除く）、6512　投資助言・代理業、6513　投資運用業、6514　補助的金融商品取引業、</t>
    </r>
    <r>
      <rPr>
        <sz val="9"/>
        <color indexed="10"/>
        <rFont val="ＭＳ Ｐゴシック"/>
        <family val="3"/>
        <charset val="128"/>
      </rPr>
      <t>6521　商品先物取引業、6522　商品投資顧問業、6529　その他の商品先物取引業，商品投資顧問業</t>
    </r>
    <rPh sb="187" eb="189">
      <t>コモン</t>
    </rPh>
    <rPh sb="212" eb="214">
      <t>コモン</t>
    </rPh>
    <phoneticPr fontId="4"/>
  </si>
  <si>
    <t>66 補助的金融業等</t>
    <phoneticPr fontId="4"/>
  </si>
  <si>
    <t>6600　主として管理事務を行う本社等（66補助的金融業等）、6609　その他の管理，補助的経済活動を行う事業所（66補助的金融業等）、6611　短資業、6612　手形交換所、6613　両替業、6614　信用保証機関、6615　信用保証再保険機関、6616　預・貯金等保険機関、6617　金融商品取引所、6618　商品取引所、6619　その他の補助的金融業，金融附帯業、6621　運用型信託業、6622　管理型信託業、6631　金融商品仲介業、6632　信託契約代理業、6639　その他の金融代理業</t>
    <phoneticPr fontId="4"/>
  </si>
  <si>
    <t>67 保険業（保険媒介代理業,保険サービス業を含む）</t>
    <phoneticPr fontId="4"/>
  </si>
  <si>
    <t>6700　主として管理事務を行う本社等（67保険業）、6709　その他の管理，補助的経済活動を行う事業所（67保険業）、6711　生命保険業（郵便保険業，生命保険再保険業を除く）、6712　郵便保険業、6713　生命保険再保険業、6719　その他の生命保険業、6721　損害保険業（損害保険再保険業を除く）、6722　損害保険再保険業、6729　その他の損害保険業、6731　共済事業（各種災害補償法によるもの）、6732　共済事業（各種協同組合法等によるもの）、6733　少額短期保険業、6741　生命保険媒介業、6742　損害保険代理業、6743　共済事業媒介代理業・少額短期保険代理業、6751　保険料率算出団体、6752　損害査定業、6759　その他の保険サービス業</t>
    <phoneticPr fontId="4"/>
  </si>
  <si>
    <t>Ｋ　不動産業，物品賃貸業</t>
    <phoneticPr fontId="4"/>
  </si>
  <si>
    <t>68 不動産取引業　</t>
    <phoneticPr fontId="4"/>
  </si>
  <si>
    <t>6800　主として管理事務を行う本社等（68不動産取引業）、6809　その他の管理，補助的経済活動を行う事業所（68不動産取引業）、6811　建物売買業、6812　土地売買業、6821　不動産代理業・仲介業</t>
    <phoneticPr fontId="4"/>
  </si>
  <si>
    <t>69 不動産賃貸業・管理業</t>
    <phoneticPr fontId="4"/>
  </si>
  <si>
    <t>6900　主として管理事務を行う本社等（69不動産賃貸業・管理業）、6909　その他の管理，補助的経済活動を行う事業所（69不動産賃貸業・管理業）、6911　貸事務所業、6912　土地賃貸業、6919　その他の不動産賃貸業、6921　貸家業、6922　貸間業、6931　駐車場業、6941　不動産管理業</t>
    <phoneticPr fontId="4"/>
  </si>
  <si>
    <t>70 物品賃貸業</t>
    <phoneticPr fontId="4"/>
  </si>
  <si>
    <t>7000　主として管理事務を行う本社等（70物品賃貸業）、7009　その他の管理，補助的経済活動を行う事業所（70物品賃貸業）、7011　総合リース業、7019　その他の各種物品賃貸業、7021　産業用機械器具賃貸業（建設機械器具を除く）、7022　建設機械器具賃貸業、7031　事務用機械器具賃貸業（電子計算機を除く）、7032　電子計算機・同関連機器賃貸業、7041　自動車賃貸業、7051　スポーツ・娯楽用品賃貸業、7091　映画・演劇用品賃貸業、7092　音楽・映像記録物賃貸業（別掲を除く）、7093　貸衣しょう業（別掲を除く）、7099　他に分類されない物品賃貸業</t>
    <phoneticPr fontId="4"/>
  </si>
  <si>
    <t>Ｌ　学術研究，専門・技術サービス業</t>
    <phoneticPr fontId="4"/>
  </si>
  <si>
    <t>71 学術・開発研究機関</t>
    <phoneticPr fontId="4"/>
  </si>
  <si>
    <t>7101　管理，補助的経済活動を行う事業所（71学術・開発研究機関）、7111　理学研究所、7112　工学研究所、7113　農学研究所、7114　医学・薬学研究所、7121　人文・社会科学研究所</t>
    <phoneticPr fontId="4"/>
  </si>
  <si>
    <t>72 専門サービス業（他に分類されないもの）　　</t>
    <phoneticPr fontId="4"/>
  </si>
  <si>
    <t>7201　管理，補助的経済活動を行う事業所（72専門サービス業）、7211　法律事務所、7212　特許事務所、7221　公証人役場，司法書士事務所、7222　土地家屋調査士事務所、7231　行政書士事務所、7241　公認会計士事務所、7242　税理士事務所、7251　社会保険労務士事務所、7261　デザイン業、7271　著述家業、7272　芸術家業、7281　経営コンサルタント業、7282　純粋持株会社、7291　興信所、7292　翻訳業（著述家業を除く）、7293　通訳業，通訳案内業、7294　不動産鑑定業、7299　他に分類されない専門サービス業</t>
    <phoneticPr fontId="4"/>
  </si>
  <si>
    <t>73 広告業</t>
    <phoneticPr fontId="4"/>
  </si>
  <si>
    <t>7300　主として管理事務を行う本社等（73広告業）、7309　その他の管理，補助的経済活動を行う事業所（73広告業）、7311　広告業</t>
    <phoneticPr fontId="4"/>
  </si>
  <si>
    <t>74 技術サービス業（他に分類されないもの）</t>
    <phoneticPr fontId="4"/>
  </si>
  <si>
    <t>7401　管理，補助的経済活動を行う事業所（74技術サービス業）、7411　獣医業、7421　建築設計業、7422　測量業、7429　その他の土木建築サービス業、7431　機械設計業、7441　商品検査業、7442　非破壊検査業、7451　一般計量証明業、7452　環境計量証明業、7459　その他の計量証明業、7461　写真業（商業写真業を除く）、7462　商業写真業、7499　その他の技術サービス業</t>
    <phoneticPr fontId="4"/>
  </si>
  <si>
    <t>Ｍ　宿泊業，飲食サービス業</t>
    <phoneticPr fontId="4"/>
  </si>
  <si>
    <t>75 宿泊業</t>
    <phoneticPr fontId="4"/>
  </si>
  <si>
    <t>7500　主として管理事務を行う本社等（75宿泊業）、7509　その他の管理，補助的経済活動を行う事業所（75宿泊業）、7511　旅館，ホテル、7521　簡易宿所、7531　下宿業、7591　会社・団体の宿泊所、7592　リゾートクラブ、7599　他に分類されない宿泊業</t>
    <phoneticPr fontId="4"/>
  </si>
  <si>
    <t>76 飲食店</t>
    <phoneticPr fontId="4"/>
  </si>
  <si>
    <r>
      <t>7600　主として管理事務を行う本社等（76飲食店）、7609　その他の管理，補助的経済活動を行う事業所（76飲食店）、7611　食堂，レストラン（専門料理店を除く）、7621　日本料理店、7622　料亭、7623　中華料理店、7624　ラーメン店、7625　焼肉店、7629　その他の専門料理店、7631　そば・うどん店、7641　すし店、7651　酒場，ビヤホール、7661　バー，キャバレー，ナイトクラブ、7671　喫茶店、7691　ハンバーガー店、7692　お好み焼き・焼きそば・たこ焼店、</t>
    </r>
    <r>
      <rPr>
        <sz val="9"/>
        <color indexed="10"/>
        <rFont val="ＭＳ Ｐゴシック"/>
        <family val="3"/>
        <charset val="128"/>
      </rPr>
      <t>7699　他に分類されない飲食店</t>
    </r>
    <phoneticPr fontId="4"/>
  </si>
  <si>
    <t>77 持ち帰り・配達飲食サービス業</t>
    <phoneticPr fontId="4"/>
  </si>
  <si>
    <t>7700　主として管理事務を行う本社等（77持ち帰り・配達飲食サービス業）、7709　その他の管理，補助的経済活動を行う事業所（77持ち帰り・配達飲食サービス業）、7711　持ち帰り飲食サービス業、7721　配達飲食サービス業</t>
    <phoneticPr fontId="4"/>
  </si>
  <si>
    <t>Ｎ　生活関連サービス業，娯楽業</t>
    <phoneticPr fontId="4"/>
  </si>
  <si>
    <t>78 洗濯・理髪・美容・浴場業</t>
    <phoneticPr fontId="4"/>
  </si>
  <si>
    <r>
      <t>7800　主として管理事務を行う本社等（78洗濯・理容・美容・浴場業）、7809　その他の管理，補助的経済活動を行う事業所（78洗濯・理容・美容・浴場業）、7811　普通洗濯業、7812　洗濯物取次業、7813　リネンサプライ業、7821　理容業、7831　美容業、7841　一般公衆浴場業、7851　その他の公衆浴場業、7891　洗張・染物業、7892　エステティック業、</t>
    </r>
    <r>
      <rPr>
        <sz val="9"/>
        <color indexed="10"/>
        <rFont val="ＭＳ Ｐゴシック"/>
        <family val="3"/>
        <charset val="128"/>
      </rPr>
      <t>7893　リラクゼーション業、</t>
    </r>
    <r>
      <rPr>
        <sz val="9"/>
        <color indexed="10"/>
        <rFont val="ＭＳ Ｐゴシック"/>
        <family val="3"/>
        <charset val="128"/>
      </rPr>
      <t>7894　</t>
    </r>
    <r>
      <rPr>
        <sz val="9"/>
        <color indexed="10"/>
        <rFont val="ＭＳ Ｐゴシック"/>
        <family val="3"/>
        <charset val="128"/>
      </rPr>
      <t>ネイルサービス業、</t>
    </r>
    <r>
      <rPr>
        <sz val="9"/>
        <rFont val="ＭＳ Ｐゴシック"/>
        <family val="3"/>
        <charset val="128"/>
      </rPr>
      <t>7899　他に分類されない洗濯・理容・美容・浴場業</t>
    </r>
    <rPh sb="200" eb="201">
      <t>ギョウ</t>
    </rPh>
    <rPh sb="214" eb="215">
      <t>ギョウ</t>
    </rPh>
    <phoneticPr fontId="4"/>
  </si>
  <si>
    <t>79 その他の生活関連サービス業　　</t>
    <phoneticPr fontId="4"/>
  </si>
  <si>
    <r>
      <t>7900　主として管理事務を行う本社等（79その他の生活関連サービス業）、7909　その他の管理，補助的経済活動を行う事業所（79その他の生活関連サービス業）、7911　旅行業(旅行業者代理業を除く)、7912　旅行業者代理業、7921　家事サービス業（住込みのもの）、7922　家事サービス業（住込みでないもの）、7931　衣服裁縫修理業、7941　物品預り業、7951　火葬業、7952　墓地管理業、7961　葬儀業、7962　結婚式場業、7963　冠婚葬祭互助会、7991　食品賃加工業、7992　結婚相談業，結婚式場紹介業、</t>
    </r>
    <r>
      <rPr>
        <sz val="9"/>
        <color indexed="10"/>
        <rFont val="ＭＳ Ｐゴシック"/>
        <family val="3"/>
        <charset val="128"/>
      </rPr>
      <t>7993　写真プリント,現像・焼付業</t>
    </r>
    <r>
      <rPr>
        <sz val="9"/>
        <rFont val="ＭＳ Ｐゴシック"/>
        <family val="3"/>
        <charset val="128"/>
      </rPr>
      <t>、7999　他に分類されないその他の生活関連サービス業</t>
    </r>
    <phoneticPr fontId="4"/>
  </si>
  <si>
    <t>80 娯楽業</t>
    <phoneticPr fontId="4"/>
  </si>
  <si>
    <t>8000　主として管理事務を行う本社等（80娯楽業）、8009　その他の管理，補助的経済活動を行う事業所（80娯楽業）、8011　映画館、8021　劇場、8022　興行場、8023　劇団、8024　楽団，舞踏団、8025　演芸・スポーツ等興行団、8031　競輪場、8032　競馬場、8033　自動車・モータボートの競走場、8034　競輪競技団、8035　競馬競技団、8036　自動車・モータボートの競技団、8041　スポーツ施設提供業（別掲を除く）、8042　体育館、8043　ゴルフ場、8044　ゴルフ練習場、8045　ボウリング場、8046　テニス場、8047　バッティング・テニス練習場、8048　フィットネスクラブ、8051　公園、8052　遊園地（テーマパークを除く）、8053　テーマパーク、8061　ビリヤード場、8062　囲碁・将棋所、8063　マージャンクラブ、8064　パチンコホール、8065　ゲームセンター、8069　その他の遊戯場、8091　ダンスホール、8092　マリーナ業、8093　遊漁船業、8094　芸ぎ業、8095　カラオケボックス業、8096　娯楽に附帯するサービス業、8099　他に分類されない娯楽業</t>
    <phoneticPr fontId="4"/>
  </si>
  <si>
    <t>Ｏ　教育，学習支援業</t>
    <phoneticPr fontId="4"/>
  </si>
  <si>
    <t>81 学校教育</t>
    <phoneticPr fontId="4"/>
  </si>
  <si>
    <r>
      <t>8101　管理，補助的経済活動を行う事業所（81学校教育）、8111　幼稚園、8121　小学校、8131　中学校、8141　高等学校、8142　中等教育学校、8151　特別支援学校、8161　大学、8162　短期大学、8163　高等専門学校、8171　専修学校、8172　各種学校、</t>
    </r>
    <r>
      <rPr>
        <sz val="9"/>
        <color indexed="10"/>
        <rFont val="ＭＳ Ｐゴシック"/>
        <family val="3"/>
        <charset val="128"/>
      </rPr>
      <t>8181　幼保連携型認定こども園</t>
    </r>
    <rPh sb="146" eb="148">
      <t>ヨウホ</t>
    </rPh>
    <rPh sb="148" eb="150">
      <t>レンケイ</t>
    </rPh>
    <rPh sb="150" eb="151">
      <t>ガタ</t>
    </rPh>
    <rPh sb="151" eb="153">
      <t>ニンテイ</t>
    </rPh>
    <rPh sb="156" eb="157">
      <t>エン</t>
    </rPh>
    <phoneticPr fontId="4"/>
  </si>
  <si>
    <t>82 その他の教育,学習支援業</t>
    <phoneticPr fontId="4"/>
  </si>
  <si>
    <t>8200　主として管理事務を行う本社等（82その他の教育，学習支援業）、8209　その他の管理，補助的経済活動を行う事業所（82その他の教育，学習支援業）、8211　公民館、8212　図書館、8213　博物館，美術館、8214　動物園，植物園，水族館、8215　青少年教育施設、8216　社会通信教育、8219　その他の社会教育、8221　職員教育施設・支援業、8222　職業訓練施設、8229　その他の職業・教育支援施設、8231　学習塾、8241　音楽教授業、8242　書道教授業、8243　生花・茶道教授業、8244　そろばん教授業、8245　外国語会話教授業、8246　スポーツ・健康教授業、8249　その他の教養・技能教授業、8299　他に分類されない教育，学習支援業</t>
    <phoneticPr fontId="4"/>
  </si>
  <si>
    <t>Ｐ　医療，福祉</t>
    <phoneticPr fontId="4"/>
  </si>
  <si>
    <t>83 医療業</t>
    <phoneticPr fontId="4"/>
  </si>
  <si>
    <t>8300　主として管理事務を行う本社等（83医療業）、8309　その他の管理，補助的経済活動を行う事業所（83医療業）、8311　一般病院、8312　精神科病院、8321　有床診療所、8322　無床診療所、8331　歯科診療所、8341　助産所、8342　看護業、8351　あん摩マッサージ指圧師・はり師・きゅう師・柔道整復師の施術所、8359　その他の療術業、8361　歯科技工所、8369　その他の医療に附帯するサービス業</t>
    <phoneticPr fontId="4"/>
  </si>
  <si>
    <t>84 保健衛生</t>
    <phoneticPr fontId="4"/>
  </si>
  <si>
    <t>8400　主として管理事務を行う本社等（84保健衛生）、8409　その他の管理，補助的経済活動を行う事業所（84保健衛生）、8411　保健所、8421　結核健康相談施設、8422　精神保健相談施設、8423　母子健康相談施設、8429　その他の健康相談施設、8491　検疫所（動物検疫所，植物防疫所を除く）、8492　検査業、8493　消毒業、8499　他に分類されない保健衛生</t>
    <phoneticPr fontId="4"/>
  </si>
  <si>
    <t>85 社会保険・社会福祉・介護事業</t>
    <phoneticPr fontId="4"/>
  </si>
  <si>
    <t>8500　主として管理事務を行う本社等（85社会保険・社会福祉・介護事業）、8509　その他の管理，補助的経済活動を行う事業所（85社会保険・社会福祉・介護事業）、8511　社会保険事業団体、8521　福祉事務所、8531　保育所、8539　その他の児童福祉事業、8541　特別養護老人ホーム、8542　介護老人保健施設、8543　通所・短期入所介護事業、8544　訪問介護事業、8545　認知症老人グループホーム、8546　有料老人ホーム、8549　その他の老人福祉・介護事業、8551　居住支援事業、8559　その他の障害者福祉事業、8591　更生保護事業、8599　他に分類されない社会保険・社会福祉・介護事業</t>
    <phoneticPr fontId="4"/>
  </si>
  <si>
    <t>Ｑ　複合サービス事業</t>
    <phoneticPr fontId="4"/>
  </si>
  <si>
    <t>86 郵便局</t>
    <phoneticPr fontId="4"/>
  </si>
  <si>
    <t>8601　管理，補助的経済活動を行う事業所（86郵便局）、8611　郵便局、8621　簡易郵便局、8629　その他の郵便局受託業</t>
    <phoneticPr fontId="4"/>
  </si>
  <si>
    <t>87 協同組合（他に分類されないもの）</t>
    <phoneticPr fontId="4"/>
  </si>
  <si>
    <t>8701　管理，補助的経済活動を行う事業所（87協同組合）、8711　農業協同組合（他に分類されないもの）、8712　漁業協同組合（他に分類されないもの）、8713　水産加工業協同組合（他に分類されないもの）、8714　森林組合（他に分類されないもの）、8721　事業協同組合（他に分類されないもの）</t>
    <phoneticPr fontId="4"/>
  </si>
  <si>
    <t xml:space="preserve">Ｒ　サービス業（他に分類されないもの） </t>
    <phoneticPr fontId="4"/>
  </si>
  <si>
    <t>88 廃棄物処理業</t>
    <phoneticPr fontId="4"/>
  </si>
  <si>
    <t>8800　主として管理事務を行う本社等（88廃棄物処理業）、8809　その他の管理，補助的経済活動を行う事業所（88廃棄物処理業）、8811　し尿収集運搬業、8812　し尿処分業、8813　浄化槽清掃業、8814　浄化槽保守点検業、8815　ごみ収集運搬業、8816　ごみ処分業、8817　清掃事務所、8821　産業廃棄物収集運搬業、8822　産業廃棄物処分業、8823　特別管理産業廃棄物収集運搬業、8824　特別管理産業廃棄物処分業、8891　死亡獣畜取扱業、8899　他に分類されない廃棄物処理業</t>
    <phoneticPr fontId="4"/>
  </si>
  <si>
    <t>89 自動車整備業　　　</t>
    <phoneticPr fontId="4"/>
  </si>
  <si>
    <t>8901　管理，補助的経済活動を行う事業所（89自動車整備業）、8911　自動車一般整備業、8919　その他の自動車整備業</t>
    <phoneticPr fontId="4"/>
  </si>
  <si>
    <t>90 機械等修理業（別掲を除く）</t>
    <phoneticPr fontId="4"/>
  </si>
  <si>
    <t>9000　主として管理事務を行う本社等（90機械等修理業）、9009　その他の管理，補助的経済活動を行う事業所（90機械等修理業）、9011　一般機械修理業（建設・鉱山機械を除く）、9012　建設・鉱山機械整備業、9021　電気機械器具修理業、9031　表具業、9091　家具修理業、9092　時計修理業、9093　履物修理業、9094　かじ業、9099　他に分類されない修理業</t>
    <phoneticPr fontId="4"/>
  </si>
  <si>
    <t>91 職業紹介・労働者派遣業</t>
    <phoneticPr fontId="4"/>
  </si>
  <si>
    <t>9100　主として管理事務を行う本社等（91職業紹介・労働者派遣業）、9109　その他の管理，補助的経済活動を行う事業所（91職業紹介・労働者派遣業）、9111　職業紹介業、9121　労働者派遣業</t>
    <phoneticPr fontId="4"/>
  </si>
  <si>
    <t>92 その他の事業サービス業</t>
    <phoneticPr fontId="4"/>
  </si>
  <si>
    <t>9200　主として管理事務を行う本社等（92その他の事業サービス業）、9209　その他の管理，補助的経済活動を行う事業所（92その他の事業サービス業）、9211　速記・ワープロ入力業、9212　複写業、9221　ビルメンテナンス業、9229　その他の建物サービス業、9231　警備業、9291　ディスプレイ業、9292　産業用設備洗浄業、9293　看板書き業、9299　他に分類されないその他の事業サービス業</t>
    <phoneticPr fontId="4"/>
  </si>
  <si>
    <t>93 政治・経済・文化団体　　　</t>
    <phoneticPr fontId="4"/>
  </si>
  <si>
    <t>9311　実業団体、9312　同業団体、9321　労働団体、9331　学術団体、9332　文化団体、9341　政治団体、9399　他に分類されない非営利的団体</t>
    <phoneticPr fontId="4"/>
  </si>
  <si>
    <t>94 宗教</t>
    <phoneticPr fontId="4"/>
  </si>
  <si>
    <t>9411　神社，神道教会、9412　教派事務所、9421　寺院，仏教教会、9422　宗派事務所、9431　キリスト教教会，修道院、9432　教団事務所、9491　その他の宗教の教会、9499　その他の宗教の教団事務所</t>
    <phoneticPr fontId="4"/>
  </si>
  <si>
    <t>95 その他のサービス業</t>
    <phoneticPr fontId="4"/>
  </si>
  <si>
    <t>9501　管理，補助的経済活動を行う事業所（95その他のサービス業）、9511　集会場、9521　と畜場、9599　他に分類されないサービス業</t>
    <phoneticPr fontId="4"/>
  </si>
  <si>
    <t>96 外国公務</t>
    <phoneticPr fontId="4"/>
  </si>
  <si>
    <t>9611　外国公館、、9699　その他の外国公務</t>
    <phoneticPr fontId="4"/>
  </si>
  <si>
    <t xml:space="preserve">Ｓ　公務（他に分類されるものを除く） </t>
    <phoneticPr fontId="4"/>
  </si>
  <si>
    <t>97 国家公務　</t>
    <phoneticPr fontId="4"/>
  </si>
  <si>
    <t>9711　立法機関、9721　司法機関、9731　行政機関、地方公務</t>
    <phoneticPr fontId="4"/>
  </si>
  <si>
    <t>98 地方公務</t>
    <phoneticPr fontId="4"/>
  </si>
  <si>
    <t>9811　都道府県機関、9821　市町村機関</t>
    <phoneticPr fontId="4"/>
  </si>
  <si>
    <t xml:space="preserve"> Ｔ　分類不能の産業</t>
    <phoneticPr fontId="4"/>
  </si>
  <si>
    <t>99 分類不能の産業</t>
    <phoneticPr fontId="4"/>
  </si>
  <si>
    <t>9999　分類不能の産業</t>
    <phoneticPr fontId="4"/>
  </si>
  <si>
    <t>大分類 Ａ　農業，林業（詳細：PDF形式）</t>
  </si>
  <si>
    <t>01　　農業</t>
  </si>
  <si>
    <t>　　010　　管理，補助的経済活動を行う事業所（01農業）</t>
    <phoneticPr fontId="4"/>
  </si>
  <si>
    <t>、</t>
    <phoneticPr fontId="4"/>
  </si>
  <si>
    <t>　　　　　　0100　　主として管理事務を行う本社等（01農業）</t>
    <phoneticPr fontId="4"/>
  </si>
  <si>
    <t>　　　　　　0109　　その他の管理，補助的経済活動を行う事業所（01農業）</t>
    <phoneticPr fontId="4"/>
  </si>
  <si>
    <t>　　　　011　　耕種農業</t>
  </si>
  <si>
    <t>　　　　　　0111　　米作農業</t>
  </si>
  <si>
    <t>　　　　　　0112　　米作以外の穀作農業</t>
  </si>
  <si>
    <t>　　　　　　0113　　野菜作農業（きのこ類の栽培を含む）</t>
  </si>
  <si>
    <t>　　　　　　0114　　果樹作農業</t>
  </si>
  <si>
    <t>　　　　　　0115　　花き作農業</t>
  </si>
  <si>
    <t>　　　　　　0116　　工芸農作物農業</t>
  </si>
  <si>
    <t>　　　　　　0117　　ばれいしょ・かんしょ作農業</t>
  </si>
  <si>
    <t>　　　　　　0119　　その他の耕種農業</t>
  </si>
  <si>
    <t>　　　　012　　畜産農業</t>
  </si>
  <si>
    <t>　　　　　　0121　　酪農業</t>
  </si>
  <si>
    <t>　　　　　　0122　　肉用牛生産業</t>
  </si>
  <si>
    <t>　　　　　　0123　　養豚業</t>
  </si>
  <si>
    <t>　　　　　　0124　　養鶏業</t>
  </si>
  <si>
    <t>　　　　　　0125　　畜産類似業</t>
  </si>
  <si>
    <t>　　　　　　0126　　養蚕農業</t>
  </si>
  <si>
    <t>　　　　　　0129　　その他の畜産農業</t>
  </si>
  <si>
    <t>　　　　013　　農業サービス業（園芸サービス業を除く）</t>
  </si>
  <si>
    <t>　　　　　　0131　　穀作サービス業</t>
  </si>
  <si>
    <t>　　　　　　0132　　野菜作・果樹作サービス業</t>
  </si>
  <si>
    <t>　　　　　　0133　　穀作，野菜作・果樹作以外の耕種サービス業</t>
  </si>
  <si>
    <t>　　　　　　0134　　畜産サービス業（獣医業を除く）</t>
  </si>
  <si>
    <t>　　　　014　　園芸サービス業</t>
  </si>
  <si>
    <t>　　　　　　0141　　園芸サービス業</t>
  </si>
  <si>
    <t>　　02　　林業</t>
  </si>
  <si>
    <t>　　　　020　　管理，補助的経済活動を行う事業所（02林業）</t>
    <phoneticPr fontId="4"/>
  </si>
  <si>
    <t>　　　　　　0200　　主として管理事務を行う本社等（02林業）</t>
    <phoneticPr fontId="4"/>
  </si>
  <si>
    <t>　　　　　　0209　　その他の管理，補助的経済活動を行う事業所（02林業）</t>
    <phoneticPr fontId="4"/>
  </si>
  <si>
    <t>　　　　021　　育林業</t>
  </si>
  <si>
    <t>　　　　　　0211　　育林業</t>
  </si>
  <si>
    <t>　　　　022　　素材生産業</t>
  </si>
  <si>
    <t>　　　　　　0221　　素材生産業</t>
  </si>
  <si>
    <t>　　　　023　　特用林産物生産業（きのこ類の栽培を除く）</t>
  </si>
  <si>
    <t>　　　　　　0231　　製薪炭業</t>
  </si>
  <si>
    <t>　　　　　　0239　　その他の特用林産物生産業（きのこ類の栽培を除く）</t>
  </si>
  <si>
    <t>　　　　024　　林業サービス業</t>
  </si>
  <si>
    <t>　　　　　　0241　　育林サービス業</t>
  </si>
  <si>
    <t>　　　　　　0242　　素材生産サービス業</t>
  </si>
  <si>
    <t>　　　　　　0243　　山林種苗生産サービス業</t>
  </si>
  <si>
    <t>　　　　　　0249　　その他の林業サービス業</t>
  </si>
  <si>
    <t>　　　　029　　その他の林業</t>
  </si>
  <si>
    <t>　　　　　　0299　　その他の林業</t>
  </si>
  <si>
    <t>＜項目一覧へ＞</t>
  </si>
  <si>
    <t>大分類 Ｂ　漁業（詳細：PDF形式）</t>
  </si>
  <si>
    <t>　　03　　漁業（水産養殖業を除く）</t>
  </si>
  <si>
    <t>　　　　030　　管理，補助的経済活動を行う事業所（03漁業）</t>
    <phoneticPr fontId="4"/>
  </si>
  <si>
    <t>　　　　　　0300　　主として管理事務を行う本社等（03漁業）</t>
    <phoneticPr fontId="4"/>
  </si>
  <si>
    <t>　　　　　　0309　　その他の管理，補助的経済活動を行う事業所（03漁業）</t>
    <phoneticPr fontId="4"/>
  </si>
  <si>
    <t>　　　　031　　海面漁業</t>
  </si>
  <si>
    <t>　　　　　　0311　　底びき網漁業</t>
  </si>
  <si>
    <t>　　　　　　0312　　まき網漁業</t>
  </si>
  <si>
    <t>　　　　　　0313　　刺網漁業</t>
  </si>
  <si>
    <t>　　　　　　0314　　釣・はえ縄漁業</t>
  </si>
  <si>
    <t>　　　　　　0315　　定置網漁業</t>
  </si>
  <si>
    <t>　　　　　　0316　　地びき網・船びき網漁業</t>
  </si>
  <si>
    <t>　　　　　　0317　　採貝・採藻業</t>
  </si>
  <si>
    <t>　　　　　　0318　　捕鯨業</t>
  </si>
  <si>
    <t>　　　　　　0319　　その他の海面漁業</t>
  </si>
  <si>
    <t>　　　　032　　内水面漁業</t>
  </si>
  <si>
    <t>　　　　　　0321　　内水面漁業</t>
  </si>
  <si>
    <t>　　04　　水産養殖業</t>
  </si>
  <si>
    <t>　　　　040　　管理，補助的経済活動を行う事業所（04水産養殖業）</t>
    <phoneticPr fontId="4"/>
  </si>
  <si>
    <t>　　　　　　0400　　主として管理事務を行う本社等（04水産養殖業）</t>
    <phoneticPr fontId="4"/>
  </si>
  <si>
    <t>　　　　　　0409　　その他の管理，補助的経済活動を行う事業所（04水産養殖業）</t>
    <phoneticPr fontId="4"/>
  </si>
  <si>
    <t>　　　　041　　海面養殖業</t>
  </si>
  <si>
    <t>　　　　　　0411　　魚類養殖業</t>
  </si>
  <si>
    <t>　　　　　　0412　　貝類養殖業</t>
  </si>
  <si>
    <t>　　　　　　0413　　藻類養殖業</t>
  </si>
  <si>
    <t>　　　　　　0414　　真珠養殖業</t>
  </si>
  <si>
    <t>　　　　　　0415　　種苗養殖業</t>
  </si>
  <si>
    <t>　　　　　　0419　　その他の海面養殖業</t>
  </si>
  <si>
    <t>　　　　042　　内水面養殖業</t>
  </si>
  <si>
    <t>　　　　　　0421　　内水面養殖業</t>
  </si>
  <si>
    <t>大分類 Ｃ　鉱業，採石業，砂利採取業（詳細：PDF形式）</t>
  </si>
  <si>
    <t>　　05　　鉱業，採石業，砂利採取業</t>
  </si>
  <si>
    <t>　　　　050　　管理，補助的経済活動を行う事業所（05鉱業，採石業，砂利採取業）</t>
    <phoneticPr fontId="4"/>
  </si>
  <si>
    <t>　　　　　　0500　　主として管理事務を行う本社等（05鉱業，採石業，砂利採取業）</t>
    <phoneticPr fontId="4"/>
  </si>
  <si>
    <t>　　　　　　0509　　その他の管理，補助的経済活動を行う事業所（05鉱業，採石業，砂利採取業）</t>
    <phoneticPr fontId="4"/>
  </si>
  <si>
    <t>　　　　051　　金属鉱業</t>
  </si>
  <si>
    <t>　　　　　　0511　　金・銀鉱業</t>
  </si>
  <si>
    <t>　　　　　　0512　　鉛・亜鉛鉱業</t>
  </si>
  <si>
    <t>　　　　　　0513　　鉄鉱業</t>
  </si>
  <si>
    <t>　　　　　　0519　　その他の金属鉱業</t>
  </si>
  <si>
    <t>　　　　052　　石炭・亜炭鉱業</t>
  </si>
  <si>
    <t>　　　　　　0521　　石炭鉱業（石炭選別業を含む）</t>
  </si>
  <si>
    <t>　　　　　　0522　　亜炭鉱業</t>
  </si>
  <si>
    <t>　　　　053　　原油・天然ガス鉱業</t>
  </si>
  <si>
    <t>　　　　　　0531　　原油鉱業</t>
  </si>
  <si>
    <t>　　　　　　0532　　天然ガス鉱業</t>
  </si>
  <si>
    <t>　　　　054　　採石業，砂・砂利・玉石採取業</t>
  </si>
  <si>
    <t>　　　　　　0541　　花こう岩・同類似岩石採石業</t>
  </si>
  <si>
    <t>　　　　　　0542　　石英粗面岩・同類似岩石採石業</t>
  </si>
  <si>
    <t>　　　　　　0543　　安山岩・同類似岩石採石業</t>
  </si>
  <si>
    <t>　　　　　　0544　　大理石採石業</t>
  </si>
  <si>
    <t>　　　　　　0545　　ぎょう灰岩採石業</t>
  </si>
  <si>
    <t>　　　　　　0546　　砂岩採石業</t>
  </si>
  <si>
    <t>　　　　　　0547　　粘板岩採石業</t>
  </si>
  <si>
    <t>　　　　　　0548　　砂・砂利・玉石採取業</t>
  </si>
  <si>
    <t>　　　　　　0549　　その他の採石業，砂・砂利・玉石採取業</t>
  </si>
  <si>
    <t>　　　　055　　窯業原料用鉱物鉱業（耐火物・陶磁器・ガラス・セメント原料用に限る）</t>
  </si>
  <si>
    <t>　　　　　　0551　　耐火粘土鉱業</t>
  </si>
  <si>
    <t>　　　　　　0552　　ろう石鉱業</t>
  </si>
  <si>
    <t>　　　　　　0553　　ドロマイト鉱業</t>
  </si>
  <si>
    <t>　　　　　　0554　　長石鉱業</t>
  </si>
  <si>
    <t>　　　　　　0555　　けい石鉱業</t>
  </si>
  <si>
    <t>　　　　　　0556　　天然けい砂鉱業</t>
  </si>
  <si>
    <t>　　　　　　0557　　石灰石鉱業</t>
  </si>
  <si>
    <t>　　　　　　0559　　その他の窯業原料用鉱物鉱業</t>
  </si>
  <si>
    <t>　　　　059　　その他の鉱業</t>
  </si>
  <si>
    <t>　　　　　　0591　　酸性白土鉱業</t>
  </si>
  <si>
    <t>　　　　　　0592　　ベントナイト鉱業</t>
  </si>
  <si>
    <t>　　　　　　0593　　けいそう土鉱業</t>
  </si>
  <si>
    <t>　　　　　　0594　　滑石鉱業</t>
  </si>
  <si>
    <t>　　　　　　0599　　他に分類されない鉱業</t>
  </si>
  <si>
    <t>大分類 Ｄ　建設業（詳細：PDF形式）</t>
  </si>
  <si>
    <t>　　06　　総合工事業</t>
  </si>
  <si>
    <t>　　　　060　　管理，補助的経済活動を行う事業所（06総合工事業）</t>
    <phoneticPr fontId="4"/>
  </si>
  <si>
    <t>　　　　　　0600　　主として管理事務を行う本社等（06総合工事業）</t>
    <phoneticPr fontId="4"/>
  </si>
  <si>
    <t>　　　　　　0609　　その他の管理，補助的経済活動を行う事業所（06総合工事業）</t>
    <phoneticPr fontId="4"/>
  </si>
  <si>
    <t>　　　　061　　一般土木建築工事業</t>
  </si>
  <si>
    <t>　　　　　　0611　　一般土木建築工事業</t>
  </si>
  <si>
    <t>　　　　062　　土木工事業（舗装工事業を除く）</t>
  </si>
  <si>
    <t>　　　　　　0621　　土木工事業(別掲を除く)</t>
  </si>
  <si>
    <t>　　　　　　0622　　造園工事業</t>
  </si>
  <si>
    <t>　　　　　　0623　　しゅんせつ工事業</t>
  </si>
  <si>
    <t>　　　　063　　舗装工事業</t>
  </si>
  <si>
    <t>　　　　　　0631　　舗装工事業</t>
  </si>
  <si>
    <t>　　　　064　　建築工事業(木造建築工事業を除く)</t>
  </si>
  <si>
    <t>　　　　　　0641　　建築工事業(木造建築工事業を除く)</t>
  </si>
  <si>
    <t>　　　　065　　木造建築工事業</t>
  </si>
  <si>
    <t>　　　　　　0651　　木造建築工事業</t>
  </si>
  <si>
    <t>　　　　066　　建築リフォーム工事業</t>
  </si>
  <si>
    <t>　　　　　　0661　　建築リフォーム工事業</t>
  </si>
  <si>
    <t>　　07　　職別工事業(設備工事業を除く)</t>
  </si>
  <si>
    <t>　　　　070　　管理，補助的経済活動を行う事業所（07職別工事業）</t>
    <phoneticPr fontId="4"/>
  </si>
  <si>
    <t>　　　　　　0700　　主として管理事務を行う本社等（07職別工事業）</t>
    <phoneticPr fontId="4"/>
  </si>
  <si>
    <t>　　　　　　0709　　その他の管理，補助的経済活動を行う事業所（07職別工事業）</t>
    <phoneticPr fontId="4"/>
  </si>
  <si>
    <t>　　　　071　　大工工事業</t>
  </si>
  <si>
    <t>　　　　　　0711　　大工工事業(型枠大工工事業を除く)</t>
  </si>
  <si>
    <t>　　　　　　0712　　型枠大工工事業</t>
  </si>
  <si>
    <t>　　　　072　　とび・土工・コンクリート工事業</t>
  </si>
  <si>
    <t>　　　　　　0721　　とび工事業</t>
  </si>
  <si>
    <t>　　　　　　0722　　土工・コンクリート工事業</t>
  </si>
  <si>
    <t>　　　　　　0723　　特殊コンクリート工事業</t>
  </si>
  <si>
    <t>　　　　073　　鉄骨・鉄筋工事業</t>
  </si>
  <si>
    <t>　　　　　　0731　　鉄骨工事業</t>
  </si>
  <si>
    <t>　　　　　　0732　　鉄筋工事業</t>
  </si>
  <si>
    <t>　　　　074　　石工・れんが・タイル・ブロック工事業</t>
  </si>
  <si>
    <t>　　　　　　0741　　石工工事業</t>
  </si>
  <si>
    <t>　　　　　　0742　　れんが工事業</t>
  </si>
  <si>
    <t>　　　　　　0743　　タイル工事業</t>
  </si>
  <si>
    <t>　　　　　　0744　　コンクリートブロック工事業</t>
  </si>
  <si>
    <t>　　　　075　　左官工事業</t>
  </si>
  <si>
    <t>　　　　　　0751　　左官工事業</t>
  </si>
  <si>
    <t>　　　　076　　板金・金物工事業</t>
  </si>
  <si>
    <t>　　　　　　0761　　金属製屋根工事業</t>
  </si>
  <si>
    <t>　　　　　　0762　　板金工事業</t>
  </si>
  <si>
    <t>　　　　　　0763　　建築金物工事業</t>
  </si>
  <si>
    <t>　　　　077　　塗装工事業</t>
  </si>
  <si>
    <t>　　　　　　0771　　塗装工事業（道路標示・区画線工事業を除く）</t>
  </si>
  <si>
    <t>　　　　　　0772　　道路標示・区画線工事業</t>
  </si>
  <si>
    <t>　　　　078　　床・内装工事業</t>
  </si>
  <si>
    <t>　　　　　　0781　　床工事業</t>
  </si>
  <si>
    <t>　　　　　　0782　　内装工事業</t>
  </si>
  <si>
    <t>　　　　079　　その他の職別工事業</t>
  </si>
  <si>
    <t>　　　　　　0791　　ガラス工事業</t>
  </si>
  <si>
    <t>　　　　　　0792　　金属製建具工事業</t>
  </si>
  <si>
    <t>　　　　　　0793　　木製建具工事業</t>
  </si>
  <si>
    <t>　　　　　　0794　　屋根工事業（金属製屋根工事業を除く）</t>
  </si>
  <si>
    <t>　　　　　　0795　　防水工事業</t>
  </si>
  <si>
    <t>　　　　　　0796　　はつり・解体工事業</t>
  </si>
  <si>
    <t>　　　　　　0799　　他に分類されない職別工事業</t>
  </si>
  <si>
    <t>　　08　　設備工事業</t>
  </si>
  <si>
    <t>　　　　080　　管理，補助的経済活動を行う事業所（08設備工事業）</t>
    <phoneticPr fontId="4"/>
  </si>
  <si>
    <t>　　　　　　0800　　主として管理事務を行う本社等（08設備工事業）</t>
    <phoneticPr fontId="4"/>
  </si>
  <si>
    <t>　　　　　　0809　　その他の管理，補助的経済活動を行う事業所（08設備工事業）</t>
    <phoneticPr fontId="4"/>
  </si>
  <si>
    <t>　　　　081　　電気工事業</t>
  </si>
  <si>
    <t>　　　　　　0811　　一般電気工事業</t>
  </si>
  <si>
    <t>　　　　　　0812　　電気配線工事業</t>
  </si>
  <si>
    <t>　　　　082　　電気通信・信号装置工事業</t>
  </si>
  <si>
    <t>　　　　　　0821　　電気通信工事業（有線テレビジョン放送設備設置工事業を除く）</t>
  </si>
  <si>
    <t>　　　　　　0822　　有線テレビジョン放送設備設置工事業</t>
  </si>
  <si>
    <t>　　　　　　0823　　信号装置工事業</t>
  </si>
  <si>
    <t>　　　　083　　管工事業（さく井工事業を除く）</t>
  </si>
  <si>
    <t>　　　　　　0831　　一般管工事業</t>
  </si>
  <si>
    <t>　　　　　　0832　　冷暖房設備工事業</t>
  </si>
  <si>
    <t>　　　　　　0833　　給排水・衛生設備工事業</t>
  </si>
  <si>
    <t>　　　　　　0839　　その他の管工事業</t>
  </si>
  <si>
    <t>　　　　084　　機械器具設置工事業</t>
  </si>
  <si>
    <t>　　　　　　0841　　機械器具設置工事業（昇降設備工事業を除く）</t>
  </si>
  <si>
    <t>　　　　　　0842　　昇降設備工事業</t>
  </si>
  <si>
    <t>　　　　089　　その他の設備工事業</t>
  </si>
  <si>
    <t>　　　　　　0891　　築炉工事業</t>
  </si>
  <si>
    <t>　　　　　　0892　　熱絶縁工事業</t>
  </si>
  <si>
    <t>　　　　　　0893　　道路標識設置工事業</t>
  </si>
  <si>
    <t>　　　　　　0894　　さく井工事業</t>
  </si>
  <si>
    <t>大分類 Ｅ　製造業（詳細：PDF形式）</t>
  </si>
  <si>
    <t>　　09　　食料品製造業</t>
  </si>
  <si>
    <t>　　　　090　　管理，補助的経済活動を行う事業所（09食料品製造業）</t>
    <phoneticPr fontId="4"/>
  </si>
  <si>
    <t>　　　　　　0900　　主として管理事務を行う本社等（09食料品製造業）</t>
    <phoneticPr fontId="4"/>
  </si>
  <si>
    <t>　　　　　　0909　　その他の管理，補助的経済活動を行う事業所（09食料品製造業）</t>
    <phoneticPr fontId="4"/>
  </si>
  <si>
    <t>　　　　091　　畜産食料品製造業</t>
  </si>
  <si>
    <t>　　　　　　0911　　部分肉・冷凍肉製造業</t>
  </si>
  <si>
    <t>　　　　　　0912　　肉加工品製造業</t>
  </si>
  <si>
    <t>　　　　　　0913　　処理牛乳・乳飲料製造業</t>
  </si>
  <si>
    <t>　　　　　　0914　　乳製品製造業（処理牛乳，乳飲料を除く）</t>
  </si>
  <si>
    <t>　　　　　　0919　　その他の畜産食料品製造業</t>
  </si>
  <si>
    <t>　　　　092　　水産食料品製造業</t>
  </si>
  <si>
    <t>　　　　　　0921　　水産缶詰・瓶詰製造業</t>
  </si>
  <si>
    <t>　　　　　　0922　　海藻加工業</t>
  </si>
  <si>
    <t>　　　　　　0923　　水産練製品製造業</t>
  </si>
  <si>
    <t>　　　　　　0924　　塩干・塩蔵品製造業</t>
  </si>
  <si>
    <t>　　　　　　0925　　冷凍水産物製造業</t>
  </si>
  <si>
    <t>　　　　　　0926　　冷凍水産食品製造業</t>
  </si>
  <si>
    <t>　　　　　　0929　　その他の水産食料品製造業</t>
  </si>
  <si>
    <t>　　　　093　　野菜缶詰・果実缶詰・農産保存食料品製造業</t>
  </si>
  <si>
    <t>　　　　　　0931　　野菜缶詰・果実缶詰・農産保存食料品製造業（野菜漬物を除く）</t>
  </si>
  <si>
    <t>　　　　　　0932　　野菜漬物製造業（缶詰，瓶詰，つぼ詰を除く）</t>
  </si>
  <si>
    <t>　　　　094　　調味料製造業</t>
  </si>
  <si>
    <t>　　　　　　0941　　味そ製造業</t>
  </si>
  <si>
    <t>　　　　　　0942　　しょう油・食用アミノ酸製造業</t>
  </si>
  <si>
    <t>　　　　　　0943　　ソース製造業</t>
  </si>
  <si>
    <t>　　　　　　0944　　食酢製造業</t>
  </si>
  <si>
    <t>　　　　　　0949　　その他の調味料製造業</t>
  </si>
  <si>
    <t>　　　　095　　糖類製造業</t>
  </si>
  <si>
    <t>　　　　　　0951　　砂糖製造業（砂糖精製業を除く）</t>
  </si>
  <si>
    <t>　　　　　　0952　　砂糖精製業</t>
  </si>
  <si>
    <t>　　　　　　0953　　ぶどう糖・水あめ・異性化糖製造業</t>
  </si>
  <si>
    <t>　　　　096　　精穀・製粉業</t>
  </si>
  <si>
    <t>　　　　　　0961　　精米・精麦業</t>
  </si>
  <si>
    <t>　　　　　　0962　　小麦粉製造業</t>
  </si>
  <si>
    <t>　　　　　　0969　　その他の精穀・製粉業</t>
  </si>
  <si>
    <t>　　　　097　　パン・菓子製造業</t>
  </si>
  <si>
    <t>　　　　　　0971　　パン製造業</t>
  </si>
  <si>
    <t>　　　　　　0972　　生菓子製造業</t>
  </si>
  <si>
    <t>　　　　　　0973　　ビスケット類・干菓子製造業</t>
  </si>
  <si>
    <t>　　　　　　0974　　米菓製造業</t>
  </si>
  <si>
    <t>　　　　　　0979　　その他のパン・菓子製造業</t>
  </si>
  <si>
    <t>　　　　098　　動植物油脂製造業</t>
  </si>
  <si>
    <t>　　　　　　0981　　動植物油脂製造業（食用油脂加工業を除く）</t>
  </si>
  <si>
    <t>　　　　　　0982　　食用油脂加工業</t>
  </si>
  <si>
    <t>　　　　099　　その他の食料品製造業</t>
  </si>
  <si>
    <t>　　　　　　0991　　でんぷん製造業</t>
  </si>
  <si>
    <t>　　　　　　0992　　めん類製造業</t>
  </si>
  <si>
    <t>　　　　　　0993　　豆腐・油揚製造業</t>
  </si>
  <si>
    <t>　　　　　　0994　　あん類製造業</t>
  </si>
  <si>
    <t>　　　　　　0995　　冷凍調理食品製造業</t>
  </si>
  <si>
    <t>　　　　　　0996　　そう（惣）菜製造業</t>
  </si>
  <si>
    <t>　　　　　　0997　　すし・弁当・調理パン製造業</t>
  </si>
  <si>
    <t>　　　　　　0998　　レトルト食品製造業</t>
  </si>
  <si>
    <t>　　　　　　0999　　他に分類されない食料品製造業</t>
  </si>
  <si>
    <t>　　10　　飲料・たばこ・飼料製造業</t>
  </si>
  <si>
    <t>　　　　100　　管理，補助的経済活動を行う事業所（10飲料・たばこ・飼料製造業）</t>
    <phoneticPr fontId="4"/>
  </si>
  <si>
    <t>　　　　　　1000　　主として管理事務を行う本社等（10飲料・たばこ・飼料製造業）</t>
    <phoneticPr fontId="4"/>
  </si>
  <si>
    <t>　　　　　　1009　　その他の管理，補助的経済活動を行う事業所（10飲料・たばこ・飼料製造業）</t>
    <phoneticPr fontId="4"/>
  </si>
  <si>
    <t>　　　　101　　清涼飲料製造業</t>
  </si>
  <si>
    <t>　　　　　　1011　　清涼飲料製造業</t>
  </si>
  <si>
    <t>　　　　102　　酒類製造業</t>
  </si>
  <si>
    <t>　　　　　　1021　　果実酒製造業</t>
  </si>
  <si>
    <t>　　　　　　1022　　ビール類製造業</t>
  </si>
  <si>
    <t>　　　　　　1023　　清酒製造業</t>
  </si>
  <si>
    <t>　　　　　　1024　　蒸留酒・混成酒製造業</t>
  </si>
  <si>
    <t>　　　　103　　茶・コーヒー製造業（清涼飲料を除く）</t>
  </si>
  <si>
    <t>　　　　　　1031　　製茶業</t>
  </si>
  <si>
    <t>　　　　　　1032　　コーヒー製造業</t>
  </si>
  <si>
    <t>　　　　104　　製氷業</t>
  </si>
  <si>
    <t>　　　　　　1041　　製氷業</t>
  </si>
  <si>
    <t>　　　　105　　たばこ製造業</t>
  </si>
  <si>
    <t>　　　　　　1051　　たばこ製造業（葉たばこ処理業を除く)</t>
  </si>
  <si>
    <t>　　　　　　1052　　葉たばこ処理業</t>
  </si>
  <si>
    <t>　　　　106　　飼料・有機質肥料製造業</t>
  </si>
  <si>
    <t>　　　　　　1061　　配合飼料製造業</t>
  </si>
  <si>
    <t>　　　　　　1062　　単体飼料製造業</t>
  </si>
  <si>
    <t>　　　　　　1063　　有機質肥料製造業</t>
  </si>
  <si>
    <t>　　11　　繊維工業</t>
  </si>
  <si>
    <t>　　　　110　　管理，補助的経済活動を行う事業所（11繊維工業）</t>
    <phoneticPr fontId="4"/>
  </si>
  <si>
    <t>　　　　　　1100　　主として管理事務を行う本社等（11繊維工業）</t>
    <phoneticPr fontId="4"/>
  </si>
  <si>
    <t>　　　　　　1109　　その他の管理，補助的経済活動を行う事業所（11繊維工業）</t>
    <phoneticPr fontId="4"/>
  </si>
  <si>
    <t>　　　　111　　製糸業，紡績業，化学繊維・ねん糸等製造業</t>
  </si>
  <si>
    <t>　　　　　　1111　　製糸業</t>
  </si>
  <si>
    <t>　　　　　　1112　　化学繊維製造業</t>
  </si>
  <si>
    <t>　　　　　　1113　　炭素繊維製造業</t>
  </si>
  <si>
    <t>　　　　　　1114　　綿紡績業</t>
  </si>
  <si>
    <t>　　　　　　1115　　化学繊維紡績業</t>
  </si>
  <si>
    <t>　　　　　　1116　　毛紡績業</t>
  </si>
  <si>
    <t>　　　　　　1117　　ねん糸製造業（かさ高加工糸を除く）</t>
  </si>
  <si>
    <t>　　　　　　1118　　かさ高加工糸製造業</t>
  </si>
  <si>
    <t>　　　　　　1119　　その他の紡績業</t>
  </si>
  <si>
    <t>　　　　112　　織物業</t>
  </si>
  <si>
    <t>　　　　　　1121　　綿・スフ織物業</t>
  </si>
  <si>
    <t>　　　　　　1122　　絹・人絹織物業</t>
  </si>
  <si>
    <t>　　　　　　1123　　毛織物業</t>
  </si>
  <si>
    <t>　　　　　　1124　　麻織物業</t>
  </si>
  <si>
    <t>　　　　　　1125　　細幅織物業</t>
  </si>
  <si>
    <t>　　　　　　1129　　その他の織物業</t>
  </si>
  <si>
    <t>　　　　113　　ニット生地製造業</t>
  </si>
  <si>
    <t>　　　　　　1131　　丸編ニット生地製造業</t>
  </si>
  <si>
    <t>　　　　　　1132　　たて編ニット生地製造業</t>
  </si>
  <si>
    <t>　　　　　　1133　　横編ニット生地製造業</t>
  </si>
  <si>
    <t>　　　　114　　染色整理業</t>
  </si>
  <si>
    <t>　　　　　　1141　　綿・スフ・麻織物機械染色業</t>
  </si>
  <si>
    <t>　　　　　　1142　　絹・人絹織物機械染色業</t>
  </si>
  <si>
    <t>　　　　　　1143　　毛織物機械染色整理業</t>
  </si>
  <si>
    <t>　　　　　　1144　　織物整理業</t>
  </si>
  <si>
    <t>　　　　　　1145　　織物手加工染色整理業</t>
  </si>
  <si>
    <t>　　　　　　1146　　綿状繊維・糸染色整理業</t>
  </si>
  <si>
    <t>　　　　　　1147　　ニット・レース染色整理業</t>
  </si>
  <si>
    <t>　　　　　　1148　　繊維雑品染色整理業</t>
  </si>
  <si>
    <t>　　　　115　　綱・網・レース・繊維粗製品製造業</t>
  </si>
  <si>
    <t>　　　　　　1151　　綱製造業</t>
  </si>
  <si>
    <t>　　　　　　1152　　漁網製造業</t>
  </si>
  <si>
    <t>　　　　　　1153　　網地製造業（漁網を除く）</t>
  </si>
  <si>
    <t>　　　　　　1154　　レース製造業</t>
  </si>
  <si>
    <t>　　　　　　1155　　組ひも製造業</t>
  </si>
  <si>
    <t>　　　　　　1156　　整毛業</t>
  </si>
  <si>
    <t>　　　　　　1157　　フェルト・不織布製造業</t>
  </si>
  <si>
    <t>　　　　　　1158　　上塗りした織物・防水した織物製造業</t>
  </si>
  <si>
    <t>　　　　　　1159　　その他の繊維粗製品製造業</t>
  </si>
  <si>
    <t>　　　　116　　外衣・シャツ製造業（和式を除く）</t>
  </si>
  <si>
    <t>　　　　　　1161　　織物製成人男子・少年服製造業（不織布製及びレース製を含む）</t>
  </si>
  <si>
    <t>　　　　　　1162　　織物製成人女子・少女服製造業（不織布製及びレース製を含む）</t>
  </si>
  <si>
    <t>　　　　　　1163　　織物製乳幼児服製造業（不織布製及びレース製を含む）</t>
  </si>
  <si>
    <t>　　　　　　1164　　織物製シャツ製造業（不織布製及びレース製を含み、下着を除く）</t>
  </si>
  <si>
    <t>　　　　　　1165　　織物製事務用・作業用・衛生用・スポーツ用衣服・学校服製造業（不織布製及びレース製を含む）</t>
    <phoneticPr fontId="4"/>
  </si>
  <si>
    <t>　　　　　　　　　　</t>
    <phoneticPr fontId="4"/>
  </si>
  <si>
    <t>　　　　　　1166　　ニット製外衣製造業（アウターシャツ類，セーター類などを除く）</t>
  </si>
  <si>
    <t>　　　　　　1167　　ニット製アウターシャツ類製造業</t>
  </si>
  <si>
    <t>　　　　　　1168　　セーター類製造業</t>
  </si>
  <si>
    <t>　　　　　　1169　　その他の外衣・シャツ製造業</t>
  </si>
  <si>
    <t>　　　　117　　下着類製造業</t>
  </si>
  <si>
    <t>　　　　　　1171　　織物製下着製造業</t>
  </si>
  <si>
    <t>　　　　　　1172　　ニット製下着製造業</t>
  </si>
  <si>
    <t>　　　　　　1173　　織物製・ニット製寝着類製造業</t>
  </si>
  <si>
    <t>　　　　　　1174　　補整着製造業</t>
  </si>
  <si>
    <t>　　　　118　　和装製品・その他の衣服・繊維製身の回り品製造業</t>
  </si>
  <si>
    <t>　　　　　　1181　　和装製品製造業（足袋を含む）</t>
  </si>
  <si>
    <t>　　　　　　1182　　ネクタイ製造業</t>
  </si>
  <si>
    <t>　　　　　　1183　　スカーフ・マフラー・ハンカチーフ製造業</t>
  </si>
  <si>
    <t>　　　　　　1184　　靴下製造業</t>
  </si>
  <si>
    <t>　　　　　　1185　　手袋製造業</t>
  </si>
  <si>
    <t>　　　　　　1186　　帽子製造業（帽体を含む）</t>
  </si>
  <si>
    <t>　　　　　　1189　　他に分類されない衣服・繊維製身の回り品製造業</t>
  </si>
  <si>
    <t>　　　　119　　その他の繊維製品製造業</t>
  </si>
  <si>
    <t>　　　　　　1191　　寝具製造業</t>
  </si>
  <si>
    <t>　　　　　　1192　　毛布製造業</t>
  </si>
  <si>
    <t>　　　　　　1193　　じゅうたん・その他の繊維製床敷物製造業</t>
  </si>
  <si>
    <t>　　　　　　1194　　帆布製品製造業</t>
  </si>
  <si>
    <t>　　　　　　1195　　繊維製袋製造業</t>
  </si>
  <si>
    <t>　　　　　　1196　　刺しゅう業</t>
  </si>
  <si>
    <t>　　　　　　1197　　タオル製造業</t>
  </si>
  <si>
    <t>　　　　　　1198　　繊維製衛生材料製造業</t>
  </si>
  <si>
    <t>　　　　　　1199　　他に分類されない繊維製品製造業</t>
  </si>
  <si>
    <t>　　12　　木材・木製品製造業（家具を除く）</t>
  </si>
  <si>
    <t>　　　　120　　管理，補助的経済活動を行う事業所（12木材・木製品製造業）</t>
    <phoneticPr fontId="4"/>
  </si>
  <si>
    <t>　　　　　　1200　　主として管理事務を行う本社等（12木材・木製品製造業）</t>
    <phoneticPr fontId="4"/>
  </si>
  <si>
    <t>　　　　　　1209　　その他の管理，補助的経済活動を行う事業所（12木材・木製品製造業）</t>
    <phoneticPr fontId="4"/>
  </si>
  <si>
    <t>　　　　121　　製材業，木製品製造業</t>
  </si>
  <si>
    <t>　　　　　　1211　　一般製材業</t>
  </si>
  <si>
    <t>　　　　　　1212　　単板（ベニヤ）製造業</t>
  </si>
  <si>
    <t>　　　　　　1213　　床板製造業</t>
  </si>
  <si>
    <t>　　　　　　1214　　木材チップ製造業</t>
  </si>
  <si>
    <t>　　　　　　1219　　その他の特殊製材業</t>
  </si>
  <si>
    <t>　　　　122　　造作材・合板・建築用組立材料製造業</t>
  </si>
  <si>
    <t>　　　　　　1221　　造作材製造業（建具を除く）</t>
  </si>
  <si>
    <t>　　　　　　1222　　合板製造業</t>
  </si>
  <si>
    <t>　　　　　　1223　　集成材製造業</t>
  </si>
  <si>
    <t>　　　　　　1224　　建築用木製組立材料製造業</t>
  </si>
  <si>
    <t>　　　　　　1225　　パーティクルボード製造業</t>
  </si>
  <si>
    <t>　　　　　　1226　　繊維板製造業</t>
  </si>
  <si>
    <t>　　　　　　1227　　銘木製造業</t>
  </si>
  <si>
    <t>　　　　123　　木製容器製造業（竹，とうを含む）</t>
  </si>
  <si>
    <t>　　　　　　1231　　竹・とう・きりゅう等容器製造業</t>
  </si>
  <si>
    <t>　　　　　　1232　　木箱製造業</t>
  </si>
  <si>
    <t>　　　　　　1233　　たる・おけ製造業</t>
  </si>
  <si>
    <t>　　　　129　　その他の木製品製造業(竹，とうを含む)</t>
  </si>
  <si>
    <t>　　　　　　1291　　木材薬品処理業</t>
  </si>
  <si>
    <t>　　　　　　1292　　コルク加工基礎資材・コルク製品製造業</t>
  </si>
  <si>
    <t>　　　　　　1299　　他に分類されない木製品製造業(竹，とうを含む)</t>
  </si>
  <si>
    <t>　　13　　家具・装備品製造業</t>
  </si>
  <si>
    <t>　　　　130　　管理，補助的経済活動を行う事業所（13家具・装備品製造業）</t>
    <phoneticPr fontId="4"/>
  </si>
  <si>
    <t>　　　　　　1300　　主として管理事務を行う本社等（13家具・装備品製造業）</t>
    <phoneticPr fontId="4"/>
  </si>
  <si>
    <t>　　　　　　1309　　その他の管理，補助的経済活動を行う事業所（13家具・装備品製造業）</t>
    <phoneticPr fontId="4"/>
  </si>
  <si>
    <t>　　　　131　　家具製造業</t>
  </si>
  <si>
    <t>　　　　　　1311　　木製家具製造業（漆塗りを除く）</t>
  </si>
  <si>
    <t>　　　　　　1312　　金属製家具製造業</t>
  </si>
  <si>
    <t>　　　　　　1313　　マットレス・組スプリング製造業</t>
  </si>
  <si>
    <t>　　　　132　　宗教用具製造業</t>
  </si>
  <si>
    <t>　　　　　　1321　　宗教用具製造業</t>
  </si>
  <si>
    <t>　　　　133　　建具製造業</t>
  </si>
  <si>
    <t>　　　　　　1331　　建具製造業</t>
  </si>
  <si>
    <t>　　　　139　　その他の家具・装備品製造業</t>
  </si>
  <si>
    <t>　　　　　　1391　　事務所用・店舗用装備品製造業</t>
  </si>
  <si>
    <t>　　　　　　1392　　窓用・扉用日よけ，日本びょうぶ等製造業</t>
  </si>
  <si>
    <t>　　　　　　1393　　鏡縁・額縁製造業</t>
  </si>
  <si>
    <t>　　　　　　1399　　他に分類されない家具・装備品製造業</t>
  </si>
  <si>
    <t>　　14　　パルプ・紙・紙加工品製造業</t>
  </si>
  <si>
    <t>　　　　140　　管理，補助的経済活動を行う事業所（14パルプ・紙・紙加工品製造業）</t>
    <phoneticPr fontId="4"/>
  </si>
  <si>
    <t>　　　　　　1400　　主として管理事務を行う本社等（14パルプ・紙・紙加工品製造業）</t>
    <phoneticPr fontId="4"/>
  </si>
  <si>
    <t>　　　　　　1409　　その他の管理，補助的経済活動を行う事業所（14パルプ・紙・紙加工品製造業）</t>
    <phoneticPr fontId="4"/>
  </si>
  <si>
    <t>　　　　141　　パルプ製造業</t>
  </si>
  <si>
    <t>　　　　　　1411　　パルプ製造業</t>
  </si>
  <si>
    <t>　　　　142　　紙製造業</t>
  </si>
  <si>
    <t>　　　　　　1421　　洋紙製造業</t>
  </si>
  <si>
    <t>　　　　　　1422　　板紙製造業</t>
  </si>
  <si>
    <t>　　　　　　1423　　機械すき和紙製造業</t>
  </si>
  <si>
    <t>　　　　　　1424　　手すき和紙製造業</t>
  </si>
  <si>
    <t>　　　　143　　加工紙製造業</t>
  </si>
  <si>
    <t>　　　　　　1431　　塗工紙製造業（印刷用紙を除く）</t>
  </si>
  <si>
    <t>　　　　　　1432　　段ボール製造業</t>
  </si>
  <si>
    <t>　　　　　　1433　　壁紙・ふすま紙製造業</t>
  </si>
  <si>
    <t>　　　　144　　紙製品製造業</t>
  </si>
  <si>
    <t>　　　　　　1441　　事務用・学用紙製品製造業</t>
  </si>
  <si>
    <t>　　　　　　1442　　日用紙製品製造業</t>
  </si>
  <si>
    <t>　　　　　　1449　　その他の紙製品製造業</t>
  </si>
  <si>
    <t>　　　　145　　紙製容器製造業</t>
  </si>
  <si>
    <t>　　　　　　1451　　重包装紙袋製造業</t>
  </si>
  <si>
    <t>　　　　　　1452　　角底紙袋製造業</t>
  </si>
  <si>
    <t>　　　　　　1453　　段ボール箱製造業</t>
  </si>
  <si>
    <t>　　　　　　1454　　紙器製造業</t>
  </si>
  <si>
    <t>　　　　149　　その他のパルプ・紙・紙加工品製造業</t>
  </si>
  <si>
    <t>　　　　　　1499　　その他のパルプ・紙・紙加工品製造業</t>
  </si>
  <si>
    <t>　　15　　印刷・同関連業</t>
  </si>
  <si>
    <t>　　　　150　　管理，補助的経済活動を行う事業所（15印刷・同関連業）</t>
    <phoneticPr fontId="4"/>
  </si>
  <si>
    <t>　　　　　　1500　　主として管理事務を行う本社等（15印刷・同関連業）</t>
    <phoneticPr fontId="4"/>
  </si>
  <si>
    <t>　　　　　　1509　　その他の管理，補助的経済活動を行う事業所（15印刷・同関連業）</t>
    <phoneticPr fontId="4"/>
  </si>
  <si>
    <t>　　　　151　　印刷業</t>
  </si>
  <si>
    <t>　　　　　　1511　　オフセット印刷業（紙に対するもの）</t>
  </si>
  <si>
    <t>　　　　　　1512　　オフセット印刷以外の印刷業（紙に対するもの）</t>
  </si>
  <si>
    <t>　　　　　　1513　　紙以外の印刷業</t>
  </si>
  <si>
    <t>　　　　152　　製版業</t>
  </si>
  <si>
    <t>　　　　　　1521　　製版業</t>
  </si>
  <si>
    <t>　　　　153　　製本業，印刷物加工業</t>
  </si>
  <si>
    <t>　　　　　　1531　　製本業</t>
  </si>
  <si>
    <t>　　　　　　1532　　印刷物加工業</t>
  </si>
  <si>
    <t>　　　　159　　印刷関連サービス業</t>
  </si>
  <si>
    <t>　　　　　　1591　　印刷関連サービス業</t>
  </si>
  <si>
    <t>　　16　　化学工業</t>
  </si>
  <si>
    <t>　　　　160　　管理，補助的経済活動を行う事業所（16化学工業）</t>
    <phoneticPr fontId="4"/>
  </si>
  <si>
    <t>　　　　　　1600　　主として管理事務を行う本社等（16化学工業）</t>
    <phoneticPr fontId="4"/>
  </si>
  <si>
    <t>　　　　　　1609　　その他の管理，補助的経済活動を行う事業所（16化学工業）</t>
    <phoneticPr fontId="4"/>
  </si>
  <si>
    <t>　　　　161　　化学肥料製造業</t>
  </si>
  <si>
    <t>　　　　　　1611　　窒素質・りん酸質肥料製造業</t>
  </si>
  <si>
    <t>　　　　　　1612　　複合肥料製造業</t>
  </si>
  <si>
    <t>　　　　　　1619　　その他の化学肥料製造業</t>
  </si>
  <si>
    <t>　　　　162　　無機化学工業製品製造業</t>
  </si>
  <si>
    <t>　　　　　　1621　　ソーダ工業</t>
  </si>
  <si>
    <t>　　　　　　1622　　無機顔料製造業</t>
  </si>
  <si>
    <t>　　　　　　1623　　圧縮ガス・液化ガス製造業</t>
  </si>
  <si>
    <t>　　　　　　1624　　塩製造業</t>
  </si>
  <si>
    <t>　　　　　　1629　　その他の無機化学工業製品製造業</t>
  </si>
  <si>
    <t>　　　　163　　有機化学工業製品製造業</t>
  </si>
  <si>
    <t>　　　　　　1631　　石油化学系基礎製品製造業（一貫して生産される誘導品を含む）</t>
  </si>
  <si>
    <t>　　　　　　1632　　脂肪族系中間物製造業（脂肪族系溶剤を含む）</t>
  </si>
  <si>
    <t>　　　　　　1633　　発酵工業</t>
  </si>
  <si>
    <t>　　　　　　1634　　環式中間物・合成染料・有機顔料製造業</t>
  </si>
  <si>
    <t>　　　　　　1635　　プラスチック製造業</t>
  </si>
  <si>
    <t>　　　　　　1636　　合成ゴム製造業</t>
  </si>
  <si>
    <t>　　　　　　1639　　その他の有機化学工業製品製造業</t>
  </si>
  <si>
    <t>　　　　164　　油脂加工製品・石けん・合成洗剤・界面活性剤・塗料製造業</t>
  </si>
  <si>
    <t>　　　　　　1641　　脂肪酸・硬化油・グリセリン製造業</t>
  </si>
  <si>
    <t>　　　　　　1642　　石けん・合成洗剤製造業</t>
  </si>
  <si>
    <t>　　　　　　1643　　界面活性剤製造業（石けん，合成洗剤を除く）</t>
  </si>
  <si>
    <t>　　　　　　1644　　塗料製造業</t>
  </si>
  <si>
    <t>　　　　　　1645　　印刷インキ製造業</t>
  </si>
  <si>
    <t>　　　　　　1646　　洗浄剤・磨用剤製造業</t>
  </si>
  <si>
    <t>　　　　　　1647　　ろうそく製造業</t>
  </si>
  <si>
    <t>　　　　165　　医薬品製造業</t>
  </si>
  <si>
    <t>　　　　　　1651　　医薬品原薬製造業</t>
  </si>
  <si>
    <t>　　　　　　1652　　医薬品製剤製造業</t>
  </si>
  <si>
    <t>　　　　　　1653　　生物学的製剤製造業</t>
  </si>
  <si>
    <t>　　　　　　1654　　生薬・漢方製剤製造業</t>
  </si>
  <si>
    <t>　　　　　　1655　　動物用医薬品製造業</t>
  </si>
  <si>
    <t>　　　　166　　化粧品・歯磨・その他の化粧用調整品製造業</t>
  </si>
  <si>
    <t>　　　　　　1661　　仕上用・皮膚用化粧品製造業（香水，オーデコロンを含む）</t>
  </si>
  <si>
    <t>　　　　　　1662　　頭髪用化粧品製造業</t>
  </si>
  <si>
    <t>　　　　　　1669　　その他の化粧品・歯磨・化粧用調整品製造業</t>
  </si>
  <si>
    <t>　　　　169　　その他の化学工業</t>
  </si>
  <si>
    <t>　　　　　　1691　　火薬類製造業</t>
  </si>
  <si>
    <t>　　　　　　1692　　農薬製造業</t>
  </si>
  <si>
    <t>　　　　　　1693　　香料製造業</t>
  </si>
  <si>
    <t>　　　　　　1694　　ゼラチン・接着剤製造業</t>
  </si>
  <si>
    <t>　　　　　　1695　　写真感光材料製造業</t>
  </si>
  <si>
    <t>　　　　　　1696　　天然樹脂製品・木材化学製品製造業</t>
  </si>
  <si>
    <t>　　　　　　1697　　試薬製造業</t>
  </si>
  <si>
    <t>　　　　　　1699　　他に分類されない化学工業製品製造業</t>
  </si>
  <si>
    <t>　　17　　石油製品・石炭製品製造業</t>
  </si>
  <si>
    <t>　　　　170　　管理，補助的経済活動を行う事業所（17石油製品・石炭製品製造業）</t>
    <phoneticPr fontId="4"/>
  </si>
  <si>
    <t>　　　　　　1700　　主として管理事務を行う本社等（17石油製品・石炭製品製造業）</t>
    <phoneticPr fontId="4"/>
  </si>
  <si>
    <t>　　　　　　1709　　その他の管理，補助的経済活動を行う事業所（17石油製品・石炭製品製造業）</t>
    <phoneticPr fontId="4"/>
  </si>
  <si>
    <t>　　　　171　　石油精製業</t>
  </si>
  <si>
    <t>　　　　　　1711　　石油精製業</t>
  </si>
  <si>
    <t>　　　　172　　潤滑油・グリース製造業（石油精製業によらないもの）</t>
  </si>
  <si>
    <t>　　　　　　1721　　潤滑油・グリース製造業（石油精製業によらないもの）</t>
  </si>
  <si>
    <t>　　　　173　　コークス製造業</t>
  </si>
  <si>
    <t>　　　　　　1731　　コークス製造業</t>
  </si>
  <si>
    <t>　　　　174　　舗装材料製造業</t>
  </si>
  <si>
    <t>　　　　　　1741　　舗装材料製造業</t>
  </si>
  <si>
    <t>　　　　179　　その他の石油製品・石炭製品製造業</t>
  </si>
  <si>
    <t>　　　　　　1799　　その他の石油製品・石炭製品製造業</t>
  </si>
  <si>
    <t>　　18　　プラスチック製品製造業（別掲を除く）</t>
  </si>
  <si>
    <t>　　　　180　　管理，補助的経済活動を行う事業所（18プラスチック製品製造業）</t>
    <phoneticPr fontId="4"/>
  </si>
  <si>
    <t>　　　　　　1800　　主として管理事務を行う本社等（18プラスチック製品製造業）</t>
    <phoneticPr fontId="4"/>
  </si>
  <si>
    <t>　　　　　　1809　　その他の管理，補助的経済活動を行う事業所（18プラスチック製品製造業）</t>
    <phoneticPr fontId="4"/>
  </si>
  <si>
    <t>　　　　181　　プラスチック板・棒・管・継手・異形押出製品製造業</t>
  </si>
  <si>
    <t>　　　　　　1811　　プラスチック板・棒製造業</t>
  </si>
  <si>
    <t>　　　　　　1812　　プラスチック管製造業</t>
  </si>
  <si>
    <t>　　　　　　1813　　プラスチック継手製造業</t>
  </si>
  <si>
    <t>　　　　　　1814　　プラスチック異形押出製品製造業</t>
  </si>
  <si>
    <t>　　　　　　1815　　プラスチック板・棒・管・継手・異形押出製品加工業</t>
  </si>
  <si>
    <t>　　　　182　　プラスチックフィルム・シート・床材・合成皮革製造業</t>
  </si>
  <si>
    <t>　　　　　　1821　　プラスチックフィルム製造業</t>
  </si>
  <si>
    <t>　　　　　　1822　　プラスチックシート製造業</t>
  </si>
  <si>
    <t>　　　　　　1823　　プラスチック床材製造業</t>
  </si>
  <si>
    <t>　　　　　　1824　　合成皮革製造業</t>
  </si>
  <si>
    <t>　　　　　　1825　　プラスチックフィルム・シート・床材・合成皮革加工業</t>
  </si>
  <si>
    <t>　　　　183　　工業用プラスチック製品製造業</t>
  </si>
  <si>
    <t>　　　　　　1831　　電気機械器具用プラスチック製品製造業（加工業を除く）</t>
  </si>
  <si>
    <t>　　　　　　1832　　輸送機械器具用プラスチック製品製造業（加工業を除く）</t>
  </si>
  <si>
    <t>　　　　　　1833　　その他の工業用プラスチック製品製造業（加工業を除く）</t>
  </si>
  <si>
    <t>　　　　　　1834　　工業用プラスチック製品加工業</t>
  </si>
  <si>
    <t>　　　　184　　発泡・強化プラスチック製品製造業</t>
  </si>
  <si>
    <t>　　　　　　1841　　軟質プラスチック発泡製品製造業（半硬質性を含む）</t>
  </si>
  <si>
    <t>　　　　　　1842　　硬質プラスチック発泡製品製造業</t>
  </si>
  <si>
    <t>　　　　　　1843　　強化プラスチック製板・棒・管・継手製造業</t>
  </si>
  <si>
    <t>　　　　　　1844　　強化プラスチック製容器・浴槽等製造業</t>
  </si>
  <si>
    <t>　　　　　　1845　　発泡・強化プラスチック製品加工業</t>
  </si>
  <si>
    <t>　　　　185　　プラスチック成形材料製造業（廃プラスチックを含む）</t>
  </si>
  <si>
    <t>　　　　　　1851　　プラスチック成形材料製造業</t>
  </si>
  <si>
    <t>　　　　　　1852　　廃プラスチック製品製造業</t>
  </si>
  <si>
    <t>　　　　189　　その他のプラスチック製品製造業</t>
  </si>
  <si>
    <t>　　　　　　1891　　プラスチック製日用雑貨・食卓用品製造業</t>
  </si>
  <si>
    <t>　　　　　　1892　　プラスチック製容器製造業</t>
  </si>
  <si>
    <t>　　　　　　1897　　他に分類されないプラスチック製品製造業</t>
  </si>
  <si>
    <t>　　　　　　1898　　他に分類されないプラスチック製品加工業</t>
  </si>
  <si>
    <t>　　19　　ゴム製品製造業</t>
  </si>
  <si>
    <t>　　　　190　　管理，補助的経済活動を行う事業所（19ゴム製品製造業）</t>
    <phoneticPr fontId="4"/>
  </si>
  <si>
    <t>　　　　　　1900　　主として管理事務を行う本社等（19ゴム製品製造業）</t>
    <phoneticPr fontId="4"/>
  </si>
  <si>
    <t>　　　　　　1909　　その他の管理，補助的経済活動を行う事業所（19ゴム製品製造業）</t>
    <phoneticPr fontId="4"/>
  </si>
  <si>
    <t>　　　　191　　タイヤ・チューブ製造業</t>
  </si>
  <si>
    <t>　　　　　　1911　　自動車タイヤ・チューブ製造業</t>
  </si>
  <si>
    <t>　　　　　　1919　　その他のタイヤ・チューブ製造業</t>
  </si>
  <si>
    <t>　　　　192　　ゴム製・プラスチック製履物・同附属品製造業</t>
  </si>
  <si>
    <t>　　　　　　1921　　ゴム製履物・同附属品製造業</t>
  </si>
  <si>
    <t>　　　　　　1922　　プラスチック製履物・同附属品製造業</t>
  </si>
  <si>
    <t>　　　　193　　ゴムベルト・ゴムホース・工業用ゴム製品製造業</t>
  </si>
  <si>
    <t>　　　　　　1931　　ゴムベルト製造業</t>
  </si>
  <si>
    <t>　　　　　　1932　　ゴムホース製造業</t>
  </si>
  <si>
    <t>　　　　　　1933　　工業用ゴム製品製造業</t>
  </si>
  <si>
    <t>　　　　199　　その他のゴム製品製造業</t>
  </si>
  <si>
    <t>　　　　　　1991　　ゴム引布・同製品製造業</t>
  </si>
  <si>
    <t>　　　　　　1992　　医療・衛生用ゴム製品製造業</t>
  </si>
  <si>
    <t>　　　　　　1993　　ゴム練生地製造業</t>
  </si>
  <si>
    <t>　　　　　　1994　　更生タイヤ製造業</t>
  </si>
  <si>
    <t>　　　　　　1995　　再生ゴム製造業</t>
  </si>
  <si>
    <t>　　　　　　1999　　他に分類されないゴム製品製造業</t>
  </si>
  <si>
    <t>　　20　　なめし革・同製品・毛皮製造業</t>
  </si>
  <si>
    <t>　　　　200　　管理，補助的経済活動を行う事業所（20なめし革・同製品・毛皮製造業）</t>
    <phoneticPr fontId="4"/>
  </si>
  <si>
    <t>　　　　　　2000　　主として管理事務を行う本社等（20なめし革・同製品・毛皮製造業）</t>
    <phoneticPr fontId="4"/>
  </si>
  <si>
    <t>　　　　　　2009　　その他の管理，補助的経済活動を行う事業所（20なめし革・同製品・毛皮製造業）</t>
    <phoneticPr fontId="4"/>
  </si>
  <si>
    <t>　　　　201　　なめし革製造業</t>
  </si>
  <si>
    <t>　　　　　　2011　　なめし革製造業</t>
  </si>
  <si>
    <t>　　　　202　　工業用革製品製造業（手袋を除く）</t>
  </si>
  <si>
    <t>　　　　　　2021　　工業用革製品製造業（手袋を除く）</t>
  </si>
  <si>
    <t>　　　　203　　革製履物用材料・同附属品製造業</t>
  </si>
  <si>
    <t>　　　　　　2031　　革製履物用材料・同附属品製造業</t>
  </si>
  <si>
    <t>　　　　204　　革製履物製造業</t>
  </si>
  <si>
    <t>　　　　　　2041　　革製履物製造業</t>
  </si>
  <si>
    <t>　　　　205　　革製手袋製造業</t>
  </si>
  <si>
    <t>　　　　　　2051　　革製手袋製造業</t>
  </si>
  <si>
    <t>　　　　206　　かばん製造業</t>
  </si>
  <si>
    <t>　　　　　　2061　　かばん製造業</t>
  </si>
  <si>
    <t>　　　　207　　袋物製造業</t>
  </si>
  <si>
    <t>　　　　　　2071　　袋物製造業（ハンドバッグを除く）</t>
  </si>
  <si>
    <t>　　　　　　2072　　ハンドバッグ製造業</t>
  </si>
  <si>
    <t>　　　　208　　毛皮製造業</t>
  </si>
  <si>
    <t>　　　　　　2081　　毛皮製造業</t>
  </si>
  <si>
    <t>　　　　209　　その他のなめし革製品製造業</t>
  </si>
  <si>
    <t>　　　　　　2099　　その他のなめし革製品製造業</t>
  </si>
  <si>
    <t>　　21　　窯業・土石製品製造業</t>
  </si>
  <si>
    <t>　　　　210　　管理，補助的経済活動を行う事業所（21窯業・土石製品製造業）</t>
    <phoneticPr fontId="4"/>
  </si>
  <si>
    <t>　　　　　　2100　　主として管理事務を行う本社等（21窯業・土石製品製造業）</t>
    <phoneticPr fontId="4"/>
  </si>
  <si>
    <t>　　　　　　2109　　その他の管理，補助的経済活動を行う事業所（21窯業・土石製品製造業）</t>
    <phoneticPr fontId="4"/>
  </si>
  <si>
    <t>　　　　211　　ガラス・同製品製造業</t>
  </si>
  <si>
    <t>　　　　　　2111　　板ガラス製造業</t>
  </si>
  <si>
    <t>　　　　　　2112　　板ガラス加工業</t>
  </si>
  <si>
    <t>　　　　　　2113　　ガラス製加工素材製造業</t>
  </si>
  <si>
    <t>　　　　　　2114　　ガラス容器製造業</t>
  </si>
  <si>
    <t>　　　　　　2115　　理化学用・医療用ガラス器具製造業</t>
  </si>
  <si>
    <t>　　　　　　2116　　卓上用・ちゅう房用ガラス器具製造業</t>
  </si>
  <si>
    <t>　　　　　　2117　　ガラス繊維・同製品製造業</t>
  </si>
  <si>
    <t>　　　　　　2119　　その他のガラス・同製品製造業</t>
  </si>
  <si>
    <t>　　　　212　　セメント・同製品製造業</t>
  </si>
  <si>
    <t>　　　　　　2121　　セメント製造業</t>
  </si>
  <si>
    <t>　　　　　　2122　　生コンクリート製造業</t>
  </si>
  <si>
    <t>　　　　　　2123　　コンクリート製品製造業</t>
  </si>
  <si>
    <t>　　　　　　2129　　その他のセメント製品製造業</t>
  </si>
  <si>
    <t>　　　　213　　建設用粘土製品製造業（陶磁器製を除く)</t>
  </si>
  <si>
    <t>　　　　　　2131　　粘土かわら製造業</t>
  </si>
  <si>
    <t>　　　　　　2132　　普通れんが製造業</t>
  </si>
  <si>
    <t>　　　　　　2139　　その他の建設用粘土製品製造業</t>
  </si>
  <si>
    <t>　　　　214　　陶磁器・同関連製品製造業</t>
  </si>
  <si>
    <t>　　　　　　2141　　衛生陶器製造業</t>
  </si>
  <si>
    <t>　　　　　　2142　　食卓用・ちゅう房用陶磁器製造業</t>
  </si>
  <si>
    <t>　　　　　　2143　　陶磁器製置物製造業</t>
  </si>
  <si>
    <t>　　　　　　2144　　電気用陶磁器製造業</t>
  </si>
  <si>
    <t>　　　　　　2145　　理化学用・工業用陶磁器製造業</t>
  </si>
  <si>
    <t>　　　　　　2146　　陶磁器製タイル製造業</t>
  </si>
  <si>
    <t>　　　　　　2147　　陶磁器絵付業</t>
  </si>
  <si>
    <t>　　　　　　2148　　陶磁器用はい（坏）土製造業</t>
  </si>
  <si>
    <t>　　　　　　2149　　その他の陶磁器・同関連製品製造業</t>
  </si>
  <si>
    <t>　　　　215　　耐火物製造業</t>
  </si>
  <si>
    <t>　　　　　　2151　　耐火れんが製造業</t>
  </si>
  <si>
    <t>　　　　　　2152　　不定形耐火物製造業</t>
  </si>
  <si>
    <t>　　　　　　2159　　その他の耐火物製造業</t>
  </si>
  <si>
    <t>　　　　216　　炭素・黒鉛製品製造業</t>
  </si>
  <si>
    <t>　　　　　　2161　　炭素質電極製造業</t>
  </si>
  <si>
    <t>　　　　　　2169　　その他の炭素・黒鉛製品製造業</t>
  </si>
  <si>
    <t>　　　　217　　研磨材・同製品製造業</t>
  </si>
  <si>
    <t>　　　　　　2171　　研磨材製造業</t>
  </si>
  <si>
    <t>　　　　　　2172　　研削と石製造業</t>
  </si>
  <si>
    <t>　　　　　　2173　　研磨布紙製造業</t>
  </si>
  <si>
    <t>　　　　　　2179　　その他の研磨材・同製品製造業</t>
  </si>
  <si>
    <t>　　　　218　　骨材・石工品等製造業</t>
  </si>
  <si>
    <t>　　　　　　2181　　砕石製造業</t>
  </si>
  <si>
    <t>　　　　　　2182　　再生骨材製造業</t>
  </si>
  <si>
    <t>　　　　　　2183　　人工骨材製造業</t>
  </si>
  <si>
    <t>　　　　　　2184　　石工品製造業</t>
  </si>
  <si>
    <t>　　　　　　2185　　けいそう土・同製品製造業</t>
  </si>
  <si>
    <t>　　　　　　2186　　鉱物・土石粉砕等処理業</t>
  </si>
  <si>
    <t>　　　　219　　その他の窯業・土石製品製造業</t>
  </si>
  <si>
    <t>　　　　　　2191　　ロックウール・同製品製造業</t>
  </si>
  <si>
    <t>　　　　　　2192　　石こう（膏）製品製造業</t>
  </si>
  <si>
    <t>　　　　　　2193　　石灰製造業</t>
  </si>
  <si>
    <t>　　　　　　2194　　鋳型製造業（中子を含む）</t>
  </si>
  <si>
    <t>　　　　　　2199　　他に分類されない窯業・土石製品製造業</t>
  </si>
  <si>
    <t>　　22　　鉄鋼業</t>
  </si>
  <si>
    <t>　　　　220　　管理，補助的経済活動を行う事業所（22鉄鋼業）</t>
    <phoneticPr fontId="4"/>
  </si>
  <si>
    <t>　　　　　　2200　　主として管理事務を行う本社等（22鉄鋼業）</t>
    <phoneticPr fontId="4"/>
  </si>
  <si>
    <t>　　　　　　2209　　その他の管理，補助的経済活動を行う事業所（22鉄鋼業）</t>
    <phoneticPr fontId="4"/>
  </si>
  <si>
    <t>　　　　221　　製鉄業</t>
  </si>
  <si>
    <t>　　　　　　2211　　高炉による製鉄業</t>
  </si>
  <si>
    <t>　　　　　　2212　　高炉によらない製鉄業</t>
  </si>
  <si>
    <t>　　　　　　2213　　フェロアロイ製造業</t>
  </si>
  <si>
    <t>　　　　222　　製鋼・製鋼圧延業</t>
  </si>
  <si>
    <t>　　　　　　2221　　製鋼・製鋼圧延業</t>
  </si>
  <si>
    <t>　　　　223　　製鋼を行わない鋼材製造業（表面処理鋼材を除く）</t>
  </si>
  <si>
    <t>　　　　　　2231　　熱間圧延業（鋼管，伸鉄を除く）</t>
  </si>
  <si>
    <t>　　　　　　2232　　冷間圧延業（鋼管，伸鉄を除く）</t>
  </si>
  <si>
    <t>　　　　　　2233　　冷間ロール成型形鋼製造業</t>
  </si>
  <si>
    <t>　　　　　　2234　　鋼管製造業</t>
  </si>
  <si>
    <t>　　　　　　2235　　伸鉄業</t>
  </si>
  <si>
    <t>　　　　　　2236　　磨棒鋼製造業</t>
  </si>
  <si>
    <t>　　　　　　2237　　引抜鋼管製造業</t>
  </si>
  <si>
    <t>　　　　　　2238　　伸線業</t>
  </si>
  <si>
    <t>　　　　　　2239　　その他の製鋼を行わない鋼材製造業（表面処理鋼材を除く)</t>
    <phoneticPr fontId="4"/>
  </si>
  <si>
    <t>　　　　224　　表面処理鋼材製造業</t>
  </si>
  <si>
    <t>　　　　　　2241　　亜鉛鉄板製造業</t>
  </si>
  <si>
    <t>　　　　　　2249　　その他の表面処理鋼材製造業</t>
  </si>
  <si>
    <t>　　　　225　　鉄素形材製造業</t>
  </si>
  <si>
    <t>　　　　　　2251　　銑鉄鋳物製造業（鋳鉄管，可鍛鋳鉄を除く）</t>
  </si>
  <si>
    <t>　　　　　　2252　　可鍛鋳鉄製造業</t>
  </si>
  <si>
    <t>　　　　　　2253　　鋳鋼製造業</t>
  </si>
  <si>
    <t>　　　　　　2254　　鍛工品製造業</t>
  </si>
  <si>
    <t>　　　　　　2255　　鍛鋼製造業</t>
  </si>
  <si>
    <t>　　　　229　　その他の鉄鋼業</t>
  </si>
  <si>
    <t>　　　　　　2291　　鉄鋼シャースリット業</t>
  </si>
  <si>
    <t>　　　　　　2292　　鉄スクラップ加工処理業</t>
  </si>
  <si>
    <t>　　　　　　2293　　鋳鉄管製造業</t>
  </si>
  <si>
    <t>　　　　　　2299　　他に分類されない鉄鋼業</t>
  </si>
  <si>
    <t>　　23　　非鉄金属製造業</t>
  </si>
  <si>
    <t>　　　　230　　管理，補助的経済活動を行う事業所（23非鉄金属製造業）</t>
    <phoneticPr fontId="4"/>
  </si>
  <si>
    <t>　　　　　　2300　　主として管理事務を行う本社等（23非鉄金属製造業）</t>
    <phoneticPr fontId="4"/>
  </si>
  <si>
    <t>　　　　　　2309　　その他の管理，補助的経済活動を行う事業所（23非鉄金属製造業）</t>
    <phoneticPr fontId="4"/>
  </si>
  <si>
    <t>　　　　231　　非鉄金属第１次製錬・精製業</t>
  </si>
  <si>
    <t>　　　　　　2311　　銅第１次製錬・精製業</t>
  </si>
  <si>
    <t>　　　　　　2312　　亜鉛第１次製錬・精製業</t>
  </si>
  <si>
    <t>　　　　　　2319　　その他の非鉄金属第１次製錬・精製業</t>
  </si>
  <si>
    <t>　　　　232　　非鉄金属第２次製錬・精製業（非鉄金属合金製造業を含む）</t>
  </si>
  <si>
    <t>　　　　　　2321　　鉛第２次製錬・精製業（鉛合金製造業を含む)</t>
  </si>
  <si>
    <t>　　　　　　2322　　アルミニウム第２次製錬・精製業（アルミニウム合金製造業を含む）</t>
  </si>
  <si>
    <t>　　　　　　2329　　その他の非鉄金属第２次製錬・精製業（非鉄金属合金製造業を含む）</t>
  </si>
  <si>
    <t>　　　　233　　非鉄金属・同合金圧延業（抽伸，押出しを含む）</t>
  </si>
  <si>
    <t>　　　　　　2331　　伸銅品製造業</t>
  </si>
  <si>
    <t>　　　　　　2332　　アルミニウム・同合金圧延業（抽伸，押出しを含む）</t>
  </si>
  <si>
    <t>　　　　　　2339　　その他の非鉄金属・同合金圧延業（抽伸，押出しを含む）</t>
  </si>
  <si>
    <t>　　　　234　　電線・ケーブル製造業</t>
  </si>
  <si>
    <t>　　　　　　2341　　電線・ケーブル製造業（光ファイバケーブルを除く）</t>
  </si>
  <si>
    <t>　　　　　　2342　　光ファイバケーブル製造業（通信複合ケーブルを含む）</t>
  </si>
  <si>
    <t>　　　　235　　非鉄金属素形材製造業</t>
  </si>
  <si>
    <t>　　　　　　2351　　銅・同合金鋳物製造業（ダイカストを除く）</t>
  </si>
  <si>
    <t>　　　　　　2352　　非鉄金属鋳物製造業（銅・同合金鋳物及びダイカストを除く）</t>
  </si>
  <si>
    <t>　　　　　　2353　　アルミニウム・同合金ダイカスト製造業</t>
  </si>
  <si>
    <t>　　　　　　2354　　非鉄金属ダイカスト製造業（アルミニウム・同合金ダイカストを除く）</t>
  </si>
  <si>
    <t>　　　　　　2355　　非鉄金属鍛造品製造業</t>
  </si>
  <si>
    <t>　　　　239　　その他の非鉄金属製造業</t>
  </si>
  <si>
    <t>　　　　　　2391　　核燃料製造業</t>
  </si>
  <si>
    <t>　　　　　　2399　　他に分類されない非鉄金属製造業</t>
  </si>
  <si>
    <t>　　24　　金属製品製造業</t>
  </si>
  <si>
    <t>　　　　240　　管理，補助的経済活動を行う事業所（24金属製品製造業）</t>
    <phoneticPr fontId="4"/>
  </si>
  <si>
    <t>　　　　　　2400　　主として管理事務を行う本社等（24金属製品製造業）</t>
    <phoneticPr fontId="4"/>
  </si>
  <si>
    <t>　　　　　　2409　　その他の管理，補助的経済活動を行う事業所（24金属製品製造業）</t>
    <phoneticPr fontId="4"/>
  </si>
  <si>
    <t>　　　　241　　ブリキ缶・その他のめっき板等製品製造業</t>
  </si>
  <si>
    <t>　　　　　　2411　　ブリキ缶・その他のめっき板等製品製造業</t>
  </si>
  <si>
    <t>　　　　242　　洋食器・刃物・手道具・金物類製造業</t>
  </si>
  <si>
    <t>　　　　　　2421　　洋食器製造業</t>
  </si>
  <si>
    <t>　　　　　　2422　　機械刃物製造業</t>
  </si>
  <si>
    <t>　　　　　　2423　　利器工匠具・手道具製造業（やすり，のこぎり，食卓用刃物を除く）</t>
  </si>
  <si>
    <t>　　　　　　2424　　作業工具製造業</t>
  </si>
  <si>
    <t>　　　　　　2425　　手引のこぎり・のこ刃製造業</t>
  </si>
  <si>
    <t>　　　　　　2426　　農業用器具製造業（農業用機械を除く）</t>
  </si>
  <si>
    <t>　　　　　　2429　　その他の金物類製造業</t>
  </si>
  <si>
    <t>　　　　243　　暖房装置・配管工事用附属品製造業</t>
  </si>
  <si>
    <t>　　　　　　2431　　配管工事用附属品製造業（バルブ，コックを除く）</t>
  </si>
  <si>
    <t>　　　　　　2432　　ガス機器・石油機器製造業</t>
  </si>
  <si>
    <t>　　　　　　2433　　温風・温水暖房装置製造業</t>
  </si>
  <si>
    <t>　　　　　　2439　　その他の暖房・調理装置製造業（電気機械器具，ガス機器，石油機器を除く）</t>
  </si>
  <si>
    <t>　　　　244　　建設用・建築用金属製品製造業（製缶板金業を含む)</t>
  </si>
  <si>
    <t>　　　　　　2441　　鉄骨製造業</t>
  </si>
  <si>
    <t>　　　　　　2442　　建設用金属製品製造業（鉄骨を除く）</t>
  </si>
  <si>
    <t>　　　　　　2443　　金属製サッシ・ドア製造業</t>
  </si>
  <si>
    <t>　　　　　　2444　　鉄骨系プレハブ住宅製造業</t>
  </si>
  <si>
    <t>　　　　　　2445　　建築用金属製品製造業（サッシ，ドア，建築用金物を除く）</t>
  </si>
  <si>
    <t>　　　　　　2446　　製缶板金業</t>
  </si>
  <si>
    <t>　　　　245　　金属素形材製品製造業</t>
  </si>
  <si>
    <t>　　　　　　2451　　アルミニウム・同合金プレス製品製造業</t>
  </si>
  <si>
    <t>　　　　　　2452　　金属プレス製品製造業（アルミニウム・同合金を除く）</t>
  </si>
  <si>
    <t>　　　　　　2453　　粉末や金製品製造業</t>
  </si>
  <si>
    <t>　　　　246　　金属被覆・彫刻業，熱処理業（ほうろう鉄器を除く）</t>
  </si>
  <si>
    <t>　　　　　　2461　　金属製品塗装業</t>
  </si>
  <si>
    <t>　　　　　　2462　　溶融めっき業（表面処理鋼材製造業を除く）</t>
  </si>
  <si>
    <t>　　　　　　2463　　金属彫刻業</t>
  </si>
  <si>
    <t>　　　　　　2464　　電気めっき業（表面処理鋼材製造業を除く）</t>
  </si>
  <si>
    <t>　　　　　　2465　　金属熱処理業</t>
  </si>
  <si>
    <t>　　　　　　2469　　その他の金属表面処理業</t>
  </si>
  <si>
    <t>　　　　247　　金属線製品製造業（ねじ類を除く)</t>
  </si>
  <si>
    <t>　　　　　　2471　　くぎ製造業</t>
  </si>
  <si>
    <t>　　　　　　2479　　その他の金属線製品製造業</t>
  </si>
  <si>
    <t>　　　　248　　ボルト・ナット・リベット・小ねじ・木ねじ等製造業</t>
  </si>
  <si>
    <t>　　　　　　2481　　ボルト・ナット・リベット・小ねじ・木ねじ等製造業</t>
  </si>
  <si>
    <t>　　　　249　　その他の金属製品製造業</t>
  </si>
  <si>
    <t>　　　　　　2491　　金庫製造業</t>
  </si>
  <si>
    <t>　　　　　　2492　　金属製スプリング製造業</t>
  </si>
  <si>
    <t>　　　　　　2499　　他に分類されない金属製品製造業</t>
  </si>
  <si>
    <t>　　25　　はん用機械器具製造業</t>
  </si>
  <si>
    <t>　　　　250　　管理，補助的経済活動を行う事業所（25はん用機械器具製造業）</t>
    <phoneticPr fontId="4"/>
  </si>
  <si>
    <t>　　　　　　2500　　主として管理事務を行う本社等（25はん用機械器具製造業）</t>
    <phoneticPr fontId="4"/>
  </si>
  <si>
    <t>　　　　　　2509　　その他の管理，補助的経済活動を行う事業所（25はん用機械器具製造業）</t>
    <phoneticPr fontId="4"/>
  </si>
  <si>
    <t>　　　　251　　ボイラ・原動機製造業</t>
  </si>
  <si>
    <t>　　　　　　2511　　ボイラ製造業</t>
  </si>
  <si>
    <t>　　　　　　2512　　蒸気機関・タービン・水力タービン製造業（舶用を除く）</t>
  </si>
  <si>
    <t>　　　　　　2513　　はん用内燃機関製造業</t>
  </si>
  <si>
    <t>　　　　　　2519　　その他の原動機製造業</t>
  </si>
  <si>
    <t>　　　　252　　ポンプ・圧縮機器製造業</t>
  </si>
  <si>
    <t>　　　　　　2521　　ポンプ・同装置製造業</t>
  </si>
  <si>
    <t>　　　　　　2522　　空気圧縮機・ガス圧縮機・送風機製造業</t>
  </si>
  <si>
    <t>　　　　　　2523　　油圧・空圧機器製造業</t>
  </si>
  <si>
    <t>　　　　253　　一般産業用機械・装置製造業</t>
  </si>
  <si>
    <t>　　　　　　2531　　動力伝導装置製造業（玉軸受，ころ軸受を除く）</t>
  </si>
  <si>
    <t>　　　　　　2532　　エレベータ・エスカレータ製造業</t>
  </si>
  <si>
    <t>　　　　　　2533　　物流運搬設備製造業</t>
  </si>
  <si>
    <t>　　　　　　2534　　工業窯炉製造業</t>
  </si>
  <si>
    <t>　　　　　　2535　　冷凍機・温湿調整装置製造業</t>
  </si>
  <si>
    <t>　　　　259　　その他のはん用機械・同部分品製造業</t>
  </si>
  <si>
    <t>　　　　　　2591　　消火器具・消火装置製造業</t>
  </si>
  <si>
    <t>　　　　　　2592　　弁・同附属品製造業</t>
  </si>
  <si>
    <t>　　　　　　2593　　パイプ加工・パイプ附属品加工業</t>
  </si>
  <si>
    <t>　　　　　　2594　　玉軸受・ころ軸受製造業</t>
  </si>
  <si>
    <t>　　　　　　2595　　ピストンリング製造業</t>
  </si>
  <si>
    <t>　　　　　　2596　　他に分類されないはん用機械・装置製造業</t>
  </si>
  <si>
    <t>　　　　　　2599　　各種機械・同部分品製造修理業（注文製造・修理）</t>
  </si>
  <si>
    <t>　　26　　生産用機械器具製造業</t>
  </si>
  <si>
    <t>　　　　260　　管理，補助的経済活動を行う事業所（26生産用機械器具製造業）</t>
    <phoneticPr fontId="4"/>
  </si>
  <si>
    <t>　　　　　　2600　　主として管理事務を行う本社等（26生産用機械器具製造業）</t>
    <phoneticPr fontId="4"/>
  </si>
  <si>
    <t>　　　　　　2609　　その他の管理，補助的経済活動を行う事業所（26生産用機械器具製造業）</t>
    <phoneticPr fontId="4"/>
  </si>
  <si>
    <t>　　　　261　　農業用機械製造業（農業用器具を除く）</t>
  </si>
  <si>
    <t>　　　　　　2611　　農業用機械製造業（農業用器具を除く）</t>
  </si>
  <si>
    <t>　　　　262　　建設機械・鉱山機械製造業</t>
  </si>
  <si>
    <t>　　　　　　2621　　建設機械・鉱山機械製造業</t>
  </si>
  <si>
    <t>　　　　263　　繊維機械製造業</t>
  </si>
  <si>
    <t>　　　　　　2631　　化学繊維機械・紡績機械製造業</t>
  </si>
  <si>
    <t>　　　　　　2632　　製織機械・編組機械製造業</t>
  </si>
  <si>
    <t>　　　　　　2633　　染色整理仕上機械製造業</t>
  </si>
  <si>
    <t>　　　　　　2634　　繊維機械部分品・取付具・附属品製造業</t>
  </si>
  <si>
    <t>　　　　　　2635　　縫製機械製造業</t>
  </si>
  <si>
    <t>　　　　264　　生活関連産業用機械製造業</t>
  </si>
  <si>
    <t>　　　　　　2641　　食品機械・同装置製造業</t>
  </si>
  <si>
    <t>　　　　　　2642　　木材加工機械製造業</t>
  </si>
  <si>
    <t>　　　　　　2643　　パルプ装置・製紙機械製造業</t>
  </si>
  <si>
    <t>　　　　　　2644　　印刷・製本・紙工機械製造業</t>
  </si>
  <si>
    <t>　　　　　　2645　　包装・荷造機械製造業</t>
  </si>
  <si>
    <t>　　　　265　　基礎素材産業用機械製造業</t>
  </si>
  <si>
    <t>　　　　　　2651　　鋳造装置製造業</t>
  </si>
  <si>
    <t>　　　　　　2652　　化学機械・同装置製造業</t>
  </si>
  <si>
    <t>　　　　　　2653　　プラスチック加工機械・同附属装置製造業</t>
  </si>
  <si>
    <t>　　　　266　　金属加工機械製造業</t>
  </si>
  <si>
    <t>　　　　　　2661　　金属工作機械製造業</t>
  </si>
  <si>
    <t>　　　　　　2662　　金属加工機械製造業（金属工作機械を除く）</t>
  </si>
  <si>
    <t>　　　　　　2663　　金属工作機械用・金属加工機械用部分品・附属品製造業（機械工具，金型を除く）</t>
  </si>
  <si>
    <t>　　　　　　2664　　機械工具製造業（粉末や金業を除く）</t>
  </si>
  <si>
    <t>　　　　267　　半導体・フラットパネルディスプレイ製造装置製造業</t>
  </si>
  <si>
    <t>　　　　　　2671　　半導体製造装置製造業</t>
  </si>
  <si>
    <t>　　　　　　2672　　フラットパネルディスプレイ製造装置製造業</t>
  </si>
  <si>
    <t>　　　　269　　その他の生産用機械・同部分品製造業</t>
  </si>
  <si>
    <t>　　　　　　2691　　金属用金型・同部分品・附属品製造業</t>
  </si>
  <si>
    <t>　　　　　　2692　　非金属用金型・同部分品・附属品製造業</t>
  </si>
  <si>
    <t>　　　　　　2693　　真空装置・真空機器製造業</t>
  </si>
  <si>
    <t>　　　　　　2694　　ロボット製造業</t>
  </si>
  <si>
    <t>　　　　　　2699　　他に分類されない生産用機械・同部分品製造業</t>
  </si>
  <si>
    <t>　　27　　業務用機械器具製造業</t>
  </si>
  <si>
    <t>　　　　270　　管理，補助的経済活動を行う事業所（27業務用機械器具製造業）</t>
    <phoneticPr fontId="4"/>
  </si>
  <si>
    <t>　　　　　　2700　　主として管理事務を行う本社等（27業務用機械器具製造業）</t>
    <phoneticPr fontId="4"/>
  </si>
  <si>
    <t>　　　　　　2709　　その他の管理，補助的経済活動を行う事業所（27業務用機械器具製造業）</t>
    <phoneticPr fontId="4"/>
  </si>
  <si>
    <t>　　　　271　　事務用機械器具製造業</t>
  </si>
  <si>
    <t>　　　　　　2711　　複写機製造業</t>
  </si>
  <si>
    <t>　　　　　　2719　　その他の事務用機械器具製造業</t>
  </si>
  <si>
    <t>　　　　272　　サービス用・娯楽用機械器具製造業</t>
  </si>
  <si>
    <t>　　　　　　2721　　サービス用機械器具製造業</t>
  </si>
  <si>
    <t>　　　　　　2722　　娯楽用機械製造業</t>
  </si>
  <si>
    <t>　　　　　　2723　　自動販売機製造業</t>
  </si>
  <si>
    <t>　　　　　　2729　　その他のサービス用・娯楽用機械器具製造業</t>
  </si>
  <si>
    <t>　　　　273　　計量器・測定器・分析機器・試験機・測量機械器具・理化学機械器具製造業</t>
  </si>
  <si>
    <t>　　　　　　2731　　体積計製造業</t>
  </si>
  <si>
    <t>　　　　　　2732　　はかり製造業</t>
  </si>
  <si>
    <t>　　　　　　2733　　圧力計・流量計・液面計等製造業</t>
  </si>
  <si>
    <t>　　　　　　2734　　精密測定器製造業</t>
  </si>
  <si>
    <t>　　　　　　2735　　分析機器製造業</t>
  </si>
  <si>
    <t>　　　　　　2736　　試験機製造業</t>
  </si>
  <si>
    <t>　　　　　　2737　　測量機械器具製造業</t>
  </si>
  <si>
    <t>　　　　　　2738　　理化学機械器具製造業</t>
  </si>
  <si>
    <t>　　　　　　2739　　その他の計量器・測定器・分析機器・試験機・測量機械器具・理化学機械器具製造業</t>
  </si>
  <si>
    <t>　　　　274　　医療用機械器具・医療用品製造業</t>
  </si>
  <si>
    <t>　　　　　　2741　　医療用機械器具製造業</t>
  </si>
  <si>
    <t>　　　　　　2742　　歯科用機械器具製造業</t>
  </si>
  <si>
    <t>　　　　　　2743　　医療用品製造業（動物用医療機械器具を含む）</t>
  </si>
  <si>
    <t>　　　　　　2744　　歯科材料製造業</t>
  </si>
  <si>
    <t>　　　　275　　光学機械器具・レンズ製造業</t>
  </si>
  <si>
    <t>　　　　　　2751　　顕微鏡・望遠鏡等製造業</t>
  </si>
  <si>
    <t>　　　　　　2752　　写真機・映画用機械・同附属品製造業</t>
  </si>
  <si>
    <t>　　　　　　2753　　光学機械用レンズ・プリズム製造業</t>
  </si>
  <si>
    <t>　　　　276　　武器製造業</t>
  </si>
  <si>
    <t>　　　　　　2761　　武器製造業</t>
  </si>
  <si>
    <t>　　28　　電子部品・デバイス・電子回路製造業</t>
  </si>
  <si>
    <t>　　　　280　　管理，補助的経済活動を行う事業所（28電子部品・デバイス・電子回路製造業）</t>
  </si>
  <si>
    <t>　　　　　　2800　　主として管理事務を行う本社等</t>
  </si>
  <si>
    <t>　　　　　　2809　　その他の管理，補助的経済活動を行う事業所</t>
  </si>
  <si>
    <t>　　　　281　　電子デバイス製造業</t>
  </si>
  <si>
    <t>　　　　　　2811　　電子管製造業</t>
  </si>
  <si>
    <t>　　　　　　2812　　光電変換素子製造業</t>
  </si>
  <si>
    <t>　　　　　　2813　　半導体素子製造業（光電変換素子を除く）</t>
  </si>
  <si>
    <t>　　　　　　2814　　集積回路製造業</t>
  </si>
  <si>
    <t>　　　　　　2815　　液晶パネル・フラットパネル製造業</t>
  </si>
  <si>
    <t>　　　　282　　電子部品製造業</t>
  </si>
  <si>
    <t>　　　　　　2821　　抵抗器・コンデンサ・変成器・複合部品製造業</t>
  </si>
  <si>
    <t>　　　　　　2822　　音響部品・磁気ヘッド・小形モータ製造業</t>
  </si>
  <si>
    <t>　　　　　　2823　　コネクタ・スイッチ・リレー製造業</t>
  </si>
  <si>
    <t>　　　　283　　記録メディア製造業</t>
  </si>
  <si>
    <t>　　　　　　2831　　半導体メモリメディア製造業</t>
  </si>
  <si>
    <t>　　　　　　2832　　光ディスク・磁気ディスク・磁気テープ製造業</t>
  </si>
  <si>
    <t>　　　　284　　電子回路製造業</t>
  </si>
  <si>
    <t>　　　　　　2841　　電子回路基板製造業</t>
  </si>
  <si>
    <t>　　　　　　2842　　電子回路実装基板製造業</t>
  </si>
  <si>
    <t>　　　　285　　ユニット部品製造業</t>
  </si>
  <si>
    <t>　　　　　　2851　　電源ユニット・高周波ユニット・コントロールユニット製造業</t>
  </si>
  <si>
    <t>　　　　　　2859　　その他のユニット部品製造業</t>
  </si>
  <si>
    <t>　　　　289　　その他の電子部品・デバイス・電子回路製造業</t>
  </si>
  <si>
    <t>　　　　　　2899　　その他の電子部品・デバイス・電子回路製造業</t>
  </si>
  <si>
    <t>　　29　　電気機械器具製造業</t>
  </si>
  <si>
    <t>　　　　290　　管理，補助的経済活動を行う事業所（29電気機械器具製造業）</t>
    <phoneticPr fontId="4"/>
  </si>
  <si>
    <t>　　　　　　2900　　主として管理事務を行う本社等（29電気機械器具製造業）</t>
    <phoneticPr fontId="4"/>
  </si>
  <si>
    <t>　　　　　　2909　　その他の管理，補助的経済活動を行う事業所（29電気機械器具製造業）</t>
    <phoneticPr fontId="4"/>
  </si>
  <si>
    <t>　　　　291　　発電用・送電用・配電用電気機械器具製造業</t>
  </si>
  <si>
    <t>　　　　　　2911　　発電機・電動機・その他の回転電気機械製造業</t>
  </si>
  <si>
    <t>　　　　　　2912　　変圧器類製造業（電子機器用を除く)</t>
  </si>
  <si>
    <t>　　　　　　2913　　電力開閉装置製造業</t>
  </si>
  <si>
    <t>　　　　　　2914　　配電盤・電力制御装置製造業</t>
  </si>
  <si>
    <t>　　　　　　2915　　配線器具・配線附属品製造業</t>
  </si>
  <si>
    <t>　　　　292　　産業用電気機械器具製造業</t>
  </si>
  <si>
    <t>　　　　　　2921　　電気溶接機製造業</t>
  </si>
  <si>
    <t>　　　　　　2922　　内燃機関電装品製造業</t>
  </si>
  <si>
    <t>　　　　　　2929　　その他の産業用電気機械器具製造業（車両用，船舶用を含む）</t>
  </si>
  <si>
    <t>　　　　293　　民生用電気機械器具製造業</t>
  </si>
  <si>
    <t>　　　　　　2931　　ちゅう房機器製造業</t>
  </si>
  <si>
    <t>　　　　　　2932　　空調・住宅関連機器製造業</t>
  </si>
  <si>
    <t>　　　　　　2933　　衣料衛生関連機器製造業</t>
  </si>
  <si>
    <t>　　　　　　2939　　その他の民生用電気機械器具製造業</t>
  </si>
  <si>
    <t>　　　　294　　電球・電気照明器具製造業</t>
  </si>
  <si>
    <t>　　　　　　2941　　電球製造業</t>
  </si>
  <si>
    <t>　　　　　　2942　　電気照明器具製造業</t>
  </si>
  <si>
    <t>　　　　295　　電池製造業</t>
  </si>
  <si>
    <t>　　　　　　2951　　蓄電池製造業</t>
  </si>
  <si>
    <t>　　　　　　2952　　一次電池（乾電池，湿電池）製造業</t>
  </si>
  <si>
    <t>　　　　296　　電子応用装置製造業</t>
  </si>
  <si>
    <t>　　　　　　2961　　Ｘ線装置製造業</t>
  </si>
  <si>
    <t>　　　　　　2962　　医療用電子応用装置製造業</t>
  </si>
  <si>
    <t>　　　　　　2969　　その他の電子応用装置製造業</t>
  </si>
  <si>
    <t>　　　　297　　電気計測器製造業</t>
  </si>
  <si>
    <t>　　　　　　2971　　電気計測器製造業（別掲を除く）</t>
  </si>
  <si>
    <t>　　　　　　2972　　工業計器製造業</t>
  </si>
  <si>
    <t>　　　　　　2973　　医療用計測器製造業</t>
  </si>
  <si>
    <t>　　　　299　　その他の電気機械器具製造業</t>
  </si>
  <si>
    <t>　　　　　　2999　　その他の電気機械器具製造業</t>
  </si>
  <si>
    <t>　　30　　情報通信機械器具製造業</t>
  </si>
  <si>
    <t>　　　　300　　管理，補助的経済活動を行う事業所（30情報通信機械器具製造業）</t>
    <phoneticPr fontId="4"/>
  </si>
  <si>
    <t>　　　　　　3000　　主として管理事務を行う本社等（30情報通信機械器具製造業）</t>
    <phoneticPr fontId="4"/>
  </si>
  <si>
    <t>　　　　　　3009　　その他の管理，補助的経済活動を行う事業所（30情報通信機械器具製造業）</t>
    <phoneticPr fontId="4"/>
  </si>
  <si>
    <t>　　　　301　　通信機械器具・同関連機械器具製造業</t>
  </si>
  <si>
    <t>　　　　　　3011　　有線通信機械器具製造業</t>
  </si>
  <si>
    <t>　　　　　　3012　　携帯電話機・ＰＨＳ電話機製造業</t>
  </si>
  <si>
    <t>　　　　　　3013　　無線通信機械器具製造業</t>
  </si>
  <si>
    <t>　　　　　　3014　　ラジオ受信機・テレビジョン受信機製造業</t>
  </si>
  <si>
    <t>　　　　　　3015　　交通信号保安装置製造業</t>
  </si>
  <si>
    <t>　　　　　　3019　　その他の通信機械器具・同関連機械器具製造業</t>
  </si>
  <si>
    <t>　　　　302　　映像・音響機械器具製造業</t>
  </si>
  <si>
    <t>　　　　　　3021　　ビデオ機器製造業</t>
  </si>
  <si>
    <t>　　　　　　3022　　デジタルカメラ製造業</t>
  </si>
  <si>
    <t>　　　　　　3023　　電気音響機械器具製造業</t>
  </si>
  <si>
    <t>　　　　303　　電子計算機・同附属装置製造業</t>
  </si>
  <si>
    <t>　　　　　　3031　　電子計算機製造業（パーソナルコンピュータを除く）</t>
  </si>
  <si>
    <t>　　　　　　3032　　パーソナルコンピュータ製造業</t>
  </si>
  <si>
    <t>　　　　　　3033　　外部記憶装置製造業</t>
  </si>
  <si>
    <t>　　　　　　3034　　印刷装置製造業</t>
  </si>
  <si>
    <t>　　　　　　3035　　表示装置製造業</t>
  </si>
  <si>
    <t>　　　　　　3039　　その他の附属装置製造業</t>
  </si>
  <si>
    <t>　　31　　輸送用機械器具製造業</t>
  </si>
  <si>
    <t>　　　　310　　管理，補助的経済活動を行う事業所（31輸送用機械器具製造業）</t>
    <phoneticPr fontId="4"/>
  </si>
  <si>
    <t>　　　　　　3100　　主として管理事務を行う本社等（31輸送用機械器具製造業）</t>
    <phoneticPr fontId="4"/>
  </si>
  <si>
    <t>　　　　　　3109　　その他の管理，補助的経済活動を行う事業所（31輸送用機械器具製造業）</t>
    <phoneticPr fontId="4"/>
  </si>
  <si>
    <t>　　　　311　　自動車・同附属品製造業</t>
  </si>
  <si>
    <t>　　　　　　3111　　自動車製造業（二輪自動車を含む）</t>
  </si>
  <si>
    <t>　　　　　　3112　　自動車車体・附随車製造業</t>
  </si>
  <si>
    <t>　　　　　　3113　　自動車部分品・附属品製造業</t>
  </si>
  <si>
    <t>　　　　312　　鉄道車両・同部分品製造業</t>
  </si>
  <si>
    <t>　　　　　　3121　　鉄道車両製造業</t>
  </si>
  <si>
    <t>　　　　　　3122　　鉄道車両用部分品製造業</t>
  </si>
  <si>
    <t>　　　　313　　船舶製造・修理業，舶用機関製造業</t>
  </si>
  <si>
    <t>　　　　　　3131　　船舶製造・修理業</t>
  </si>
  <si>
    <t>　　　　　　3132　　船体ブロック製造業</t>
  </si>
  <si>
    <t>　　　　　　3133　　舟艇製造・修理業</t>
  </si>
  <si>
    <t>　　　　　　3134　　舶用機関製造業</t>
  </si>
  <si>
    <t>　　　　314　　航空機・同附属品製造業</t>
  </si>
  <si>
    <t>　　　　　　3141　　航空機製造業</t>
  </si>
  <si>
    <t>　　　　　　3142　　航空機用原動機製造業</t>
  </si>
  <si>
    <t>　　　　　　3149　　その他の航空機部分品・補助装置製造業</t>
  </si>
  <si>
    <t>　　　　315　　産業用運搬車両・同部分品・附属品製造業</t>
  </si>
  <si>
    <t>　　　　　　3151　　フォークリフトトラック・同部分品・附属品製造業</t>
  </si>
  <si>
    <t>　　　　　　3159　　その他の産業用運搬車両・同部分品・附属品製造業</t>
  </si>
  <si>
    <t>　　　　319　　その他の輸送用機械器具製造業</t>
  </si>
  <si>
    <t>　　　　　　3191　　自転車・同部分品製造業</t>
  </si>
  <si>
    <t>　　　　　　3199　　他に分類されない輸送用機械器具製造業</t>
  </si>
  <si>
    <t>　　32　　その他の製造業</t>
  </si>
  <si>
    <t>　　　　320　　管理，補助的経済活動を行う事業所（32その他の製造業）</t>
    <phoneticPr fontId="4"/>
  </si>
  <si>
    <t>　　　　　　3200　　主として管理事務を行う本社等（32その他の製造業）</t>
    <phoneticPr fontId="4"/>
  </si>
  <si>
    <t>　　　　　　3209　　その他の管理，補助的経済活動を行う事業所（32その他の製造業）</t>
    <phoneticPr fontId="4"/>
  </si>
  <si>
    <t>　　　　321　　貴金属・宝石製品製造業</t>
  </si>
  <si>
    <t>　　　　　　3211　　貴金属・宝石製装身具（ジュエリー）製品製造業</t>
  </si>
  <si>
    <t>　　　　　　3212　　貴金属・宝石製装身具（ジュエリー）附属品・同材料加工業</t>
  </si>
  <si>
    <t>　　　　　　3219　　その他の貴金属製品製造業</t>
  </si>
  <si>
    <t>　　　　322　　装身具・装飾品・ボタン・同関連品製造業（貴金属・宝石製を除く）</t>
  </si>
  <si>
    <t>　　　　　　3221　　装身具・装飾品製造業（貴金属・宝石製を除く）</t>
  </si>
  <si>
    <t>　　　　　　3222　　造花・装飾用羽毛製造業</t>
  </si>
  <si>
    <t>　　　　　　3223　　ボタン製造業</t>
  </si>
  <si>
    <t>　　　　　　3224　　針・ピン・ホック・スナップ・同関連品製造業</t>
  </si>
  <si>
    <t>　　　　　　3229　　その他の装身具・装飾品製造業</t>
  </si>
  <si>
    <t>　　　　323　　時計・同部分品製造業</t>
  </si>
  <si>
    <t>　　　　　　3231　　時計・同部分品製造業</t>
  </si>
  <si>
    <t>　　　　324　　楽器製造業</t>
  </si>
  <si>
    <t>　　　　　　3241　　ピアノ製造業</t>
  </si>
  <si>
    <t>　　　　　　3249　　その他の楽器・楽器部品・同材料製造業</t>
  </si>
  <si>
    <t>　　　　325　　がん具・運動用具製造業</t>
  </si>
  <si>
    <t>　　　　　　3251　　娯楽用具・がん具製造業（人形を除く）</t>
  </si>
  <si>
    <t>　　　　　　3252　　人形製造業</t>
  </si>
  <si>
    <t>　　　　　　3253　　運動用具製造業</t>
  </si>
  <si>
    <t>　　　　326　　ペン・鉛筆・絵画用品・その他の事務用品製造業</t>
  </si>
  <si>
    <t>　　　　　　3261　　万年筆・ペン類・鉛筆製造業</t>
  </si>
  <si>
    <t>　　　　　　3262　　毛筆・絵画用品製造業（鉛筆を除く）</t>
  </si>
  <si>
    <t>　　　　　　3269　　その他の事務用品製造業</t>
  </si>
  <si>
    <t>　　　　327　　漆器製造業</t>
  </si>
  <si>
    <t>　　　　　　3271　　漆器製造業</t>
  </si>
  <si>
    <t>　　　　328　　畳等生活雑貨製品製造業</t>
  </si>
  <si>
    <t>　　　　　　3281　　麦わら・パナマ類帽子・わら工品製造業</t>
  </si>
  <si>
    <t>　　　　　　3282　　畳製造業</t>
  </si>
  <si>
    <t>　　　　　　3283　　うちわ・扇子・ちょうちん製造業</t>
  </si>
  <si>
    <t>　　　　　　3284　　ほうき・ブラシ製造業</t>
  </si>
  <si>
    <t>　　　　　　3285　　喫煙用具製造業（貴金属・宝石製を除く）</t>
  </si>
  <si>
    <t>　　　　　　3289　　その他の生活雑貨製品製造業</t>
  </si>
  <si>
    <t>　　　　329　　他に分類されない製造業</t>
  </si>
  <si>
    <t>　　　　　　3291　　煙火製造業</t>
  </si>
  <si>
    <t>　　　　　　3292　　看板・標識機製造業</t>
  </si>
  <si>
    <t>　　　　　　3293　　パレット製造業</t>
  </si>
  <si>
    <t>　　　　　　3294　　モデル・模型製造業</t>
  </si>
  <si>
    <t>　　　　　　3295　　工業用模型製造業</t>
  </si>
  <si>
    <t>　　　　　　3296　　情報記録物製造業（新聞，書籍等の印刷物を除く）</t>
  </si>
  <si>
    <t>　　　　　　3297　　眼鏡製造業（枠を含む）</t>
  </si>
  <si>
    <t>　　　　　　3299　　他に分類されないその他の製造業</t>
  </si>
  <si>
    <t>大分類 Ｆ　電気・ガス・熱供給・水道業（詳細：PDF形式）</t>
  </si>
  <si>
    <t>　　33　　電気業</t>
  </si>
  <si>
    <t>　　　　330　　管理，補助的経済活動を行う事業所（33電気業）</t>
    <phoneticPr fontId="4"/>
  </si>
  <si>
    <t>　　　　　　3300　　主として管理事務を行う本社等（33電気業）</t>
    <phoneticPr fontId="4"/>
  </si>
  <si>
    <t>　　　　　　3309　　その他の管理，補助的経済活動を行う事業所（33電気業）</t>
    <phoneticPr fontId="4"/>
  </si>
  <si>
    <t>　　　　331　　電気業</t>
  </si>
  <si>
    <t>　　　　　　3311　　発電所</t>
  </si>
  <si>
    <t>　　　　　　3312　　変電所</t>
  </si>
  <si>
    <t>　　34　　ガス業</t>
  </si>
  <si>
    <t>　　　　340　　管理，補助的経済活動を行う事業所（34ガス業）</t>
    <phoneticPr fontId="4"/>
  </si>
  <si>
    <t>　　　　　　3400　　主として管理事務を行う本社等（34ガス業）</t>
    <phoneticPr fontId="4"/>
  </si>
  <si>
    <t>　　　　　　3409　　その他の管理，補助的経済活動を行う事業所（34ガス業）</t>
    <phoneticPr fontId="4"/>
  </si>
  <si>
    <t>　　　　341　　ガス業</t>
  </si>
  <si>
    <t>　　　　　　3411　　ガス製造工場</t>
  </si>
  <si>
    <t>　　　　　　3412　　ガス供給所</t>
  </si>
  <si>
    <t>　　35　　熱供給業</t>
  </si>
  <si>
    <t>　　　　350　　管理，補助的経済活動を行う事業所（35熱供給業）</t>
    <phoneticPr fontId="4"/>
  </si>
  <si>
    <t>　　　　　　3500　　主として管理事務を行う本社等（35熱供給業）</t>
    <phoneticPr fontId="4"/>
  </si>
  <si>
    <t>　　　　　　3509　　その他の管理，補助的経済活動を行う事業所（35熱供給業）</t>
    <phoneticPr fontId="4"/>
  </si>
  <si>
    <t>　　　　351　　熱供給業</t>
  </si>
  <si>
    <t>　　　　　　3511　　熱供給業</t>
  </si>
  <si>
    <t>　　36　　水道業</t>
  </si>
  <si>
    <t>　　　　360　　管理，補助的経済活動を行う事業所（36水道業）</t>
    <phoneticPr fontId="4"/>
  </si>
  <si>
    <t>　　　　　　3600　　主として管理事務を行う本社等（36水道業）</t>
    <phoneticPr fontId="4"/>
  </si>
  <si>
    <t>　　　　　　3609　　その他の管理，補助的経済活動を行う事業所（36水道業）</t>
    <phoneticPr fontId="4"/>
  </si>
  <si>
    <t>　　　　361　　上水道業</t>
  </si>
  <si>
    <t>　　　　　　3611　　上水道業</t>
  </si>
  <si>
    <t>　　　　362　　工業用水道業</t>
  </si>
  <si>
    <t>　　　　　　3621　　工業用水道業</t>
  </si>
  <si>
    <t>　　　　363　　下水道業</t>
  </si>
  <si>
    <t>　　　　　　3631　　下水道処理施設維持管理業</t>
  </si>
  <si>
    <t>　　　　　　3632　　下水道管路施設維持管理業</t>
  </si>
  <si>
    <t>大分類 Ｇ　情報通信業（詳細：PDF形式）</t>
  </si>
  <si>
    <t>　　37　　通信業</t>
  </si>
  <si>
    <t>　　　　370　　管理，補助的経済活動を行う事業所（37通信業）</t>
    <phoneticPr fontId="4"/>
  </si>
  <si>
    <t>　　　　　　3700　　主として管理事務を行う本社等（37通信業）</t>
    <phoneticPr fontId="4"/>
  </si>
  <si>
    <t>　　　　　　3709　　その他の管理，補助的経済活動を行う事業所（37通信業）</t>
    <phoneticPr fontId="4"/>
  </si>
  <si>
    <t>　　　　371　　固定電気通信業</t>
  </si>
  <si>
    <t>　　　　　　3711　　地域電気通信業（有線放送電話業を除く）</t>
  </si>
  <si>
    <t>　　　　　　3712　　長距離電気通信業</t>
  </si>
  <si>
    <t>　　　　　　3713　　有線放送電話業</t>
  </si>
  <si>
    <t>　　　　　　3719　　その他の固定電気通信業</t>
  </si>
  <si>
    <t>　　　　372　　移動電気通信業</t>
  </si>
  <si>
    <t>　　　　　　3721　　移動電気通信業</t>
  </si>
  <si>
    <t>　　　　373　　電気通信に附帯するサービス業</t>
  </si>
  <si>
    <t>　　　　　　3731　　電気通信に附帯するサービス業</t>
  </si>
  <si>
    <t>　　38　　放送業</t>
  </si>
  <si>
    <t>　　　　380　　管理，補助的経済活動を行う事業所（38放送業）</t>
    <phoneticPr fontId="4"/>
  </si>
  <si>
    <t>　　　　　　3800　　主として管理事務を行う本社等（38放送業）</t>
    <phoneticPr fontId="4"/>
  </si>
  <si>
    <t>　　　　　　3809　　その他の管理，補助的経済活動を行う事業所（38放送業）</t>
    <phoneticPr fontId="4"/>
  </si>
  <si>
    <t>　　　　381　　公共放送業（有線放送業を除く）</t>
  </si>
  <si>
    <t>　　　　　　3811　　公共放送業（有線放送業を除く）</t>
  </si>
  <si>
    <t>　　　　382　　民間放送業（有線放送業を除く）</t>
  </si>
  <si>
    <t>　　　　　　3821　　テレビジョン放送業（衛星放送業を除く）</t>
  </si>
  <si>
    <t>　　　　　　3822　　ラジオ放送業（衛星放送業を除く）</t>
  </si>
  <si>
    <t>　　　　　　3823　　衛星放送業</t>
  </si>
  <si>
    <t>　　　　　　3829　　その他の民間放送業</t>
  </si>
  <si>
    <t>　　　　383　　有線放送業</t>
  </si>
  <si>
    <t>　　　　　　3831　　有線テレビジョン放送業</t>
  </si>
  <si>
    <t>　　　　　　3832　　有線ラジオ放送業</t>
  </si>
  <si>
    <t>　　39　　情報サービス業</t>
  </si>
  <si>
    <t>　　　　390　　管理，補助的経済活動を行う事業所（39情報サービス業）</t>
    <phoneticPr fontId="4"/>
  </si>
  <si>
    <t>　　　　　　3900　　主として管理事務を行う本社等（39情報サービス業）</t>
    <phoneticPr fontId="4"/>
  </si>
  <si>
    <t>　　　　　　3909　　その他の管理，補助的経済活動を行う事業所（39情報サービス業）</t>
    <phoneticPr fontId="4"/>
  </si>
  <si>
    <t>　　　　391　　ソフトウェア業</t>
  </si>
  <si>
    <t>　　　　　　3911　　受託開発ソフトウェア業</t>
  </si>
  <si>
    <t>　　　　　　3912　　組込みソフトウェア業</t>
  </si>
  <si>
    <t>　　　　　　3913　　パッケージソフトウェア業</t>
  </si>
  <si>
    <t>　　　　　　3914　　ゲームソフトウェア業</t>
  </si>
  <si>
    <t>　　　　392　　情報処理・提供サービス業</t>
  </si>
  <si>
    <t>　　　　　　3921　　情報処理サービス業</t>
  </si>
  <si>
    <t>　　　　　　3922　　情報提供サービス業</t>
  </si>
  <si>
    <t>　　　　　　3929　　その他の情報処理・提供サービス業</t>
  </si>
  <si>
    <t>　　40　　インターネット附随サービス業</t>
  </si>
  <si>
    <t>　　　　400　　管理，補助的経済活動を行う事業所（40インターネット附随サービス業）</t>
    <phoneticPr fontId="4"/>
  </si>
  <si>
    <t>　　　　　　4000　　主として管理事務を行う本社等（40インターネット附随サービス業）</t>
    <phoneticPr fontId="4"/>
  </si>
  <si>
    <t>　　　　　　4009　　その他の管理，補助的経済活動を行う事業所（40インターネット附随サービス業）</t>
    <phoneticPr fontId="4"/>
  </si>
  <si>
    <t>　　　　401　　インターネット附随サービス業</t>
  </si>
  <si>
    <t>　　　　　　4011　　ポータルサイト・サーバ運営業</t>
  </si>
  <si>
    <t>　　　　　　4012　　アプリケーション・サービス・コンテンツ・プロバイダ</t>
  </si>
  <si>
    <t>　　　　　　4013　　インターネット利用サポート業</t>
  </si>
  <si>
    <t>　　41　　映像・音声・文字情報制作業</t>
  </si>
  <si>
    <t>　　　　410　　管理，補助的経済活動を行う事業所（41映像・音声・文字情報制作業）</t>
    <phoneticPr fontId="4"/>
  </si>
  <si>
    <t>　　　　　　4100　　主として管理事務を行う本社等（41映像・音声・文字情報制作業）</t>
    <phoneticPr fontId="4"/>
  </si>
  <si>
    <t>　　　　　　4109　　その他の管理，補助的経済活動を行う事業所（41映像・音声・文字情報制作業）</t>
    <phoneticPr fontId="4"/>
  </si>
  <si>
    <t>　　　　411　　映像情報制作・配給業</t>
  </si>
  <si>
    <t>　　　　　　4111　　映画・ビデオ制作業（テレビジョン番組制作業，アニメーション制作業を除く）</t>
  </si>
  <si>
    <t>　　　　　　4112　　テレビジョン番組制作業（アニメーション制作業を除く）</t>
  </si>
  <si>
    <t>　　　　　　4113　　アニメーション制作業</t>
  </si>
  <si>
    <t>　　　　　　4114　　映画・ビデオ・テレビジョン番組配給業</t>
  </si>
  <si>
    <t>　　　　412　　音声情報制作業</t>
  </si>
  <si>
    <t>　　　　　　4121　　レコード制作業</t>
  </si>
  <si>
    <t>　　　　　　4122　　ラジオ番組制作業</t>
  </si>
  <si>
    <t>　　　　413　　新聞業</t>
  </si>
  <si>
    <t>　　　　　　4131　　新聞業</t>
  </si>
  <si>
    <t>　　　　414　　出版業</t>
  </si>
  <si>
    <t>　　　　　　4141　　出版業</t>
  </si>
  <si>
    <t>　　　　415　　広告制作業</t>
  </si>
  <si>
    <t>　　　　　　4151　　広告制作業</t>
  </si>
  <si>
    <t>　　　　416　　映像・音声・文字情報制作に附帯するサービス業</t>
  </si>
  <si>
    <t>　　　　　　4161　　ニュース供給業</t>
  </si>
  <si>
    <t>　　　　　　4169　　その他の映像・音声・文字情報制作に附帯するサービス業</t>
  </si>
  <si>
    <t>大分類 Ｈ　運輸業，郵便業（詳細：PDF形式）</t>
  </si>
  <si>
    <t>　　42　　鉄道業</t>
  </si>
  <si>
    <t>　　　　420　　管理，補助的経済活動を行う事業所（42鉄道業）</t>
    <phoneticPr fontId="4"/>
  </si>
  <si>
    <t>　　　　　　4200　　主として管理事務を行う本社等（42鉄道業）</t>
    <phoneticPr fontId="4"/>
  </si>
  <si>
    <t>　　　　　　4209　　その他の管理，補助的経済活動を行う事業所（42鉄道業）</t>
    <phoneticPr fontId="4"/>
  </si>
  <si>
    <t>　　　　421　　鉄道業</t>
  </si>
  <si>
    <t>　　　　　　4211　　普通鉄道業</t>
  </si>
  <si>
    <t>　　　　　　4212　　軌道業</t>
  </si>
  <si>
    <t>　　　　　　4213　　地下鉄道業</t>
  </si>
  <si>
    <t>　　　　　　4214　　モノレール鉄道業（地下鉄道業を除く）</t>
  </si>
  <si>
    <t>　　　　　　4215　　案内軌条式鉄道業（地下鉄道業を除く）</t>
  </si>
  <si>
    <t>　　　　　　4216　　鋼索鉄道業</t>
  </si>
  <si>
    <t>　　　　　　4217　　索道業</t>
  </si>
  <si>
    <t>　　　　　　4219　　その他の鉄道業</t>
  </si>
  <si>
    <t>　　43　　道路旅客運送業</t>
  </si>
  <si>
    <t>　　　　430　　管理，補助的経済活動を行う事業所（43道路旅客運送業）</t>
    <phoneticPr fontId="4"/>
  </si>
  <si>
    <t>　　　　　　4300　　主として管理事務を行う本社等（43道路旅客運送業）</t>
    <phoneticPr fontId="4"/>
  </si>
  <si>
    <t>　　　　　　4309　　その他の管理，補助的経済活動を行う事業所（43道路旅客運送業）</t>
    <phoneticPr fontId="4"/>
  </si>
  <si>
    <t>　　　　431　　一般乗合旅客自動車運送業</t>
  </si>
  <si>
    <t>　　　　　　4311　　一般乗合旅客自動車運送業</t>
  </si>
  <si>
    <t>　　　　432　　一般乗用旅客自動車運送業</t>
  </si>
  <si>
    <t>　　　　　　4321　　一般乗用旅客自動車運送業</t>
  </si>
  <si>
    <t>　　　　433　　一般貸切旅客自動車運送業</t>
  </si>
  <si>
    <t>　　　　　　4331　　一般貸切旅客自動車運送業</t>
  </si>
  <si>
    <t>　　　　439　　その他の道路旅客運送業</t>
  </si>
  <si>
    <t>　　　　　　4391　　特定旅客自動車運送業</t>
  </si>
  <si>
    <t>　　　　　　4399　　他に分類されない道路旅客運送業</t>
  </si>
  <si>
    <t>　　44　　道路貨物運送業</t>
  </si>
  <si>
    <t>　　　　440　　管理，補助的経済活動を行う事業所（44道路貨物運送業）</t>
    <phoneticPr fontId="4"/>
  </si>
  <si>
    <t>　　　　　　4400　　主として管理事務を行う本社等（44道路貨物運送業）</t>
    <phoneticPr fontId="4"/>
  </si>
  <si>
    <t>　　　　　　4409　　その他の管理，補助的経済活動を行う事業所（44道路貨物運送業）</t>
    <phoneticPr fontId="4"/>
  </si>
  <si>
    <t>　　　　441　　一般貨物自動車運送業</t>
  </si>
  <si>
    <t>　　　　　　4411　　一般貨物自動車運送業（特別積合せ貨物運送業を除く）</t>
  </si>
  <si>
    <t>　　　　　　4412　　特別積合せ貨物運送業</t>
  </si>
  <si>
    <t>　　　　442　　特定貨物自動車運送業</t>
  </si>
  <si>
    <t>　　　　　　4421　　特定貨物自動車運送業</t>
  </si>
  <si>
    <t>　　　　443　　貨物軽自動車運送業</t>
  </si>
  <si>
    <t>　　　　　　4431　　貨物軽自動車運送業</t>
  </si>
  <si>
    <t>　　　　444　　集配利用運送業</t>
  </si>
  <si>
    <t>　　　　　　4441　　集配利用運送業</t>
  </si>
  <si>
    <t>　　　　449　　その他の道路貨物運送業</t>
  </si>
  <si>
    <t>　　　　　　4499　　その他の道路貨物運送業</t>
  </si>
  <si>
    <t>　　45　　水運業</t>
  </si>
  <si>
    <t>　　　　450　　管理，補助的経済活動を行う事業所（45水運業）</t>
    <phoneticPr fontId="4"/>
  </si>
  <si>
    <t>　　　　　　4500　　主として管理事務を行う本社等（45水運業）</t>
    <phoneticPr fontId="4"/>
  </si>
  <si>
    <t>　　　　　　4509　　その他の管理，補助的経済活動を行う事業所（45水運業）</t>
    <phoneticPr fontId="4"/>
  </si>
  <si>
    <t>　　　　451　　外航海運業</t>
  </si>
  <si>
    <t>　　　　　　4511　　外航旅客海運業</t>
  </si>
  <si>
    <t>　　　　　　4512　　外航貨物海運業</t>
  </si>
  <si>
    <t>　　　　452　　沿海海運業</t>
  </si>
  <si>
    <t>　　　　　　4521　　沿海旅客海運業</t>
  </si>
  <si>
    <t>　　　　　　4522　　沿海貨物海運業</t>
  </si>
  <si>
    <t>　　　　453　　内陸水運業</t>
  </si>
  <si>
    <t>　　　　　　4531　　港湾旅客海運業</t>
  </si>
  <si>
    <t>　　　　　　4532　　河川水運業</t>
  </si>
  <si>
    <t>　　　　　　4533　　湖沼水運業</t>
  </si>
  <si>
    <t>　　　　454　　船舶貸渡業</t>
  </si>
  <si>
    <t>　　　　　　4541　　船舶貸渡業（内航船舶貸渡業を除く）</t>
  </si>
  <si>
    <t>　　　　　　4542　　内航船舶貸渡業</t>
  </si>
  <si>
    <t>　　46　　航空運輸業</t>
  </si>
  <si>
    <t>　　　　460　　管理，補助的経済活動を行う事業所（46航空運輸業）</t>
    <phoneticPr fontId="4"/>
  </si>
  <si>
    <t>　　　　　　4600　　主として管理事務を行う本社等（46航空運輸業）</t>
    <phoneticPr fontId="4"/>
  </si>
  <si>
    <t>　　　　　　4609　　その他の管理，補助的経済活動を行う事業所（46航空運輸業）</t>
    <phoneticPr fontId="4"/>
  </si>
  <si>
    <t>　　　　461　　航空運送業</t>
  </si>
  <si>
    <t>　　　　　　4611　　航空運送業</t>
  </si>
  <si>
    <t>　　　　462　　航空機使用業（航空運送業を除く）</t>
  </si>
  <si>
    <t>　　　　　　4621　　航空機使用業（航空運送業を除く）</t>
  </si>
  <si>
    <t>　　47　　倉庫業</t>
  </si>
  <si>
    <t>　　　　470　　管理，補助的経済活動を行う事業所（47倉庫業）</t>
    <phoneticPr fontId="4"/>
  </si>
  <si>
    <t>　　　　　　4700　　主として管理事務を行う本社等（47倉庫業）</t>
    <phoneticPr fontId="4"/>
  </si>
  <si>
    <t>　　　　　　4709　　その他の管理，補助的経済活動を行う事業所（47倉庫業）</t>
    <phoneticPr fontId="4"/>
  </si>
  <si>
    <t>　　　　471　　倉庫業（冷蔵倉庫業を除く）</t>
  </si>
  <si>
    <t>　　　　　　4711　　倉庫業（冷蔵倉庫業を除く）</t>
  </si>
  <si>
    <t>　　　　472　　冷蔵倉庫業</t>
  </si>
  <si>
    <t>　　　　　　4721　　冷蔵倉庫業</t>
  </si>
  <si>
    <t>　　48　　運輸に附帯するサービス業</t>
  </si>
  <si>
    <t>　　　　480　　管理，補助的経済活動を行う事業所（48運輸に附帯するサービス業）</t>
    <phoneticPr fontId="4"/>
  </si>
  <si>
    <t>　　　　　　4800　　主として管理事務を行う本社等（48運輸に附帯するサービス業）</t>
    <phoneticPr fontId="4"/>
  </si>
  <si>
    <t>　　　　　　4809　　その他の管理，補助的経済活動を行う事業所（48運輸に附帯するサービス業）</t>
    <phoneticPr fontId="4"/>
  </si>
  <si>
    <t>　　　　481　　港湾運送業</t>
  </si>
  <si>
    <t>　　　　　　4811　　港湾運送業</t>
  </si>
  <si>
    <t>　　　　482　　貨物運送取扱業（集配利用運送業を除く）</t>
  </si>
  <si>
    <t>　　　　　　4821　　利用運送業（集配利用運送業を除く）</t>
  </si>
  <si>
    <t>　　　　　　4822　　運送取次業</t>
  </si>
  <si>
    <t>　　　　483　　運送代理店</t>
  </si>
  <si>
    <t>　　　　　　4831　　運送代理店</t>
  </si>
  <si>
    <t>　　　　484　　こん包業</t>
  </si>
  <si>
    <t>　　　　　　4841　　こん包業（組立こん包業を除く）</t>
  </si>
  <si>
    <t>　　　　　　4842　　組立こん包業</t>
  </si>
  <si>
    <t>　　　　485　　運輸施設提供業</t>
  </si>
  <si>
    <t>　　　　　　4851　　鉄道施設提供業</t>
  </si>
  <si>
    <t>　　　　　　4852　　道路運送固定施設業</t>
  </si>
  <si>
    <t>　　　　　　4853　　自動車ターミナル業</t>
  </si>
  <si>
    <t>　　　　　　4854　　貨物荷扱固定施設業</t>
  </si>
  <si>
    <t>　　　　　　4855　　桟橋泊きょ業</t>
  </si>
  <si>
    <t>　　　　　　4856　　飛行場業</t>
  </si>
  <si>
    <t>　　　　489　　その他の運輸に附帯するサービス業</t>
  </si>
  <si>
    <t>　　　　　　4891　　海運仲立業</t>
  </si>
  <si>
    <t>　　　　　　4899　　他に分類されない運輸に附帯するサービス業</t>
  </si>
  <si>
    <t>　　49　　郵便業（信書便事業を含む）</t>
  </si>
  <si>
    <t>　　　　490　　管理，補助的経済活動を行う事業所（49郵便業）</t>
    <phoneticPr fontId="4"/>
  </si>
  <si>
    <t>　　　　　　4901　　管理，補助的経済活動を行う事業所（49郵便業）</t>
    <phoneticPr fontId="4"/>
  </si>
  <si>
    <t>　　　　491　　郵便業（信書便事業を含む）</t>
  </si>
  <si>
    <t>　　　　　　4911　　郵便業（信書便事業を含む）</t>
  </si>
  <si>
    <t>大分類 Ｉ　卸売業，小売業（詳細：PDF形式）</t>
  </si>
  <si>
    <t>　　50　　各種商品卸売業</t>
  </si>
  <si>
    <t>　　　　500　　管理，補助的経済活動を行う事業所（50各種商品卸売業）</t>
    <phoneticPr fontId="4"/>
  </si>
  <si>
    <t>　　　　　　5000　　主として管理事務を行う本社等（50各種商品卸売業）</t>
    <phoneticPr fontId="4"/>
  </si>
  <si>
    <t>　　　　　　5008　　自家用倉庫（50各種商品卸売業）</t>
    <phoneticPr fontId="4"/>
  </si>
  <si>
    <t>　　　　　　5009　　その他の管理，補助的経済活動を行う事業所（50各種商品卸売業）</t>
    <phoneticPr fontId="4"/>
  </si>
  <si>
    <t>　　　　501　　各種商品卸売業</t>
  </si>
  <si>
    <t>　　　　　　5011　　各種商品卸売業（従業者が常時100人以上のもの）</t>
  </si>
  <si>
    <t>　　　　　　5019　　その他の各種商品卸売業</t>
  </si>
  <si>
    <t>　　51　　繊維・衣服等卸売業</t>
  </si>
  <si>
    <t>　　　　510　　管理，補助的経済活動を行う事業所（51繊維・衣服等卸売業）</t>
    <phoneticPr fontId="4"/>
  </si>
  <si>
    <t>　　　　　　5100　　主として管理事務を行う本社等（51繊維・衣服等卸売業）</t>
    <phoneticPr fontId="4"/>
  </si>
  <si>
    <t>　　　　　　5108　　自家用倉庫（51繊維・衣服等卸売業）</t>
    <phoneticPr fontId="4"/>
  </si>
  <si>
    <t>　　　　　　5109　　その他の管理，補助的経済活動を行う事業所（51繊維・衣服等卸売業）</t>
    <phoneticPr fontId="4"/>
  </si>
  <si>
    <t>　　　　511　　繊維品卸売業（衣服，身の回り品を除く）</t>
  </si>
  <si>
    <t>　　　　　　5111　　繊維原料卸売業</t>
  </si>
  <si>
    <t>　　　　　　5112　　糸卸売業</t>
  </si>
  <si>
    <t>　　　　　　5113　　織物卸売業（室内装飾繊維品を除く）</t>
  </si>
  <si>
    <t>　　　　512　　衣服卸売業</t>
  </si>
  <si>
    <t>　　　　　　5121　　男子服卸売業</t>
  </si>
  <si>
    <t>　　　　　　5122　　婦人・子供服卸売業</t>
  </si>
  <si>
    <t>　　　　　　5123　　下着類卸売業</t>
  </si>
  <si>
    <t>　　　　　　5129　　その他の衣服卸売業</t>
  </si>
  <si>
    <t>　　　　513　　身の回り品卸売業</t>
  </si>
  <si>
    <t>　　　　　　5131　　寝具類卸売業</t>
  </si>
  <si>
    <t>　　　　　　5132　　靴・履物卸売業</t>
  </si>
  <si>
    <t>　　　　　　5133　　かばん・袋物卸売業</t>
  </si>
  <si>
    <t>　　　　　　5139　　その他の身の回り品卸売業</t>
  </si>
  <si>
    <t>　　52　　飲食料品卸売業</t>
  </si>
  <si>
    <t>　　　　520　　管理，補助的経済活動を行う事業所（52飲食料品卸売業）</t>
    <phoneticPr fontId="4"/>
  </si>
  <si>
    <t>　　　　　　5200　　主として管理事務を行う本社等（52飲食料品卸売業）</t>
    <phoneticPr fontId="4"/>
  </si>
  <si>
    <t>　　　　　　5208　　自家用倉庫（52飲食料品卸売業）</t>
    <phoneticPr fontId="4"/>
  </si>
  <si>
    <t>　　　　　　5209　　その他の管理，補助的経済活動を行う事業所（52飲食料品卸売業）</t>
    <phoneticPr fontId="4"/>
  </si>
  <si>
    <t>　　　　521　　農畜産物・水産物卸売業</t>
  </si>
  <si>
    <t>　　　　　　5211　　米麦卸売業</t>
  </si>
  <si>
    <t>　　　　　　5212　　雑穀・豆類卸売業</t>
  </si>
  <si>
    <t>　　　　　　5213　　野菜卸売業</t>
  </si>
  <si>
    <t>　　　　　　5214　　果実卸売業</t>
  </si>
  <si>
    <t>　　　　　　5215　　食肉卸売業</t>
  </si>
  <si>
    <t>　　　　　　5216　　生鮮魚介卸売業</t>
  </si>
  <si>
    <t>　　　　　　5219　　その他の農畜産物・水産物卸売業</t>
  </si>
  <si>
    <t>　　　　522　　食料・飲料卸売業</t>
  </si>
  <si>
    <t>　　　　　　5221　　砂糖・味そ・しょう油卸売業</t>
  </si>
  <si>
    <t>　　　　　　5222　　酒類卸売業</t>
  </si>
  <si>
    <t>　　　　　　5223　　乾物卸売業</t>
  </si>
  <si>
    <t>　　　　　　5224　　菓子・パン類卸売業</t>
  </si>
  <si>
    <t>　　　　　　5225　　飲料卸売業（別掲を除く）</t>
  </si>
  <si>
    <t>　　　　　　5226　　茶類卸売業</t>
  </si>
  <si>
    <t>　　　　　　5227　　牛乳・乳製品卸売業</t>
  </si>
  <si>
    <t>　　　　　　5229　　その他の食料・飲料卸売業</t>
  </si>
  <si>
    <t>　　53　　建築材料，鉱物・金属材料等卸売業</t>
  </si>
  <si>
    <t>　　　　530　　管理，補助的経済活動を行う事業所（53建築材料，鉱物・金属材料等卸売業）</t>
    <phoneticPr fontId="4"/>
  </si>
  <si>
    <t>　　　　　　5300　　主として管理事務を行う本社等（53建築材料，鉱物・金属材料等卸売業）</t>
    <phoneticPr fontId="4"/>
  </si>
  <si>
    <t>　　　　　　5308　　自家用倉庫（53建築材料，鉱物・金属材料等卸売業）</t>
    <phoneticPr fontId="4"/>
  </si>
  <si>
    <t>　　　　　　5309　　その他の管理，補助的経済活動を行う事業所（53建築材料，鉱物・金属材料等卸売業）</t>
    <phoneticPr fontId="4"/>
  </si>
  <si>
    <t>　　　　531　　建築材料卸売業</t>
  </si>
  <si>
    <t>　　　　　　5311　　木材・竹材卸売業</t>
  </si>
  <si>
    <t>　　　　　　5312　　セメント卸売業</t>
  </si>
  <si>
    <t>　　　　　　5313　　板ガラス卸売業</t>
  </si>
  <si>
    <t>　　　　　　5314　　建築用金属製品卸売業（建築用金物を除く）</t>
  </si>
  <si>
    <t>　　　　　　5319　　その他の建築材料卸売業</t>
  </si>
  <si>
    <t>　　　　532　　化学製品卸売業</t>
  </si>
  <si>
    <t>　　　　　　5321　　塗料卸売業</t>
  </si>
  <si>
    <t>　　　　　　5322　　プラスチック卸売業</t>
  </si>
  <si>
    <t>　　　　　　5329　　その他の化学製品卸売業</t>
  </si>
  <si>
    <t>　　　　533　　石油・鉱物卸売業</t>
  </si>
  <si>
    <t>　　　　　　5331　　石油卸売業</t>
  </si>
  <si>
    <t>　　　　　　5332　　鉱物卸売業（石油を除く）</t>
  </si>
  <si>
    <t>　　　　534　　鉄鋼製品卸売業</t>
  </si>
  <si>
    <t>　　　　　　5341　　鉄鋼粗製品卸売業</t>
  </si>
  <si>
    <t>　　　　　　5342　　鉄鋼一次製品卸売業</t>
  </si>
  <si>
    <t>　　　　　　5349　　その他の鉄鋼製品卸売業</t>
  </si>
  <si>
    <t>　　　　535　　非鉄金属卸売業</t>
  </si>
  <si>
    <t>　　　　　　5351　　非鉄金属地金卸売業</t>
  </si>
  <si>
    <t>　　　　　　5352　　非鉄金属製品卸売業</t>
  </si>
  <si>
    <t>　　　　536　　再生資源卸売業</t>
  </si>
  <si>
    <t>　　　　　　5361　　空瓶・空缶等空容器卸売業</t>
  </si>
  <si>
    <t>　　　　　　5362　　鉄スクラップ卸売業</t>
  </si>
  <si>
    <t>　　　　　　5363　　非鉄金属スクラップ卸売業</t>
  </si>
  <si>
    <t>　　　　　　5364　　古紙卸売業</t>
  </si>
  <si>
    <t>　　　　　　5369　　その他の再生資源卸売業</t>
  </si>
  <si>
    <t>　　54　　機械器具卸売業</t>
  </si>
  <si>
    <t>　　　　540　　管理，補助的経済活動を行う事業所（54機械器具卸売業）</t>
    <phoneticPr fontId="4"/>
  </si>
  <si>
    <t>　　　　　　5400　　主として管理事務を行う本社等（54機械器具卸売業）</t>
    <phoneticPr fontId="4"/>
  </si>
  <si>
    <t>　　　　　　5408　　自家用倉庫（54機械器具卸売業）</t>
    <phoneticPr fontId="4"/>
  </si>
  <si>
    <t>　　　　　　5409　　その他の管理，補助的経済活動を行う事業所（54機械器具卸売業）</t>
    <phoneticPr fontId="4"/>
  </si>
  <si>
    <t>　　　　541　　産業機械器具卸売業</t>
  </si>
  <si>
    <t>　　　　　　5411　　農業用機械器具卸売業</t>
  </si>
  <si>
    <t>　　　　　　5412　　建設機械・鉱山機械卸売業</t>
  </si>
  <si>
    <t>　　　　　　5413　　金属加工機械卸売業</t>
  </si>
  <si>
    <t>　　　　　　5414　　事務用機械器具卸売業</t>
  </si>
  <si>
    <t>　　　　　　5419　　その他の産業機械器具卸売業</t>
  </si>
  <si>
    <t>　　　　542　　自動車卸売業</t>
  </si>
  <si>
    <t>　　　　　　5421　　自動車卸売業（二輪自動車を含む）</t>
  </si>
  <si>
    <t>　　　　　　5422　　自動車部分品・附属品卸売業（中古品を除く）</t>
  </si>
  <si>
    <t>　　　　　　5423　　自動車中古部品卸売業</t>
  </si>
  <si>
    <t>　　　　543　　電気機械器具卸売業</t>
  </si>
  <si>
    <t>　　　　　　5431　　家庭用電気機械器具卸売業</t>
  </si>
  <si>
    <t>　　　　　　5432　　電気機械器具卸売業（家庭用電気機械器具を除く）</t>
  </si>
  <si>
    <t>　　　　549　　その他の機械器具卸売業</t>
  </si>
  <si>
    <t>　　　　　　5491　　輸送用機械器具卸売業（自動車を除く）</t>
  </si>
  <si>
    <t>　　　　　　5492　　計量器・理化学機械器具・光学機械器具等卸売業</t>
  </si>
  <si>
    <t>　　　　　　5493　　医療用機械器具卸売業（歯科用機械器具を含む）</t>
  </si>
  <si>
    <t>　　55　　その他の卸売業</t>
  </si>
  <si>
    <t>　　　　550　　管理，補助的経済活動を行う事業所（55その他の卸売業）</t>
    <phoneticPr fontId="4"/>
  </si>
  <si>
    <t>　　　　　　5500　　主として管理事務を行う本社等（55その他の卸売業）</t>
    <phoneticPr fontId="4"/>
  </si>
  <si>
    <t>　　　　　　5508　　自家用倉庫（55その他の卸売業）</t>
    <phoneticPr fontId="4"/>
  </si>
  <si>
    <t>　　　　　　5509　　その他の管理，補助的経済活動を行う事業所（55その他の卸売業）</t>
    <phoneticPr fontId="4"/>
  </si>
  <si>
    <t>　　　　551　　家具・建具・じゅう器等卸売業</t>
  </si>
  <si>
    <t>　　　　　　5511　　家具・建具卸売業</t>
  </si>
  <si>
    <t>　　　　　　5512　　荒物卸売業</t>
  </si>
  <si>
    <t>　　　　　　5513　　畳卸売業</t>
  </si>
  <si>
    <t>　　　　　　5514　　室内装飾繊維品卸売業</t>
  </si>
  <si>
    <t>　　　　　　5515　　陶磁器・ガラス器卸売業</t>
  </si>
  <si>
    <t>　　　　　　5519　　その他のじゅう器卸売業</t>
  </si>
  <si>
    <t>　　　　552　　医薬品・化粧品等卸売業</t>
  </si>
  <si>
    <t>　　　　　　5521　　医薬品卸売業</t>
  </si>
  <si>
    <t>　　　　　　5522　　医療用品卸売業</t>
  </si>
  <si>
    <t>　　　　　　5523　　化粧品卸売業</t>
  </si>
  <si>
    <t>　　　　　　5524　　合成洗剤卸売業</t>
  </si>
  <si>
    <t>　　　　553　　紙・紙製品卸売業</t>
  </si>
  <si>
    <t>　　　　　　5531　　紙卸売業</t>
  </si>
  <si>
    <t>　　　　　　5532　　紙製品卸売業</t>
  </si>
  <si>
    <t>　　　　559　　他に分類されない卸売業</t>
  </si>
  <si>
    <t>　　　　　　5591　　金物卸売業</t>
  </si>
  <si>
    <t>　　　　　　5592　　肥料・飼料卸売業</t>
  </si>
  <si>
    <t>　　　　　　5593　　スポーツ用品卸売業</t>
  </si>
  <si>
    <t>　　　　　　5594　　娯楽用品・がん具卸売業</t>
  </si>
  <si>
    <t>　　　　　　5595　　たばこ卸売業</t>
  </si>
  <si>
    <t>　　　　　　5596　　ジュエリー製品卸売業</t>
  </si>
  <si>
    <t>　　　　　　5597　　書籍・雑誌卸売業</t>
  </si>
  <si>
    <t>　　　　　　5598　　代理商，仲立業</t>
  </si>
  <si>
    <t>　　　　　　5599　　他に分類されないその他の卸売業</t>
  </si>
  <si>
    <t>　　56　　各種商品小売業</t>
  </si>
  <si>
    <t>　　　　560　　管理，補助的経済活動を行う事業所（56各種商品小売業）</t>
    <phoneticPr fontId="4"/>
  </si>
  <si>
    <t>　　　　　　5600　　主として管理事務を行う本社等（56各種商品小売業）</t>
    <phoneticPr fontId="4"/>
  </si>
  <si>
    <t>　　　　　　5608　　自家用倉庫（56各種商品小売業）</t>
    <phoneticPr fontId="4"/>
  </si>
  <si>
    <t>　　　　　　5609　　その他の管理，補助的経済活動を行う事業所（56各種商品小売業）</t>
    <phoneticPr fontId="4"/>
  </si>
  <si>
    <t>　　　　561　　百貨店，総合スーパー</t>
  </si>
  <si>
    <t>　　　　　　5611　　百貨店，総合スーパー</t>
  </si>
  <si>
    <t>　　　　569　　その他の各種商品小売業（従業者が常時50人未満のもの）</t>
  </si>
  <si>
    <t>　　　　　　5699　　その他の各種商品小売業（従業者が常時50人未満のもの）</t>
  </si>
  <si>
    <t>　　57　　織物・衣服・身の回り品小売業</t>
  </si>
  <si>
    <t>　　　　570　　管理，補助的経済活動を行う事業所（57織物・衣服・身の回り品小売業）</t>
    <phoneticPr fontId="4"/>
  </si>
  <si>
    <t>　　　　　　5700　　主として管理事務を行う本社等（57織物・衣服・身の回り品小売業）</t>
    <phoneticPr fontId="4"/>
  </si>
  <si>
    <t>　　　　　　5708　　自家用倉庫（57織物・衣服・身の回り品小売業）</t>
    <phoneticPr fontId="4"/>
  </si>
  <si>
    <t>　　　　　　5709　　その他の管理，補助的経済活動を行う事業所（57織物・衣服・身の回り品小売業）</t>
    <phoneticPr fontId="4"/>
  </si>
  <si>
    <t>　　　　571　　呉服・服地・寝具小売業</t>
  </si>
  <si>
    <t>　　　　　　5711　　呉服・服地小売業</t>
  </si>
  <si>
    <t>　　　　　　5712　　寝具小売業</t>
  </si>
  <si>
    <t>　　　　572　　男子服小売業</t>
  </si>
  <si>
    <t>　　　　　　5721　　男子服小売業</t>
  </si>
  <si>
    <t>　　　　573　　婦人・子供服小売業</t>
  </si>
  <si>
    <t>　　　　　　5731　　婦人服小売業</t>
  </si>
  <si>
    <t>　　　　　　5732　　子供服小売業</t>
  </si>
  <si>
    <t>　　　　574　　靴・履物小売業</t>
  </si>
  <si>
    <t>　　　　　　5741　　靴小売業</t>
  </si>
  <si>
    <t>　　　　　　5742　　履物小売業（靴を除く）</t>
  </si>
  <si>
    <t>　　　　579　　その他の織物・衣服・身の回り品小売業</t>
  </si>
  <si>
    <t>　　　　　　5791　　かばん・袋物小売業</t>
  </si>
  <si>
    <t>　　　　　　5792　　下着類小売業</t>
  </si>
  <si>
    <t>　　　　　　5793　　洋品雑貨・小間物小売業</t>
  </si>
  <si>
    <t>　　　　　　5799　　他に分類されない織物・衣服・身の回り品小売業</t>
  </si>
  <si>
    <t>　　58　　飲食料品小売業</t>
  </si>
  <si>
    <t>　　　　580　　管理，補助的経済活動を行う事業所（58飲食料品小売業）</t>
    <phoneticPr fontId="4"/>
  </si>
  <si>
    <t>　　　　　　5800　　主として管理事務を行う本社等（58飲食料品小売業）</t>
    <phoneticPr fontId="4"/>
  </si>
  <si>
    <t>　　　　　　5808　　自家用倉庫（58飲食料品小売業）</t>
    <phoneticPr fontId="4"/>
  </si>
  <si>
    <t>　　　　　　5809　　その他の管理，補助的経済活動を行う事業所（58飲食料品小売業）</t>
    <phoneticPr fontId="4"/>
  </si>
  <si>
    <t>　　　　581　　各種食料品小売業</t>
  </si>
  <si>
    <t>　　　　　　5811　　各種食料品小売業</t>
  </si>
  <si>
    <t>　　　　582　　野菜・果実小売業</t>
  </si>
  <si>
    <t>　　　　　　5821　　野菜小売業</t>
  </si>
  <si>
    <t>　　　　　　5822　　果実小売業</t>
  </si>
  <si>
    <t>　　　　583　　食肉小売業</t>
  </si>
  <si>
    <t>　　　　　　5831　　食肉小売業（卵，鳥肉を除く）</t>
  </si>
  <si>
    <t>　　　　　　5832　　卵・鳥肉小売業</t>
  </si>
  <si>
    <t>　　　　584　　鮮魚小売業</t>
  </si>
  <si>
    <t>　　　　　　5841　　鮮魚小売業</t>
  </si>
  <si>
    <t>　　　　585　　酒小売業</t>
  </si>
  <si>
    <t>　　　　　　5851　　酒小売業</t>
  </si>
  <si>
    <t>　　　　586　　菓子・パン小売業</t>
  </si>
  <si>
    <t>　　　　　　5861　　菓子小売業（製造小売）</t>
  </si>
  <si>
    <t>　　　　　　5862　　菓子小売業（製造小売でないもの）</t>
  </si>
  <si>
    <t>　　　　　　5863　　パン小売業（製造小売）</t>
  </si>
  <si>
    <t>　　　　　　5864　　パン小売業（製造小売でないもの）</t>
  </si>
  <si>
    <t>　　　　589　　その他の飲食料品小売業</t>
  </si>
  <si>
    <t>　　　　　　5891　　コンビニエンスストア（飲食料品を中心とするものに限る）</t>
  </si>
  <si>
    <t>　　　　　　5892　　牛乳小売業</t>
  </si>
  <si>
    <t>　　　　　　5893　　飲料小売業（別掲を除く）</t>
  </si>
  <si>
    <t>　　　　　　5894　　茶類小売業</t>
  </si>
  <si>
    <t>　　　　　　5895　　料理品小売業</t>
  </si>
  <si>
    <t>　　　　　　5896　　米穀類小売業</t>
  </si>
  <si>
    <t>　　　　　　5897　　豆腐・かまぼこ等加工食品小売業</t>
  </si>
  <si>
    <t>　　　　　　5898　　乾物小売業</t>
  </si>
  <si>
    <t>　　　　　　5899　　他に分類されない飲食料品小売業</t>
  </si>
  <si>
    <t>　　59　　機械器具小売業</t>
  </si>
  <si>
    <t>　　　　590　　管理，補助的経済活動を行う事業所（59機械器具小売業）</t>
    <phoneticPr fontId="4"/>
  </si>
  <si>
    <t>　　　　　　5900　　主として管理事務を行う本社等（59機械器具小売業）</t>
    <phoneticPr fontId="4"/>
  </si>
  <si>
    <t>　　　　　　5908　　自家用倉庫（59機械器具小売業）</t>
    <phoneticPr fontId="4"/>
  </si>
  <si>
    <t>　　　　　　5909　　その他の管理，補助的経済活動を行う事業所（59機械器具小売業）</t>
    <phoneticPr fontId="4"/>
  </si>
  <si>
    <t>　　　　591　　自動車小売業</t>
  </si>
  <si>
    <t>　　　　　　5911　　自動車（新車）小売業</t>
  </si>
  <si>
    <t>　　　　　　5912　　中古自動車小売業</t>
  </si>
  <si>
    <t>　　　　　　5913　　自動車部分品・附属品小売業</t>
  </si>
  <si>
    <t>　　　　　　5914　　二輪自動車小売業（原動機付自転車を含む）</t>
  </si>
  <si>
    <t>　　　　592　　自転車小売業</t>
  </si>
  <si>
    <t>　　　　　　5921　　自転車小売業</t>
  </si>
  <si>
    <t>　　　　593　　機械器具小売業（自動車，自転車を除く）</t>
  </si>
  <si>
    <t>　　　　　　5931　　電気機械器具小売業（中古品を除く）</t>
  </si>
  <si>
    <t>　　　　　　5932　　電気事務機械器具小売業（中古品を除く）</t>
  </si>
  <si>
    <t>　　　　　　5933　　中古電気製品小売業</t>
  </si>
  <si>
    <t>　　　　　　5939　　その他の機械器具小売業</t>
  </si>
  <si>
    <t>　　60　　その他の小売業</t>
  </si>
  <si>
    <t>　　　　600　　管理，補助的経済活動を行う事業所（60その他の小売業）</t>
    <phoneticPr fontId="4"/>
  </si>
  <si>
    <t>　　　　　　6000　　主として管理事務を行う本社等（60その他の小売業）</t>
    <phoneticPr fontId="4"/>
  </si>
  <si>
    <t>　　　　　　6008　　自家用倉庫（60その他の小売業）</t>
    <phoneticPr fontId="4"/>
  </si>
  <si>
    <t>　　　　　　6009　　その他の管理，補助的経済活動を行う事業所（60その他の小売業）</t>
    <phoneticPr fontId="4"/>
  </si>
  <si>
    <t>　　　　601　　家具・建具・畳小売業</t>
  </si>
  <si>
    <t>　　　　　　6011　　家具小売業</t>
  </si>
  <si>
    <t>　　　　　　6012　　建具小売業</t>
  </si>
  <si>
    <t>　　　　　　6013　　畳小売業</t>
  </si>
  <si>
    <t>　　　　　　6014　　宗教用具小売業</t>
  </si>
  <si>
    <t>　　　　602　　じゅう器小売業</t>
  </si>
  <si>
    <t>　　　　　　6021　　金物小売業</t>
  </si>
  <si>
    <t>　　　　　　6022　　荒物小売業</t>
  </si>
  <si>
    <t>　　　　　　6023　　陶磁器・ガラス器小売業</t>
  </si>
  <si>
    <t>　　　　　　6029　　他に分類されないじゅう器小売業</t>
  </si>
  <si>
    <t>　　　　603　　医薬品・化粧品小売業</t>
  </si>
  <si>
    <t>　　　　　　6031　　ドラッグストア</t>
  </si>
  <si>
    <t>　　　　　　6032　　医薬品小売業（調剤薬局を除く）</t>
  </si>
  <si>
    <t>　　　　　　6033　　調剤薬局</t>
  </si>
  <si>
    <t>　　　　　　6034　　化粧品小売業</t>
  </si>
  <si>
    <t>　　　　604　　農耕用品小売業</t>
  </si>
  <si>
    <t>　　　　　　6041　　農業用機械器具小売業</t>
  </si>
  <si>
    <t>　　　　　　6042　　苗・種子小売業</t>
  </si>
  <si>
    <t>　　　　　　6043　　肥料・飼料小売業</t>
  </si>
  <si>
    <t>　　　　605　　燃料小売業</t>
  </si>
  <si>
    <t>　　　　　　6051　　ガソリンスタンド</t>
  </si>
  <si>
    <t>　　　　　　6052　　燃料小売業（ガソリンスタンドを除く）</t>
  </si>
  <si>
    <t>　　　　606　　書籍・文房具小売業</t>
  </si>
  <si>
    <t>　　　　　　6061　　書籍・雑誌小売業（古本を除く）</t>
  </si>
  <si>
    <t>　　　　　　6062　　古本小売業</t>
  </si>
  <si>
    <t>　　　　　　6063　　新聞小売業</t>
  </si>
  <si>
    <t>　　　　　　6064　　紙・文房具小売業</t>
  </si>
  <si>
    <t>　　　　607　　スポーツ用品・がん具・娯楽用品・楽器小売業</t>
  </si>
  <si>
    <t>　　　　　　6071　　スポーツ用品小売業</t>
  </si>
  <si>
    <t>　　　　　　6072　　がん具・娯楽用品小売業</t>
  </si>
  <si>
    <t>　　　　　　6073　　楽器小売業</t>
  </si>
  <si>
    <t>　　　　608　　写真機・時計・眼鏡小売業</t>
  </si>
  <si>
    <t>　　　　　　6081　　写真機・写真材料小売業</t>
  </si>
  <si>
    <t>　　　　　　6082　　時計・眼鏡・光学機械小売業</t>
  </si>
  <si>
    <t>　　　　609　　他に分類されない小売業</t>
  </si>
  <si>
    <t>　　　　　　6091　　ホームセンター</t>
  </si>
  <si>
    <t>　　　　　　6092　　たばこ・喫煙具専門小売業</t>
  </si>
  <si>
    <t>　　　　　　6093　　花・植木小売業</t>
  </si>
  <si>
    <t>　　　　　　6094　　建築材料小売業</t>
  </si>
  <si>
    <t>　　　　　　6095　　ジュエリー製品小売業</t>
  </si>
  <si>
    <t>　　　　　　6096　　ペット・ペット用品小売業</t>
  </si>
  <si>
    <t>　　　　　　6097　　骨とう品小売業</t>
  </si>
  <si>
    <t>　　　　　　6098　　中古品小売業（骨とう品を除く）</t>
  </si>
  <si>
    <t>　　　　　　6099　　他に分類されないその他の小売業</t>
  </si>
  <si>
    <t>　　61　　無店舗小売業</t>
  </si>
  <si>
    <t>　　　　610　　管理，補助的経済活動を行う事業所（61無店舗小売業）</t>
    <phoneticPr fontId="4"/>
  </si>
  <si>
    <t>　　　　　　6100　　主として管理事務を行う本社等（61無店舗小売業）</t>
    <phoneticPr fontId="4"/>
  </si>
  <si>
    <t>　　　　　　6108　　自家用倉庫（61無店舗小売業）</t>
    <phoneticPr fontId="4"/>
  </si>
  <si>
    <t>　　　　　　6109　　その他の管理，補助的経済活動を行う事業所（61無店舗小売業）</t>
    <phoneticPr fontId="4"/>
  </si>
  <si>
    <t>　　　　611　　通信販売・訪問販売小売業</t>
  </si>
  <si>
    <t>　　　　　　6111　　無店舗小売業（各種商品小売）</t>
  </si>
  <si>
    <t>　　　　　　6112　　無店舗小売業（織物・衣服・身の回り品小売）</t>
  </si>
  <si>
    <t>　　　　　　6113　　無店舗小売業（飲食料品小売）</t>
  </si>
  <si>
    <t>　　　　　　6114　　無店舗小売業（機械器具小売）</t>
  </si>
  <si>
    <t>　　　　　　6119　　無店舗小売業（その他の小売）</t>
  </si>
  <si>
    <t>　　　　612　　自動販売機による小売業</t>
  </si>
  <si>
    <t>　　　　　　6121　　自動販売機による小売業</t>
  </si>
  <si>
    <t>　　　　619　　その他の無店舗小売業</t>
  </si>
  <si>
    <t>　　　　　　6199　　その他の無店舗小売業</t>
  </si>
  <si>
    <t>大分類 Ｊ　金融業，保険業（詳細：PDF形式）</t>
  </si>
  <si>
    <t>　　62　　銀行業</t>
  </si>
  <si>
    <t>　　　　620　　管理，補助的経済活動を行う事業所（62銀行業）</t>
    <phoneticPr fontId="4"/>
  </si>
  <si>
    <t>　　　　　　6200　　主として管理事務を行う本社等（62銀行業）</t>
    <phoneticPr fontId="4"/>
  </si>
  <si>
    <t>　　　　　　6209　　その他の管理，補助的経済活動を行う事業所（62銀行業）</t>
    <phoneticPr fontId="4"/>
  </si>
  <si>
    <t>　　　　621　　中央銀行</t>
  </si>
  <si>
    <t>　　　　　　6211　　中央銀行</t>
  </si>
  <si>
    <t>　　　　622　　銀行（中央銀行を除く）</t>
  </si>
  <si>
    <t>　　　　　　6221　　普通銀行</t>
  </si>
  <si>
    <t>　　　　　　6222　　郵便貯金銀行</t>
  </si>
  <si>
    <t>　　　　　　6223　　信託銀行</t>
  </si>
  <si>
    <t>　　　　　　6229　　その他の銀行</t>
  </si>
  <si>
    <t>　　63　　協同組織金融業</t>
  </si>
  <si>
    <t>　　　　630　　管理，補助的経済活動を行う事業所（63協同組織金融業）</t>
    <phoneticPr fontId="4"/>
  </si>
  <si>
    <t>　　　　　　6300　　主として管理事務を行う本社等（63協同組織金融業）</t>
    <phoneticPr fontId="4"/>
  </si>
  <si>
    <t>　　　　　　6309　　その他の管理，補助的経済活動を行う事業所（63協同組織金融業）</t>
    <phoneticPr fontId="4"/>
  </si>
  <si>
    <t>　　　　631　　中小企業等金融業</t>
  </si>
  <si>
    <t>　　　　　　6311　　信用金庫・同連合会</t>
  </si>
  <si>
    <t>　　　　　　6312　　信用協同組合・同連合会</t>
  </si>
  <si>
    <t>　　　　　　6313　　商工組合中央金庫</t>
  </si>
  <si>
    <t>　　　　　　6314　　労働金庫・同連合会</t>
  </si>
  <si>
    <t>　　　　632　　農林水産金融業</t>
  </si>
  <si>
    <t>　　　　　　6321　　農林中央金庫</t>
  </si>
  <si>
    <t>　　　　　　6322　　信用農業協同組合連合会</t>
  </si>
  <si>
    <t>　　　　　　6323　　信用漁業協同組合連合会，信用水産加工業協同組合連合会</t>
  </si>
  <si>
    <t>　　　　　　6324　　農業協同組合</t>
  </si>
  <si>
    <t>　　　　　　6325　　漁業協同組合，水産加工業協同組合</t>
  </si>
  <si>
    <t>　　64　　貸金業，クレジットカード業等非預金信用機関</t>
  </si>
  <si>
    <t>　　　　640　　管理，補助的経済活動を行う事業所（64貸金業，クレジットカード業等非預金信用機関）</t>
  </si>
  <si>
    <t>　　　　　　6400　　主として管理事務を行う本社等</t>
  </si>
  <si>
    <t>　　　　　　6409　　その他の管理，補助的経済活動を行う事業所</t>
  </si>
  <si>
    <t>　　　　641　　貸金業</t>
  </si>
  <si>
    <t>　　　　　　6411　　消費者向け貸金業</t>
  </si>
  <si>
    <t>　　　　　　6412　　事業者向け貸金業</t>
  </si>
  <si>
    <t>　　　　642　　質屋</t>
  </si>
  <si>
    <t>　　　　　　6421　　質屋</t>
  </si>
  <si>
    <t>　　　　643　　クレジットカード業，割賦金融業</t>
  </si>
  <si>
    <t>　　　　　　6431　　クレジットカード業</t>
  </si>
  <si>
    <t>　　　　　　6432　　割賦金融業</t>
  </si>
  <si>
    <t>　　　　649　　その他の非預金信用機関</t>
  </si>
  <si>
    <t>　　　　　　6491　　政府関係金融機関</t>
  </si>
  <si>
    <t>　　　　　　6492　　住宅専門金融業</t>
  </si>
  <si>
    <t>　　　　　　6493　　証券金融業</t>
  </si>
  <si>
    <t>　　　　　　6499　　他に分類されない非預金信用機関</t>
  </si>
  <si>
    <t>　　65　　金融商品取引業，商品先物取引業</t>
  </si>
  <si>
    <t>　　　　650　　管理，補助的経済活動を行う事業所（65金融商品取引業，商品先物取引業）</t>
    <phoneticPr fontId="4"/>
  </si>
  <si>
    <t>　　　　　　6500　　主として管理事務を行う本社等（65金融商品取引業，商品先物取引業）</t>
    <phoneticPr fontId="4"/>
  </si>
  <si>
    <t>　　　　　　6509　　その他の管理，補助的経済活動を行う事業所（65金融商品取引業，商品先物取引業）</t>
    <phoneticPr fontId="4"/>
  </si>
  <si>
    <t>　　　　651　　金融商品取引業</t>
  </si>
  <si>
    <t>　　　　　　6511　　金融商品取引業（投資助言・代理・運用業，補助的金融商品取引業を除く）</t>
  </si>
  <si>
    <t>　　　　　　6512　　投資助言・代理業</t>
  </si>
  <si>
    <t>　　　　　　6513　　投資運用業</t>
  </si>
  <si>
    <t>　　　　　　6514　　補助的金融商品取引業</t>
  </si>
  <si>
    <t>　　　　652　　商品先物取引業，商品投資業</t>
  </si>
  <si>
    <t>　　　　　　6521　　国内市場商品先物取引業</t>
  </si>
  <si>
    <t>　　　　　　6522　　商品投資業</t>
  </si>
  <si>
    <t>　　　　　　6529　　その他の商品先物取引業，商品投資業</t>
  </si>
  <si>
    <t>　　66　　補助的金融業等</t>
  </si>
  <si>
    <t>　　　　660　　管理，補助的経済活動を行う事業所（66補助的金融業等）</t>
    <phoneticPr fontId="4"/>
  </si>
  <si>
    <t>　　　　　　6600　　主として管理事務を行う本社等（66補助的金融業等）</t>
    <phoneticPr fontId="4"/>
  </si>
  <si>
    <t>　　　　　　6609　　その他の管理，補助的経済活動を行う事業所（66補助的金融業等）</t>
    <phoneticPr fontId="4"/>
  </si>
  <si>
    <t>　　　　661　　補助的金融業，金融附帯業</t>
  </si>
  <si>
    <t>　　　　　　6611　　短資業</t>
  </si>
  <si>
    <t>　　　　　　6612　　手形交換所</t>
  </si>
  <si>
    <t>　　　　　　6613　　両替業</t>
  </si>
  <si>
    <t>　　　　　　6614　　信用保証機関</t>
  </si>
  <si>
    <t>　　　　　　6615　　信用保証再保険機関</t>
  </si>
  <si>
    <t>　　　　　　6616　　預・貯金等保険機関</t>
  </si>
  <si>
    <t>　　　　　　6617　　金融商品取引所</t>
  </si>
  <si>
    <t>　　　　　　6618　　商品取引所</t>
  </si>
  <si>
    <t>　　　　　　6619　　その他の補助的金融業，金融附帯業</t>
  </si>
  <si>
    <t>　　　　662　　信託業</t>
  </si>
  <si>
    <t>　　　　　　6621　　運用型信託業</t>
  </si>
  <si>
    <t>　　　　　　6622　　管理型信託業</t>
  </si>
  <si>
    <t>　　　　663　　金融代理業</t>
  </si>
  <si>
    <t>　　　　　　6631　　金融商品仲介業</t>
  </si>
  <si>
    <t>　　　　　　6632　　信託契約代理業</t>
  </si>
  <si>
    <t>　　　　　　6639　　その他の金融代理業</t>
  </si>
  <si>
    <t>　　67　　保険業（保険媒介代理業，保険サービス業を含む）</t>
  </si>
  <si>
    <t>　　　　670　　管理，補助的経済活動を行う事業所（67保険業）</t>
    <phoneticPr fontId="4"/>
  </si>
  <si>
    <t>　　　　　　6700　　主として管理事務を行う本社等（67保険業）</t>
    <phoneticPr fontId="4"/>
  </si>
  <si>
    <t>　　　　　　6709　　その他の管理，補助的経済活動を行う事業所（67保険業）</t>
    <phoneticPr fontId="4"/>
  </si>
  <si>
    <t>　　　　671　　生命保険業</t>
  </si>
  <si>
    <t>　　　　　　6711　　生命保険業（郵便保険業，生命保険再保険業を除く）</t>
  </si>
  <si>
    <t>　　　　　　6712　　郵便保険業</t>
  </si>
  <si>
    <t>　　　　　　6713　　生命保険再保険業</t>
  </si>
  <si>
    <t>　　　　　　6719　　その他の生命保険業</t>
  </si>
  <si>
    <t>　　　　672　　損害保険業</t>
  </si>
  <si>
    <t>　　　　　　6721　　損害保険業（損害保険再保険業を除く）</t>
  </si>
  <si>
    <t>　　　　　　6722　　損害保険再保険業</t>
  </si>
  <si>
    <t>　　　　　　6729　　その他の損害保険業</t>
  </si>
  <si>
    <t>　　　　673　　共済事業・少額短期保険業</t>
  </si>
  <si>
    <t>　　　　　　6731　　共済事業（各種災害補償法によるもの）</t>
  </si>
  <si>
    <t>　　　　　　6732　　共済事業（各種協同組合法等によるもの）</t>
  </si>
  <si>
    <t>　　　　　　6733　　少額短期保険業</t>
  </si>
  <si>
    <t>　　　　674　　保険媒介代理業</t>
  </si>
  <si>
    <t>　　　　　　6741　　生命保険媒介業</t>
  </si>
  <si>
    <t>　　　　　　6742　　損害保険代理業</t>
  </si>
  <si>
    <t>　　　　　　6743　　共済事業媒介代理業・少額短期保険代理業</t>
  </si>
  <si>
    <t>　　　　675　　保険サービス業</t>
  </si>
  <si>
    <t>　　　　　　6751　　保険料率算出団体</t>
  </si>
  <si>
    <t>　　　　　　6752　　損害査定業</t>
  </si>
  <si>
    <t>　　　　　　6759　　その他の保険サービス業</t>
  </si>
  <si>
    <t>大分類 Ｋ　不動産業，物品賃貸業（詳細：PDF形式）</t>
  </si>
  <si>
    <t>　　68　　不動産取引業</t>
  </si>
  <si>
    <t>　　　　680　　管理，補助的経済活動を行う事業所（68不動産取引業）</t>
    <phoneticPr fontId="4"/>
  </si>
  <si>
    <t>　　　　　　6800　　主として管理事務を行う本社等（68不動産取引業）</t>
    <phoneticPr fontId="4"/>
  </si>
  <si>
    <t>　　　　　　6809　　その他の管理，補助的経済活動を行う事業所（68不動産取引業）</t>
    <phoneticPr fontId="4"/>
  </si>
  <si>
    <t>　　　　681　　建物売買業，土地売買業</t>
  </si>
  <si>
    <t>　　　　　　6811　　建物売買業</t>
  </si>
  <si>
    <t>　　　　　　6812　　土地売買業</t>
  </si>
  <si>
    <t>　　　　682　　不動産代理業・仲介業</t>
  </si>
  <si>
    <t>　　　　　　6821　　不動産代理業・仲介業</t>
  </si>
  <si>
    <t>　　69　　不動産賃貸業・管理業</t>
  </si>
  <si>
    <t>　　　　690　　管理，補助的経済活動を行う事業所（69不動産賃貸業・管理業）</t>
    <phoneticPr fontId="4"/>
  </si>
  <si>
    <t>　　　　　　6900　　主として管理事務を行う本社等（69不動産賃貸業・管理業）</t>
    <phoneticPr fontId="4"/>
  </si>
  <si>
    <t>　　　　　　6909　　その他の管理，補助的経済活動を行う事業所（69不動産賃貸業・管理業）</t>
    <phoneticPr fontId="4"/>
  </si>
  <si>
    <t>　　　　691　　不動産賃貸業（貸家業，貸間業を除く）</t>
  </si>
  <si>
    <t>　　　　　　6911　　貸事務所業</t>
  </si>
  <si>
    <t>　　　　　　6912　　土地賃貸業</t>
  </si>
  <si>
    <t>　　　　　　6919　　その他の不動産賃貸業</t>
  </si>
  <si>
    <t>　　　　692　　貸家業，貸間業</t>
  </si>
  <si>
    <t>　　　　　　6921　　貸家業</t>
  </si>
  <si>
    <t>　　　　　　6922　　貸間業</t>
  </si>
  <si>
    <t>　　　　693　　駐車場業</t>
  </si>
  <si>
    <t>　　　　　　6931　　駐車場業</t>
  </si>
  <si>
    <t>　　　　694　　不動産管理業</t>
  </si>
  <si>
    <t>　　　　　　6941　　不動産管理業</t>
  </si>
  <si>
    <t>　　70　　物品賃貸業</t>
  </si>
  <si>
    <t>　　　　700　　管理，補助的経済活動を行う事業所（70物品賃貸業）</t>
    <phoneticPr fontId="4"/>
  </si>
  <si>
    <t>　　　　　　7000　　主として管理事務を行う本社等（70物品賃貸業）</t>
    <phoneticPr fontId="4"/>
  </si>
  <si>
    <t>　　　　　　7009　　その他の管理，補助的経済活動を行う事業所（70物品賃貸業）</t>
    <phoneticPr fontId="4"/>
  </si>
  <si>
    <t>　　　　701　　各種物品賃貸業</t>
  </si>
  <si>
    <t>　　　　　　7011　　総合リース業</t>
  </si>
  <si>
    <t>　　　　　　7019　　その他の各種物品賃貸業</t>
  </si>
  <si>
    <t>　　　　702　　産業用機械器具賃貸業</t>
  </si>
  <si>
    <t>　　　　　　7021　　産業用機械器具賃貸業（建設機械器具を除く）</t>
  </si>
  <si>
    <t>　　　　　　7022　　建設機械器具賃貸業</t>
  </si>
  <si>
    <t>　　　　703　　事務用機械器具賃貸業</t>
  </si>
  <si>
    <t>　　　　　　7031　　事務用機械器具賃貸業（電子計算機を除く）</t>
  </si>
  <si>
    <t>　　　　　　7032　　電子計算機・同関連機器賃貸業</t>
  </si>
  <si>
    <t>　　　　704　　自動車賃貸業</t>
  </si>
  <si>
    <t>　　　　　　7041　　自動車賃貸業</t>
  </si>
  <si>
    <t>　　　　705　　スポーツ・娯楽用品賃貸業</t>
  </si>
  <si>
    <t>　　　　　　7051　　スポーツ・娯楽用品賃貸業</t>
  </si>
  <si>
    <t>　　　　709　　その他の物品賃貸業</t>
  </si>
  <si>
    <t>　　　　　　7091　　映画・演劇用品賃貸業</t>
  </si>
  <si>
    <t>　　　　　　7092　　音楽・映像記録物賃貸業（別掲を除く）</t>
  </si>
  <si>
    <t>　　　　　　7093　　貸衣しょう業（別掲を除く）</t>
  </si>
  <si>
    <t>　　　　　　7099　　他に分類されない物品賃貸業</t>
  </si>
  <si>
    <t>大分類 Ｌ　学術研究，専門・技術サービス業（詳細：PDF形式）</t>
  </si>
  <si>
    <t>　　71　　学術・開発研究機関</t>
  </si>
  <si>
    <t>　　　　710　　管理，補助的経済活動を行う事業所（71学術・開発研究機関）</t>
    <phoneticPr fontId="4"/>
  </si>
  <si>
    <t>　　　　　　7101　　管理，補助的経済活動を行う事業所（71学術・開発研究機関）</t>
    <phoneticPr fontId="4"/>
  </si>
  <si>
    <t>　　　　711　　自然科学研究所</t>
  </si>
  <si>
    <t>　　　　　　7111　　理学研究所</t>
  </si>
  <si>
    <t>　　　　　　7112　　工学研究所</t>
  </si>
  <si>
    <t>　　　　　　7113　　農学研究所</t>
  </si>
  <si>
    <t>　　　　　　7114　　医学・薬学研究所</t>
  </si>
  <si>
    <t>　　　　712　　人文・社会科学研究所</t>
  </si>
  <si>
    <t>　　　　　　7121　　人文・社会科学研究所</t>
  </si>
  <si>
    <t>　　72　　専門サービス業（他に分類されないもの）</t>
  </si>
  <si>
    <t>　　　　720　　管理，補助的経済活動を行う事業所（72専門サービス業）</t>
    <phoneticPr fontId="4"/>
  </si>
  <si>
    <t>　　　　　　7201　　管理，補助的経済活動を行う事業所（72専門サービス業）</t>
    <phoneticPr fontId="4"/>
  </si>
  <si>
    <t>　　　　721　　法律事務所，特許事務所</t>
  </si>
  <si>
    <t>　　　　　　7211　　法律事務所</t>
  </si>
  <si>
    <t>　　　　　　7212　　特許事務所</t>
  </si>
  <si>
    <t>　　　　722　　公証人役場，司法書士事務所，土地家屋調査士事務所</t>
  </si>
  <si>
    <t>　　　　　　7221　　公証人役場，司法書士事務所</t>
  </si>
  <si>
    <t>　　　　　　7222　　土地家屋調査士事務所</t>
  </si>
  <si>
    <t>　　　　723　　行政書士事務所</t>
  </si>
  <si>
    <t>　　　　　　7231　　行政書士事務所</t>
  </si>
  <si>
    <t>　　　　724　　公認会計士事務所，税理士事務所</t>
  </si>
  <si>
    <t>　　　　　　7241　　公認会計士事務所</t>
  </si>
  <si>
    <t>　　　　　　7242　　税理士事務所</t>
  </si>
  <si>
    <t>　　　　725　　社会保険労務士事務所</t>
  </si>
  <si>
    <t>　　　　　　7251　　社会保険労務士事務所</t>
  </si>
  <si>
    <t>　　　　726　　デザイン業</t>
  </si>
  <si>
    <t>　　　　　　7261　　デザイン業</t>
  </si>
  <si>
    <t>　　　　727　　著述・芸術家業</t>
  </si>
  <si>
    <t>　　　　　　7271　　著述家業</t>
  </si>
  <si>
    <t>　　　　　　7272　　芸術家業</t>
  </si>
  <si>
    <t>　　　　728　　経営コンサルタント業，純粋持株会社</t>
  </si>
  <si>
    <t>　　　　　　7281　　経営コンサルタント業</t>
  </si>
  <si>
    <t>　　　　　　7282　　純粋持株会社</t>
  </si>
  <si>
    <t>　　　　729　　その他の専門サービス業</t>
  </si>
  <si>
    <t>　　　　　　7291　　興信所</t>
  </si>
  <si>
    <t>　　　　　　7292　　翻訳業（著述家業を除く）</t>
  </si>
  <si>
    <t>　　　　　　7293　　通訳業，通訳案内業</t>
  </si>
  <si>
    <t>　　　　　　7294　　不動産鑑定業</t>
  </si>
  <si>
    <t>　　　　　　7299　　他に分類されない専門サービス業</t>
  </si>
  <si>
    <t>　　73　　広告業</t>
  </si>
  <si>
    <t>　　　　730　　管理，補助的経済活動を行う事業所（73広告業）</t>
    <phoneticPr fontId="4"/>
  </si>
  <si>
    <t>　　　　　　7300　　主として管理事務を行う本社等（73広告業）</t>
    <phoneticPr fontId="4"/>
  </si>
  <si>
    <t>　　　　　　7309　　その他の管理，補助的経済活動を行う事業所（73広告業）</t>
    <phoneticPr fontId="4"/>
  </si>
  <si>
    <t>　　　　731　　広告業</t>
  </si>
  <si>
    <t>　　　　　　7311　　広告業</t>
  </si>
  <si>
    <t>　　74　　技術サービス業（他に分類されないもの）</t>
  </si>
  <si>
    <t>　　　　740　　管理，補助的経済活動を行う事業所（74技術サービス業）</t>
    <phoneticPr fontId="4"/>
  </si>
  <si>
    <t>　　　　　　7401　　管理，補助的経済活動を行う事業所（74技術サービス業）</t>
    <phoneticPr fontId="4"/>
  </si>
  <si>
    <t>　　　　741　　獣医業</t>
  </si>
  <si>
    <t>　　　　　　7411　　獣医業</t>
  </si>
  <si>
    <t>　　　　742　　土木建築サービス業</t>
  </si>
  <si>
    <t>　　　　　　7421　　建築設計業</t>
  </si>
  <si>
    <t>　　　　　　7422　　測量業</t>
  </si>
  <si>
    <t>　　　　　　7429　　その他の土木建築サービス業</t>
  </si>
  <si>
    <t>　　　　743　　機械設計業</t>
  </si>
  <si>
    <t>　　　　　　7431　　機械設計業</t>
  </si>
  <si>
    <t>　　　　744　　商品・非破壊検査業</t>
  </si>
  <si>
    <t>　　　　　　7441　　商品検査業</t>
  </si>
  <si>
    <t>　　　　　　7442　　非破壊検査業</t>
  </si>
  <si>
    <t>　　　　745　　計量証明業</t>
  </si>
  <si>
    <t>　　　　　　7451　　一般計量証明業</t>
  </si>
  <si>
    <t>　　　　　　7452　　環境計量証明業</t>
  </si>
  <si>
    <t>　　　　　　7459　　その他の計量証明業</t>
  </si>
  <si>
    <t>　　　　746　　写真業</t>
  </si>
  <si>
    <t>　　　　　　7461　　写真業（商業写真業を除く）</t>
  </si>
  <si>
    <t>　　　　　　7462　　商業写真業</t>
  </si>
  <si>
    <t>　　　　749　　その他の技術サービス業</t>
  </si>
  <si>
    <t>　　　　　　7499　　その他の技術サービス業</t>
  </si>
  <si>
    <t>大分類 Ｍ　宿泊業，飲食サービス業（詳細：PDF形式）</t>
  </si>
  <si>
    <t>　　75　　宿泊業</t>
  </si>
  <si>
    <t>　　　　750　　管理，補助的経済活動を行う事業所（75宿泊業）</t>
    <phoneticPr fontId="4"/>
  </si>
  <si>
    <t>　　　　　　7500　　主として管理事務を行う本社等（75宿泊業）</t>
    <phoneticPr fontId="4"/>
  </si>
  <si>
    <t>　　　　　　7509　　その他の管理，補助的経済活動を行う事業所（75宿泊業）</t>
    <phoneticPr fontId="4"/>
  </si>
  <si>
    <t>　　　　751　　旅館，ホテル</t>
  </si>
  <si>
    <t>　　　　　　7511　　旅館，ホテル</t>
  </si>
  <si>
    <t>　　　　752　　簡易宿所</t>
  </si>
  <si>
    <t>　　　　　　7521　　簡易宿所</t>
  </si>
  <si>
    <t>　　　　753　　下宿業</t>
  </si>
  <si>
    <t>　　　　　　7531　　下宿業</t>
  </si>
  <si>
    <t>　　　　759　　その他の宿泊業</t>
  </si>
  <si>
    <t>　　　　　　7591　　会社・団体の宿泊所</t>
  </si>
  <si>
    <t>　　　　　　7592　　リゾートクラブ</t>
  </si>
  <si>
    <t>　　　　　　7599　　他に分類されない宿泊業</t>
  </si>
  <si>
    <t>　　76　　飲食店</t>
  </si>
  <si>
    <t>　　　　760　　管理，補助的経済活動を行う事業所（76飲食店）</t>
    <phoneticPr fontId="4"/>
  </si>
  <si>
    <t>　　　　　　7600　　主として管理事務を行う本社等（76飲食店）</t>
    <phoneticPr fontId="4"/>
  </si>
  <si>
    <t>　　　　　　7609　　その他の管理，補助的経済活動を行う事業所（76飲食店）</t>
    <phoneticPr fontId="4"/>
  </si>
  <si>
    <t>　　　　761　　食堂，レストラン（専門料理店を除く）</t>
  </si>
  <si>
    <t>　　　　　　7611　　食堂，レストラン（専門料理店を除く）</t>
  </si>
  <si>
    <t>　　　　762　　専門料理店</t>
  </si>
  <si>
    <t>　　　　　　7621　　日本料理店</t>
  </si>
  <si>
    <t>　　　　　　7622　　料亭</t>
  </si>
  <si>
    <t>　　　　　　7623　　中華料理店</t>
  </si>
  <si>
    <t>　　　　　　7624　　ラーメン店</t>
  </si>
  <si>
    <t>　　　　　　7625　　焼肉店</t>
  </si>
  <si>
    <t>　　　　　　7629　　その他の専門料理店</t>
  </si>
  <si>
    <t>　　　　763　　そば・うどん店</t>
  </si>
  <si>
    <t>　　　　　　7631　　そば・うどん店</t>
  </si>
  <si>
    <t>　　　　764　　すし店</t>
  </si>
  <si>
    <t>　　　　　　7641　　すし店</t>
  </si>
  <si>
    <t>　　　　765　　酒場，ビヤホール</t>
  </si>
  <si>
    <t>　　　　　　7651　　酒場，ビヤホール</t>
  </si>
  <si>
    <t>　　　　766　　バー，キャバレー，ナイトクラブ</t>
  </si>
  <si>
    <t>　　　　　　7661　　バー，キャバレー，ナイトクラブ</t>
  </si>
  <si>
    <t>　　　　767　　喫茶店</t>
  </si>
  <si>
    <t>　　　　　　7671　　喫茶店</t>
  </si>
  <si>
    <t>　　　　769　　その他の飲食店</t>
  </si>
  <si>
    <t>　　　　　　7691　　ハンバーガー店</t>
  </si>
  <si>
    <t>　　　　　　7692　　お好み焼き・焼きそば・たこ焼店</t>
  </si>
  <si>
    <t>　　　　　　7699　　他に分類されないその他の飲食店</t>
  </si>
  <si>
    <t>　　77　　持ち帰り・配達飲食サービス業</t>
  </si>
  <si>
    <t>　　　　770　　管理，補助的経済活動を行う事業所（77持ち帰り・配達飲食サービス業）</t>
    <phoneticPr fontId="4"/>
  </si>
  <si>
    <t>　　　　　　7700　　主として管理事務を行う本社等（77持ち帰り・配達飲食サービス業）</t>
    <phoneticPr fontId="4"/>
  </si>
  <si>
    <t>　　　　　　7709　　その他の管理，補助的経済活動を行う事業所（77持ち帰り・配達飲食サービス業）</t>
    <phoneticPr fontId="4"/>
  </si>
  <si>
    <t>　　　　771　　持ち帰り飲食サービス業</t>
  </si>
  <si>
    <t>　　　　　　7711　　持ち帰り飲食サービス業</t>
  </si>
  <si>
    <t>　　　　772　　配達飲食サービス業</t>
  </si>
  <si>
    <t>　　　　　　7721　　配達飲食サービス業</t>
  </si>
  <si>
    <t>大分類 Ｎ　生活関連サービス業，娯楽業（詳細：PDF形式）</t>
  </si>
  <si>
    <t>　　78　　洗濯・理容・美容・浴場業</t>
  </si>
  <si>
    <t>　　　　780　　管理，補助的経済活動を行う事業所（78洗濯・理容・美容・浴場業）</t>
    <phoneticPr fontId="4"/>
  </si>
  <si>
    <t>　　　　　　7800　　主として管理事務を行う本社等（78洗濯・理容・美容・浴場業）</t>
    <phoneticPr fontId="4"/>
  </si>
  <si>
    <t>　　　　　　7809　　その他の管理，補助的経済活動を行う事業所（78洗濯・理容・美容・浴場業）</t>
    <phoneticPr fontId="4"/>
  </si>
  <si>
    <t>　　　　781　　洗濯業</t>
  </si>
  <si>
    <t>　　　　　　7811　　普通洗濯業</t>
  </si>
  <si>
    <t>　　　　　　7812　　洗濯物取次業</t>
  </si>
  <si>
    <t>　　　　　　7813　　リネンサプライ業</t>
  </si>
  <si>
    <t>　　　　782　　理容業</t>
  </si>
  <si>
    <t>　　　　　　7821　　理容業</t>
  </si>
  <si>
    <t>　　　　783　　美容業</t>
  </si>
  <si>
    <t>　　　　　　7831　　美容業</t>
  </si>
  <si>
    <t>　　　　784　　一般公衆浴場業</t>
  </si>
  <si>
    <t>　　　　　　7841　　一般公衆浴場業</t>
  </si>
  <si>
    <t>　　　　785　　その他の公衆浴場業</t>
  </si>
  <si>
    <t>　　　　　　7851　　その他の公衆浴場業</t>
  </si>
  <si>
    <t>　　　　789　　その他の洗濯・理容・美容・浴場業</t>
  </si>
  <si>
    <t>　　　　　　7891　　洗張・染物業</t>
  </si>
  <si>
    <t>　　　　　　7892　　エステティック業</t>
  </si>
  <si>
    <t>　　　　　　7899　　他に分類されない洗濯・理容・美容・浴場業</t>
  </si>
  <si>
    <t>　　79　　その他の生活関連サービス業</t>
  </si>
  <si>
    <t>　　　　790　　管理，補助的経済活動を行う事業所（79その他の生活関連サービス業）</t>
    <phoneticPr fontId="4"/>
  </si>
  <si>
    <t>　　　　　　7900　　主として管理事務を行う本社等（79その他の生活関連サービス業）</t>
    <phoneticPr fontId="4"/>
  </si>
  <si>
    <t>　　　　　　7909　　その他の管理，補助的経済活動を行う事業所（79その他の生活関連サービス業）</t>
    <phoneticPr fontId="4"/>
  </si>
  <si>
    <t>　　　　791　　旅行業</t>
  </si>
  <si>
    <t>　　　　　　7911　　旅行業(旅行業者代理業を除く)</t>
  </si>
  <si>
    <t>　　　　　　7912　　旅行業者代理業</t>
  </si>
  <si>
    <t>　　　　792　　家事サービス業</t>
  </si>
  <si>
    <t>　　　　　　7921　　家事サービス業（住込みのもの）</t>
  </si>
  <si>
    <t>　　　　　　7922　　家事サービス業（住込みでないもの）</t>
  </si>
  <si>
    <t>　　　　793　　衣服裁縫修理業</t>
  </si>
  <si>
    <t>　　　　　　7931　　衣服裁縫修理業</t>
  </si>
  <si>
    <t>　　　　794　　物品預り業</t>
  </si>
  <si>
    <t>　　　　　　7941　　物品預り業</t>
  </si>
  <si>
    <t>　　　　795　　火葬・墓地管理業</t>
  </si>
  <si>
    <t>　　　　　　7951　　火葬業</t>
  </si>
  <si>
    <t>　　　　　　7952　　墓地管理業</t>
  </si>
  <si>
    <t>　　　　796　　冠婚葬祭業</t>
  </si>
  <si>
    <t>　　　　　　7961　　葬儀業</t>
  </si>
  <si>
    <t>　　　　　　7962　　結婚式場業</t>
  </si>
  <si>
    <t>　　　　　　7963　　冠婚葬祭互助会</t>
  </si>
  <si>
    <t>　　　　799　　他に分類されない生活関連サービス業</t>
  </si>
  <si>
    <t>　　　　　　7991　　食品賃加工業</t>
  </si>
  <si>
    <t>　　　　　　7992　　結婚相談業，結婚式場紹介業</t>
  </si>
  <si>
    <t>　　　　　　7993　　写真現像・焼付業</t>
  </si>
  <si>
    <t>　　　　　　7999　　他に分類されないその他の生活関連サービス業</t>
  </si>
  <si>
    <t>　　80　　娯楽業</t>
  </si>
  <si>
    <t>　　　　800　　管理，補助的経済活動を行う事業所（80娯楽業）</t>
    <phoneticPr fontId="4"/>
  </si>
  <si>
    <t>　　　　　　8000　　主として管理事務を行う本社等（80娯楽業）</t>
    <phoneticPr fontId="4"/>
  </si>
  <si>
    <t>　　　　　　8009　　その他の管理，補助的経済活動を行う事業所（80娯楽業）</t>
    <phoneticPr fontId="4"/>
  </si>
  <si>
    <t>　　　　801　　映画館</t>
  </si>
  <si>
    <t>　　　　　　8011　　映画館</t>
  </si>
  <si>
    <t>　　　　802　　興行場（別掲を除く），興行団</t>
  </si>
  <si>
    <t>　　　　　　8021　　劇場</t>
  </si>
  <si>
    <t>　　　　　　8022　　興行場</t>
  </si>
  <si>
    <t>　　　　　　8023　　劇団</t>
  </si>
  <si>
    <t>　　　　　　8024　　楽団，舞踏団</t>
  </si>
  <si>
    <t>　　　　　　8025　　演芸・スポーツ等興行団</t>
  </si>
  <si>
    <t>　　　　803　　競輪・競馬等の競走場，競技団</t>
  </si>
  <si>
    <t>　　　　　　8031　　競輪場</t>
  </si>
  <si>
    <t>　　　　　　8032　　競馬場</t>
  </si>
  <si>
    <t>　　　　　　8033　　自動車・モータボートの競走場</t>
  </si>
  <si>
    <t>　　　　　　8034　　競輪競技団</t>
  </si>
  <si>
    <t>　　　　　　8035　　競馬競技団</t>
  </si>
  <si>
    <t>　　　　　　8036　　自動車・モータボートの競技団</t>
  </si>
  <si>
    <t>　　　　804　　スポーツ施設提供業</t>
  </si>
  <si>
    <t>　　　　　　8041　　スポーツ施設提供業（別掲を除く）</t>
  </si>
  <si>
    <t>　　　　　　8042　　体育館</t>
  </si>
  <si>
    <t>　　　　　　8043　　ゴルフ場</t>
  </si>
  <si>
    <t>　　　　　　8044　　ゴルフ練習場</t>
  </si>
  <si>
    <t>　　　　　　8045　　ボウリング場</t>
  </si>
  <si>
    <t>　　　　　　8046　　テニス場</t>
  </si>
  <si>
    <t>　　　　　　8047　　バッティング・テニス練習場</t>
  </si>
  <si>
    <t>　　　　　　8048　　フィットネスクラブ</t>
  </si>
  <si>
    <t>　　　　805　　公園，遊園地</t>
  </si>
  <si>
    <t>　　　　　　8051　　公園</t>
  </si>
  <si>
    <t>　　　　　　8052　　遊園地（テーマパークを除く）</t>
  </si>
  <si>
    <t>　　　　　　8053　　テーマパーク</t>
  </si>
  <si>
    <t>　　　　806　　遊戯場</t>
  </si>
  <si>
    <t>　　　　　　8061　　ビリヤード場</t>
  </si>
  <si>
    <t>　　　　　　8062　　囲碁・将棋所</t>
  </si>
  <si>
    <t>　　　　　　8063　　マージャンクラブ</t>
  </si>
  <si>
    <t>　　　　　　8064　　パチンコホール</t>
  </si>
  <si>
    <t>　　　　　　8065　　ゲームセンター</t>
  </si>
  <si>
    <t>　　　　　　8069　　その他の遊戯場</t>
  </si>
  <si>
    <t>　　　　809　　その他の娯楽業</t>
  </si>
  <si>
    <t>　　　　　　8091　　ダンスホール</t>
  </si>
  <si>
    <t>　　　　　　8092　　マリーナ業</t>
  </si>
  <si>
    <t>　　　　　　8093　　遊漁船業</t>
  </si>
  <si>
    <t>　　　　　　8094　　芸ぎ業</t>
  </si>
  <si>
    <t>　　　　　　8095　　カラオケボックス業</t>
  </si>
  <si>
    <t>　　　　　　8096　　娯楽に附帯するサービス業</t>
  </si>
  <si>
    <t>　　　　　　8099　　他に分類されない娯楽業</t>
  </si>
  <si>
    <t>大分類 Ｏ　教育，学習支援業（詳細：PDF形式）</t>
  </si>
  <si>
    <t>　　81　　学校教育</t>
  </si>
  <si>
    <t>　　　　810　　管理，補助的経済活動を行う事業所（81学校教育）</t>
    <phoneticPr fontId="4"/>
  </si>
  <si>
    <t>　　　　　　8101　　管理，補助的経済活動を行う事業所（81学校教育）</t>
    <phoneticPr fontId="4"/>
  </si>
  <si>
    <t>　　　　811　　幼稚園</t>
  </si>
  <si>
    <t>　　　　　　8111　　幼稚園</t>
  </si>
  <si>
    <t>　　　　812　　小学校</t>
  </si>
  <si>
    <t>　　　　　　8121　　小学校</t>
  </si>
  <si>
    <t>　　　　813　　中学校</t>
  </si>
  <si>
    <t>　　　　　　8131　　中学校</t>
  </si>
  <si>
    <t>　　　　814　　高等学校，中等教育学校</t>
  </si>
  <si>
    <t>　　　　　　8141　　高等学校</t>
  </si>
  <si>
    <t>　　　　　　8142　　中等教育学校</t>
  </si>
  <si>
    <t>　　　　815　　特別支援学校</t>
  </si>
  <si>
    <t>　　　　　　8151　　特別支援学校</t>
  </si>
  <si>
    <t>　　　　816　　高等教育機関</t>
  </si>
  <si>
    <t>　　　　　　8161　　大学</t>
  </si>
  <si>
    <t>　　　　　　8162　　短期大学</t>
  </si>
  <si>
    <t>　　　　　　8163　　高等専門学校</t>
  </si>
  <si>
    <t>　　　　817　　専修学校，各種学校</t>
  </si>
  <si>
    <t>　　　　　　8171　　専修学校</t>
  </si>
  <si>
    <t>　　　　　　8172　　各種学校</t>
  </si>
  <si>
    <t>　　　　818　　学校教育支援機関</t>
  </si>
  <si>
    <t>　　　　　　8181　　学校教育支援機関</t>
  </si>
  <si>
    <t>　　82　　その他の教育，学習支援業</t>
  </si>
  <si>
    <t>　　　　820　　管理，補助的経済活動を行う事業所（82その他の教育，学習支援業）</t>
    <phoneticPr fontId="4"/>
  </si>
  <si>
    <t>　　　　　　8200　　主として管理事務を行う本社等（82その他の教育，学習支援業）</t>
    <phoneticPr fontId="4"/>
  </si>
  <si>
    <t>　　　　　　8209　　その他の管理，補助的経済活動を行う事業所（82その他の教育，学習支援業）</t>
    <phoneticPr fontId="4"/>
  </si>
  <si>
    <t>　　　　821　　社会教育</t>
  </si>
  <si>
    <t>　　　　　　8211　　公民館</t>
  </si>
  <si>
    <t>　　　　　　8212　　図書館</t>
  </si>
  <si>
    <t>　　　　　　8213　　博物館，美術館</t>
  </si>
  <si>
    <t>　　　　　　8214　　動物園，植物園，水族館</t>
  </si>
  <si>
    <t>　　　　　　8215　　青少年教育施設</t>
  </si>
  <si>
    <t>　　　　　　8216　　社会通信教育</t>
  </si>
  <si>
    <t>　　　　　　8219　　その他の社会教育</t>
  </si>
  <si>
    <t>　　　　822　　職業・教育支援施設</t>
  </si>
  <si>
    <t>　　　　　　8221　　職員教育施設・支援業</t>
  </si>
  <si>
    <t>　　　　　　8222　　職業訓練施設</t>
  </si>
  <si>
    <t>　　　　　　8229　　その他の職業・教育支援施設</t>
  </si>
  <si>
    <t>　　　　823　　学習塾</t>
  </si>
  <si>
    <t>　　　　　　8231　　学習塾</t>
  </si>
  <si>
    <t>　　　　824　　教養・技能教授業</t>
  </si>
  <si>
    <t>　　　　　　8241　　音楽教授業</t>
  </si>
  <si>
    <t>　　　　　　8242　　書道教授業</t>
  </si>
  <si>
    <t>　　　　　　8243　　生花・茶道教授業</t>
  </si>
  <si>
    <t>　　　　　　8244　　そろばん教授業</t>
  </si>
  <si>
    <t>　　　　　　8245　　外国語会話教授業</t>
  </si>
  <si>
    <t>　　　　　　8246　　スポーツ・健康教授業</t>
  </si>
  <si>
    <t>　　　　　　8249　　その他の教養・技能教授業</t>
  </si>
  <si>
    <t>　　　　829　　他に分類されない教育，学習支援業</t>
  </si>
  <si>
    <t>　　　　　　8299　　他に分類されない教育，学習支援業</t>
  </si>
  <si>
    <t>大分類 Ｐ　医療，福祉（詳細：PDF形式）</t>
  </si>
  <si>
    <t>　　83　　医療業</t>
  </si>
  <si>
    <t>　　　　830　　管理，補助的経済活動を行う事業所（83医療業）</t>
    <phoneticPr fontId="4"/>
  </si>
  <si>
    <t>　　　　　　8300　　主として管理事務を行う本社等（83医療業）</t>
    <phoneticPr fontId="4"/>
  </si>
  <si>
    <t>　　　　　　8309　　その他の管理，補助的経済活動を行う事業所（83医療業）</t>
    <phoneticPr fontId="4"/>
  </si>
  <si>
    <t>　　　　831　　病院</t>
  </si>
  <si>
    <t>　　　　　　8311　　一般病院</t>
  </si>
  <si>
    <t>　　　　　　8312　　精神科病院</t>
  </si>
  <si>
    <t>　　　　832　　一般診療所</t>
  </si>
  <si>
    <t>　　　　　　8321　　有床診療所</t>
  </si>
  <si>
    <t>　　　　　　8322　　無床診療所</t>
  </si>
  <si>
    <t>　　　　833　　歯科診療所</t>
  </si>
  <si>
    <t>　　　　　　8331　　歯科診療所</t>
  </si>
  <si>
    <t>　　　　834　　助産・看護業</t>
  </si>
  <si>
    <t>　　　　　　8341　　助産所</t>
  </si>
  <si>
    <t>　　　　　　8342　　看護業</t>
  </si>
  <si>
    <t>　　　　835　　療術業</t>
  </si>
  <si>
    <t>　　　　　　8351　　あん摩マッサージ指圧師・はり師・きゅう師・柔道整復師の施術所</t>
  </si>
  <si>
    <t>　　　　　　8359　　その他の療術業</t>
  </si>
  <si>
    <t>　　　　836　　医療に附帯するサービス業</t>
  </si>
  <si>
    <t>　　　　　　8361　　歯科技工所</t>
  </si>
  <si>
    <t>　　　　　　8369　　その他の医療に附帯するサービス業</t>
  </si>
  <si>
    <t>　　84　　保健衛生</t>
  </si>
  <si>
    <t>　　　　840　　管理，補助的経済活動を行う事業所（84保健衛生）</t>
    <phoneticPr fontId="4"/>
  </si>
  <si>
    <t>　　　　　　8400　　主として管理事務を行う本社等（84保健衛生）</t>
    <phoneticPr fontId="4"/>
  </si>
  <si>
    <t>　　　　　　8409　　その他の管理，補助的経済活動を行う事業所（84保健衛生）</t>
    <phoneticPr fontId="4"/>
  </si>
  <si>
    <t>　　　　841　　保健所</t>
  </si>
  <si>
    <t>　　　　　　8411　　保健所</t>
  </si>
  <si>
    <t>　　　　842　　健康相談施設</t>
  </si>
  <si>
    <t>　　　　　　8421　　結核健康相談施設</t>
  </si>
  <si>
    <t>　　　　　　8422　　精神保健相談施設</t>
  </si>
  <si>
    <t>　　　　　　8423　　母子健康相談施設</t>
  </si>
  <si>
    <t>　　　　　　8429　　その他の健康相談施設</t>
  </si>
  <si>
    <t>　　　　849　　その他の保健衛生</t>
  </si>
  <si>
    <t>　　　　　　8491　　検疫所（動物検疫所，植物防疫所を除く）</t>
  </si>
  <si>
    <t>　　　　　　8492　　検査業</t>
  </si>
  <si>
    <t>　　　　　　8493　　消毒業</t>
  </si>
  <si>
    <t>　　　　　　8499　　他に分類されない保健衛生</t>
  </si>
  <si>
    <t>　　85　　社会保険・社会福祉・介護事業</t>
  </si>
  <si>
    <t>　　　　850　　管理，補助的経済活動を行う事業所（85社会保険・社会福祉・介護事業）</t>
    <phoneticPr fontId="4"/>
  </si>
  <si>
    <t>　　　　　　8500　　主として管理事務を行う本社等（85社会保険・社会福祉・介護事業）</t>
    <phoneticPr fontId="4"/>
  </si>
  <si>
    <t>　　　　　　8509　　その他の管理，補助的経済活動を行う事業所（85社会保険・社会福祉・介護事業）</t>
    <phoneticPr fontId="4"/>
  </si>
  <si>
    <t>　　　　851　　社会保険事業団体</t>
  </si>
  <si>
    <t>　　　　　　8511　　社会保険事業団体</t>
  </si>
  <si>
    <t>　　　　852　　福祉事務所</t>
  </si>
  <si>
    <t>　　　　　　8521　　福祉事務所</t>
  </si>
  <si>
    <t>　　　　853　　児童福祉事業</t>
  </si>
  <si>
    <t>　　　　　　8531　　保育所</t>
  </si>
  <si>
    <t>　　　　　　8539　　その他の児童福祉事業</t>
  </si>
  <si>
    <t>　　　　854　　老人福祉・介護事業</t>
  </si>
  <si>
    <t>　　　　　　8541　　特別養護老人ホーム</t>
  </si>
  <si>
    <t>　　　　　　8542　　介護老人保健施設</t>
  </si>
  <si>
    <t>　　　　　　8543　　通所・短期入所介護事業</t>
  </si>
  <si>
    <t>　　　　　　8544　　訪問介護事業</t>
  </si>
  <si>
    <t>　　　　　　8545　　認知症老人グループホーム</t>
  </si>
  <si>
    <t>　　　　　　8546　　有料老人ホーム</t>
  </si>
  <si>
    <t>　　　　　　8549　　その他の老人福祉・介護事業</t>
  </si>
  <si>
    <t>　　　　855　　障害者福祉事業</t>
  </si>
  <si>
    <t>　　　　　　8551　　居住支援事業</t>
  </si>
  <si>
    <t>　　　　　　8559　　その他の障害者福祉事業</t>
  </si>
  <si>
    <t>　　　　859　　その他の社会保険・社会福祉・介護事業</t>
  </si>
  <si>
    <t>　　　　　　8591　　更生保護事業</t>
  </si>
  <si>
    <t>　　　　　　8599　　他に分類されない社会保険・社会福祉・介護事業</t>
  </si>
  <si>
    <t>大分類 Ｑ　複合サービス事業（詳細：PDF形式）</t>
  </si>
  <si>
    <t>　　86　　郵便局</t>
  </si>
  <si>
    <t>　　　　860　　管理，補助的経済活動を行う事業所（86郵便局）</t>
    <phoneticPr fontId="4"/>
  </si>
  <si>
    <t>　　　　　　8601　　管理，補助的経済活動を行う事業所（86郵便局）</t>
    <phoneticPr fontId="4"/>
  </si>
  <si>
    <t>　　　　861　　郵便局</t>
  </si>
  <si>
    <t>　　　　　　8611　　郵便局</t>
  </si>
  <si>
    <t>　　　　862　　郵便局受託業</t>
  </si>
  <si>
    <t>　　　　　　8621　　簡易郵便局</t>
  </si>
  <si>
    <t>　　　　　　8629　　その他の郵便局受託業</t>
  </si>
  <si>
    <t>　　87　　協同組合（他に分類されないもの）</t>
  </si>
  <si>
    <t>　　　　870　　管理，補助的経済活動を行う事業所（87協同組合）</t>
    <phoneticPr fontId="4"/>
  </si>
  <si>
    <t>　　　　　　8701　　管理，補助的経済活動を行う事業所（87協同組合）</t>
    <phoneticPr fontId="4"/>
  </si>
  <si>
    <t>　　　　871　　農林水産業協同組合（他に分類されないもの）</t>
  </si>
  <si>
    <t>　　　　　　8711　　農業協同組合（他に分類されないもの）</t>
  </si>
  <si>
    <t>　　　　　　8712　　漁業協同組合（他に分類されないもの）</t>
  </si>
  <si>
    <t>　　　　　　8713　　水産加工業協同組合（他に分類されないもの）</t>
  </si>
  <si>
    <t>　　　　　　8714　　森林組合（他に分類されないもの）</t>
  </si>
  <si>
    <t>　　　　872　　事業協同組合（他に分類されないもの）</t>
  </si>
  <si>
    <t>　　　　　　8721　　事業協同組合（他に分類されないもの）</t>
  </si>
  <si>
    <t>大分類 Ｒ　サービス業（他に分類されないもの） （詳細：PDF形式）</t>
  </si>
  <si>
    <t>　　88　　廃棄物処理業</t>
  </si>
  <si>
    <t>　　　　880　　管理，補助的経済活動を行う事業所（88廃棄物処理業）</t>
    <phoneticPr fontId="4"/>
  </si>
  <si>
    <t>　　　　　　8800　　主として管理事務を行う本社等（88廃棄物処理業）</t>
    <phoneticPr fontId="4"/>
  </si>
  <si>
    <t>　　　　　　8809　　その他の管理，補助的経済活動を行う事業所（88廃棄物処理業）</t>
    <phoneticPr fontId="4"/>
  </si>
  <si>
    <t>　　　　881　　一般廃棄物処理業</t>
  </si>
  <si>
    <t>　　　　　　8811　　し尿収集運搬業</t>
  </si>
  <si>
    <t>　　　　　　8812　　し尿処分業</t>
  </si>
  <si>
    <t>　　　　　　8813　　浄化槽清掃業</t>
  </si>
  <si>
    <t>　　　　　　8814　　浄化槽保守点検業</t>
  </si>
  <si>
    <t>　　　　　　8815　　ごみ収集運搬業</t>
  </si>
  <si>
    <t>　　　　　　8816　　ごみ処分業</t>
  </si>
  <si>
    <t>　　　　　　8817　　清掃事務所</t>
  </si>
  <si>
    <t>　　　　882　　産業廃棄物処理業</t>
  </si>
  <si>
    <t>　　　　　　8821　　産業廃棄物収集運搬業</t>
  </si>
  <si>
    <t>　　　　　　8822　　産業廃棄物処分業</t>
  </si>
  <si>
    <t>　　　　　　8823　　特別管理産業廃棄物収集運搬業</t>
  </si>
  <si>
    <t>　　　　　　8824　　特別管理産業廃棄物処分業</t>
  </si>
  <si>
    <t>　　　　889　　その他の廃棄物処理業</t>
  </si>
  <si>
    <t>　　　　　　8891　　死亡獣畜取扱業</t>
  </si>
  <si>
    <t>　　　　　　8899　　他に分類されない廃棄物処理業</t>
  </si>
  <si>
    <t>　　89　　自動車整備業</t>
  </si>
  <si>
    <t>　　　　890　　管理，補助的経済活動を行う事業所（89自動車整備業）</t>
    <phoneticPr fontId="4"/>
  </si>
  <si>
    <t>　　　　　　8901　　管理，補助的経済活動を行う事業所（89自動車整備業）</t>
    <phoneticPr fontId="4"/>
  </si>
  <si>
    <t>　　　　891　　自動車整備業</t>
  </si>
  <si>
    <t>　　　　　　8911　　自動車一般整備業</t>
  </si>
  <si>
    <t>　　　　　　8919　　その他の自動車整備業</t>
  </si>
  <si>
    <t>　　90　　機械等修理業（別掲を除く）</t>
  </si>
  <si>
    <t>　　　　900　　管理，補助的経済活動を行う事業所（90機械等修理業）</t>
    <phoneticPr fontId="4"/>
  </si>
  <si>
    <t>　　　　　　9000　　主として管理事務を行う本社等（90機械等修理業）</t>
    <phoneticPr fontId="4"/>
  </si>
  <si>
    <t>　　　　　　9009　　その他の管理，補助的経済活動を行う事業所（90機械等修理業）</t>
    <phoneticPr fontId="4"/>
  </si>
  <si>
    <t>　　　　901　　機械修理業（電気機械器具を除く）</t>
  </si>
  <si>
    <t>　　　　　　9011　　一般機械修理業（建設・鉱山機械を除く）</t>
  </si>
  <si>
    <t>　　　　　　9012　　建設・鉱山機械整備業</t>
  </si>
  <si>
    <t>　　　　902　　電気機械器具修理業</t>
  </si>
  <si>
    <t>　　　　　　9021　　電気機械器具修理業</t>
  </si>
  <si>
    <t>　　　　903　　表具業</t>
  </si>
  <si>
    <t>　　　　　　9031　　表具業</t>
  </si>
  <si>
    <t>　　　　909　　その他の修理業</t>
  </si>
  <si>
    <t>　　　　　　9091　　家具修理業</t>
  </si>
  <si>
    <t>　　　　　　9092　　時計修理業</t>
  </si>
  <si>
    <t>　　　　　　9093　　履物修理業</t>
  </si>
  <si>
    <t>　　　　　　9094　　かじ業</t>
  </si>
  <si>
    <t>　　　　　　9099　　他に分類されない修理業</t>
  </si>
  <si>
    <t>　　91　　職業紹介・労働者派遣業</t>
  </si>
  <si>
    <t>　　　　910　　管理，補助的経済活動を行う事業所（91職業紹介・労働者派遣業）</t>
    <phoneticPr fontId="4"/>
  </si>
  <si>
    <t>　　　　　　9100　　主として管理事務を行う本社等（91職業紹介・労働者派遣業）</t>
    <phoneticPr fontId="4"/>
  </si>
  <si>
    <t>　　　　　　9109　　その他の管理，補助的経済活動を行う事業所（91職業紹介・労働者派遣業）</t>
    <phoneticPr fontId="4"/>
  </si>
  <si>
    <t>　　　　911　　職業紹介業</t>
  </si>
  <si>
    <t>　　　　　　9111　　職業紹介業</t>
  </si>
  <si>
    <t>　　　　912　　労働者派遣業</t>
  </si>
  <si>
    <t>　　　　　　9121　　労働者派遣業</t>
  </si>
  <si>
    <t>　　92　　その他の事業サービス業</t>
  </si>
  <si>
    <t>　　　　920　　管理，補助的経済活動を行う事業所（92その他の事業サービス業）</t>
    <phoneticPr fontId="4"/>
  </si>
  <si>
    <t>　　　　　　9200　　主として管理事務を行う本社等（92その他の事業サービス業）</t>
    <phoneticPr fontId="4"/>
  </si>
  <si>
    <t>　　　　　　9209　　その他の管理，補助的経済活動を行う事業所（92その他の事業サービス業）</t>
    <phoneticPr fontId="4"/>
  </si>
  <si>
    <t>　　　　921　　速記・ワープロ入力・複写業</t>
  </si>
  <si>
    <t>　　　　　　9211　　速記・ワープロ入力業</t>
  </si>
  <si>
    <t>　　　　　　9212　　複写業</t>
  </si>
  <si>
    <t>　　　　922　　建物サービス業</t>
  </si>
  <si>
    <t>　　　　　　9221　　ビルメンテナンス業</t>
  </si>
  <si>
    <t>　　　　　　9229　　その他の建物サービス業</t>
  </si>
  <si>
    <t>　　　　923　　警備業</t>
  </si>
  <si>
    <t>　　　　　　9231　　警備業</t>
  </si>
  <si>
    <t>　　　　929　　他に分類されない事業サービス業</t>
  </si>
  <si>
    <t>　　　　　　9291　　ディスプレイ業</t>
  </si>
  <si>
    <t>　　　　　　9292　　産業用設備洗浄業</t>
  </si>
  <si>
    <t>　　　　　　9293　　看板書き業</t>
  </si>
  <si>
    <t>　　　　　　9299　　他に分類されないその他の事業サービス業</t>
  </si>
  <si>
    <t>　　93　　政治・経済・文化団体</t>
  </si>
  <si>
    <t>　　　　931　　経済団体</t>
  </si>
  <si>
    <t>　　　　　　9311　　実業団体</t>
  </si>
  <si>
    <t>　　　　　　9312　　同業団体</t>
  </si>
  <si>
    <t>　　　　932　　労働団体</t>
  </si>
  <si>
    <t>　　　　　　9321　　労働団体</t>
  </si>
  <si>
    <t>　　　　933　　学術・文化団体</t>
  </si>
  <si>
    <t>　　　　　　9331　　学術団体</t>
  </si>
  <si>
    <t>　　　　　　9332　　文化団体</t>
  </si>
  <si>
    <t>　　　　934　　政治団体</t>
  </si>
  <si>
    <t>　　　　　　9341　　政治団体</t>
  </si>
  <si>
    <t>　　　　939　　他に分類されない非営利的団体</t>
  </si>
  <si>
    <t>　　　　　　9399　　他に分類されない非営利的団体</t>
  </si>
  <si>
    <t>　　94　　宗教</t>
  </si>
  <si>
    <t>　　　　941　　神道系宗教</t>
  </si>
  <si>
    <t>　　　　　　9411　　神社，神道教会</t>
  </si>
  <si>
    <t>　　　　　　9412　　教派事務所</t>
  </si>
  <si>
    <t>　　　　942　　仏教系宗教</t>
  </si>
  <si>
    <t>　　　　　　9421　　寺院，仏教教会</t>
  </si>
  <si>
    <t>　　　　　　9422　　宗派事務所</t>
  </si>
  <si>
    <t>　　　　943　　キリスト教系宗教</t>
  </si>
  <si>
    <t>　　　　　　9431　　キリスト教教会，修道院</t>
  </si>
  <si>
    <t>　　　　　　9432　　教団事務所</t>
  </si>
  <si>
    <t>　　　　949　　その他の宗教</t>
  </si>
  <si>
    <t>　　　　　　9491　　その他の宗教の教会</t>
  </si>
  <si>
    <t>　　　　　　9499　　その他の宗教の教団事務所</t>
  </si>
  <si>
    <t>　　95　　その他のサービス業</t>
  </si>
  <si>
    <t>　　　　950　　管理，補助的経済活動を行う事業所（95その他のサービス業）</t>
    <phoneticPr fontId="4"/>
  </si>
  <si>
    <t>　　　　　　9501　　管理，補助的経済活動を行う事業所（95その他のサービス業）</t>
    <phoneticPr fontId="4"/>
  </si>
  <si>
    <t>　　　　951　　集会場</t>
  </si>
  <si>
    <t>　　　　　　9511　　集会場</t>
  </si>
  <si>
    <t>　　　　952　　と畜場</t>
  </si>
  <si>
    <t>　　　　　　9521　　と畜場</t>
  </si>
  <si>
    <t>　　　　959　　他に分類されないサービス業</t>
  </si>
  <si>
    <t>　　　　　　9599　　他に分類されないサービス業</t>
  </si>
  <si>
    <t>　　96　　外国公務</t>
  </si>
  <si>
    <t>　　　　961　　外国公館</t>
  </si>
  <si>
    <t>　　　　　　9611　　外国公館</t>
  </si>
  <si>
    <t>　　　　969　　その他の外国公務</t>
  </si>
  <si>
    <t>　　　　　　9699　　その他の外国公務</t>
  </si>
  <si>
    <t>大分類 Ｓ　公務（他に分類されるものを除く） （詳細：PDF形式）</t>
  </si>
  <si>
    <t>　　97　　国家公務</t>
  </si>
  <si>
    <t>　　　　971　　立法機関</t>
  </si>
  <si>
    <t>　　　　　　9711　　立法機関</t>
  </si>
  <si>
    <t>　　　　972　　司法機関</t>
  </si>
  <si>
    <t>　　　　　　9721　　司法機関</t>
  </si>
  <si>
    <t>　　　　973　　行政機関</t>
  </si>
  <si>
    <t>　　　　　　9731　　行政機関</t>
  </si>
  <si>
    <t>　　98　　地方公務</t>
  </si>
  <si>
    <t>　　　　981　　都道府県機関</t>
  </si>
  <si>
    <t>　　　　　　9811　　都道府県機関</t>
  </si>
  <si>
    <t>　　　　982　　市町村機関</t>
  </si>
  <si>
    <t>　　　　　　9821　　市町村機関</t>
  </si>
  <si>
    <t>大分類 Ｔ　分類不能の産業 （詳細：PDF形式）</t>
  </si>
  <si>
    <t>　99　分類不能の産業</t>
  </si>
  <si>
    <t>　　999　分類不能の産業</t>
  </si>
  <si>
    <t>　　　9999　分類不能の産業</t>
    <phoneticPr fontId="4"/>
  </si>
  <si>
    <t>、0100　主として管理事務を行う本社等（01農業）、0109　その他の管理，補助的経済活動を行う事業所（01農業）、0111　米作農業、0112　米作以外の穀作農業、0113　野菜作農業（きのこ類の栽培を含む）、0114　果樹作農業、0115　花き作農業、0116　工芸農作物農業、0117　ばれいしょ・かんしょ作農業、0119　その他の耕種農業、0121　酪農業、0122　肉用牛生産業、0123　養豚業、0124　養鶏業、0125　畜産類似業、0126　養蚕農業、0129　その他の畜産農業、0131　穀作サービス業、0132　野菜作・果樹作サービス業、0133　穀作，野菜作・果樹作以外の耕種サービス業、0134　畜産サービス業（獣医業を除く）、0141　園芸サービス業</t>
  </si>
  <si>
    <t>、、0200　主として管理事務を行う本社等（02林業）、0209　その他の管理，補助的経済活動を行う事業所（02林業）、、0211　育林業、、0221　素材生産業、、0231　製薪炭業、0239　その他の特用林産物生産業（きのこ類の栽培を除く）、、0241　育林サービス業、0242　素材生産サービス業、0243　山林種苗生産サービス業、0249　その他の林業サービス業、、0299　その他の林業</t>
  </si>
  <si>
    <t>、0300　主として管理事務を行う本社等（03漁業）、0309　その他の管理，補助的経済活動を行う事業所（03漁業）、0311　底びき網漁業、0312　まき網漁業、0313　刺網漁業、0314　釣・はえ縄漁業、0315　定置網漁業、0316　地びき網・船びき網漁業、0317　採貝・採藻業、0318　捕鯨業、0319　その他の海面漁業、0321　内水面漁業</t>
  </si>
  <si>
    <t>、、0400　主として管理事務を行う本社等（04水産養殖業）、0409　その他の管理，補助的経済活動を行う事業所（04水産養殖業）、0411　魚類養殖業、0412　貝類養殖業、0413　藻類養殖業、0414　真珠養殖業、0415　種苗養殖業、0419　その他の海面養殖業、0421　内水面養殖業</t>
  </si>
  <si>
    <t>、0500　主として管理事務を行う本社等（05鉱業，採石業，砂利採取業）、0509　その他の管理，補助的経済活動を行う事業所（05鉱業，採石業，砂利採取業）、0511　金・銀鉱業、0512　鉛・亜鉛鉱業、0513　鉄鉱業、0519　その他の金属鉱業、0521　石炭鉱業（石炭選別業を含む）、0522　亜炭鉱業、0531　原油鉱業、0532　天然ガス鉱業、0541　花こう岩・同類似岩石採石業、0542　石英粗面岩・同類似岩石採石業、0543　安山岩・同類似岩石採石業、0544　大理石採石業、0545　ぎょう灰岩採石業、0546　砂岩採石業、0547　粘板岩採石業、0548　砂・砂利・玉石採取業、0549　その他の採石業，砂・砂利・玉石採取業、0551　耐火粘土鉱業、0552　ろう石鉱業、0553　ドロマイト鉱業、0554　長石鉱業、0555　けい石鉱業、0556　天然けい砂鉱業、0557　石灰石鉱業、0559　その他の窯業原料用鉱物鉱業、0591　酸性白土鉱業、0592　ベントナイト鉱業、0594　滑石鉱業、0593　けいそう土鉱業、0599　他に分類されない鉱業</t>
  </si>
  <si>
    <t>、0600　主として管理事務を行う本社等（06総合工事業）、0609　その他の管理，補助的経済活動を行う事業所（06総合工事業）、0611　一般土木建築工事業、0621　土木工事業(別掲を除く)、0622　造園工事業、0623　しゅんせつ工事業、0631　舗装工事業、0641　建築工事業(木造建築工事業を除く)、0651　木造建築工事業、0661　建築リフォーム工事業、職別工事業(設備工事業を除く)</t>
  </si>
  <si>
    <t>、0700　主として管理事務を行う本社等（07職別工事業）、0709　その他の管理，補助的経済活動を行う事業所（07職別工事業）、0711　大工工事業(型枠大工工事業を除く)、0712　型枠大工工事業、0721　とび工事業、0722　土工・コンクリート工事業、0723　特殊コンクリート工事業、0731　鉄骨工事業、0732　鉄筋工事業、0741　石工工事業、0742　れんが工事業、0743　タイル工事業、0744　コンクリートブロック工事業、0751　左官工事業、0761　金属製屋根工事業、0762　板金工事業、0763　建築金物工事業、0771　塗装工事業（道路標示・区画線工事業を除く）、0772　道路標示・区画線工事業、0781　床工事業、0782　内装工事業、0791　ガラス工事業、0792　金属製建具工事業、0793　木製建具工事業、0794　屋根工事業（金属製屋根工事業を除く）、0795　防水工事業、0796　はつり・解体工事業、0799　他に分類されない職別工事業</t>
  </si>
  <si>
    <t>、0800　主として管理事務を行う本社等（08設備工事業）、0809　その他の管理，補助的経済活動を行う事業所（08設備工事業）、0811　一般電気工事業、0812　電気配線工事業、0821　電気通信工事業（有線テレビジョン放送設備設置工事業を除く）、0822　有線テレビジョン放送設備設置工事業、0823　信号装置工事業、0831　一般管工事業、0832　冷暖房設備工事業、0833　給排水・衛生設備工事業、0839　その他の管工事業、0841　機械器具設置工事業（昇降設備工事業を除く）、0842　昇降設備工事業、0891　築炉工事業、0892　熱絶縁工事業、0893　道路標識設置工事業、0894　さく井工事業</t>
  </si>
  <si>
    <t>、0900　主として管理事務を行う本社等（09食料品製造業）、0909　その他の管理，補助的経済活動を行う事業所（09食料品製造業）、0911　部分肉・冷凍肉製造業、0912　肉加工品製造業、0913　処理牛乳・乳飲料製造業、0914　乳製品製造業（処理牛乳，乳飲料を除く）、0919　その他の畜産食料品製造業、0921　水産缶詰・瓶詰製造業、0922　海藻加工業、0923　水産練製品製造業、0924　塩干・塩蔵品製造業、0925　冷凍水産物製造業、0926　冷凍水産食品製造業、0929　その他の水産食料品製造業、0931　野菜缶詰・果実缶詰・農産保存食料品製造業（野菜漬物を除く）、0932　野菜漬物製造業（缶詰，瓶詰，つぼ詰を除く）、0941　味そ製造業、0942　しょう油・食用アミノ酸製造業、0943　ソース製造業、0944　食酢製造業、0949　その他の調味料製造業、0951　砂糖製造業（砂糖精製業を除く）、0952　砂糖精製業、0953　ぶどう糖・水あめ・異性化糖製造業、0961　精米・精麦業、0962　小麦粉製造業、0969　その他の精穀・製粉業、0971　パン製造業、0972　生菓子製造業、0973　ビスケット類・干菓子製造業、0974　米菓製造業、0979　その他のパン・菓子製造業、0981　動植物油脂製造業（食用油脂加工業を除く）、0982　食用油脂加工業、0991　でんぷん製造業、0992　めん類製造業、0993　豆腐・油揚製造業、0994　あん類製造業、0995　冷凍調理食品製造業、0996　そう（惣）菜製造業、0997　すし・弁当・調理パン製造業、0998　レトルト食品製造業、0999　他に分類されない食料品製造業</t>
  </si>
  <si>
    <t>、1000　主として管理事務を行う本社等（10飲料・たばこ・飼料製造業）、1009　その他の管理，補助的経済活動を行う事業所（10飲料・たばこ・飼料製造業）、1011　清涼飲料製造業、1021　果実酒製造業、1022　ビール類製造業、1023　清酒製造業、1024　蒸留酒・混成酒製造業、1031　製茶業、1032　コーヒー製造業、1041　製氷業、1051　たばこ製造業（葉たばこ処理業を除く)、1052　葉たばこ処理業、1061　配合飼料製造業、1062　単体飼料製造業、1063　有機質肥料製造業</t>
  </si>
  <si>
    <t>、1100　主として管理事務を行う本社等（11繊維工業）、1109　その他の管理，補助的経済活動を行う事業所（11繊維工業）、1111　製糸業、1112　化学繊維製造業、1113　炭素繊維製造業、1114　綿紡績業、1115　化学繊維紡績業、1116　毛紡績業、1117　ねん糸製造業（かさ高加工糸を除く）、1118　かさ高加工糸製造業、1119　その他の紡績業、1121　綿・スフ織物業、1122　絹・人絹織物業、1123　毛織物業、1124　麻織物業、1125　細幅織物業、1129　その他の織物業、1131　丸編ニット生地製造業、1132　たて編ニット生地製造業、1133　横編ニット生地製造業、1141　綿・スフ・麻織物機械染色業、1142　絹・人絹織物機械染色業、1143　毛織物機械染色整理業、1144　織物整理業、1145　織物手加工染色整理業、1146　綿状繊維・糸染色整理業、1147　ニット・レース染色整理業、1148　繊維雑品染色整理業、1151　綱製造業、1152　漁網製造業、1153　網地製造業（漁網を除く）、1154　レース製造業、1155　組ひも製造業、1156　整毛業、1157　フェルト・不織布製造業、1158　上塗りした織物・防水した織物製造業、1159　その他の繊維粗製品製造業、1161　織物製成人男子・少年服製造業（不織布製及びレース製を含む）、1162　織物製成人女子・少女服製造業（不織布製及びレース製を含む）、1163　織物製乳幼児服製造業（不織布製及びレース製を含む）、1164　織物製シャツ製造業（不織布製及びレース製を含み、下着を除く）、1165　織物製事務用・作業用・衛生用・スポーツ用衣服・学校服製造業（不織布製及びレース製を含む）、1166　ニット製外衣製造業（アウターシャツ類，セーター類などを除く）、1167　ニット製アウターシャツ類製造業、1168　セーター類製造業、1169　その他の外衣・シャツ製造業、1171　織物製下着製造業、1172　ニット製下着製造業、1173　織物製・ニット製寝着類製造業、1174　補整着製造業、1181　和装製品製造業（足袋を含む）、1182　ネクタイ製造業、1183　スカーフ・マフラー・ハンカチーフ製造業、1184　靴下製造業、1185　手袋製造業、1186　帽子製造業（帽体を含む）、1189　他に分類されない衣服・繊維製身の回り品製造業、1191　寝具製造業、1192　毛布製造業、1193　じゅうたん・その他の繊維製床敷物製造業、1194　帆布製品製造業、1195　繊維製袋製造業、1196　刺しゅう業、1197　タオル製造業、1198　繊維製衛生材料製造業、1199　他に分類されない繊維製品製造業</t>
  </si>
  <si>
    <t>、1200　主として管理事務を行う本社等（12木材・木製品製造業）、1209　その他の管理，補助的経済活動を行う事業所（12木材・木製品製造業）、1211　一般製材業、1212　単板（ベニヤ）製造業、1213　床板製造業、1214　木材チップ製造業、1219　その他の特殊製材業、1221　造作材製造業（建具を除く）、1222　合板製造業、1223　集成材製造業、1224　建築用木製組立材料製造業、1225　パーティクルボード製造業、1226　繊維板製造業、1227　銘木製造業、1231　竹・とう・きりゅう等容器製造業、1232　木箱製造業、1233　たる・おけ製造業、1291　木材薬品処理業、1292　コルク加工基礎資材・コルク製品製造業、1299　他に分類されない木製品製造業(竹，とうを含む)</t>
  </si>
  <si>
    <t>、1300　主として管理事務を行う本社等（13家具・装備品製造業）、1309　その他の管理，補助的経済活動を行う事業所（13家具・装備品製造業）、、1311　木製家具製造業（漆塗りを除く）、1312　金属製家具製造業、1313　マットレス・組スプリング製造業、、1321　宗教用具製造業、、1331　建具製造業、、1391　事務所用・店舗用装備品製造業、1392　窓用・扉用日よけ，日本びょうぶ等製造業、1393　鏡縁・額縁製造業、1399　他に分類されない家具・装備品製造業</t>
  </si>
  <si>
    <t>、1400　主として管理事務を行う本社等（14パルプ・紙・紙加工品製造業）、1409　その他の管理，補助的経済活動を行う事業所（14パルプ・紙・紙加工品製造業）、1411　パルプ製造業、1421　洋紙製造業、1422　板紙製造業、1423　機械すき和紙製造業、1424　手すき和紙製造業、1431　塗工紙製造業（印刷用紙を除く）、1432　段ボール製造業、1433　壁紙・ふすま紙製造業、1441　事務用・学用紙製品製造業、1442　日用紙製品製造業、1449　その他の紙製品製造業、1451　重包装紙袋製造業、1452　角底紙袋製造業、1453　段ボール箱製造業、1454　紙器製造業、1499　その他のパルプ・紙・紙加工品製造業、印刷・同関連業</t>
  </si>
  <si>
    <t>、1500　主として管理事務を行う本社等（15印刷・同関連業）、1509　その他の管理，補助的経済活動を行う事業所（15印刷・同関連業）、1511　オフセット印刷業（紙に対するもの）、1512　オフセット印刷以外の印刷業（紙に対するもの）、1513　紙以外の印刷業、1521　製版業、1531　製本業、1532　印刷物加工業、1591　印刷関連サービス業、化学工業</t>
  </si>
  <si>
    <t>、1600　主として管理事務を行う本社等（16化学工業）、1609　その他の管理，補助的経済活動を行う事業所（16化学工業）、1611　窒素質・りん酸質肥料製造業、1612　複合肥料製造業、1619　その他の化学肥料製造業、1621　ソーダ工業、1622　無機顔料製造業、1623　圧縮ガス・液化ガス製造業、1624　塩製造業、1629　その他の無機化学工業製品製造業、1631　石油化学系基礎製品製造業（一貫して生産される誘導品を含む）、1632　脂肪族系中間物製造業（脂肪族系溶剤を含む）、1633　発酵工業、1634　環式中間物・合成染料・有機顔料製造業、1635　プラスチック製造業、1636　合成ゴム製造業、1639　その他の有機化学工業製品製造業、1641　脂肪酸・硬化油・グリセリン製造業、1642　石けん・合成洗剤製造業、1643　界面活性剤製造業（石けん，合成洗剤を除く）、1644　塗料製造業、1645　印刷インキ製造業、1646　洗浄剤・磨用剤製造業、1647　ろうそく製造業、1651　医薬品原薬製造業、1652　医薬品製剤製造業、1653　生物学的製剤製造業、1654　生薬・漢方製剤製造業、1655　動物用医薬品製造業、1661　仕上用・皮膚用化粧品製造業（香水，オーデコロンを含む）、1662　頭髪用化粧品製造業、1669　その他の化粧品・歯磨・化粧用調整品製造業、1691　火薬類製造業、1692　農薬製造業、1693　香料製造業、1694　ゼラチン・接着剤製造業、1695　写真感光材料製造業、1696　天然樹脂製品・木材化学製品製造業、1697　試薬製造業、1699　他に分類されない化学工業製品製造業</t>
  </si>
  <si>
    <t>、1700　主として管理事務を行う本社等（17石油製品・石炭製品製造業）、1709　その他の管理，補助的経済活動を行う事業所（17石油製品・石炭製品製造業）、1711　石油精製業、1721　潤滑油・グリース製造業（石油精製業によらないもの）、1731　コークス製造業、1741　舗装材料製造業、1799　その他の石油製品・石炭製品製造業</t>
  </si>
  <si>
    <t>、1800　主として管理事務を行う本社等（18プラスチック製品製造業）、1809　その他の管理，補助的経済活動を行う事業所（18プラスチック製品製造業）、1811　プラスチック板・棒製造業、1812　プラスチック管製造業、1813　プラスチック継手製造業、1814　プラスチック異形押出製品製造業、1815　プラスチック板・棒・管・継手・異形押出製品加工業、1821　プラスチックフィルム製造業、1822　プラスチックシート製造業、1823　プラスチック床材製造業、1824　合成皮革製造業、1825　プラスチックフィルム・シート・床材・合成皮革加工業、1831　電気機械器具用プラスチック製品製造業（加工業を除く）、1832　輸送機械器具用プラスチック製品製造業（加工業を除く）、1833　その他の工業用プラスチック製品製造業（加工業を除く）、1834　工業用プラスチック製品加工業、1841　軟質プラスチック発泡製品製造業（半硬質性を含む）、1842　硬質プラスチック発泡製品製造業、1843　強化プラスチック製板・棒・管・継手製造業、1844　強化プラスチック製容器・浴槽等製造業、1845　発泡・強化プラスチック製品加工業、1851　プラスチック成形材料製造業、1852　廃プラスチック製品製造業、1891　プラスチック製日用雑貨・食卓用品製造業、1892　プラスチック製容器製造業、1897　他に分類されないプラスチック製品製造業、1898　他に分類されないプラスチック製品加工業</t>
  </si>
  <si>
    <t>、1900　主として管理事務を行う本社等（19ゴム製品製造業）、1909　その他の管理，補助的経済活動を行う事業所（19ゴム製品製造業）、1911　自動車タイヤ・チューブ製造業、1919　その他のタイヤ・チューブ製造業、1921　ゴム製履物・同附属品製造業、1922　プラスチック製履物・同附属品製造業、1931　ゴムベルト製造業、1932　ゴムホース製造業、1933　工業用ゴム製品製造業、1991　ゴム引布・同製品製造業、1992　医療・衛生用ゴム製品製造業、1993　ゴム練生地製造業、1994　更生タイヤ製造業、1995　再生ゴム製造業、1999　他に分類されないゴム製品製造業</t>
  </si>
  <si>
    <t>、2000　主として管理事務を行う本社等（20なめし革・同製品・毛皮製造業）、2009　その他の管理，補助的経済活動を行う事業所（20なめし革・同製品・毛皮製造業）、2011　なめし革製造業、2021　工業用革製品製造業（手袋を除く）、2031　革製履物用材料・同附属品製造業、2041　革製履物製造業、5　革製手袋製造業、2051　革製手袋製造業、2061　かばん製造業、2071　袋物製造業（ハンドバッグを除く）、2072　ハンドバッグ製造業、2081　毛皮製造業、2099　その他のなめし革製品製造業</t>
  </si>
  <si>
    <t>、2100　主として管理事務を行う本社等（21窯業・土石製品製造業）、2109　その他の管理，補助的経済活動を行う事業所（21窯業・土石製品製造業）、2111　板ガラス製造業、2112　板ガラス加工業、2113　ガラス製加工素材製造業、2114　ガラス容器製造業、2115　理化学用・医療用ガラス器具製造業、2116　卓上用・ちゅう房用ガラス器具製造業、2117　ガラス繊維・同製品製造業、2119　その他のガラス・同製品製造業、2121　セメント製造業、2122　生コンクリート製造業、2123　コンクリート製品製造業、2129　その他のセメント製品製造業、2131　粘土かわら製造業、2132　普通れんが製造業、2139　その他の建設用粘土製品製造業、2141　衛生陶器製造業、2142　食卓用・ちゅう房用陶磁器製造業、2143　陶磁器製置物製造業、2144　電気用陶磁器製造業、2145　理化学用・工業用陶磁器製造業、2146　陶磁器製タイル製造業、2147　陶磁器絵付業、2148　陶磁器用はい（坏）土製造業、2149　その他の陶磁器・同関連製品製造業、2151　耐火れんが製造業、2152　不定形耐火物製造業、2159　その他の耐火物製造業、2161　炭素質電極製造業、2169　その他の炭素・黒鉛製品製造業、2171　研磨材製造業、2172　研削と石製造業、2173　研磨布紙製造業、2179　その他の研磨材・同製品製造業、2181　砕石製造業、2182　再生骨材製造業、2183　人工骨材製造業、2184　石工品製造業、2185　けいそう土・同製品製造業、2186　鉱物・土石粉砕等処理業、2191　ロックウール・同製品製造業、2192　石こう（膏）製品製造業、2193　石灰製造業、2194　鋳型製造業（中子を含む）、2199　他に分類されない窯業・土石製品製造業</t>
  </si>
  <si>
    <t>、2200　主として管理事務を行う本社等（22鉄鋼業）、2209　その他の管理，補助的経済活動を行う事業所（22鉄鋼業）、2211　高炉による製鉄業、2212　高炉によらない製鉄業、2213　フェロアロイ製造業、2221　製鋼・製鋼圧延業、2231　熱間圧延業（鋼管，伸鉄を除く）、2232　冷間圧延業（鋼管，伸鉄を除く）、2233　冷間ロール成型形鋼製造業、2234　鋼管製造業、2235　伸鉄業、2236　磨棒鋼製造業、2237　引抜鋼管製造業、2238　伸線業、2239　その他の製鋼を行わない鋼材製造業（表面処理鋼材を除く)、2241　亜鉛鉄板製造業、2249　その他の表面処理鋼材製造業、、2251　銑鉄鋳物製造業（鋳鉄管，可鍛鋳鉄を除く）、2252　可鍛鋳鉄製造業、2253　鋳鋼製造業、2254　鍛工品製造業、2255　鍛鋼製造業、2291　鉄鋼シャースリット業、2292　鉄スクラップ加工処理業、2293　鋳鉄管製造業、2299　他に分類されない鉄鋼業</t>
  </si>
  <si>
    <t>、2300　主として管理事務を行う本社等（23非鉄金属製造業）、2309　その他の管理，補助的経済活動を行う事業所（23非鉄金属製造業）、2311　銅第１次製錬・精製業、2312　亜鉛第１次製錬・精製業、2319　その他の非鉄金属第１次製錬・精製業、2321　鉛第２次製錬・精製業（鉛合金製造業を含む)、2322　アルミニウム第２次製錬・精製業（アルミニウム合金製造業を含む）、2329　その他の非鉄金属第２次製錬・精製業（非鉄金属合金製造業を含む）、2331　伸銅品製造業、2332　アルミニウム・同合金圧延業（抽伸，押出しを含む）、2339　その他の非鉄金属・同合金圧延業（抽伸，押出しを含む）、2341　電線・ケーブル製造業（光ファイバケーブルを除く）、2342　光ファイバケーブル製造業（通信複合ケーブルを含む）、2351　銅・同合金鋳物製造業（ダイカストを除く）、2352　非鉄金属鋳物製造業（銅・同合金鋳物及びダイカストを除く）、2353　アルミニウム・同合金ダイカスト製造業、2354　非鉄金属ダイカスト製造業（アルミニウム・同合金ダイカストを除く）、2355　非鉄金属鍛造品製造業、2391　核燃料製造業、2399　他に分類されない非鉄金属製造業</t>
  </si>
  <si>
    <t>、2400　主として管理事務を行う本社等（24金属製品製造業）、2409　その他の管理，補助的経済活動を行う事業所（24金属製品製造業）、2411　ブリキ缶・その他のめっき板等製品製造業、2421　洋食器製造業、2422　機械刃物製造業、2423　利器工匠具・手道具製造業（やすり，のこぎり，食卓用刃物を除く）、2424　作業工具製造業、2425　手引のこぎり・のこ刃製造業、2426　農業用器具製造業（農業用機械を除く）、2429　その他の金物類製造業、2431　配管工事用附属品製造業（バルブ，コックを除く）、2432　ガス機器・石油機器製造業、2433　温風・温水暖房装置製造業、2439　その他の暖房・調理装置製造業（電気機械器具，ガス機器，石油機器を除く）、2441　鉄骨製造業、2442　建設用金属製品製造業（鉄骨を除く）、2443　金属製サッシ・ドア製造業、2444　鉄骨系プレハブ住宅製造業、2445　建築用金属製品製造業（サッシ，ドア，建築用金物を除く）、2446　製缶板金業、2451　アルミニウム・同合金プレス製品製造業、2452　金属プレス製品製造業（アルミニウム・同合金を除く）、2453　粉末や金製品製造業、2461　金属製品塗装業、2462　溶融めっき業（表面処理鋼材製造業を除く）、2463　金属彫刻業、2464　電気めっき業（表面処理鋼材製造業を除く）、2465　金属熱処理業、2469　その他の金属表面処理業、2471　くぎ製造業、2479　その他の金属線製品製造業、2481　ボルト・ナット・リベット・小ねじ・木ねじ等製造業、2491　金庫製造業、2492　金属製スプリング製造業、2499　他に分類されない金属製品製造業</t>
  </si>
  <si>
    <t>、2500　主として管理事務を行う本社等（25はん用機械器具製造業）、2509　その他の管理，補助的経済活動を行う事業所（25はん用機械器具製造業）、2511　ボイラ製造業、2512　蒸気機関・タービン・水力タービン製造業（舶用を除く）、2513　はん用内燃機関製造業、2519　その他の原動機製造業、2521　ポンプ・同装置製造業、2522　空気圧縮機・ガス圧縮機・送風機製造業、2523　油圧・空圧機器製造業、2531　動力伝導装置製造業（玉軸受，ころ軸受を除く）、2532　エレベータ・エスカレータ製造業、2533　物流運搬設備製造業、2534　工業窯炉製造業、2535　冷凍機・温湿調整装置製造業、2591　消火器具・消火装置製造業、2592　弁・同附属品製造業、2593　パイプ加工・パイプ附属品加工業、2594　玉軸受・ころ軸受製造業、2595　ピストンリング製造業、2596　他に分類されないはん用機械・装置製造業、2599　各種機械・同部分品製造修理業（注文製造・修理）</t>
  </si>
  <si>
    <t>、2600　主として管理事務を行う本社等（26生産用機械器具製造業）、2609　その他の管理，補助的経済活動を行う事業所（26生産用機械器具製造業）、2611　農業用機械製造業（農業用器具を除く）、2621　建設機械・鉱山機械製造業、2631　化学繊維機械・紡績機械製造業、2632　製織機械・編組機械製造業、2633　染色整理仕上機械製造業、2634　繊維機械部分品・取付具・附属品製造業、2635　縫製機械製造業、2641　食品機械・同装置製造業、2642　木材加工機械製造業、2643　パルプ装置・製紙機械製造業、2644　印刷・製本・紙工機械製造業、2645　包装・荷造機械製造業、2651　鋳造装置製造業、2652　化学機械・同装置製造業、2653　プラスチック加工機械・同附属装置製造業、2661　金属工作機械製造業、2662　金属加工機械製造業（金属工作機械を除く）、2663　金属工作機械用・金属加工機械用部分品・附属品製造業（機械工具，金型を除く）、2664　機械工具製造業（粉末や金業を除く）、2672　フラットパネルディスプレイ製造装置製造業、2671　半導体製造装置製造業、2691　金属用金型・同部分品・附属品製造業、2692　非金属用金型・同部分品・附属品製造業、2693　真空装置・真空機器製造業、2694　ロボット製造業、2699　他に分類されない生産用機械・同部分品製造業</t>
  </si>
  <si>
    <t>、2700　主として管理事務を行う本社等（27業務用機械器具製造業）、2709　その他の管理，補助的経済活動を行う事業所（27業務用機械器具製造業）、2711　複写機製造業、2719　その他の事務用機械器具製造業、2721　サービス用機械器具製造業、2722　娯楽用機械製造業、2723　自動販売機製造業、2729　その他のサービス用・娯楽用機械器具製造業、2731　体積計製造業、2732　はかり製造業、2733　圧力計・流量計・液面計等製造業、2734　精密測定器製造業、2735　分析機器製造業、2736　試験機製造業、2737　測量機械器具製造業、2738　理化学機械器具製造業、2739　その他の計量器・測定器・分析機器・試験機・測量機械器具・理化学機械器具製造業、2741　医療用機械器具製造業、2742　歯科用機械器具製造業、2743　医療用品製造業（動物用医療機械器具を含む）、2744　歯科材料製造業、2751　顕微鏡・望遠鏡等製造業、2752　写真機・映画用機械・同附属品製造業、2753　光学機械用レンズ・プリズム製造業、2761　武器製造業</t>
  </si>
  <si>
    <t>、2800　主として管理事務を行う本社等、2809　その他の管理，補助的経済活動を行う事業所、2811　電子管製造業、2812　光電変換素子製造業、2813　半導体素子製造業（光電変換素子を除く）、2814　集積回路製造業、2815　液晶パネル・フラットパネル製造業、2821　抵抗器・コンデンサ・変成器・複合部品製造業、2822　音響部品・磁気ヘッド・小形モータ製造業、2823　コネクタ・スイッチ・リレー製造業、2831　半導体メモリメディア製造業、2832　光ディスク・磁気ディスク・磁気テープ製造業、2841　電子回路基板製造業、2842　電子回路実装基板製造業、2851　電源ユニット・高周波ユニット・コントロールユニット製造業、2859　その他のユニット部品製造業、2899　その他の電子部品・デバイス・電子回路製造業、電気機械器具製造業</t>
  </si>
  <si>
    <t>、2900　主として管理事務を行う本社等（29電気機械器具製造業）、2909　その他の管理，補助的経済活動を行う事業所（29電気機械器具製造業）、2911　発電機・電動機・その他の回転電気機械製造業、2912　変圧器類製造業（電子機器用を除く)、2913　電力開閉装置製造業、2914　配電盤・電力制御装置製造業、2915　配線器具・配線附属品製造業、2921　電気溶接機製造業、2922　内燃機関電装品製造業、2929　その他の産業用電気機械器具製造業（車両用，船舶用を含む）、2931　ちゅう房機器製造業、2932　空調・住宅関連機器製造業、2933　衣料衛生関連機器製造業、2939　その他の民生用電気機械器具製造業、2941　電球製造業、2942　電気照明器具製造業、2951　蓄電池製造業、2952　一次電池（乾電池，湿電池）製造業、2961　Ｘ線装置製造業、2962　医療用電子応用装置製造業、2969　その他の電子応用装置製造業、2971　電気計測器製造業（別掲を除く）、2972　工業計器製造業、2973　医療用計測器製造業、2999　その他の電気機械器具製造業</t>
  </si>
  <si>
    <t>、3000　主として管理事務を行う本社等（30情報通信機械器具製造業）、3009　その他の管理，補助的経済活動を行う事業所（30情報通信機械器具製造業）、3011　有線通信機械器具製造業、3012　携帯電話機・ＰＨＳ電話機製造業、3013　無線通信機械器具製造業、3014　ラジオ受信機・テレビジョン受信機製造業、3015　交通信号保安装置製造業、3019　その他の通信機械器具・同関連機械器具製造業、3021　ビデオ機器製造業、3022　デジタルカメラ製造業、3023　電気音響機械器具製造業、3031　電子計算機製造業（パーソナルコンピュータを除く）、3032　パーソナルコンピュータ製造業、3033　外部記憶装置製造業、3034　印刷装置製造業、3035　表示装置製造業、3039　その他の附属装置製造業</t>
  </si>
  <si>
    <t>、3100　主として管理事務を行う本社等（31輸送用機械器具製造業）、3109　その他の管理，補助的経済活動を行う事業所（31輸送用機械器具製造業）、3111　自動車製造業（二輪自動車を含む）、3112　自動車車体・附随車製造業、3113　自動車部分品・附属品製造業、3121　鉄道車両製造業、3122　鉄道車両用部分品製造業、3131　船舶製造・修理業、3132　船体ブロック製造業、3133　舟艇製造・修理業、3134　舶用機関製造業、3141　航空機製造業、3142　航空機用原動機製造業、3149　その他の航空機部分品・補助装置製造業、3151　フォークリフトトラック・同部分品・附属品製造業、3159　その他の産業用運搬車両・同部分品・附属品製造業、3191　自転車・同部分品製造業、3199　他に分類されない輸送用機械器具製造業</t>
  </si>
  <si>
    <t>、3200　主として管理事務を行う本社等（32その他の製造業）、3209　その他の管理，補助的経済活動を行う事業所（32その他の製造業）、3211　貴金属・宝石製装身具（ジュエリー）製品製造業、3212　貴金属・宝石製装身具（ジュエリー）附属品・同材料加工業、3219　その他の貴金属製品製造業、3221　装身具・装飾品製造業（貴金属・宝石製を除く）、3222　造花・装飾用羽毛製造業、3223　ボタン製造業、3224　針・ピン・ホック・スナップ・同関連品製造業、3229　その他の装身具・装飾品製造業、3231　時計・同部分品製造業、3241　ピアノ製造業、3249　その他の楽器・楽器部品・同材料製造業、3251　娯楽用具・がん具製造業（人形を除く）、3252　人形製造業、3253　運動用具製造業、3261　万年筆・ペン類・鉛筆製造業、3262　毛筆・絵画用品製造業（鉛筆を除く）、3269　その他の事務用品製造業、3271　漆器製造業、3281　麦わら・パナマ類帽子・わら工品製造業、3282　畳製造業、3283　うちわ・扇子・ちょうちん製造業、3284　ほうき・ブラシ製造業、3285　喫煙用具製造業（貴金属・宝石製を除く）、3289　その他の生活雑貨製品製造業、3291　煙火製造業、3292　看板・標識機製造業、3293　パレット製造業、3294　モデル・模型製造業、3295　工業用模型製造業、3296　情報記録物製造業（新聞，書籍等の印刷物を除く）、3297　眼鏡製造業（枠を含む）、3299　他に分類されないその他の製造業</t>
  </si>
  <si>
    <t>、3300　主として管理事務を行う本社等（33電気業）、3309　その他の管理，補助的経済活動を行う事業所（33電気業）、3311　発電所、3312　変電所</t>
  </si>
  <si>
    <t>、3400　主として管理事務を行う本社等（34ガス業）、3409　その他の管理，補助的経済活動を行う事業所（34ガス業）、3411　ガス製造工場、3412　ガス供給所</t>
  </si>
  <si>
    <t>、3500　主として管理事務を行う本社等（35熱供給業）、3509　その他の管理，補助的経済活動を行う事業所（35熱供給業）、3511　熱供給業</t>
  </si>
  <si>
    <t>、3600　主として管理事務を行う本社等（36水道業）、3609　その他の管理，補助的経済活動を行う事業所（36水道業）、3611　上水道業、3621　工業用水道業、3631　下水道処理施設維持管理業、3632　下水道管路施設維持管理業</t>
  </si>
  <si>
    <t>、3700　主として管理事務を行う本社等（37通信業）、3709　その他の管理，補助的経済活動を行う事業所（37通信業）、3711　地域電気通信業（有線放送電話業を除く）、3712　長距離電気通信業、3713　有線放送電話業、3719　その他の固定電気通信業、3721　移動電気通信業、3731　電気通信に附帯するサービス業</t>
  </si>
  <si>
    <t>、3800　主として管理事務を行う本社等（38放送業）、3809　その他の管理，補助的経済活動を行う事業所（38放送業）、3811　公共放送業（有線放送業を除く）、3821　テレビジョン放送業（衛星放送業を除く）、3822　ラジオ放送業（衛星放送業を除く）、3823　衛星放送業、3829　その他の民間放送業、3831　有線テレビジョン放送業、3832　有線ラジオ放送業</t>
  </si>
  <si>
    <t>、3900　主として管理事務を行う本社等（39情報サービス業）、3909　その他の管理，補助的経済活動を行う事業所（39情報サービス業）、3911　受託開発ソフトウェア業、3912　組込みソフトウェア業、3913　パッケージソフトウェア業、3914　ゲームソフトウェア業、3921　情報処理サービス業、3922　情報提供サービス業、3929　その他の情報処理・提供サービス業</t>
  </si>
  <si>
    <t>、4000　主として管理事務を行う本社等（40インターネット附随サービス業）、4009　その他の管理，補助的経済活動を行う事業所（40インターネット附随サービス業）、4011　ポータルサイト・サーバ運営業、4012　アプリケーション・サービス・コンテンツ・プロバイダ、4013　インターネット利用サポート業</t>
  </si>
  <si>
    <t>、4100　主として管理事務を行う本社等（41映像・音声・文字情報制作業）、4109　その他の管理，補助的経済活動を行う事業所（41映像・音声・文字情報制作業）、4111　映画・ビデオ制作業（テレビジョン番組制作業，アニメーション制作業を除く）、4112　テレビジョン番組制作業（アニメーション制作業を除く）、4113　アニメーション制作業、4114　映画・ビデオ・テレビジョン番組配給業、4121　レコード制作業、4122　ラジオ番組制作業、4131　新聞業、4141　出版業、4151　広告制作業、4161　ニュース供給業、4169　その他の映像・音声・文字情報制作に附帯するサービス業</t>
  </si>
  <si>
    <t>、4200　主として管理事務を行う本社等（42鉄道業）、4209　その他の管理，補助的経済活動を行う事業所（42鉄道業）、4211　普通鉄道業、4212　軌道業、4213　地下鉄道業、4214　モノレール鉄道業（地下鉄道業を除く）、4215　案内軌条式鉄道業（地下鉄道業を除く）、4216　鋼索鉄道業、4217　索道業、4219　その他の鉄道業</t>
  </si>
  <si>
    <t>、4300　主として管理事務を行う本社等（43道路旅客運送業）、4309　その他の管理，補助的経済活動を行う事業所（43道路旅客運送業）、4311　一般乗合旅客自動車運送業、4321　一般乗用旅客自動車運送業、4331　一般貸切旅客自動車運送業、4391　特定旅客自動車運送業、4399　他に分類されない道路旅客運送業</t>
  </si>
  <si>
    <t>、4400　主として管理事務を行う本社等（44道路貨物運送業）、4409　その他の管理，補助的経済活動を行う事業所（44道路貨物運送業）、4411　一般貨物自動車運送業（特別積合せ貨物運送業を除く）、4412　特別積合せ貨物運送業、4421　特定貨物自動車運送業、4431　貨物軽自動車運送業、4441　集配利用運送業、4499　その他の道路貨物運送業</t>
  </si>
  <si>
    <t>、4500　主として管理事務を行う本社等（45水運業）、4509　その他の管理，補助的経済活動を行う事業所（45水運業）、4511　外航旅客海運業、4512　外航貨物海運業、4521　沿海旅客海運業、4522　沿海貨物海運業、4531　港湾旅客海運業、4532　河川水運業、4533　湖沼水運業、4541　船舶貸渡業（内航船舶貸渡業を除く）、4542　内航船舶貸渡業</t>
  </si>
  <si>
    <t>、4600　主として管理事務を行う本社等（46航空運輸業）、4609　その他の管理，補助的経済活動を行う事業所（46航空運輸業）、4611　航空運送業、4621　航空機使用業（航空運送業を除く）</t>
  </si>
  <si>
    <t>、4700　主として管理事務を行う本社等（47倉庫業）、4709　その他の管理，補助的経済活動を行う事業所（47倉庫業）、4711　倉庫業（冷蔵倉庫業を除く）、4721　冷蔵倉庫業</t>
  </si>
  <si>
    <t>、4800　主として管理事務を行う本社等（48運輸に附帯するサービス業）、4809　その他の管理，補助的経済活動を行う事業所（48運輸に附帯するサービス業）、4811　港湾運送業、4821　利用運送業（集配利用運送業を除く）、4822　運送取次業、4831　運送代理店、4841　こん包業（組立こん包業を除く）、4842　組立こん包業、4851　鉄道施設提供業、4852　道路運送固定施設業、4853　自動車ターミナル業、4854　貨物荷扱固定施設業、4855　桟橋泊きょ業、4856　飛行場業、4891　海運仲立業、4899　他に分類されない運輸に附帯するサービス業</t>
  </si>
  <si>
    <t>、4901　管理，補助的経済活動を行う事業所（49郵便業）、4911　郵便業（信書便事業を含む）</t>
  </si>
  <si>
    <t>、5000　主として管理事務を行う本社等（50各種商品卸売業）、5008　自家用倉庫（50各種商品卸売業）、5009　その他の管理，補助的経済活動を行う事業所（50各種商品卸売業）、5011　各種商品卸売業（従業者が常時100人以上のもの）、5019　その他の各種商品卸売業</t>
  </si>
  <si>
    <t>、5100　主として管理事務を行う本社等（51繊維・衣服等卸売業）、5108　自家用倉庫（51繊維・衣服等卸売業）、5109　その他の管理，補助的経済活動を行う事業所（51繊維・衣服等卸売業）、5111　繊維原料卸売業、5112　糸卸売業、5113　織物卸売業（室内装飾繊維品を除く）、5121　男子服卸売業、5122　婦人・子供服卸売業、5123　下着類卸売業、5129　その他の衣服卸売業、5131　寝具類卸売業、5132　靴・履物卸売業、5133　かばん・袋物卸売業、5139　その他の身の回り品卸売業</t>
  </si>
  <si>
    <t>、5200　主として管理事務を行う本社等（52飲食料品卸売業）、5208　自家用倉庫（52飲食料品卸売業）、5209　その他の管理，補助的経済活動を行う事業所（52飲食料品卸売業）、5211　米麦卸売業、5212　雑穀・豆類卸売業、5213　野菜卸売業、5214　果実卸売業、5215　食肉卸売業、5216　生鮮魚介卸売業、5219　その他の農畜産物・水産物卸売業、5221　砂糖・味そ・しょう油卸売業、5222　酒類卸売業、5223　乾物卸売業、5224　菓子・パン類卸売業、5225　飲料卸売業（別掲を除く）、5226　茶類卸売業、5227　牛乳・乳製品卸売業、5229　その他の食料・飲料卸売業</t>
  </si>
  <si>
    <t>、5300　主として管理事務を行う本社等（53建築材料，鉱物・金属材料等卸売業）、5308　自家用倉庫（53建築材料，鉱物・金属材料等卸売業）、5309　その他の管理，補助的経済活動を行う事業所（53建築材料，鉱物・金属材料等卸売業）、5311　木材・竹材卸売業、5312　セメント卸売業、5313　板ガラス卸売業、5314　建築用金属製品卸売業（建築用金物を除く）、5319　その他の建築材料卸売業、5321　塗料卸売業、5322　プラスチック卸売業、5329　その他の化学製品卸売業、5331　石油卸売業、5332　鉱物卸売業（石油を除く）、5341　鉄鋼粗製品卸売業、5342　鉄鋼一次製品卸売業、5349　その他の鉄鋼製品卸売業、5351　非鉄金属地金卸売業、5352　非鉄金属製品卸売業、5361　空瓶・空缶等空容器卸売業、5362　鉄スクラップ卸売業、5363　非鉄金属スクラップ卸売業、5364　古紙卸売業、5369　その他の再生資源卸売業</t>
  </si>
  <si>
    <t>、5400　主として管理事務を行う本社等（54機械器具卸売業）、5408　自家用倉庫（54機械器具卸売業）、5409　その他の管理，補助的経済活動を行う事業所（54機械器具卸売業）、5411　農業用機械器具卸売業、5412　建設機械・鉱山機械卸売業、5413　金属加工機械卸売業、5414　事務用機械器具卸売業、5419　その他の産業機械器具卸売業、5421　自動車卸売業（二輪自動車を含む）、5422　自動車部分品・附属品卸売業（中古品を除く）、5423　自動車中古部品卸売業、5431　家庭用電気機械器具卸売業、5432　電気機械器具卸売業（家庭用電気機械器具を除く）、5491　輸送用機械器具卸売業（自動車を除く）、5492　計量器・理化学機械器具・光学機械器具等卸売業、5493　医療用機械器具卸売業（歯科用機械器具を含む）、その他の卸売業、5500　主として管理事務を行う本社等（55その他の卸売業）、5508　自家用倉庫（55その他の卸売業）、5509　その他の管理，補助的経済活動を行う事業所（55その他の卸売業）</t>
  </si>
  <si>
    <t>、5500　主として管理事務を行う本社等（55その他の卸売業）、5508　自家用倉庫（55その他の卸売業）、5509　その他の管理，補助的経済活動を行う事業所（55その他の卸売業）、5511　家具・建具卸売業、5512　荒物卸売業、5513　畳卸売業、5514　室内装飾繊維品卸売業、5515　陶磁器・ガラス器卸売業、5519　その他のじゅう器卸売業、5521　医薬品卸売業、5522　医療用品卸売業、5523　化粧品卸売業、5524　合成洗剤卸売業、5531　紙卸売業、5532　紙製品卸売業、5591　金物卸売業、5592　肥料・飼料卸売業、5593　スポーツ用品卸売業、5594　娯楽用品・がん具卸売業、5595　たばこ卸売業、5596　ジュエリー製品卸売業、5597　書籍・雑誌卸売業、5598　代理商，仲立業、5599　他に分類されないその他の卸売業</t>
  </si>
  <si>
    <t>、5600　主として管理事務を行う本社等（56各種商品小売業）、5608　自家用倉庫（56各種商品小売業）、5609　その他の管理，補助的経済活動を行う事業所（56各種商品小売業）、5611　百貨店，総合スーパー、5699　その他の各種商品小売業（従業者が常時50人未満のもの）</t>
  </si>
  <si>
    <t>、5700　主として管理事務を行う本社等（57織物・衣服・身の回り品小売業）、5708　自家用倉庫（57織物・衣服・身の回り品小売業）、5709　その他の管理，補助的経済活動を行う事業所（57織物・衣服・身の回り品小売業）、5711　呉服・服地小売業、5712　寝具小売業、5721　男子服小売業、5731　婦人服小売業、5732　子供服小売業、5741　靴小売業、5742　履物小売業（靴を除く）、5791　かばん・袋物小売業、5792　下着類小売業、5793　洋品雑貨・小間物小売業、5799　他に分類されない織物・衣服・身の回り品小売業</t>
  </si>
  <si>
    <t>、5800　主として管理事務を行う本社等（58飲食料品小売業）、5808　自家用倉庫（58飲食料品小売業）、5809　その他の管理，補助的経済活動を行う事業所（58飲食料品小売業）、5811　各種食料品小売業、5821　野菜小売業、5822　果実小売業、5831　食肉小売業（卵，鳥肉を除く）、5832　卵・鳥肉小売業、5841　鮮魚小売業、5851　酒小売業、5861　菓子小売業（製造小売）、5862　菓子小売業（製造小売でないもの）、5863　パン小売業（製造小売）、5864　パン小売業（製造小売でないもの）、5891　コンビニエンスストア（飲食料品を中心とするものに限る）、5892　牛乳小売業、5893　飲料小売業（別掲を除く）、5894　茶類小売業、5895　料理品小売業、5896　米穀類小売業、5897　豆腐・かまぼこ等加工食品小売業、5898　乾物小売業、5899　他に分類されない飲食料品小売業</t>
  </si>
  <si>
    <t>、5900　主として管理事務を行う本社等（59機械器具小売業）、5908　自家用倉庫（59機械器具小売業）、5909　その他の管理，補助的経済活動を行う事業所（59機械器具小売業）、5911　自動車（新車）小売業、5912　中古自動車小売業、5913　自動車部分品・附属品小売業、5914　二輪自動車小売業（原動機付自転車を含む）、5921　自転車小売業、5931　電気機械器具小売業（中古品を除く）、5932　電気事務機械器具小売業（中古品を除く）、5933　中古電気製品小売業、5939　その他の機械器具小売業、その他の小売業</t>
  </si>
  <si>
    <t>、6000　主として管理事務を行う本社等（60その他の小売業）、6008　自家用倉庫（60その他の小売業）、6009　その他の管理，補助的経済活動を行う事業所（60その他の小売業）、6011　家具小売業、6012　建具小売業、6013　畳小売業、6014　宗教用具小売業、6021　金物小売業、6022　荒物小売業、6023　陶磁器・ガラス器小売業、6029　他に分類されないじゅう器小売業、6031　ドラッグストア、6032　医薬品小売業（調剤薬局を除く）、6033　調剤薬局、6034　化粧品小売業、6041　農業用機械器具小売業、6042　苗・種子小売業、6043　肥料・飼料小売業、6051　ガソリンスタンド、6052　燃料小売業（ガソリンスタンドを除く）、6061　書籍・雑誌小売業（古本を除く）、6063　新聞小売業、6062　古本小売業、6064　紙・文房具小売業、6071　スポーツ用品小売業、6072　がん具・娯楽用品小売業、6073　楽器小売業、6081　写真機・写真材料小売業、6082　時計・眼鏡・光学機械小売業、6091　ホームセンター、6092　たばこ・喫煙具専門小売業、6093　花・植木小売業、6094　建築材料小売業、6095　ジュエリー製品小売業、6096　ペット・ペット用品小売業、6097　骨とう品小売業、6098　中古品小売業（骨とう品を除く）、6099　他に分類されないその他の小売業</t>
  </si>
  <si>
    <t>、6100　主として管理事務を行う本社等（61無店舗小売業）、6108　自家用倉庫（61無店舗小売業）、6109　その他の管理，補助的経済活動を行う事業所（61無店舗小売業）、6111　無店舗小売業（各種商品小売）、6112　無店舗小売業（織物・衣服・身の回り品小売）、6113　無店舗小売業（飲食料品小売）、6114　無店舗小売業（機械器具小売）、6119　無店舗小売業（その他の小売）、6121　自動販売機による小売業、6199　その他の無店舗小売業</t>
  </si>
  <si>
    <t>、6200　主として管理事務を行う本社等（62銀行業）、6209　その他の管理，補助的経済活動を行う事業所（62銀行業）、6211　中央銀行、6221　普通銀行、6222　郵便貯金銀行、6223　信託銀行、6229　その他の銀行</t>
  </si>
  <si>
    <t>、6300　主として管理事務を行う本社等（63協同組織金融業）、6309　その他の管理，補助的経済活動を行う事業所（63協同組織金融業）、6311　信用金庫・同連合会、6312　信用協同組合・同連合会、6313　商工組合中央金庫、6314　労働金庫・同連合会、6321　農林中央金庫、6322　信用農業協同組合連合会、6323　信用漁業協同組合連合会，信用水産加工業協同組合連合会、6324　農業協同組合、6325　漁業協同組合，水産加工業協同組合</t>
  </si>
  <si>
    <t>、6400　主として管理事務を行う本社等、6409　その他の管理，補助的経済活動を行う事業所、6411　消費者向け貸金業、6412　事業者向け貸金業、6421　質屋、6431　クレジットカード業、6432　割賦金融業、6491　政府関係金融機関、6492　住宅専門金融業、6493　証券金融業、6499　他に分類されない非預金信用機関</t>
  </si>
  <si>
    <t>、6500　主として管理事務を行う本社等（65金融商品取引業，商品先物取引業）、6509　その他の管理，補助的経済活動を行う事業所（65金融商品取引業，商品先物取引業）、6511　金融商品取引業（投資助言・代理・運用業，補助的金融商品取引業を除く）、6512　投資助言・代理業、6513　投資運用業、6514　補助的金融商品取引業、6521　国内市場商品先物取引業、6522　商品投資業、6529　その他の商品先物取引業，商品投資業</t>
  </si>
  <si>
    <t>、6600　主として管理事務を行う本社等（66補助的金融業等）、6609　その他の管理，補助的経済活動を行う事業所（66補助的金融業等）、6611　短資業、6612　手形交換所、6613　両替業、6614　信用保証機関、6615　信用保証再保険機関、6616　預・貯金等保険機関、6617　金融商品取引所、6618　商品取引所、6619　その他の補助的金融業，金融附帯業、6621　運用型信託業、6622　管理型信託業、6631　金融商品仲介業、6632　信託契約代理業、6639　その他の金融代理業</t>
  </si>
  <si>
    <t>、6700　主として管理事務を行う本社等（67保険業）、6709　その他の管理，補助的経済活動を行う事業所（67保険業）、6711　生命保険業（郵便保険業，生命保険再保険業を除く）、6712　郵便保険業、6713　生命保険再保険業、6719　その他の生命保険業、6721　損害保険業（損害保険再保険業を除く）、6722　損害保険再保険業、6729　その他の損害保険業、6731　共済事業（各種災害補償法によるもの）、6732　共済事業（各種協同組合法等によるもの）、6733　少額短期保険業、6741　生命保険媒介業、6742　損害保険代理業、6743　共済事業媒介代理業・少額短期保険代理業、6751　保険料率算出団体、6752　損害査定業、6759　その他の保険サービス業</t>
  </si>
  <si>
    <t>、6800　主として管理事務を行う本社等（68不動産取引業）、6809　その他の管理，補助的経済活動を行う事業所（68不動産取引業）、6811　建物売買業、6812　土地売買業、6821　不動産代理業・仲介業</t>
  </si>
  <si>
    <t>、6900　主として管理事務を行う本社等（69不動産賃貸業・管理業）、6909　その他の管理，補助的経済活動を行う事業所（69不動産賃貸業・管理業）、6911　貸事務所業、6912　土地賃貸業、6919　その他の不動産賃貸業、6921　貸家業、6922　貸間業、6931　駐車場業、6941　不動産管理業</t>
  </si>
  <si>
    <t>、7000　主として管理事務を行う本社等（70物品賃貸業）、7009　その他の管理，補助的経済活動を行う事業所（70物品賃貸業）、7011　総合リース業、7019　その他の各種物品賃貸業、7021　産業用機械器具賃貸業（建設機械器具を除く）、7022　建設機械器具賃貸業、7031　事務用機械器具賃貸業（電子計算機を除く）、7032　電子計算機・同関連機器賃貸業、7041　自動車賃貸業、7051　スポーツ・娯楽用品賃貸業、7091　映画・演劇用品賃貸業、7092　音楽・映像記録物賃貸業（別掲を除く）、7093　貸衣しょう業（別掲を除く）、7099　他に分類されない物品賃貸業</t>
  </si>
  <si>
    <t>、7101　管理，補助的経済活動を行う事業所（71学術・開発研究機関）、7111　理学研究所、7112　工学研究所、7113　農学研究所、7114　医学・薬学研究所、7121　人文・社会科学研究所</t>
  </si>
  <si>
    <t>、7201　管理，補助的経済活動を行う事業所（72専門サービス業）、7211　法律事務所、7212　特許事務所、7221　公証人役場，司法書士事務所、7222　土地家屋調査士事務所、7231　行政書士事務所、7241　公認会計士事務所、7242　税理士事務所、7251　社会保険労務士事務所、7261　デザイン業、7271　著述家業、7272　芸術家業、7281　経営コンサルタント業、7282　純粋持株会社、7291　興信所、7292　翻訳業（著述家業を除く）、7293　通訳業，通訳案内業、7294　不動産鑑定業、7299　他に分類されない専門サービス業</t>
  </si>
  <si>
    <t>、7300　主として管理事務を行う本社等（73広告業）、7309　その他の管理，補助的経済活動を行う事業所（73広告業）、7311　広告業</t>
  </si>
  <si>
    <t>、7401　管理，補助的経済活動を行う事業所（74技術サービス業）、7411　獣医業、7421　建築設計業、7422　測量業、7429　その他の土木建築サービス業、7431　機械設計業、7441　商品検査業、7442　非破壊検査業、7451　一般計量証明業、7452　環境計量証明業、7459　その他の計量証明業、7461　写真業（商業写真業を除く）、7462　商業写真業、7499　その他の技術サービス業</t>
  </si>
  <si>
    <t>、7500　主として管理事務を行う本社等（75宿泊業）、7509　その他の管理，補助的経済活動を行う事業所（75宿泊業）、7511　旅館，ホテル、7521　簡易宿所、7531　下宿業、7591　会社・団体の宿泊所、7592　リゾートクラブ、7599　他に分類されない宿泊業</t>
  </si>
  <si>
    <t>、7600　主として管理事務を行う本社等（76飲食店）、7609　その他の管理，補助的経済活動を行う事業所（76飲食店）、7611　食堂，レストラン（専門料理店を除く）、7621　日本料理店、7622　料亭、7623　中華料理店、7624　ラーメン店、7625　焼肉店、7629　その他の専門料理店、7631　そば・うどん店、7641　すし店、7651　酒場，ビヤホール、7661　バー，キャバレー，ナイトクラブ、7671　喫茶店、7691　ハンバーガー店、7692　お好み焼き・焼きそば・たこ焼店、7699　他に分類されないその他の飲食店</t>
  </si>
  <si>
    <t>、7700　主として管理事務を行う本社等（77持ち帰り・配達飲食サービス業）、7709　その他の管理，補助的経済活動を行う事業所（77持ち帰り・配達飲食サービス業）、7711　持ち帰り飲食サービス業、7721　配達飲食サービス業</t>
  </si>
  <si>
    <t>、7800　主として管理事務を行う本社等（78洗濯・理容・美容・浴場業）、7809　その他の管理，補助的経済活動を行う事業所（78洗濯・理容・美容・浴場業）、7811　普通洗濯業、7812　洗濯物取次業、7813　リネンサプライ業、7821　理容業、7831　美容業、7841　一般公衆浴場業、7851　その他の公衆浴場業、7891　洗張・染物業、7892　エステティック業、7899　他に分類されない洗濯・理容・美容・浴場業</t>
  </si>
  <si>
    <t>、7900　主として管理事務を行う本社等（79その他の生活関連サービス業）、7909　その他の管理，補助的経済活動を行う事業所（79その他の生活関連サービス業）、7911　旅行業(旅行業者代理業を除く)、7912　旅行業者代理業、7921　家事サービス業（住込みのもの）、7922　家事サービス業（住込みでないもの）、7931　衣服裁縫修理業、7941　物品預り業、7951　火葬業、7952　墓地管理業、7961　葬儀業、7962　結婚式場業、7963　冠婚葬祭互助会、7991　食品賃加工業、7992　結婚相談業，結婚式場紹介業、7993　写真現像・焼付業、7999　他に分類されないその他の生活関連サービス業</t>
  </si>
  <si>
    <t>、8000　主として管理事務を行う本社等（80娯楽業）、8009　その他の管理，補助的経済活動を行う事業所（80娯楽業）、8011　映画館、8021　劇場、8022　興行場、8023　劇団、8024　楽団，舞踏団、8025　演芸・スポーツ等興行団、8031　競輪場、8032　競馬場、8033　自動車・モータボートの競走場、8034　競輪競技団、8035　競馬競技団、8036　自動車・モータボートの競技団、8041　スポーツ施設提供業（別掲を除く）、8042　体育館、8043　ゴルフ場、8044　ゴルフ練習場、8045　ボウリング場、8046　テニス場、8047　バッティング・テニス練習場、8048　フィットネスクラブ、8051　公園、8052　遊園地（テーマパークを除く）、8053　テーマパーク、8061　ビリヤード場、8062　囲碁・将棋所、8063　マージャンクラブ、8064　パチンコホール、8065　ゲームセンター、8069　その他の遊戯場、8091　ダンスホール、8092　マリーナ業、8093　遊漁船業、8094　芸ぎ業、8095　カラオケボックス業、8096　娯楽に附帯するサービス業、8099　他に分類されない娯楽業</t>
  </si>
  <si>
    <t>、8101　管理，補助的経済活動を行う事業所（81学校教育）、8111　幼稚園、8121　小学校、8131　中学校、8141　高等学校、8142　中等教育学校、8151　特別支援学校、8161　大学、8162　短期大学、8163　高等専門学校、8171　専修学校、8172　各種学校、8181　学校教育支援機関</t>
  </si>
  <si>
    <t>、8200　主として管理事務を行う本社等（82その他の教育，学習支援業）、8209　その他の管理，補助的経済活動を行う事業所（82その他の教育，学習支援業）、8211　公民館、8212　図書館、8213　博物館，美術館、8214　動物園，植物園，水族館、8215　青少年教育施設、8216　社会通信教育、8219　その他の社会教育、8221　職員教育施設・支援業、8222　職業訓練施設、8229　その他の職業・教育支援施設、8231　学習塾、8241　音楽教授業、8242　書道教授業、8243　生花・茶道教授業、8244　そろばん教授業、8245　外国語会話教授業、8246　スポーツ・健康教授業、8249　その他の教養・技能教授業、8299　他に分類されない教育，学習支援業</t>
  </si>
  <si>
    <t>、8300　主として管理事務を行う本社等（83医療業）、8309　その他の管理，補助的経済活動を行う事業所（83医療業）、8311　一般病院、8312　精神科病院、8321　有床診療所、8322　無床診療所、8331　歯科診療所、8341　助産所、8342　看護業、8351　あん摩マッサージ指圧師・はり師・きゅう師・柔道整復師の施術所、8359　その他の療術業、8361　歯科技工所、8369　その他の医療に附帯するサービス業</t>
  </si>
  <si>
    <t>、8400　主として管理事務を行う本社等（84保健衛生）、8409　その他の管理，補助的経済活動を行う事業所（84保健衛生）、8411　保健所、8421　結核健康相談施設、8422　精神保健相談施設、8423　母子健康相談施設、8429　その他の健康相談施設、8491　検疫所（動物検疫所，植物防疫所を除く）、8492　検査業、8493　消毒業、8499　他に分類されない保健衛生</t>
  </si>
  <si>
    <t>、8500　主として管理事務を行う本社等（85社会保険・社会福祉・介護事業）、8509　その他の管理，補助的経済活動を行う事業所（85社会保険・社会福祉・介護事業）、8511　社会保険事業団体、8521　福祉事務所、8531　保育所、8539　その他の児童福祉事業、8541　特別養護老人ホーム、8542　介護老人保健施設、8543　通所・短期入所介護事業、8544　訪問介護事業、8545　認知症老人グループホーム、8546　有料老人ホーム、8549　その他の老人福祉・介護事業、8551　居住支援事業、8559　その他の障害者福祉事業、8591　更生保護事業、8599　他に分類されない社会保険・社会福祉・介護事業</t>
  </si>
  <si>
    <t>、8601　管理，補助的経済活動を行う事業所（86郵便局）、8611　郵便局、8621　簡易郵便局、8629　その他の郵便局受託業</t>
  </si>
  <si>
    <t>、8701　管理，補助的経済活動を行う事業所（87協同組合）、8711　農業協同組合（他に分類されないもの）、8712　漁業協同組合（他に分類されないもの）、8713　水産加工業協同組合（他に分類されないもの）、8714　森林組合（他に分類されないもの）、8721　事業協同組合（他に分類されないもの）</t>
  </si>
  <si>
    <t>、8800　主として管理事務を行う本社等（88廃棄物処理業）、8809　その他の管理，補助的経済活動を行う事業所（88廃棄物処理業）、8811　し尿収集運搬業、8812　し尿処分業、8813　浄化槽清掃業、8814　浄化槽保守点検業、8815　ごみ収集運搬業、8816　ごみ処分業、8817　清掃事務所、8821　産業廃棄物収集運搬業、8822　産業廃棄物処分業、8823　特別管理産業廃棄物収集運搬業、8824　特別管理産業廃棄物処分業、8891　死亡獣畜取扱業、8899　他に分類されない廃棄物処理業</t>
  </si>
  <si>
    <t>、8901　管理，補助的経済活動を行う事業所（89自動車整備業）、8911　自動車一般整備業、8919　その他の自動車整備業</t>
  </si>
  <si>
    <t>、9000　主として管理事務を行う本社等（90機械等修理業）、9009　その他の管理，補助的経済活動を行う事業所（90機械等修理業）、9011　一般機械修理業（建設・鉱山機械を除く）、9012　建設・鉱山機械整備業、9021　電気機械器具修理業、9031　表具業、9091　家具修理業、9092　時計修理業、9093　履物修理業、9094　かじ業、9099　他に分類されない修理業</t>
  </si>
  <si>
    <t>、9100　主として管理事務を行う本社等（91職業紹介・労働者派遣業）、9109　その他の管理，補助的経済活動を行う事業所（91職業紹介・労働者派遣業）、9111　職業紹介業、9121　労働者派遣業</t>
  </si>
  <si>
    <t>、9200　主として管理事務を行う本社等（92その他の事業サービス業）、9209　その他の管理，補助的経済活動を行う事業所（92その他の事業サービス業）、9211　速記・ワープロ入力業、9212　複写業、9221　ビルメンテナンス業、9229　その他の建物サービス業、9231　警備業、9291　ディスプレイ業、9292　産業用設備洗浄業、9293　看板書き業、9299　他に分類されないその他の事業サービス業</t>
  </si>
  <si>
    <t>、9311　実業団体、9312　同業団体、9321　労働団体、9331　学術団体、9332　文化団体、9341　政治団体、9399　他に分類されない非営利的団体</t>
  </si>
  <si>
    <t>、9411　神社，神道教会、9412　教派事務所、9421　寺院，仏教教会、9422　宗派事務所、9431　キリスト教教会，修道院、9432　教団事務所、9491　その他の宗教の教会、9499　その他の宗教の教団事務所</t>
  </si>
  <si>
    <t>、9501　管理，補助的経済活動を行う事業所（95その他のサービス業）、9511　集会場、9521　と畜場、9599　他に分類されないサービス業</t>
  </si>
  <si>
    <t>、9611　外国公館、、9699　その他の外国公務</t>
  </si>
  <si>
    <t>、9711　立法機関、9721　司法機関、9731　行政機関、地方公務</t>
  </si>
  <si>
    <t>、9811　都道府県機関、9821　市町村機関</t>
  </si>
  <si>
    <t>、9999　分類不能の産業</t>
  </si>
  <si>
    <t>注意事項　産業廃棄物の種類はマニフェストを確認し、下記の分類で記入して下さい。</t>
    <rPh sb="0" eb="2">
      <t>チュウイ</t>
    </rPh>
    <rPh sb="2" eb="4">
      <t>ジコウ</t>
    </rPh>
    <rPh sb="5" eb="7">
      <t>サンギョウ</t>
    </rPh>
    <rPh sb="7" eb="10">
      <t>ハイキブツ</t>
    </rPh>
    <rPh sb="11" eb="13">
      <t>シュルイ</t>
    </rPh>
    <rPh sb="21" eb="23">
      <t>カクニン</t>
    </rPh>
    <rPh sb="25" eb="27">
      <t>カキ</t>
    </rPh>
    <rPh sb="28" eb="30">
      <t>ブンルイ</t>
    </rPh>
    <rPh sb="31" eb="33">
      <t>キニュウ</t>
    </rPh>
    <rPh sb="35" eb="36">
      <t>クダ</t>
    </rPh>
    <phoneticPr fontId="4"/>
  </si>
  <si>
    <t>別表2　産業廃棄物分類表</t>
    <rPh sb="0" eb="2">
      <t>ベッピョウ</t>
    </rPh>
    <rPh sb="4" eb="6">
      <t>サンギョウ</t>
    </rPh>
    <rPh sb="6" eb="8">
      <t>ハイキ</t>
    </rPh>
    <rPh sb="8" eb="9">
      <t>ブツ</t>
    </rPh>
    <rPh sb="9" eb="12">
      <t>ブンルイヒョウ</t>
    </rPh>
    <phoneticPr fontId="4"/>
  </si>
  <si>
    <t>産業廃棄物</t>
    <rPh sb="0" eb="2">
      <t>サンギョウ</t>
    </rPh>
    <rPh sb="2" eb="4">
      <t>ハイキ</t>
    </rPh>
    <rPh sb="4" eb="5">
      <t>ブツ</t>
    </rPh>
    <phoneticPr fontId="4"/>
  </si>
  <si>
    <t>例示</t>
    <rPh sb="0" eb="2">
      <t>レイジ</t>
    </rPh>
    <phoneticPr fontId="4"/>
  </si>
  <si>
    <t>0100</t>
    <phoneticPr fontId="4"/>
  </si>
  <si>
    <t>燃え殻</t>
    <rPh sb="0" eb="1">
      <t>モ</t>
    </rPh>
    <rPh sb="2" eb="3">
      <t>ガラ</t>
    </rPh>
    <phoneticPr fontId="4"/>
  </si>
  <si>
    <t>石炭灰、コークス灰、木灰、廃カーボン</t>
    <rPh sb="0" eb="2">
      <t>セキタン</t>
    </rPh>
    <rPh sb="2" eb="3">
      <t>ハイ</t>
    </rPh>
    <rPh sb="8" eb="9">
      <t>ハイ</t>
    </rPh>
    <rPh sb="10" eb="11">
      <t>キ</t>
    </rPh>
    <rPh sb="11" eb="12">
      <t>ハイ</t>
    </rPh>
    <rPh sb="13" eb="14">
      <t>ハイ</t>
    </rPh>
    <phoneticPr fontId="4"/>
  </si>
  <si>
    <t>0200</t>
    <phoneticPr fontId="4"/>
  </si>
  <si>
    <t>汚泥</t>
    <rPh sb="0" eb="2">
      <t>オデイ</t>
    </rPh>
    <phoneticPr fontId="4"/>
  </si>
  <si>
    <t>無機性汚泥</t>
    <rPh sb="0" eb="2">
      <t>ムキ</t>
    </rPh>
    <rPh sb="2" eb="3">
      <t>セイ</t>
    </rPh>
    <rPh sb="3" eb="5">
      <t>オデイ</t>
    </rPh>
    <phoneticPr fontId="4"/>
  </si>
  <si>
    <t>浄水場汚泥、金属表面処理汚泥、セメント工場排水処理汚泥、脱硫石膏</t>
    <rPh sb="0" eb="3">
      <t>ジョウスイジョウ</t>
    </rPh>
    <rPh sb="3" eb="5">
      <t>オデイ</t>
    </rPh>
    <rPh sb="6" eb="8">
      <t>キンゾク</t>
    </rPh>
    <rPh sb="8" eb="10">
      <t>ヒョウメン</t>
    </rPh>
    <rPh sb="10" eb="12">
      <t>ショリ</t>
    </rPh>
    <rPh sb="12" eb="14">
      <t>オデイ</t>
    </rPh>
    <rPh sb="19" eb="21">
      <t>コウジョウ</t>
    </rPh>
    <rPh sb="21" eb="23">
      <t>ハイスイ</t>
    </rPh>
    <rPh sb="23" eb="25">
      <t>ショリ</t>
    </rPh>
    <rPh sb="25" eb="27">
      <t>オデイ</t>
    </rPh>
    <rPh sb="28" eb="30">
      <t>ダツリュウ</t>
    </rPh>
    <rPh sb="30" eb="32">
      <t>セッコウ</t>
    </rPh>
    <phoneticPr fontId="4"/>
  </si>
  <si>
    <t>有機性汚泥</t>
    <rPh sb="0" eb="3">
      <t>ユウキセイ</t>
    </rPh>
    <rPh sb="3" eb="5">
      <t>オデイ</t>
    </rPh>
    <phoneticPr fontId="4"/>
  </si>
  <si>
    <t>ビルピット汚泥、下水処理汚泥</t>
    <phoneticPr fontId="4"/>
  </si>
  <si>
    <t>0300</t>
    <phoneticPr fontId="4"/>
  </si>
  <si>
    <t>廃油</t>
    <rPh sb="0" eb="2">
      <t>ハイユ</t>
    </rPh>
    <phoneticPr fontId="4"/>
  </si>
  <si>
    <t>一般廃油</t>
    <rPh sb="0" eb="2">
      <t>イッパン</t>
    </rPh>
    <rPh sb="2" eb="4">
      <t>ハイユ</t>
    </rPh>
    <phoneticPr fontId="4"/>
  </si>
  <si>
    <t>エンジンオイル、機械油、絶縁油、アルコール等</t>
    <rPh sb="8" eb="10">
      <t>キカイ</t>
    </rPh>
    <rPh sb="10" eb="11">
      <t>ユ</t>
    </rPh>
    <rPh sb="12" eb="14">
      <t>ゼツエン</t>
    </rPh>
    <rPh sb="14" eb="15">
      <t>ユ</t>
    </rPh>
    <rPh sb="21" eb="22">
      <t>トウ</t>
    </rPh>
    <phoneticPr fontId="4"/>
  </si>
  <si>
    <t>固形油</t>
    <rPh sb="0" eb="2">
      <t>コケイ</t>
    </rPh>
    <rPh sb="2" eb="3">
      <t>ユ</t>
    </rPh>
    <phoneticPr fontId="4"/>
  </si>
  <si>
    <t>アスファルト、タールピッチ、パラフィンロウ、固形脂肪酸</t>
    <rPh sb="22" eb="24">
      <t>コケイ</t>
    </rPh>
    <rPh sb="24" eb="27">
      <t>シボウサン</t>
    </rPh>
    <phoneticPr fontId="4"/>
  </si>
  <si>
    <t>油泥</t>
    <rPh sb="0" eb="1">
      <t>ユ</t>
    </rPh>
    <rPh sb="1" eb="2">
      <t>デイ</t>
    </rPh>
    <phoneticPr fontId="4"/>
  </si>
  <si>
    <t>タンクスラッジ</t>
    <phoneticPr fontId="4"/>
  </si>
  <si>
    <t>0400</t>
    <phoneticPr fontId="4"/>
  </si>
  <si>
    <t>廃酸</t>
    <rPh sb="0" eb="2">
      <t>ハイサン</t>
    </rPh>
    <phoneticPr fontId="4"/>
  </si>
  <si>
    <t>硫酸系、塩酸系、フッ化水素系、クロム酸、混酸、写真（レントゲン）定着廃液、ホルマリン、排ガス洗浄廃液、酸洗工程廃液</t>
    <rPh sb="0" eb="2">
      <t>リュウサン</t>
    </rPh>
    <rPh sb="2" eb="3">
      <t>ケイ</t>
    </rPh>
    <rPh sb="4" eb="6">
      <t>エンサン</t>
    </rPh>
    <rPh sb="6" eb="7">
      <t>ケイ</t>
    </rPh>
    <rPh sb="10" eb="11">
      <t>カ</t>
    </rPh>
    <rPh sb="11" eb="13">
      <t>スイソ</t>
    </rPh>
    <rPh sb="13" eb="14">
      <t>ケイ</t>
    </rPh>
    <rPh sb="18" eb="19">
      <t>サン</t>
    </rPh>
    <rPh sb="20" eb="21">
      <t>コン</t>
    </rPh>
    <rPh sb="21" eb="22">
      <t>サン</t>
    </rPh>
    <rPh sb="23" eb="25">
      <t>シャシン</t>
    </rPh>
    <rPh sb="32" eb="33">
      <t>テイ</t>
    </rPh>
    <rPh sb="33" eb="34">
      <t>チャク</t>
    </rPh>
    <rPh sb="34" eb="36">
      <t>ハイエキ</t>
    </rPh>
    <rPh sb="43" eb="44">
      <t>ハイ</t>
    </rPh>
    <rPh sb="46" eb="48">
      <t>センジョウ</t>
    </rPh>
    <rPh sb="48" eb="50">
      <t>ハイエキ</t>
    </rPh>
    <rPh sb="51" eb="52">
      <t>サン</t>
    </rPh>
    <rPh sb="52" eb="53">
      <t>アラ</t>
    </rPh>
    <rPh sb="53" eb="55">
      <t>コウテイ</t>
    </rPh>
    <rPh sb="55" eb="57">
      <t>ハイエキ</t>
    </rPh>
    <phoneticPr fontId="4"/>
  </si>
  <si>
    <t>0500</t>
  </si>
  <si>
    <t>廃アルカリ</t>
    <rPh sb="0" eb="1">
      <t>ハイ</t>
    </rPh>
    <phoneticPr fontId="4"/>
  </si>
  <si>
    <t>アンモニア系、カ性ソーダ系、シアン化ソーダ系、レントゲン現像廃液</t>
    <rPh sb="5" eb="6">
      <t>ケイ</t>
    </rPh>
    <rPh sb="8" eb="9">
      <t>セイ</t>
    </rPh>
    <rPh sb="12" eb="13">
      <t>ケイ</t>
    </rPh>
    <rPh sb="17" eb="18">
      <t>カ</t>
    </rPh>
    <rPh sb="21" eb="22">
      <t>ケイ</t>
    </rPh>
    <rPh sb="28" eb="30">
      <t>ゲンゾウ</t>
    </rPh>
    <rPh sb="30" eb="32">
      <t>ハイエキ</t>
    </rPh>
    <phoneticPr fontId="4"/>
  </si>
  <si>
    <t>0600</t>
  </si>
  <si>
    <t>廃プラスチック類</t>
    <rPh sb="0" eb="1">
      <t>ハイ</t>
    </rPh>
    <rPh sb="7" eb="8">
      <t>ルイ</t>
    </rPh>
    <phoneticPr fontId="4"/>
  </si>
  <si>
    <t>フェノール樹脂、エポキシ樹脂、メラミン樹脂、ポリエチレン樹脂、アクリル繊維、ビニロン繊維、ポリエチレン繊維、合成皮革、レントゲンフィルム</t>
    <rPh sb="5" eb="7">
      <t>ジュシ</t>
    </rPh>
    <rPh sb="12" eb="14">
      <t>ジュシ</t>
    </rPh>
    <rPh sb="19" eb="21">
      <t>ジュシ</t>
    </rPh>
    <rPh sb="28" eb="30">
      <t>ジュシ</t>
    </rPh>
    <rPh sb="35" eb="37">
      <t>センイ</t>
    </rPh>
    <rPh sb="42" eb="44">
      <t>センイ</t>
    </rPh>
    <rPh sb="51" eb="53">
      <t>センイ</t>
    </rPh>
    <rPh sb="54" eb="56">
      <t>ゴウセイ</t>
    </rPh>
    <rPh sb="56" eb="57">
      <t>カワ</t>
    </rPh>
    <rPh sb="57" eb="58">
      <t>カワ</t>
    </rPh>
    <phoneticPr fontId="4"/>
  </si>
  <si>
    <t>廃タイヤ</t>
    <rPh sb="0" eb="1">
      <t>ハイ</t>
    </rPh>
    <phoneticPr fontId="4"/>
  </si>
  <si>
    <t>0700</t>
  </si>
  <si>
    <t>★紙くず　</t>
    <rPh sb="1" eb="2">
      <t>カミ</t>
    </rPh>
    <phoneticPr fontId="4"/>
  </si>
  <si>
    <t>新聞紙、グラビア用紙、油紙、建設現場から排出される紙くず等</t>
    <rPh sb="0" eb="3">
      <t>シンブンシ</t>
    </rPh>
    <rPh sb="8" eb="10">
      <t>ヨウシ</t>
    </rPh>
    <rPh sb="11" eb="12">
      <t>アブラ</t>
    </rPh>
    <rPh sb="12" eb="13">
      <t>カミ</t>
    </rPh>
    <rPh sb="14" eb="16">
      <t>ケンセツ</t>
    </rPh>
    <rPh sb="16" eb="18">
      <t>ゲンバ</t>
    </rPh>
    <rPh sb="20" eb="22">
      <t>ハイシュツ</t>
    </rPh>
    <rPh sb="25" eb="26">
      <t>カミ</t>
    </rPh>
    <rPh sb="28" eb="29">
      <t>トウ</t>
    </rPh>
    <phoneticPr fontId="4"/>
  </si>
  <si>
    <t>0800</t>
  </si>
  <si>
    <t>★木くず</t>
    <rPh sb="1" eb="2">
      <t>キ</t>
    </rPh>
    <phoneticPr fontId="4"/>
  </si>
  <si>
    <t>木くず、おがくず、竹、建設系に係る木くず</t>
    <rPh sb="0" eb="1">
      <t>キ</t>
    </rPh>
    <rPh sb="9" eb="10">
      <t>タケ</t>
    </rPh>
    <rPh sb="11" eb="14">
      <t>ケンセツケイ</t>
    </rPh>
    <rPh sb="15" eb="16">
      <t>カカ</t>
    </rPh>
    <rPh sb="17" eb="18">
      <t>キ</t>
    </rPh>
    <phoneticPr fontId="4"/>
  </si>
  <si>
    <t>貨物の流通のために使用したパレット（＊）</t>
    <rPh sb="0" eb="2">
      <t>カモツ</t>
    </rPh>
    <rPh sb="3" eb="5">
      <t>リュウツウ</t>
    </rPh>
    <rPh sb="9" eb="11">
      <t>シヨウ</t>
    </rPh>
    <phoneticPr fontId="4"/>
  </si>
  <si>
    <t>0900</t>
  </si>
  <si>
    <t>★繊維くず</t>
    <rPh sb="1" eb="3">
      <t>センイ</t>
    </rPh>
    <phoneticPr fontId="4"/>
  </si>
  <si>
    <t>綿花、麻、羊毛、カシミヤ、レーヨン、ロープ</t>
    <rPh sb="0" eb="1">
      <t>メン</t>
    </rPh>
    <rPh sb="1" eb="2">
      <t>ハナ</t>
    </rPh>
    <rPh sb="3" eb="4">
      <t>アサ</t>
    </rPh>
    <rPh sb="5" eb="7">
      <t>ヨウモウ</t>
    </rPh>
    <phoneticPr fontId="4"/>
  </si>
  <si>
    <t>1000</t>
  </si>
  <si>
    <t>★動植物性残渣</t>
    <rPh sb="1" eb="4">
      <t>ドウショクブツ</t>
    </rPh>
    <rPh sb="4" eb="5">
      <t>セイ</t>
    </rPh>
    <rPh sb="5" eb="6">
      <t>ザン</t>
    </rPh>
    <phoneticPr fontId="4"/>
  </si>
  <si>
    <t>ハム、ソーセージ残渣、スクリーンかす、野菜くず、パンくず</t>
    <rPh sb="8" eb="9">
      <t>ザン</t>
    </rPh>
    <rPh sb="19" eb="21">
      <t>ヤサイ</t>
    </rPh>
    <phoneticPr fontId="4"/>
  </si>
  <si>
    <t>1100</t>
  </si>
  <si>
    <t>ゴムくず</t>
    <phoneticPr fontId="4"/>
  </si>
  <si>
    <t>天然ゴムくず、エボナイトくず、廃ラテックス</t>
    <rPh sb="0" eb="2">
      <t>テンネン</t>
    </rPh>
    <rPh sb="15" eb="16">
      <t>ハイ</t>
    </rPh>
    <phoneticPr fontId="4"/>
  </si>
  <si>
    <t>1200</t>
  </si>
  <si>
    <t>金属くず</t>
    <rPh sb="0" eb="2">
      <t>キンゾク</t>
    </rPh>
    <phoneticPr fontId="4"/>
  </si>
  <si>
    <t>トタンくず、スクラップ、ブリキくず、金属研磨くず、金属製機械器具</t>
    <rPh sb="18" eb="20">
      <t>キンゾク</t>
    </rPh>
    <rPh sb="20" eb="22">
      <t>ケンマ</t>
    </rPh>
    <rPh sb="25" eb="28">
      <t>キンゾクセイ</t>
    </rPh>
    <rPh sb="28" eb="30">
      <t>キカイ</t>
    </rPh>
    <rPh sb="30" eb="32">
      <t>キグ</t>
    </rPh>
    <phoneticPr fontId="4"/>
  </si>
  <si>
    <t>1300</t>
  </si>
  <si>
    <t>ガラスくず、コンクリートくず及び陶磁器くず</t>
    <rPh sb="14" eb="15">
      <t>オヨ</t>
    </rPh>
    <rPh sb="16" eb="19">
      <t>トウジキ</t>
    </rPh>
    <phoneticPr fontId="4"/>
  </si>
  <si>
    <t>窓ガラス、びん類、薬品びん、体温計、セラミックくず、れんが、陶器、コンクリート製品くず 、ギブス用石膏、廃石膏ボード</t>
    <rPh sb="0" eb="1">
      <t>マド</t>
    </rPh>
    <rPh sb="7" eb="8">
      <t>ルイ</t>
    </rPh>
    <rPh sb="9" eb="11">
      <t>ヤクヒン</t>
    </rPh>
    <rPh sb="14" eb="17">
      <t>タイオンケイ</t>
    </rPh>
    <rPh sb="30" eb="32">
      <t>トウキ</t>
    </rPh>
    <rPh sb="39" eb="41">
      <t>セイヒン</t>
    </rPh>
    <rPh sb="48" eb="49">
      <t>ヨウ</t>
    </rPh>
    <rPh sb="49" eb="51">
      <t>セッコウ</t>
    </rPh>
    <rPh sb="52" eb="53">
      <t>ハイ</t>
    </rPh>
    <rPh sb="53" eb="55">
      <t>セッコウ</t>
    </rPh>
    <phoneticPr fontId="4"/>
  </si>
  <si>
    <t xml:space="preserve">1400 </t>
    <phoneticPr fontId="4"/>
  </si>
  <si>
    <t>鉱さい</t>
    <rPh sb="0" eb="1">
      <t>コウ</t>
    </rPh>
    <phoneticPr fontId="4"/>
  </si>
  <si>
    <t>転炉、高炉、溶鉱炉等の残さい、金属スラグ、粉炭かす、不良鉱石</t>
    <rPh sb="0" eb="2">
      <t>テンロ</t>
    </rPh>
    <rPh sb="3" eb="5">
      <t>コウロ</t>
    </rPh>
    <rPh sb="6" eb="9">
      <t>ヨウコウロ</t>
    </rPh>
    <rPh sb="9" eb="10">
      <t>トウ</t>
    </rPh>
    <rPh sb="11" eb="12">
      <t>ザン</t>
    </rPh>
    <rPh sb="15" eb="17">
      <t>キンゾク</t>
    </rPh>
    <rPh sb="21" eb="23">
      <t>フンタン</t>
    </rPh>
    <rPh sb="26" eb="28">
      <t>フリョウ</t>
    </rPh>
    <rPh sb="28" eb="30">
      <t>コウセキ</t>
    </rPh>
    <phoneticPr fontId="4"/>
  </si>
  <si>
    <t xml:space="preserve">1500 </t>
    <phoneticPr fontId="4"/>
  </si>
  <si>
    <t>がれき類</t>
    <rPh sb="3" eb="4">
      <t>ルイ</t>
    </rPh>
    <phoneticPr fontId="4"/>
  </si>
  <si>
    <t>アスファルトコンクリートがら、道路掘削廃材、骨材、石材、スレート</t>
    <rPh sb="15" eb="17">
      <t>ドウロ</t>
    </rPh>
    <rPh sb="17" eb="18">
      <t>ホ</t>
    </rPh>
    <rPh sb="18" eb="19">
      <t>ケズ</t>
    </rPh>
    <rPh sb="19" eb="21">
      <t>ハイザイ</t>
    </rPh>
    <rPh sb="22" eb="24">
      <t>コツザイ</t>
    </rPh>
    <rPh sb="25" eb="27">
      <t>セキザイ</t>
    </rPh>
    <phoneticPr fontId="4"/>
  </si>
  <si>
    <t>1600</t>
  </si>
  <si>
    <t>★動物のふん尿</t>
    <rPh sb="1" eb="3">
      <t>ドウブツ</t>
    </rPh>
    <rPh sb="6" eb="7">
      <t>ニョウ</t>
    </rPh>
    <phoneticPr fontId="4"/>
  </si>
  <si>
    <t>動物の糞尿</t>
    <rPh sb="0" eb="2">
      <t>ドウブツ</t>
    </rPh>
    <rPh sb="3" eb="4">
      <t>フン</t>
    </rPh>
    <rPh sb="4" eb="5">
      <t>ニョウ</t>
    </rPh>
    <phoneticPr fontId="4"/>
  </si>
  <si>
    <t>1700</t>
  </si>
  <si>
    <t>★動物の死体</t>
    <rPh sb="1" eb="3">
      <t>ドウブツ</t>
    </rPh>
    <rPh sb="4" eb="6">
      <t>シタイ</t>
    </rPh>
    <phoneticPr fontId="4"/>
  </si>
  <si>
    <t>動物の死体</t>
    <rPh sb="0" eb="2">
      <t>ドウブツ</t>
    </rPh>
    <rPh sb="3" eb="5">
      <t>シタイ</t>
    </rPh>
    <phoneticPr fontId="4"/>
  </si>
  <si>
    <t>1800</t>
  </si>
  <si>
    <t>ばいじん</t>
    <phoneticPr fontId="4"/>
  </si>
  <si>
    <t>大気汚染防止法に定めるばい煙発生施設において発生するばいじんであって、集塵施設によって集められたもの。汚泥、廃油、廃酸、廃アルカリ、廃プラスチック類、紙くず（PCBが塗布されたもの）又は金属くず（PCBが付着し、又は封入されたもの）の焼却施設において発生するばいじんであって、集塵施設によって集められたもの</t>
    <rPh sb="0" eb="2">
      <t>タイキ</t>
    </rPh>
    <rPh sb="2" eb="4">
      <t>オセン</t>
    </rPh>
    <rPh sb="4" eb="7">
      <t>ボウシホウ</t>
    </rPh>
    <rPh sb="8" eb="9">
      <t>サダ</t>
    </rPh>
    <rPh sb="13" eb="14">
      <t>ケムリ</t>
    </rPh>
    <rPh sb="14" eb="16">
      <t>ハッセイ</t>
    </rPh>
    <rPh sb="16" eb="18">
      <t>シセツ</t>
    </rPh>
    <rPh sb="22" eb="24">
      <t>ハッセイ</t>
    </rPh>
    <rPh sb="35" eb="37">
      <t>シュウジン</t>
    </rPh>
    <rPh sb="37" eb="39">
      <t>シセツ</t>
    </rPh>
    <rPh sb="43" eb="44">
      <t>アツ</t>
    </rPh>
    <rPh sb="51" eb="53">
      <t>オデイ</t>
    </rPh>
    <rPh sb="54" eb="56">
      <t>ハイユ</t>
    </rPh>
    <rPh sb="57" eb="59">
      <t>ハイサン</t>
    </rPh>
    <rPh sb="60" eb="61">
      <t>ハイ</t>
    </rPh>
    <rPh sb="66" eb="67">
      <t>ハイ</t>
    </rPh>
    <rPh sb="73" eb="74">
      <t>ルイ</t>
    </rPh>
    <rPh sb="75" eb="76">
      <t>カミ</t>
    </rPh>
    <rPh sb="83" eb="85">
      <t>トフ</t>
    </rPh>
    <rPh sb="91" eb="92">
      <t>マタ</t>
    </rPh>
    <rPh sb="93" eb="95">
      <t>キンゾク</t>
    </rPh>
    <rPh sb="102" eb="104">
      <t>フチャク</t>
    </rPh>
    <rPh sb="106" eb="107">
      <t>マタ</t>
    </rPh>
    <rPh sb="108" eb="110">
      <t>フウニュウ</t>
    </rPh>
    <rPh sb="117" eb="119">
      <t>ショウキャク</t>
    </rPh>
    <rPh sb="119" eb="121">
      <t>シセツ</t>
    </rPh>
    <rPh sb="125" eb="127">
      <t>ハッセイ</t>
    </rPh>
    <rPh sb="138" eb="140">
      <t>シュウジン</t>
    </rPh>
    <rPh sb="140" eb="142">
      <t>シセツ</t>
    </rPh>
    <rPh sb="146" eb="147">
      <t>アツ</t>
    </rPh>
    <phoneticPr fontId="4"/>
  </si>
  <si>
    <t>1900</t>
  </si>
  <si>
    <t>13号廃棄物</t>
    <rPh sb="2" eb="3">
      <t>ゴウ</t>
    </rPh>
    <rPh sb="3" eb="6">
      <t>ハイキブツ</t>
    </rPh>
    <phoneticPr fontId="4"/>
  </si>
  <si>
    <t>産業廃棄物を処分するために処理したものであって、以上の産業廃棄物に該当しないもの</t>
    <rPh sb="0" eb="2">
      <t>サンギョウ</t>
    </rPh>
    <rPh sb="2" eb="5">
      <t>ハイキブツ</t>
    </rPh>
    <rPh sb="6" eb="8">
      <t>ショブン</t>
    </rPh>
    <rPh sb="13" eb="15">
      <t>ショリ</t>
    </rPh>
    <rPh sb="24" eb="26">
      <t>イジョウ</t>
    </rPh>
    <rPh sb="27" eb="29">
      <t>サンギョウ</t>
    </rPh>
    <rPh sb="29" eb="32">
      <t>ハイキブツ</t>
    </rPh>
    <rPh sb="33" eb="35">
      <t>ガイトウ</t>
    </rPh>
    <phoneticPr fontId="4"/>
  </si>
  <si>
    <t>4000</t>
    <phoneticPr fontId="4"/>
  </si>
  <si>
    <t>動物系固形不要物</t>
    <rPh sb="0" eb="2">
      <t>ドウブツ</t>
    </rPh>
    <rPh sb="2" eb="3">
      <t>ケイ</t>
    </rPh>
    <rPh sb="3" eb="5">
      <t>コケイ</t>
    </rPh>
    <rPh sb="5" eb="8">
      <t>フヨウブツ</t>
    </rPh>
    <phoneticPr fontId="4"/>
  </si>
  <si>
    <t>と畜場において処分した獣畜、食鳥処理場において処理した食鳥</t>
    <rPh sb="1" eb="2">
      <t>チク</t>
    </rPh>
    <rPh sb="2" eb="3">
      <t>バ</t>
    </rPh>
    <rPh sb="7" eb="9">
      <t>ショブン</t>
    </rPh>
    <rPh sb="11" eb="12">
      <t>ジュウ</t>
    </rPh>
    <rPh sb="12" eb="13">
      <t>チク</t>
    </rPh>
    <rPh sb="14" eb="15">
      <t>ショク</t>
    </rPh>
    <rPh sb="15" eb="16">
      <t>ドリ</t>
    </rPh>
    <rPh sb="16" eb="19">
      <t>ショリジョウ</t>
    </rPh>
    <rPh sb="23" eb="25">
      <t>ショリ</t>
    </rPh>
    <rPh sb="27" eb="28">
      <t>ショク</t>
    </rPh>
    <rPh sb="28" eb="29">
      <t>トリ</t>
    </rPh>
    <phoneticPr fontId="4"/>
  </si>
  <si>
    <t>2010</t>
    <phoneticPr fontId="4"/>
  </si>
  <si>
    <t>建築系混合廃棄物　　　　　　　　（安定型のみ）</t>
    <rPh sb="0" eb="2">
      <t>ケンチク</t>
    </rPh>
    <rPh sb="2" eb="3">
      <t>ケイ</t>
    </rPh>
    <rPh sb="3" eb="5">
      <t>コンゴウ</t>
    </rPh>
    <rPh sb="5" eb="8">
      <t>ハイキブツ</t>
    </rPh>
    <rPh sb="17" eb="19">
      <t>アンテイ</t>
    </rPh>
    <rPh sb="19" eb="20">
      <t>ガタ</t>
    </rPh>
    <phoneticPr fontId="4"/>
  </si>
  <si>
    <t>建設工事からでた安定型廃棄物で不可分一体のもの（混合している廃棄物の種類を付記すること。）</t>
    <rPh sb="0" eb="2">
      <t>ケンセツ</t>
    </rPh>
    <rPh sb="2" eb="4">
      <t>コウジ</t>
    </rPh>
    <rPh sb="8" eb="10">
      <t>アンテイ</t>
    </rPh>
    <rPh sb="10" eb="11">
      <t>ガタ</t>
    </rPh>
    <rPh sb="11" eb="14">
      <t>ハイキブツ</t>
    </rPh>
    <rPh sb="15" eb="18">
      <t>フカブン</t>
    </rPh>
    <rPh sb="18" eb="20">
      <t>イッタイ</t>
    </rPh>
    <rPh sb="24" eb="26">
      <t>コンゴウ</t>
    </rPh>
    <rPh sb="30" eb="33">
      <t>ハイキブツ</t>
    </rPh>
    <rPh sb="34" eb="36">
      <t>シュルイ</t>
    </rPh>
    <rPh sb="37" eb="39">
      <t>フキ</t>
    </rPh>
    <phoneticPr fontId="4"/>
  </si>
  <si>
    <t>2020</t>
    <phoneticPr fontId="4"/>
  </si>
  <si>
    <t>建設系混合廃棄物　　　　　　　　　（管理型含む）</t>
    <rPh sb="0" eb="3">
      <t>ケンセツケイ</t>
    </rPh>
    <rPh sb="3" eb="5">
      <t>コンゴウ</t>
    </rPh>
    <rPh sb="5" eb="8">
      <t>ハイキブツ</t>
    </rPh>
    <rPh sb="18" eb="21">
      <t>カンリガタ</t>
    </rPh>
    <rPh sb="21" eb="22">
      <t>フク</t>
    </rPh>
    <phoneticPr fontId="4"/>
  </si>
  <si>
    <t>建設工事からでた管理型廃棄物で不可分一体のもの（混合している廃棄物の種類を付記すること。）</t>
    <rPh sb="0" eb="2">
      <t>ケンセツ</t>
    </rPh>
    <rPh sb="2" eb="4">
      <t>コウジ</t>
    </rPh>
    <rPh sb="8" eb="11">
      <t>カンリガタ</t>
    </rPh>
    <rPh sb="11" eb="14">
      <t>ハイキブツ</t>
    </rPh>
    <rPh sb="15" eb="18">
      <t>フカブン</t>
    </rPh>
    <rPh sb="18" eb="20">
      <t>イッタイ</t>
    </rPh>
    <rPh sb="24" eb="26">
      <t>コンゴウ</t>
    </rPh>
    <rPh sb="30" eb="33">
      <t>ハイキブツ</t>
    </rPh>
    <rPh sb="34" eb="36">
      <t>シュルイ</t>
    </rPh>
    <rPh sb="37" eb="39">
      <t>フキ</t>
    </rPh>
    <phoneticPr fontId="4"/>
  </si>
  <si>
    <t>安定型混合廃棄物</t>
    <rPh sb="0" eb="3">
      <t>アンテイガタ</t>
    </rPh>
    <rPh sb="3" eb="5">
      <t>コンゴウ</t>
    </rPh>
    <rPh sb="5" eb="8">
      <t>ハイキブツ</t>
    </rPh>
    <phoneticPr fontId="4"/>
  </si>
  <si>
    <t>安定型廃棄物で不可分一体のもの（混合している廃棄物の種類を付記すること。）</t>
  </si>
  <si>
    <t>管理型混合廃棄物</t>
    <rPh sb="0" eb="3">
      <t>カンリガタ</t>
    </rPh>
    <rPh sb="3" eb="5">
      <t>コンゴウ</t>
    </rPh>
    <rPh sb="5" eb="8">
      <t>ハイキブツ</t>
    </rPh>
    <phoneticPr fontId="4"/>
  </si>
  <si>
    <t>管理型廃棄物で不可分一体のもの（混合している廃棄物の種類を付記すること。）</t>
  </si>
  <si>
    <t>シュレッダーダスト</t>
    <phoneticPr fontId="4"/>
  </si>
  <si>
    <r>
      <t>建設系混合廃棄物</t>
    </r>
    <r>
      <rPr>
        <sz val="9"/>
        <rFont val="ＭＳ 明朝"/>
        <family val="1"/>
        <charset val="128"/>
      </rPr>
      <t>（石綿含有産業廃棄物）</t>
    </r>
    <rPh sb="0" eb="3">
      <t>ケンセツケイ</t>
    </rPh>
    <rPh sb="3" eb="5">
      <t>コンゴウ</t>
    </rPh>
    <rPh sb="5" eb="8">
      <t>ハイキブツ</t>
    </rPh>
    <rPh sb="9" eb="11">
      <t>イシワタ</t>
    </rPh>
    <rPh sb="11" eb="13">
      <t>ガンユウ</t>
    </rPh>
    <rPh sb="13" eb="15">
      <t>サンギョウ</t>
    </rPh>
    <rPh sb="15" eb="18">
      <t>ハイキブツ</t>
    </rPh>
    <phoneticPr fontId="4"/>
  </si>
  <si>
    <t>石綿含有産業廃棄物である建設系混合廃棄物</t>
    <rPh sb="0" eb="2">
      <t>イシワタ</t>
    </rPh>
    <rPh sb="2" eb="4">
      <t>ガンユウ</t>
    </rPh>
    <rPh sb="4" eb="6">
      <t>サンギョウ</t>
    </rPh>
    <rPh sb="6" eb="9">
      <t>ハイキブツ</t>
    </rPh>
    <rPh sb="12" eb="15">
      <t>ケンセツケイ</t>
    </rPh>
    <rPh sb="15" eb="17">
      <t>コンゴウ</t>
    </rPh>
    <rPh sb="17" eb="20">
      <t>ハイキブツ</t>
    </rPh>
    <phoneticPr fontId="4"/>
  </si>
  <si>
    <t>ガラスくず、コンクリートくず及び陶磁器くず（石綿含有産業廃棄物）</t>
    <rPh sb="14" eb="15">
      <t>オヨ</t>
    </rPh>
    <rPh sb="16" eb="19">
      <t>トウジキ</t>
    </rPh>
    <phoneticPr fontId="4"/>
  </si>
  <si>
    <t>石綿含有産業廃棄物であるガラスくず、コンクリートくず及び陶磁器くず</t>
    <rPh sb="0" eb="2">
      <t>イシワタ</t>
    </rPh>
    <rPh sb="2" eb="4">
      <t>ガンユウ</t>
    </rPh>
    <rPh sb="4" eb="6">
      <t>サンギョウ</t>
    </rPh>
    <rPh sb="6" eb="9">
      <t>ハイキブツ</t>
    </rPh>
    <phoneticPr fontId="4"/>
  </si>
  <si>
    <r>
      <t>廃プラスチック類</t>
    </r>
    <r>
      <rPr>
        <sz val="9"/>
        <rFont val="ＭＳ 明朝"/>
        <family val="1"/>
        <charset val="128"/>
      </rPr>
      <t>（石綿含有産業廃棄物）</t>
    </r>
    <rPh sb="0" eb="1">
      <t>ハイ</t>
    </rPh>
    <rPh sb="7" eb="8">
      <t>ルイ</t>
    </rPh>
    <phoneticPr fontId="4"/>
  </si>
  <si>
    <t>石綿含有産業廃棄物である廃プラスチック類</t>
    <rPh sb="0" eb="2">
      <t>イシワタ</t>
    </rPh>
    <rPh sb="2" eb="4">
      <t>ガンユウ</t>
    </rPh>
    <rPh sb="4" eb="6">
      <t>サンギョウ</t>
    </rPh>
    <rPh sb="6" eb="9">
      <t>ハイキブツ</t>
    </rPh>
    <phoneticPr fontId="4"/>
  </si>
  <si>
    <r>
      <t>がれき類</t>
    </r>
    <r>
      <rPr>
        <sz val="10"/>
        <rFont val="ＭＳ 明朝"/>
        <family val="1"/>
        <charset val="128"/>
      </rPr>
      <t>（石綿含有産業廃棄物）</t>
    </r>
    <rPh sb="3" eb="4">
      <t>ルイ</t>
    </rPh>
    <phoneticPr fontId="4"/>
  </si>
  <si>
    <t>石綿含有産業廃棄物であるがれき類</t>
    <rPh sb="0" eb="2">
      <t>イシワタ</t>
    </rPh>
    <rPh sb="2" eb="4">
      <t>ガンユウ</t>
    </rPh>
    <rPh sb="4" eb="6">
      <t>サンギョウ</t>
    </rPh>
    <rPh sb="6" eb="9">
      <t>ハイキブツ</t>
    </rPh>
    <rPh sb="15" eb="16">
      <t>タグイ</t>
    </rPh>
    <phoneticPr fontId="4"/>
  </si>
  <si>
    <r>
      <t>紙くず</t>
    </r>
    <r>
      <rPr>
        <sz val="10"/>
        <rFont val="ＭＳ 明朝"/>
        <family val="1"/>
        <charset val="128"/>
      </rPr>
      <t>（石綿含有産業廃棄物）</t>
    </r>
    <rPh sb="0" eb="1">
      <t>カミ</t>
    </rPh>
    <phoneticPr fontId="4"/>
  </si>
  <si>
    <t>石綿含有産業廃棄物である紙くず</t>
    <rPh sb="0" eb="2">
      <t>イシワタ</t>
    </rPh>
    <rPh sb="2" eb="4">
      <t>ガンユウ</t>
    </rPh>
    <rPh sb="4" eb="6">
      <t>サンギョウ</t>
    </rPh>
    <rPh sb="6" eb="9">
      <t>ハイキブツ</t>
    </rPh>
    <rPh sb="12" eb="13">
      <t>カミ</t>
    </rPh>
    <phoneticPr fontId="4"/>
  </si>
  <si>
    <r>
      <t>木くず</t>
    </r>
    <r>
      <rPr>
        <sz val="10"/>
        <rFont val="ＭＳ 明朝"/>
        <family val="1"/>
        <charset val="128"/>
      </rPr>
      <t>（石綿含有産業廃棄物）</t>
    </r>
    <rPh sb="0" eb="1">
      <t>キ</t>
    </rPh>
    <phoneticPr fontId="4"/>
  </si>
  <si>
    <t>石綿含有産業廃棄物である木くず</t>
    <rPh sb="0" eb="2">
      <t>イシワタ</t>
    </rPh>
    <rPh sb="2" eb="4">
      <t>ガンユウ</t>
    </rPh>
    <rPh sb="4" eb="6">
      <t>サンギョウ</t>
    </rPh>
    <rPh sb="6" eb="9">
      <t>ハイキブツ</t>
    </rPh>
    <rPh sb="12" eb="13">
      <t>キ</t>
    </rPh>
    <phoneticPr fontId="4"/>
  </si>
  <si>
    <r>
      <t>繊維くず</t>
    </r>
    <r>
      <rPr>
        <sz val="10"/>
        <rFont val="ＭＳ 明朝"/>
        <family val="1"/>
        <charset val="128"/>
      </rPr>
      <t>（石綿含有産業廃棄物）</t>
    </r>
    <rPh sb="0" eb="2">
      <t>センイ</t>
    </rPh>
    <phoneticPr fontId="4"/>
  </si>
  <si>
    <t>石綿含有産業廃棄物である繊維くず</t>
    <rPh sb="0" eb="2">
      <t>イシワタ</t>
    </rPh>
    <rPh sb="2" eb="4">
      <t>ガンユウ</t>
    </rPh>
    <rPh sb="4" eb="6">
      <t>サンギョウ</t>
    </rPh>
    <rPh sb="6" eb="9">
      <t>ハイキブツ</t>
    </rPh>
    <rPh sb="12" eb="14">
      <t>センイ</t>
    </rPh>
    <phoneticPr fontId="4"/>
  </si>
  <si>
    <t>水銀使用製品産業廃棄物</t>
    <rPh sb="0" eb="2">
      <t>スイギン</t>
    </rPh>
    <rPh sb="2" eb="4">
      <t>シヨウ</t>
    </rPh>
    <rPh sb="4" eb="6">
      <t>セイヒン</t>
    </rPh>
    <rPh sb="6" eb="8">
      <t>サンギョウ</t>
    </rPh>
    <rPh sb="8" eb="10">
      <t>ハイキ</t>
    </rPh>
    <rPh sb="10" eb="11">
      <t>ブツ</t>
    </rPh>
    <phoneticPr fontId="2"/>
  </si>
  <si>
    <t>水銀使用製品産業廃棄物である電池類</t>
    <rPh sb="0" eb="2">
      <t>スイギン</t>
    </rPh>
    <rPh sb="2" eb="4">
      <t>シヨウ</t>
    </rPh>
    <rPh sb="4" eb="6">
      <t>セイヒン</t>
    </rPh>
    <rPh sb="6" eb="8">
      <t>サンギョウ</t>
    </rPh>
    <rPh sb="8" eb="11">
      <t>ハイキブツ</t>
    </rPh>
    <rPh sb="14" eb="16">
      <t>デンチ</t>
    </rPh>
    <rPh sb="16" eb="17">
      <t>ルイ</t>
    </rPh>
    <phoneticPr fontId="2"/>
  </si>
  <si>
    <t>水銀使用製品産業廃棄物である蛍光灯・ランプ</t>
    <rPh sb="0" eb="2">
      <t>スイギン</t>
    </rPh>
    <rPh sb="2" eb="4">
      <t>シヨウ</t>
    </rPh>
    <rPh sb="4" eb="6">
      <t>セイヒン</t>
    </rPh>
    <rPh sb="6" eb="8">
      <t>サンギョウ</t>
    </rPh>
    <rPh sb="8" eb="11">
      <t>ハイキブツ</t>
    </rPh>
    <rPh sb="14" eb="17">
      <t>ケイコウトウ</t>
    </rPh>
    <phoneticPr fontId="2"/>
  </si>
  <si>
    <t>水銀使用製品産業廃棄物である医薬品</t>
    <rPh sb="0" eb="2">
      <t>スイギン</t>
    </rPh>
    <rPh sb="2" eb="4">
      <t>シヨウ</t>
    </rPh>
    <rPh sb="4" eb="6">
      <t>セイヒン</t>
    </rPh>
    <rPh sb="6" eb="8">
      <t>サンギョウ</t>
    </rPh>
    <rPh sb="8" eb="11">
      <t>ハイキブツ</t>
    </rPh>
    <rPh sb="14" eb="17">
      <t>イヤクヒン</t>
    </rPh>
    <phoneticPr fontId="2"/>
  </si>
  <si>
    <t>水銀使用製品産業廃棄物である血圧計・体温計</t>
    <rPh sb="0" eb="2">
      <t>スイギン</t>
    </rPh>
    <rPh sb="2" eb="4">
      <t>シヨウ</t>
    </rPh>
    <rPh sb="4" eb="6">
      <t>セイヒン</t>
    </rPh>
    <rPh sb="6" eb="8">
      <t>サンギョウ</t>
    </rPh>
    <rPh sb="8" eb="11">
      <t>ハイキブツ</t>
    </rPh>
    <rPh sb="14" eb="17">
      <t>ケツアツケイ</t>
    </rPh>
    <rPh sb="18" eb="21">
      <t>タイオンケイ</t>
    </rPh>
    <phoneticPr fontId="2"/>
  </si>
  <si>
    <t>その他の水銀使用製品産業廃棄物</t>
    <rPh sb="2" eb="3">
      <t>タ</t>
    </rPh>
    <rPh sb="4" eb="6">
      <t>スイギン</t>
    </rPh>
    <rPh sb="6" eb="8">
      <t>シヨウ</t>
    </rPh>
    <rPh sb="8" eb="10">
      <t>セイヒン</t>
    </rPh>
    <rPh sb="10" eb="12">
      <t>サンギョウ</t>
    </rPh>
    <rPh sb="12" eb="15">
      <t>ハイキブツ</t>
    </rPh>
    <phoneticPr fontId="2"/>
  </si>
  <si>
    <t>水銀含有ばいじん等</t>
    <rPh sb="0" eb="2">
      <t>スイギン</t>
    </rPh>
    <rPh sb="2" eb="4">
      <t>ガンユウ</t>
    </rPh>
    <rPh sb="8" eb="9">
      <t>トウ</t>
    </rPh>
    <phoneticPr fontId="2"/>
  </si>
  <si>
    <t>水銀含有量が15mg/kgを超えるばいじん</t>
    <rPh sb="0" eb="2">
      <t>スイギン</t>
    </rPh>
    <rPh sb="2" eb="5">
      <t>ガンユウリョウ</t>
    </rPh>
    <rPh sb="14" eb="15">
      <t>コ</t>
    </rPh>
    <phoneticPr fontId="2"/>
  </si>
  <si>
    <t>水銀含有量が15mg/kgを超える燃えがら</t>
    <rPh sb="0" eb="2">
      <t>スイギン</t>
    </rPh>
    <rPh sb="2" eb="5">
      <t>ガンユウリョウ</t>
    </rPh>
    <rPh sb="14" eb="15">
      <t>コ</t>
    </rPh>
    <rPh sb="17" eb="18">
      <t>モ</t>
    </rPh>
    <phoneticPr fontId="2"/>
  </si>
  <si>
    <t>水銀含有量が15mg/kgを超える汚泥</t>
    <rPh sb="0" eb="2">
      <t>スイギン</t>
    </rPh>
    <rPh sb="2" eb="5">
      <t>ガンユウリョウ</t>
    </rPh>
    <rPh sb="14" eb="15">
      <t>コ</t>
    </rPh>
    <rPh sb="17" eb="19">
      <t>オデイ</t>
    </rPh>
    <phoneticPr fontId="2"/>
  </si>
  <si>
    <t>水銀含有量が15mg/Lを超える廃酸</t>
    <phoneticPr fontId="2"/>
  </si>
  <si>
    <t>水銀含有量が15mg/Lを超える廃アルカリ</t>
    <rPh sb="0" eb="2">
      <t>スイギン</t>
    </rPh>
    <rPh sb="2" eb="5">
      <t>ガンユウリョウ</t>
    </rPh>
    <rPh sb="13" eb="14">
      <t>コ</t>
    </rPh>
    <rPh sb="16" eb="17">
      <t>ハイ</t>
    </rPh>
    <phoneticPr fontId="2"/>
  </si>
  <si>
    <t>水銀含有量が15mg/kgを超える鉱さい</t>
    <rPh sb="0" eb="2">
      <t>スイギン</t>
    </rPh>
    <rPh sb="2" eb="5">
      <t>ガンユウリョウ</t>
    </rPh>
    <rPh sb="14" eb="15">
      <t>コ</t>
    </rPh>
    <rPh sb="17" eb="18">
      <t>コウ</t>
    </rPh>
    <phoneticPr fontId="2"/>
  </si>
  <si>
    <t>廃自動車</t>
    <rPh sb="0" eb="1">
      <t>ハイ</t>
    </rPh>
    <rPh sb="1" eb="4">
      <t>ジドウシャ</t>
    </rPh>
    <phoneticPr fontId="4"/>
  </si>
  <si>
    <t>廃自動車、バイク、自転車</t>
    <rPh sb="0" eb="1">
      <t>ハイ</t>
    </rPh>
    <rPh sb="1" eb="4">
      <t>ジドウシャ</t>
    </rPh>
    <rPh sb="9" eb="12">
      <t>ジテンシャ</t>
    </rPh>
    <phoneticPr fontId="4"/>
  </si>
  <si>
    <t>3100</t>
    <phoneticPr fontId="4"/>
  </si>
  <si>
    <t>廃電気機械器具（一般名称を付記）</t>
    <rPh sb="0" eb="1">
      <t>ハイ</t>
    </rPh>
    <rPh sb="1" eb="3">
      <t>デンキ</t>
    </rPh>
    <rPh sb="3" eb="5">
      <t>キカイ</t>
    </rPh>
    <rPh sb="5" eb="7">
      <t>キグ</t>
    </rPh>
    <phoneticPr fontId="4"/>
  </si>
  <si>
    <t>蛍光灯、パーソナルコンピューター、冷蔵庫、自動販売機等で不可分一体のもの（一般名称を付記すること。）</t>
    <rPh sb="0" eb="3">
      <t>ケイコウトウ</t>
    </rPh>
    <rPh sb="17" eb="20">
      <t>レイゾウコ</t>
    </rPh>
    <rPh sb="21" eb="23">
      <t>ジドウ</t>
    </rPh>
    <rPh sb="23" eb="26">
      <t>ハンバイキ</t>
    </rPh>
    <rPh sb="26" eb="27">
      <t>トウ</t>
    </rPh>
    <rPh sb="28" eb="31">
      <t>フカブン</t>
    </rPh>
    <rPh sb="31" eb="33">
      <t>イッタイ</t>
    </rPh>
    <rPh sb="37" eb="39">
      <t>イッパン</t>
    </rPh>
    <rPh sb="39" eb="41">
      <t>メイショウ</t>
    </rPh>
    <rPh sb="42" eb="44">
      <t>フキ</t>
    </rPh>
    <phoneticPr fontId="4"/>
  </si>
  <si>
    <t>廃電池類</t>
    <rPh sb="0" eb="1">
      <t>ハイ</t>
    </rPh>
    <rPh sb="1" eb="3">
      <t>デンチ</t>
    </rPh>
    <rPh sb="3" eb="4">
      <t>ルイ</t>
    </rPh>
    <phoneticPr fontId="4"/>
  </si>
  <si>
    <t>鉛蓄電池、乾電池</t>
    <rPh sb="0" eb="1">
      <t>ナマリ</t>
    </rPh>
    <rPh sb="1" eb="4">
      <t>チクデンチ</t>
    </rPh>
    <rPh sb="5" eb="8">
      <t>カンデンチ</t>
    </rPh>
    <phoneticPr fontId="4"/>
  </si>
  <si>
    <t>複合材</t>
    <rPh sb="0" eb="2">
      <t>フクゴウ</t>
    </rPh>
    <rPh sb="2" eb="3">
      <t>ザイ</t>
    </rPh>
    <phoneticPr fontId="4"/>
  </si>
  <si>
    <t>★は、下記の表の業種に該当する場合、産業廃棄物となる。</t>
    <rPh sb="3" eb="5">
      <t>カキ</t>
    </rPh>
    <rPh sb="6" eb="7">
      <t>ヒョウ</t>
    </rPh>
    <rPh sb="8" eb="10">
      <t>ギョウシュ</t>
    </rPh>
    <rPh sb="11" eb="13">
      <t>ガイトウ</t>
    </rPh>
    <rPh sb="15" eb="17">
      <t>バアイ</t>
    </rPh>
    <rPh sb="18" eb="20">
      <t>サンギョウ</t>
    </rPh>
    <rPh sb="20" eb="23">
      <t>ハイキブツ</t>
    </rPh>
    <phoneticPr fontId="4"/>
  </si>
  <si>
    <t>種類</t>
    <rPh sb="0" eb="2">
      <t>シュルイ</t>
    </rPh>
    <phoneticPr fontId="4"/>
  </si>
  <si>
    <t>業種等</t>
    <rPh sb="0" eb="2">
      <t>ギョウシュ</t>
    </rPh>
    <rPh sb="2" eb="3">
      <t>トウ</t>
    </rPh>
    <phoneticPr fontId="4"/>
  </si>
  <si>
    <t>紙くず</t>
    <rPh sb="0" eb="1">
      <t>カミ</t>
    </rPh>
    <phoneticPr fontId="4"/>
  </si>
  <si>
    <t>１　建設業（工作物の新築、改築又は除去に伴って生じたものに限る。）</t>
    <rPh sb="2" eb="5">
      <t>ケンセツギョウ</t>
    </rPh>
    <rPh sb="6" eb="9">
      <t>コウサクブツ</t>
    </rPh>
    <rPh sb="10" eb="12">
      <t>シンチク</t>
    </rPh>
    <rPh sb="13" eb="15">
      <t>カイチク</t>
    </rPh>
    <rPh sb="15" eb="16">
      <t>マタ</t>
    </rPh>
    <rPh sb="17" eb="19">
      <t>ジョキョ</t>
    </rPh>
    <rPh sb="20" eb="21">
      <t>トモナ</t>
    </rPh>
    <rPh sb="23" eb="24">
      <t>ショウ</t>
    </rPh>
    <rPh sb="29" eb="30">
      <t>カギ</t>
    </rPh>
    <phoneticPr fontId="4"/>
  </si>
  <si>
    <t>２　新聞業（新聞巻取紙を使用して印刷発行を行うもの。）</t>
    <phoneticPr fontId="4"/>
  </si>
  <si>
    <t>３　出版業（印刷出版を行うものに限る。）</t>
    <phoneticPr fontId="4"/>
  </si>
  <si>
    <t>４　製本業</t>
    <phoneticPr fontId="4"/>
  </si>
  <si>
    <t>５　印刷物加工業</t>
    <phoneticPr fontId="4"/>
  </si>
  <si>
    <t>６　パルプ、紙又は紙加工品製造業（パルプの製造業除く。）</t>
    <rPh sb="6" eb="7">
      <t>カミ</t>
    </rPh>
    <rPh sb="7" eb="8">
      <t>マタ</t>
    </rPh>
    <rPh sb="9" eb="10">
      <t>カミ</t>
    </rPh>
    <rPh sb="10" eb="12">
      <t>カコウ</t>
    </rPh>
    <rPh sb="12" eb="13">
      <t>ヒン</t>
    </rPh>
    <rPh sb="13" eb="16">
      <t>セイゾウギョウ</t>
    </rPh>
    <rPh sb="21" eb="24">
      <t>セイゾウギョウ</t>
    </rPh>
    <rPh sb="24" eb="25">
      <t>ノゾ</t>
    </rPh>
    <phoneticPr fontId="4"/>
  </si>
  <si>
    <t>７　PCBが塗布され、又は染みこんだもの</t>
    <rPh sb="6" eb="8">
      <t>トフ</t>
    </rPh>
    <rPh sb="11" eb="12">
      <t>マタ</t>
    </rPh>
    <rPh sb="13" eb="14">
      <t>シ</t>
    </rPh>
    <phoneticPr fontId="4"/>
  </si>
  <si>
    <t>木くず</t>
    <rPh sb="0" eb="1">
      <t>キ</t>
    </rPh>
    <phoneticPr fontId="4"/>
  </si>
  <si>
    <t>１　建設業（工作物の新築、改築又は除去に伴って生じたものに限る。）</t>
    <phoneticPr fontId="4"/>
  </si>
  <si>
    <t>２　木材・木製品製造業（家具の製造業を含む。）</t>
    <phoneticPr fontId="4"/>
  </si>
  <si>
    <t>３　パルプ製造業</t>
    <phoneticPr fontId="4"/>
  </si>
  <si>
    <t>４　輸入木材の卸売業</t>
    <phoneticPr fontId="4"/>
  </si>
  <si>
    <t>５　物品賃貸業</t>
    <rPh sb="2" eb="4">
      <t>ブッピン</t>
    </rPh>
    <rPh sb="4" eb="7">
      <t>チンタイギョウ</t>
    </rPh>
    <phoneticPr fontId="4"/>
  </si>
  <si>
    <t>６　PCBが染みこんだもの</t>
    <phoneticPr fontId="4"/>
  </si>
  <si>
    <t>繊維くず</t>
    <rPh sb="0" eb="2">
      <t>センイ</t>
    </rPh>
    <phoneticPr fontId="4"/>
  </si>
  <si>
    <t>２　繊維工業（衣服、その他の繊維製品製造業を除く。）</t>
    <phoneticPr fontId="4"/>
  </si>
  <si>
    <t>３　PCBが染みこんだもの</t>
    <rPh sb="6" eb="7">
      <t>シ</t>
    </rPh>
    <phoneticPr fontId="4"/>
  </si>
  <si>
    <t>動植物性残渣</t>
    <rPh sb="0" eb="3">
      <t>ドウショクブツ</t>
    </rPh>
    <rPh sb="3" eb="4">
      <t>セイ</t>
    </rPh>
    <phoneticPr fontId="4"/>
  </si>
  <si>
    <t>１　食料品製造業、２　医薬品製造業、３　香料製造業</t>
    <rPh sb="2" eb="5">
      <t>ショクリョウヒン</t>
    </rPh>
    <rPh sb="5" eb="8">
      <t>セイゾウギョウ</t>
    </rPh>
    <rPh sb="11" eb="14">
      <t>イヤクヒン</t>
    </rPh>
    <rPh sb="14" eb="17">
      <t>セイゾウギョウ</t>
    </rPh>
    <rPh sb="20" eb="22">
      <t>コウリョウ</t>
    </rPh>
    <rPh sb="22" eb="25">
      <t>セイゾウギョウ</t>
    </rPh>
    <phoneticPr fontId="4"/>
  </si>
  <si>
    <t>動物のふん尿</t>
    <rPh sb="0" eb="2">
      <t>ドウブツ</t>
    </rPh>
    <rPh sb="5" eb="6">
      <t>ニョウ</t>
    </rPh>
    <phoneticPr fontId="4"/>
  </si>
  <si>
    <t>　　畜産農業</t>
    <rPh sb="2" eb="4">
      <t>チクサン</t>
    </rPh>
    <rPh sb="4" eb="6">
      <t>ノウギョウ</t>
    </rPh>
    <phoneticPr fontId="4"/>
  </si>
  <si>
    <t>＊物品賃貸業の事業活動に伴い生じた木くず、及び貨物流通のために使用したパレット（業種限定無し）は</t>
    <rPh sb="1" eb="3">
      <t>ブッピン</t>
    </rPh>
    <rPh sb="3" eb="6">
      <t>チンタイギョウ</t>
    </rPh>
    <rPh sb="7" eb="9">
      <t>ジギョウ</t>
    </rPh>
    <rPh sb="9" eb="11">
      <t>カツドウ</t>
    </rPh>
    <rPh sb="12" eb="13">
      <t>トモナ</t>
    </rPh>
    <rPh sb="14" eb="15">
      <t>ショウ</t>
    </rPh>
    <rPh sb="17" eb="18">
      <t>キ</t>
    </rPh>
    <rPh sb="21" eb="22">
      <t>オヨ</t>
    </rPh>
    <rPh sb="23" eb="25">
      <t>カモツ</t>
    </rPh>
    <rPh sb="25" eb="27">
      <t>リュウツウ</t>
    </rPh>
    <rPh sb="31" eb="33">
      <t>シヨウ</t>
    </rPh>
    <rPh sb="40" eb="42">
      <t>ギョウシュ</t>
    </rPh>
    <rPh sb="42" eb="44">
      <t>ゲンテイ</t>
    </rPh>
    <rPh sb="44" eb="45">
      <t>ナ</t>
    </rPh>
    <phoneticPr fontId="4"/>
  </si>
  <si>
    <t>産業廃棄物「木くず」に該当する。（平成20年4月1日より施行）</t>
    <rPh sb="0" eb="2">
      <t>サンギョウ</t>
    </rPh>
    <rPh sb="2" eb="5">
      <t>ハイキブツ</t>
    </rPh>
    <rPh sb="6" eb="7">
      <t>キ</t>
    </rPh>
    <rPh sb="11" eb="13">
      <t>ガイトウ</t>
    </rPh>
    <rPh sb="17" eb="19">
      <t>ヘイセイ</t>
    </rPh>
    <rPh sb="21" eb="22">
      <t>ネン</t>
    </rPh>
    <rPh sb="23" eb="24">
      <t>ガツ</t>
    </rPh>
    <rPh sb="25" eb="26">
      <t>ニチ</t>
    </rPh>
    <rPh sb="28" eb="30">
      <t>セコウ</t>
    </rPh>
    <phoneticPr fontId="4"/>
  </si>
  <si>
    <t>別表3　特別管理産業廃棄物分類表</t>
    <rPh sb="4" eb="6">
      <t>トクベツ</t>
    </rPh>
    <rPh sb="6" eb="8">
      <t>カンリ</t>
    </rPh>
    <rPh sb="8" eb="10">
      <t>サンギョウ</t>
    </rPh>
    <rPh sb="10" eb="12">
      <t>ハイキ</t>
    </rPh>
    <rPh sb="12" eb="13">
      <t>ブツ</t>
    </rPh>
    <rPh sb="13" eb="15">
      <t>ブンルイ</t>
    </rPh>
    <rPh sb="15" eb="16">
      <t>ヒョウ</t>
    </rPh>
    <phoneticPr fontId="4"/>
  </si>
  <si>
    <t>特別管理産業廃棄物</t>
    <rPh sb="0" eb="2">
      <t>トクベツ</t>
    </rPh>
    <rPh sb="2" eb="4">
      <t>カンリ</t>
    </rPh>
    <rPh sb="4" eb="6">
      <t>サンギョウ</t>
    </rPh>
    <rPh sb="6" eb="9">
      <t>ハイキブツ</t>
    </rPh>
    <phoneticPr fontId="4"/>
  </si>
  <si>
    <t>7000</t>
    <phoneticPr fontId="4"/>
  </si>
  <si>
    <t>引火性廃油</t>
    <rPh sb="0" eb="3">
      <t>インカセイ</t>
    </rPh>
    <rPh sb="3" eb="5">
      <t>ハイユ</t>
    </rPh>
    <phoneticPr fontId="4"/>
  </si>
  <si>
    <t>揮発油類（ガソリン、エーテル、ベンゼン等）、灯油類、軽油類、　　　　石油系溶剤</t>
    <rPh sb="0" eb="3">
      <t>キハツユ</t>
    </rPh>
    <rPh sb="3" eb="4">
      <t>タグイ</t>
    </rPh>
    <rPh sb="19" eb="20">
      <t>ナド</t>
    </rPh>
    <rPh sb="22" eb="24">
      <t>トウユ</t>
    </rPh>
    <rPh sb="24" eb="25">
      <t>タグイ</t>
    </rPh>
    <rPh sb="26" eb="28">
      <t>ケイユ</t>
    </rPh>
    <rPh sb="28" eb="29">
      <t>タグイ</t>
    </rPh>
    <rPh sb="34" eb="37">
      <t>セキユケイ</t>
    </rPh>
    <rPh sb="37" eb="39">
      <t>ヨウザイ</t>
    </rPh>
    <phoneticPr fontId="4"/>
  </si>
  <si>
    <t>7010</t>
    <phoneticPr fontId="4"/>
  </si>
  <si>
    <t>引火性廃油（有害）</t>
    <rPh sb="0" eb="3">
      <t>インカセイ</t>
    </rPh>
    <rPh sb="3" eb="5">
      <t>ハイユ</t>
    </rPh>
    <rPh sb="6" eb="8">
      <t>ユウガイ</t>
    </rPh>
    <phoneticPr fontId="4"/>
  </si>
  <si>
    <t>水銀等有害物質を含む引火性廃油</t>
    <rPh sb="0" eb="2">
      <t>スイギン</t>
    </rPh>
    <rPh sb="2" eb="3">
      <t>トウ</t>
    </rPh>
    <rPh sb="3" eb="5">
      <t>ユウガイ</t>
    </rPh>
    <rPh sb="5" eb="7">
      <t>ブッシツ</t>
    </rPh>
    <rPh sb="8" eb="9">
      <t>フク</t>
    </rPh>
    <rPh sb="10" eb="13">
      <t>インカセイ</t>
    </rPh>
    <rPh sb="13" eb="15">
      <t>ハイユ</t>
    </rPh>
    <phoneticPr fontId="4"/>
  </si>
  <si>
    <t>7100</t>
    <phoneticPr fontId="4"/>
  </si>
  <si>
    <t>強酸</t>
    <rPh sb="0" eb="2">
      <t>キョウサン</t>
    </rPh>
    <phoneticPr fontId="4"/>
  </si>
  <si>
    <t>pH 2.0以下の酸</t>
    <rPh sb="6" eb="8">
      <t>イカ</t>
    </rPh>
    <rPh sb="9" eb="10">
      <t>サン</t>
    </rPh>
    <phoneticPr fontId="4"/>
  </si>
  <si>
    <t>7110</t>
    <phoneticPr fontId="4"/>
  </si>
  <si>
    <t>強酸（有害）</t>
    <rPh sb="0" eb="2">
      <t>キョウサン</t>
    </rPh>
    <rPh sb="3" eb="5">
      <t>ユウガイ</t>
    </rPh>
    <phoneticPr fontId="4"/>
  </si>
  <si>
    <t>水銀等有害物質を含む強酸</t>
    <rPh sb="0" eb="3">
      <t>スイギンナド</t>
    </rPh>
    <rPh sb="3" eb="5">
      <t>ユウガイ</t>
    </rPh>
    <rPh sb="5" eb="7">
      <t>ブッシツ</t>
    </rPh>
    <rPh sb="8" eb="9">
      <t>フク</t>
    </rPh>
    <rPh sb="10" eb="12">
      <t>キョウサン</t>
    </rPh>
    <phoneticPr fontId="4"/>
  </si>
  <si>
    <t>7200</t>
    <phoneticPr fontId="4"/>
  </si>
  <si>
    <t>強アルカリ</t>
    <rPh sb="0" eb="1">
      <t>キョウ</t>
    </rPh>
    <phoneticPr fontId="4"/>
  </si>
  <si>
    <t>pH 12.5以上のアルカリ</t>
    <rPh sb="7" eb="9">
      <t>イジョウ</t>
    </rPh>
    <phoneticPr fontId="4"/>
  </si>
  <si>
    <t>7210</t>
    <phoneticPr fontId="4"/>
  </si>
  <si>
    <t>強アルカリ（有害）</t>
    <rPh sb="0" eb="1">
      <t>キョウ</t>
    </rPh>
    <rPh sb="6" eb="8">
      <t>ユウガイ</t>
    </rPh>
    <phoneticPr fontId="4"/>
  </si>
  <si>
    <t>水銀等有害物質を含む強アルカリ</t>
    <rPh sb="0" eb="3">
      <t>スイギンナド</t>
    </rPh>
    <rPh sb="3" eb="5">
      <t>ユウガイ</t>
    </rPh>
    <rPh sb="5" eb="7">
      <t>ブッシツ</t>
    </rPh>
    <rPh sb="8" eb="9">
      <t>フク</t>
    </rPh>
    <rPh sb="10" eb="11">
      <t>ツヨシ</t>
    </rPh>
    <phoneticPr fontId="4"/>
  </si>
  <si>
    <t>7300</t>
    <phoneticPr fontId="4"/>
  </si>
  <si>
    <t>☆感染性廃棄物</t>
    <rPh sb="1" eb="4">
      <t>カンセンセイ</t>
    </rPh>
    <rPh sb="4" eb="7">
      <t>ハイキブツ</t>
    </rPh>
    <phoneticPr fontId="4"/>
  </si>
  <si>
    <t>病院、衛生検査機関、介護老人ホーム、動物の診療施設等から検査に使用された後、排出されたもので、血液、感染性病原体等が含まれ、若しくは付着している廃棄物又はこれらの恐れがあるもの　　　　　　　　　　　　　　　　　　　　　　　　　注射針、メス、手袋、試験管、シャーレ等</t>
    <rPh sb="0" eb="2">
      <t>ビョウイン</t>
    </rPh>
    <rPh sb="3" eb="5">
      <t>エイセイ</t>
    </rPh>
    <rPh sb="5" eb="7">
      <t>ケンサ</t>
    </rPh>
    <rPh sb="7" eb="9">
      <t>キカン</t>
    </rPh>
    <rPh sb="10" eb="12">
      <t>カイゴ</t>
    </rPh>
    <rPh sb="12" eb="14">
      <t>ロウジン</t>
    </rPh>
    <rPh sb="18" eb="20">
      <t>ドウブツ</t>
    </rPh>
    <rPh sb="21" eb="23">
      <t>シンリョウ</t>
    </rPh>
    <rPh sb="23" eb="25">
      <t>シセツ</t>
    </rPh>
    <rPh sb="25" eb="26">
      <t>トウ</t>
    </rPh>
    <rPh sb="28" eb="30">
      <t>ケンサ</t>
    </rPh>
    <rPh sb="31" eb="33">
      <t>シヨウ</t>
    </rPh>
    <rPh sb="36" eb="37">
      <t>アト</t>
    </rPh>
    <rPh sb="38" eb="40">
      <t>ハイシュツ</t>
    </rPh>
    <rPh sb="47" eb="49">
      <t>ケツエキ</t>
    </rPh>
    <rPh sb="50" eb="53">
      <t>カンセンセイ</t>
    </rPh>
    <rPh sb="53" eb="56">
      <t>ビョウゲンタイ</t>
    </rPh>
    <rPh sb="56" eb="57">
      <t>トウ</t>
    </rPh>
    <rPh sb="58" eb="59">
      <t>フク</t>
    </rPh>
    <rPh sb="62" eb="63">
      <t>モ</t>
    </rPh>
    <rPh sb="66" eb="68">
      <t>フチャク</t>
    </rPh>
    <rPh sb="72" eb="75">
      <t>ハイキブツ</t>
    </rPh>
    <rPh sb="75" eb="76">
      <t>マタ</t>
    </rPh>
    <rPh sb="81" eb="82">
      <t>オソ</t>
    </rPh>
    <rPh sb="113" eb="115">
      <t>チュウシャ</t>
    </rPh>
    <rPh sb="115" eb="116">
      <t>バリ</t>
    </rPh>
    <rPh sb="120" eb="122">
      <t>テブクロ</t>
    </rPh>
    <rPh sb="123" eb="126">
      <t>シケンカン</t>
    </rPh>
    <rPh sb="131" eb="132">
      <t>トウ</t>
    </rPh>
    <phoneticPr fontId="4"/>
  </si>
  <si>
    <t>7411</t>
    <phoneticPr fontId="4"/>
  </si>
  <si>
    <t>廃PCB等</t>
    <rPh sb="0" eb="1">
      <t>ハイ</t>
    </rPh>
    <rPh sb="4" eb="5">
      <t>トウ</t>
    </rPh>
    <phoneticPr fontId="4"/>
  </si>
  <si>
    <t>廃PCB及びPCBを含む廃油</t>
    <rPh sb="0" eb="1">
      <t>ハイ</t>
    </rPh>
    <rPh sb="4" eb="5">
      <t>オヨ</t>
    </rPh>
    <rPh sb="10" eb="11">
      <t>フク</t>
    </rPh>
    <rPh sb="12" eb="14">
      <t>ハイユ</t>
    </rPh>
    <phoneticPr fontId="4"/>
  </si>
  <si>
    <t>7412</t>
    <phoneticPr fontId="4"/>
  </si>
  <si>
    <t>PCB汚染物</t>
    <rPh sb="3" eb="6">
      <t>オセンブツ</t>
    </rPh>
    <phoneticPr fontId="4"/>
  </si>
  <si>
    <t>PCBが塗布されたり染みこんだ紙くず、木くず、繊維くず、PCBが付着、若しくは封入された廃プラスチック類、金属くず、ガラス陶磁器くず、がれき類等</t>
    <rPh sb="4" eb="6">
      <t>トフ</t>
    </rPh>
    <rPh sb="10" eb="11">
      <t>シ</t>
    </rPh>
    <rPh sb="15" eb="16">
      <t>カミ</t>
    </rPh>
    <rPh sb="19" eb="20">
      <t>キ</t>
    </rPh>
    <rPh sb="23" eb="25">
      <t>センイ</t>
    </rPh>
    <rPh sb="32" eb="34">
      <t>フチャク</t>
    </rPh>
    <rPh sb="35" eb="36">
      <t>モ</t>
    </rPh>
    <rPh sb="39" eb="41">
      <t>フウニュウ</t>
    </rPh>
    <rPh sb="44" eb="45">
      <t>ハイ</t>
    </rPh>
    <rPh sb="51" eb="52">
      <t>ルイ</t>
    </rPh>
    <rPh sb="53" eb="55">
      <t>キンゾク</t>
    </rPh>
    <rPh sb="61" eb="64">
      <t>トウジキ</t>
    </rPh>
    <rPh sb="70" eb="71">
      <t>ルイ</t>
    </rPh>
    <rPh sb="71" eb="72">
      <t>トウ</t>
    </rPh>
    <phoneticPr fontId="4"/>
  </si>
  <si>
    <t>7413</t>
    <phoneticPr fontId="4"/>
  </si>
  <si>
    <t>PCB処理物</t>
    <rPh sb="3" eb="6">
      <t>ショリブツ</t>
    </rPh>
    <phoneticPr fontId="4"/>
  </si>
  <si>
    <t>廃PCB等又はPCB汚染物を処分するために処理したもの</t>
    <rPh sb="0" eb="1">
      <t>ハイ</t>
    </rPh>
    <rPh sb="4" eb="5">
      <t>トウ</t>
    </rPh>
    <rPh sb="5" eb="6">
      <t>マタ</t>
    </rPh>
    <rPh sb="10" eb="13">
      <t>オセンブツ</t>
    </rPh>
    <rPh sb="14" eb="16">
      <t>ショブン</t>
    </rPh>
    <rPh sb="21" eb="23">
      <t>ショリ</t>
    </rPh>
    <phoneticPr fontId="4"/>
  </si>
  <si>
    <t>7421</t>
    <phoneticPr fontId="4"/>
  </si>
  <si>
    <t>☆廃石綿等（飛散性）</t>
    <rPh sb="1" eb="2">
      <t>ハイ</t>
    </rPh>
    <rPh sb="2" eb="4">
      <t>セキメン</t>
    </rPh>
    <rPh sb="4" eb="5">
      <t>トウ</t>
    </rPh>
    <rPh sb="6" eb="8">
      <t>ヒサン</t>
    </rPh>
    <rPh sb="8" eb="9">
      <t>セイ</t>
    </rPh>
    <phoneticPr fontId="4"/>
  </si>
  <si>
    <t>石綿建材除去事業、特定粉じん発生施設で発生するもの</t>
    <rPh sb="0" eb="2">
      <t>セキメン</t>
    </rPh>
    <rPh sb="2" eb="4">
      <t>ケンザイ</t>
    </rPh>
    <rPh sb="4" eb="6">
      <t>ジョキョ</t>
    </rPh>
    <rPh sb="6" eb="8">
      <t>ジギョウ</t>
    </rPh>
    <rPh sb="9" eb="11">
      <t>トクテイ</t>
    </rPh>
    <rPh sb="11" eb="12">
      <t>フン</t>
    </rPh>
    <rPh sb="14" eb="16">
      <t>ハッセイ</t>
    </rPh>
    <rPh sb="16" eb="18">
      <t>シセツ</t>
    </rPh>
    <rPh sb="19" eb="21">
      <t>ハッセイ</t>
    </rPh>
    <phoneticPr fontId="4"/>
  </si>
  <si>
    <t>7422</t>
    <phoneticPr fontId="4"/>
  </si>
  <si>
    <t>指定下水汚泥</t>
    <rPh sb="0" eb="2">
      <t>シテイ</t>
    </rPh>
    <rPh sb="2" eb="4">
      <t>ゲスイ</t>
    </rPh>
    <rPh sb="4" eb="6">
      <t>オデイ</t>
    </rPh>
    <phoneticPr fontId="4"/>
  </si>
  <si>
    <t>7423</t>
    <phoneticPr fontId="4"/>
  </si>
  <si>
    <t xml:space="preserve"> 鉱さい（有害）</t>
    <rPh sb="1" eb="2">
      <t>コウ</t>
    </rPh>
    <rPh sb="5" eb="7">
      <t>ユウガイ</t>
    </rPh>
    <phoneticPr fontId="4"/>
  </si>
  <si>
    <t>鉱さい（基準値を超える有害物質を含むもの）</t>
    <rPh sb="0" eb="1">
      <t>コウ</t>
    </rPh>
    <rPh sb="4" eb="7">
      <t>キジュンチ</t>
    </rPh>
    <rPh sb="8" eb="9">
      <t>コ</t>
    </rPh>
    <rPh sb="11" eb="13">
      <t>ユウガイ</t>
    </rPh>
    <rPh sb="13" eb="15">
      <t>ブッシツ</t>
    </rPh>
    <rPh sb="16" eb="17">
      <t>フク</t>
    </rPh>
    <phoneticPr fontId="4"/>
  </si>
  <si>
    <t>7424</t>
    <phoneticPr fontId="4"/>
  </si>
  <si>
    <t>☆燃えがら（有害）</t>
    <rPh sb="1" eb="2">
      <t>モ</t>
    </rPh>
    <rPh sb="6" eb="8">
      <t>ユウガイ</t>
    </rPh>
    <phoneticPr fontId="4"/>
  </si>
  <si>
    <t>燃えがら（基準値を超える有害物質を含むもの）</t>
    <rPh sb="0" eb="1">
      <t>モ</t>
    </rPh>
    <phoneticPr fontId="4"/>
  </si>
  <si>
    <t>7425</t>
    <phoneticPr fontId="4"/>
  </si>
  <si>
    <t>☆廃油（有害）</t>
    <rPh sb="1" eb="3">
      <t>ハイユ</t>
    </rPh>
    <rPh sb="4" eb="6">
      <t>ユウガイ</t>
    </rPh>
    <phoneticPr fontId="4"/>
  </si>
  <si>
    <t>廃油（基準値を超える有害物質を含むもの）</t>
    <rPh sb="0" eb="2">
      <t>ハイユ</t>
    </rPh>
    <phoneticPr fontId="4"/>
  </si>
  <si>
    <t>塩素系廃油（トリクロロエチレン、テトラクロロエチレン）等</t>
    <rPh sb="0" eb="3">
      <t>エンソケイ</t>
    </rPh>
    <rPh sb="3" eb="5">
      <t>ハイユ</t>
    </rPh>
    <rPh sb="27" eb="28">
      <t>トウ</t>
    </rPh>
    <phoneticPr fontId="4"/>
  </si>
  <si>
    <t>7426</t>
    <phoneticPr fontId="4"/>
  </si>
  <si>
    <t>☆汚泥（有害）</t>
    <rPh sb="1" eb="3">
      <t>オデイ</t>
    </rPh>
    <rPh sb="4" eb="6">
      <t>ユウガイ</t>
    </rPh>
    <phoneticPr fontId="4"/>
  </si>
  <si>
    <t>汚泥（基準値を超える有害物質を含むもの）</t>
    <rPh sb="0" eb="2">
      <t>オデイ</t>
    </rPh>
    <phoneticPr fontId="4"/>
  </si>
  <si>
    <t>塩素系カートリッジ、スラッジ（トリクロロエチレン、テトラクロロエチレン等）</t>
    <rPh sb="0" eb="3">
      <t>エンソケイ</t>
    </rPh>
    <phoneticPr fontId="4"/>
  </si>
  <si>
    <t>7427</t>
    <phoneticPr fontId="4"/>
  </si>
  <si>
    <t>☆廃酸（有害）</t>
    <rPh sb="1" eb="3">
      <t>ハイサン</t>
    </rPh>
    <rPh sb="4" eb="6">
      <t>ユウガイ</t>
    </rPh>
    <phoneticPr fontId="4"/>
  </si>
  <si>
    <t>廃酸（基準値を超える有害物質を含むもの）</t>
    <rPh sb="0" eb="1">
      <t>ハイ</t>
    </rPh>
    <rPh sb="1" eb="2">
      <t>サン</t>
    </rPh>
    <phoneticPr fontId="4"/>
  </si>
  <si>
    <t>7428</t>
    <phoneticPr fontId="4"/>
  </si>
  <si>
    <t>☆廃アルカリ（有害）</t>
    <rPh sb="1" eb="2">
      <t>ハイ</t>
    </rPh>
    <rPh sb="7" eb="9">
      <t>ユウガイ</t>
    </rPh>
    <phoneticPr fontId="4"/>
  </si>
  <si>
    <t>廃アルカリ（基準値を超える有害物質を含むもの）</t>
    <rPh sb="0" eb="1">
      <t>ハイ</t>
    </rPh>
    <phoneticPr fontId="4"/>
  </si>
  <si>
    <t>7429</t>
    <phoneticPr fontId="4"/>
  </si>
  <si>
    <t>☆ばいじん（有害）</t>
    <rPh sb="6" eb="8">
      <t>ユウガイ</t>
    </rPh>
    <phoneticPr fontId="4"/>
  </si>
  <si>
    <t>ばいじん（基準値を超える有害物質を含むもの）</t>
    <phoneticPr fontId="4"/>
  </si>
  <si>
    <t>13号廃棄物（有害）</t>
    <rPh sb="7" eb="9">
      <t>ユウガイ</t>
    </rPh>
    <phoneticPr fontId="2"/>
  </si>
  <si>
    <t>産業廃棄物を処分するために処理したものであって、以上の産業廃棄物に該当しないもの（基準値を超える有害物質を含むもの）</t>
    <rPh sb="41" eb="44">
      <t>キジュンチ</t>
    </rPh>
    <rPh sb="45" eb="46">
      <t>コ</t>
    </rPh>
    <rPh sb="48" eb="50">
      <t>ユウガイ</t>
    </rPh>
    <rPh sb="50" eb="52">
      <t>ブッシツ</t>
    </rPh>
    <rPh sb="53" eb="54">
      <t>フク</t>
    </rPh>
    <phoneticPr fontId="2"/>
  </si>
  <si>
    <t>☆廃水銀等</t>
    <rPh sb="1" eb="3">
      <t>ハイスイ</t>
    </rPh>
    <rPh sb="3" eb="4">
      <t>ギン</t>
    </rPh>
    <rPh sb="4" eb="5">
      <t>トウ</t>
    </rPh>
    <phoneticPr fontId="2"/>
  </si>
  <si>
    <t>特定施設において生じた廃水銀等
水銀等が含まれている物又は水銀使用製品廃棄物から回収した廃水銀</t>
    <phoneticPr fontId="2"/>
  </si>
  <si>
    <t>7900</t>
    <phoneticPr fontId="4"/>
  </si>
  <si>
    <t>その他の特別管理産業廃棄物（一般名称を付記）</t>
    <rPh sb="2" eb="3">
      <t>タ</t>
    </rPh>
    <rPh sb="4" eb="6">
      <t>トクベツ</t>
    </rPh>
    <rPh sb="6" eb="8">
      <t>カンリ</t>
    </rPh>
    <rPh sb="8" eb="10">
      <t>サンギョウ</t>
    </rPh>
    <rPh sb="10" eb="13">
      <t>ハイキブツ</t>
    </rPh>
    <rPh sb="14" eb="16">
      <t>イッパン</t>
    </rPh>
    <rPh sb="16" eb="18">
      <t>メイショウ</t>
    </rPh>
    <rPh sb="19" eb="21">
      <t>フキ</t>
    </rPh>
    <phoneticPr fontId="4"/>
  </si>
  <si>
    <t>上記に分類できない特別管理産業廃棄物であって、不可分一体のもの（一般名称を付記すること。）</t>
    <rPh sb="0" eb="2">
      <t>ジョウキ</t>
    </rPh>
    <rPh sb="3" eb="5">
      <t>ブンルイ</t>
    </rPh>
    <rPh sb="9" eb="11">
      <t>トクベツ</t>
    </rPh>
    <rPh sb="11" eb="13">
      <t>カンリ</t>
    </rPh>
    <rPh sb="13" eb="15">
      <t>サンギョウ</t>
    </rPh>
    <rPh sb="15" eb="17">
      <t>ハイキ</t>
    </rPh>
    <rPh sb="17" eb="18">
      <t>ブツ</t>
    </rPh>
    <rPh sb="23" eb="26">
      <t>フカブン</t>
    </rPh>
    <rPh sb="26" eb="28">
      <t>イッタイ</t>
    </rPh>
    <rPh sb="32" eb="34">
      <t>イッパン</t>
    </rPh>
    <rPh sb="34" eb="36">
      <t>メイショウ</t>
    </rPh>
    <rPh sb="37" eb="39">
      <t>フキ</t>
    </rPh>
    <phoneticPr fontId="4"/>
  </si>
  <si>
    <t>☆業種若しくは施設限定等あり</t>
    <rPh sb="1" eb="3">
      <t>ギョウシュ</t>
    </rPh>
    <rPh sb="3" eb="4">
      <t>モ</t>
    </rPh>
    <rPh sb="7" eb="9">
      <t>シセツ</t>
    </rPh>
    <rPh sb="9" eb="11">
      <t>ゲンテイ</t>
    </rPh>
    <rPh sb="11" eb="12">
      <t>トウ</t>
    </rPh>
    <phoneticPr fontId="4"/>
  </si>
  <si>
    <t>産業廃棄物</t>
    <rPh sb="0" eb="2">
      <t>サンギョウ</t>
    </rPh>
    <rPh sb="2" eb="5">
      <t>ハイキブツ</t>
    </rPh>
    <phoneticPr fontId="4"/>
  </si>
  <si>
    <t>0100 燃え殻</t>
  </si>
  <si>
    <t>0200 汚泥</t>
  </si>
  <si>
    <t>0300 廃油</t>
  </si>
  <si>
    <t>0400 廃酸</t>
  </si>
  <si>
    <t>0500 廃アルカリ</t>
  </si>
  <si>
    <t>0600 廃プラスチック類</t>
  </si>
  <si>
    <t>0700 紙くず　</t>
  </si>
  <si>
    <t>0800 木くず</t>
  </si>
  <si>
    <t>0900 繊維くず</t>
  </si>
  <si>
    <t>1000 動植物性残渣</t>
  </si>
  <si>
    <t>1100 ゴムくず</t>
  </si>
  <si>
    <t>1200 金属くず</t>
  </si>
  <si>
    <t>1300 ガラスくず、コンクリートくず及び陶磁器くず</t>
  </si>
  <si>
    <t>1400  鉱さい</t>
  </si>
  <si>
    <t>1500  がれき類</t>
  </si>
  <si>
    <t>1600 動物のふん尿</t>
  </si>
  <si>
    <t>1700 動物の死体</t>
  </si>
  <si>
    <t>1800 ばいじん</t>
  </si>
  <si>
    <t>1900 13号廃棄物</t>
  </si>
  <si>
    <t>4000 動物系固形不要物</t>
  </si>
  <si>
    <t>混合廃棄物</t>
    <rPh sb="0" eb="2">
      <t>コンゴウ</t>
    </rPh>
    <rPh sb="2" eb="5">
      <t>ハイキブツ</t>
    </rPh>
    <phoneticPr fontId="4"/>
  </si>
  <si>
    <r>
      <t>2010 建築系混合廃棄物（安定型のみ）</t>
    </r>
    <r>
      <rPr>
        <sz val="11"/>
        <color indexed="10"/>
        <rFont val="ＭＳ Ｐゴシック"/>
        <family val="3"/>
        <charset val="128"/>
      </rPr>
      <t>含まれる産業廃棄物の種類を記入してください。</t>
    </r>
    <rPh sb="20" eb="21">
      <t>フク</t>
    </rPh>
    <rPh sb="24" eb="26">
      <t>サンギョウ</t>
    </rPh>
    <rPh sb="26" eb="29">
      <t>ハイキブツ</t>
    </rPh>
    <rPh sb="30" eb="32">
      <t>シュルイ</t>
    </rPh>
    <rPh sb="33" eb="35">
      <t>キニュウ</t>
    </rPh>
    <phoneticPr fontId="4"/>
  </si>
  <si>
    <r>
      <t>2020 建設系混合廃棄物（管理型含む）</t>
    </r>
    <r>
      <rPr>
        <sz val="11"/>
        <color indexed="10"/>
        <rFont val="ＭＳ Ｐゴシック"/>
        <family val="3"/>
        <charset val="128"/>
      </rPr>
      <t>含まれる産業廃棄物の種類を記入して下さい。</t>
    </r>
    <rPh sb="20" eb="21">
      <t>フク</t>
    </rPh>
    <rPh sb="24" eb="26">
      <t>サンギョウ</t>
    </rPh>
    <rPh sb="26" eb="29">
      <t>ハイキブツ</t>
    </rPh>
    <rPh sb="30" eb="32">
      <t>シュルイ</t>
    </rPh>
    <rPh sb="33" eb="35">
      <t>キニュウ</t>
    </rPh>
    <rPh sb="37" eb="38">
      <t>クダ</t>
    </rPh>
    <phoneticPr fontId="4"/>
  </si>
  <si>
    <r>
      <t>2100 安定型混合廃棄物</t>
    </r>
    <r>
      <rPr>
        <sz val="11"/>
        <color indexed="10"/>
        <rFont val="ＭＳ Ｐゴシック"/>
        <family val="3"/>
        <charset val="128"/>
      </rPr>
      <t>（注意：含まれる産業廃棄物の種類を記入して下さい）</t>
    </r>
    <rPh sb="14" eb="16">
      <t>チュウイ</t>
    </rPh>
    <rPh sb="17" eb="18">
      <t>フク</t>
    </rPh>
    <rPh sb="21" eb="23">
      <t>サンギョウ</t>
    </rPh>
    <rPh sb="23" eb="26">
      <t>ハイキブツ</t>
    </rPh>
    <rPh sb="27" eb="29">
      <t>シュルイ</t>
    </rPh>
    <rPh sb="30" eb="32">
      <t>キニュウ</t>
    </rPh>
    <rPh sb="34" eb="35">
      <t>クダ</t>
    </rPh>
    <phoneticPr fontId="4"/>
  </si>
  <si>
    <r>
      <t>2200 管理型混合廃棄物</t>
    </r>
    <r>
      <rPr>
        <sz val="11"/>
        <color indexed="10"/>
        <rFont val="ＭＳ Ｐゴシック"/>
        <family val="3"/>
        <charset val="128"/>
      </rPr>
      <t>（注意：含まれる産業廃棄物の種類を記入して下さい）</t>
    </r>
    <rPh sb="14" eb="16">
      <t>チュウイ</t>
    </rPh>
    <rPh sb="17" eb="18">
      <t>フク</t>
    </rPh>
    <rPh sb="21" eb="23">
      <t>サンギョウ</t>
    </rPh>
    <rPh sb="23" eb="26">
      <t>ハイキブツ</t>
    </rPh>
    <rPh sb="27" eb="29">
      <t>シュルイ</t>
    </rPh>
    <rPh sb="30" eb="32">
      <t>キニュウ</t>
    </rPh>
    <rPh sb="34" eb="35">
      <t>クダ</t>
    </rPh>
    <phoneticPr fontId="4"/>
  </si>
  <si>
    <t>2300 シュレッダーダスト</t>
  </si>
  <si>
    <t>2410 建設系混合廃棄物（石綿含有産業廃棄物）</t>
  </si>
  <si>
    <t>2420 ガラスくず、コンクリートくず及び陶磁器くず（石綿含有産業廃棄物）</t>
  </si>
  <si>
    <t>2430 廃プラスチック類（石綿含有産業廃棄物）</t>
  </si>
  <si>
    <t>2450 紙くず（石綿含有産業廃棄物）</t>
  </si>
  <si>
    <t>2460 木くず（石綿含有産業廃棄物）</t>
  </si>
  <si>
    <t>2470 繊維くず（石綿含有産業廃棄物）</t>
  </si>
  <si>
    <t>2500 電池類（水銀使用製品産業廃棄物）</t>
    <rPh sb="5" eb="7">
      <t>デンチ</t>
    </rPh>
    <rPh sb="7" eb="8">
      <t>ルイ</t>
    </rPh>
    <rPh sb="9" eb="11">
      <t>スイギン</t>
    </rPh>
    <rPh sb="11" eb="13">
      <t>シヨウ</t>
    </rPh>
    <rPh sb="13" eb="15">
      <t>セイヒン</t>
    </rPh>
    <rPh sb="15" eb="17">
      <t>サンギョウ</t>
    </rPh>
    <rPh sb="17" eb="20">
      <t>ハイキブツ</t>
    </rPh>
    <phoneticPr fontId="2"/>
  </si>
  <si>
    <t>2500 蛍光灯・水銀ランプ（水銀使用製品産業廃棄物）</t>
    <rPh sb="5" eb="8">
      <t>ケイコウトウ</t>
    </rPh>
    <rPh sb="9" eb="11">
      <t>スイギン</t>
    </rPh>
    <rPh sb="15" eb="17">
      <t>スイギン</t>
    </rPh>
    <rPh sb="17" eb="19">
      <t>シヨウ</t>
    </rPh>
    <rPh sb="19" eb="21">
      <t>セイヒン</t>
    </rPh>
    <rPh sb="21" eb="23">
      <t>サンギョウ</t>
    </rPh>
    <rPh sb="23" eb="26">
      <t>ハイキブツ</t>
    </rPh>
    <phoneticPr fontId="2"/>
  </si>
  <si>
    <t>2500 医薬品（水銀使用製品産業廃棄物）</t>
    <rPh sb="5" eb="8">
      <t>イヤクヒン</t>
    </rPh>
    <rPh sb="9" eb="11">
      <t>スイギン</t>
    </rPh>
    <rPh sb="11" eb="13">
      <t>シヨウ</t>
    </rPh>
    <rPh sb="13" eb="15">
      <t>セイヒン</t>
    </rPh>
    <rPh sb="15" eb="17">
      <t>サンギョウ</t>
    </rPh>
    <rPh sb="17" eb="20">
      <t>ハイキブツ</t>
    </rPh>
    <phoneticPr fontId="2"/>
  </si>
  <si>
    <t>2500 血圧計・体温計（水銀使用製品産業廃棄物）</t>
    <rPh sb="5" eb="8">
      <t>ケツアツケイ</t>
    </rPh>
    <rPh sb="9" eb="12">
      <t>タイオンケイ</t>
    </rPh>
    <rPh sb="13" eb="15">
      <t>スイギン</t>
    </rPh>
    <rPh sb="15" eb="17">
      <t>シヨウ</t>
    </rPh>
    <rPh sb="17" eb="19">
      <t>セイヒン</t>
    </rPh>
    <rPh sb="19" eb="21">
      <t>サンギョウ</t>
    </rPh>
    <rPh sb="21" eb="24">
      <t>ハイキブツ</t>
    </rPh>
    <phoneticPr fontId="2"/>
  </si>
  <si>
    <r>
      <t>2500 その他の水銀使用製品産業廃棄物</t>
    </r>
    <r>
      <rPr>
        <sz val="11"/>
        <color rgb="FFFF0000"/>
        <rFont val="ＭＳ Ｐゴシック"/>
        <family val="3"/>
        <charset val="128"/>
      </rPr>
      <t>（名称を記入してください）</t>
    </r>
    <rPh sb="7" eb="8">
      <t>タ</t>
    </rPh>
    <rPh sb="9" eb="11">
      <t>スイギン</t>
    </rPh>
    <rPh sb="11" eb="13">
      <t>シヨウ</t>
    </rPh>
    <rPh sb="13" eb="15">
      <t>セイヒン</t>
    </rPh>
    <rPh sb="15" eb="17">
      <t>サンギョウ</t>
    </rPh>
    <rPh sb="17" eb="20">
      <t>ハイキブツ</t>
    </rPh>
    <rPh sb="21" eb="23">
      <t>メイショウ</t>
    </rPh>
    <rPh sb="24" eb="26">
      <t>キニュウ</t>
    </rPh>
    <phoneticPr fontId="2"/>
  </si>
  <si>
    <t>2600 水銀含有量が15mg/kgを超えるばいじん</t>
    <phoneticPr fontId="2"/>
  </si>
  <si>
    <t>2600 水銀含有量が15mg/kgを超える燃え殻</t>
    <rPh sb="22" eb="23">
      <t>モ</t>
    </rPh>
    <rPh sb="24" eb="25">
      <t>ガラ</t>
    </rPh>
    <phoneticPr fontId="2"/>
  </si>
  <si>
    <t>2600 水銀含有量が15mg/kgを超える汚泥</t>
    <rPh sb="22" eb="24">
      <t>オデイ</t>
    </rPh>
    <phoneticPr fontId="2"/>
  </si>
  <si>
    <t>2600 水銀含有量が15mg/Lを超える廃酸</t>
    <rPh sb="21" eb="23">
      <t>ハイサン</t>
    </rPh>
    <phoneticPr fontId="2"/>
  </si>
  <si>
    <t>2600 水銀含有量が15mg/Lを超える廃アルカリ</t>
    <rPh sb="21" eb="22">
      <t>ハイ</t>
    </rPh>
    <phoneticPr fontId="2"/>
  </si>
  <si>
    <t>2600 水銀含有量が15mg/kgを超える鉱さい</t>
    <rPh sb="22" eb="23">
      <t>コウ</t>
    </rPh>
    <phoneticPr fontId="2"/>
  </si>
  <si>
    <r>
      <t>3000 廃自動車</t>
    </r>
    <r>
      <rPr>
        <sz val="11"/>
        <color indexed="10"/>
        <rFont val="ＭＳ Ｐゴシック"/>
        <family val="3"/>
        <charset val="128"/>
      </rPr>
      <t>（名称を記入して下さい。）</t>
    </r>
    <rPh sb="10" eb="12">
      <t>メイショウ</t>
    </rPh>
    <rPh sb="13" eb="15">
      <t>キニュウ</t>
    </rPh>
    <rPh sb="17" eb="18">
      <t>クダ</t>
    </rPh>
    <phoneticPr fontId="4"/>
  </si>
  <si>
    <r>
      <t>3100 廃電気機械器具</t>
    </r>
    <r>
      <rPr>
        <sz val="11"/>
        <color indexed="10"/>
        <rFont val="ＭＳ Ｐゴシック"/>
        <family val="3"/>
        <charset val="128"/>
      </rPr>
      <t>（一般名称を記入して下さい。）</t>
    </r>
    <rPh sb="13" eb="15">
      <t>イッパン</t>
    </rPh>
    <rPh sb="15" eb="17">
      <t>メイショウ</t>
    </rPh>
    <rPh sb="18" eb="20">
      <t>キニュウ</t>
    </rPh>
    <rPh sb="22" eb="23">
      <t>クダ</t>
    </rPh>
    <phoneticPr fontId="4"/>
  </si>
  <si>
    <r>
      <t>3500 廃電池類</t>
    </r>
    <r>
      <rPr>
        <sz val="11"/>
        <color indexed="10"/>
        <rFont val="ＭＳ Ｐゴシック"/>
        <family val="3"/>
        <charset val="128"/>
      </rPr>
      <t>（名称を記入して下さい。）</t>
    </r>
    <rPh sb="10" eb="12">
      <t>メイショウ</t>
    </rPh>
    <rPh sb="13" eb="15">
      <t>キニュウ</t>
    </rPh>
    <rPh sb="17" eb="18">
      <t>クダ</t>
    </rPh>
    <phoneticPr fontId="4"/>
  </si>
  <si>
    <r>
      <t>3600 複合材</t>
    </r>
    <r>
      <rPr>
        <sz val="11"/>
        <color indexed="10"/>
        <rFont val="ＭＳ Ｐゴシック"/>
        <family val="3"/>
        <charset val="128"/>
      </rPr>
      <t>（名称を記入して下さい。）</t>
    </r>
    <rPh sb="9" eb="11">
      <t>メイショウ</t>
    </rPh>
    <rPh sb="12" eb="14">
      <t>キニュウ</t>
    </rPh>
    <rPh sb="16" eb="17">
      <t>クダ</t>
    </rPh>
    <phoneticPr fontId="4"/>
  </si>
  <si>
    <t>特別管理産業廃棄物</t>
    <rPh sb="0" eb="2">
      <t>トクベツ</t>
    </rPh>
    <rPh sb="2" eb="4">
      <t>カンリ</t>
    </rPh>
    <rPh sb="4" eb="6">
      <t>サンギョウ</t>
    </rPh>
    <rPh sb="6" eb="8">
      <t>ハイキ</t>
    </rPh>
    <rPh sb="8" eb="9">
      <t>ブツ</t>
    </rPh>
    <phoneticPr fontId="4"/>
  </si>
  <si>
    <t>7000 引火性廃油</t>
  </si>
  <si>
    <t>7010 引火性廃油（有害）</t>
  </si>
  <si>
    <t>7100 強酸</t>
  </si>
  <si>
    <t>7110 強酸（有害）</t>
  </si>
  <si>
    <t>7200 強アルカリ</t>
  </si>
  <si>
    <t>7210 強アルカリ（有害）</t>
  </si>
  <si>
    <t>7300 感染性廃棄物</t>
  </si>
  <si>
    <t>7411 廃PCB等</t>
  </si>
  <si>
    <t>7412 PCB汚染物</t>
  </si>
  <si>
    <t>7413 PCB処理物</t>
  </si>
  <si>
    <t>7421 廃石綿等（飛散性）</t>
  </si>
  <si>
    <t>7422 指定下水汚泥</t>
  </si>
  <si>
    <t>7423  鉱さい（有害）</t>
  </si>
  <si>
    <t>7424 燃えがら（有害）</t>
  </si>
  <si>
    <t>7425 廃油（有害）</t>
  </si>
  <si>
    <t>7426 汚泥（有害）</t>
  </si>
  <si>
    <t>7427 廃酸（有害）</t>
  </si>
  <si>
    <t>7428 廃アルカリ（有害）</t>
  </si>
  <si>
    <t>7429 ばいじん（有害）</t>
  </si>
  <si>
    <t>7430 13号廃棄物（有害）</t>
    <rPh sb="7" eb="8">
      <t>ゴウ</t>
    </rPh>
    <rPh sb="8" eb="11">
      <t>ハイキブツ</t>
    </rPh>
    <rPh sb="12" eb="14">
      <t>ユウガイ</t>
    </rPh>
    <phoneticPr fontId="2"/>
  </si>
  <si>
    <t>7440 廃水銀等</t>
    <rPh sb="5" eb="6">
      <t>ハイ</t>
    </rPh>
    <rPh sb="6" eb="8">
      <t>スイギン</t>
    </rPh>
    <rPh sb="8" eb="9">
      <t>トウ</t>
    </rPh>
    <phoneticPr fontId="2"/>
  </si>
  <si>
    <r>
      <t>7900 その他の特別管理産業廃棄物</t>
    </r>
    <r>
      <rPr>
        <sz val="11"/>
        <color indexed="10"/>
        <rFont val="ＭＳ Ｐゴシック"/>
        <family val="3"/>
        <charset val="128"/>
      </rPr>
      <t>（一般名称を記入して下さい）</t>
    </r>
    <rPh sb="19" eb="21">
      <t>イッパン</t>
    </rPh>
    <rPh sb="21" eb="23">
      <t>メイショウ</t>
    </rPh>
    <rPh sb="24" eb="26">
      <t>キニュウ</t>
    </rPh>
    <rPh sb="28" eb="29">
      <t>クダ</t>
    </rPh>
    <phoneticPr fontId="4"/>
  </si>
  <si>
    <t>注意事項　産業廃棄物の排出量は必ずトン（ｔ）で記載して下さい。</t>
    <rPh sb="0" eb="2">
      <t>チュウイ</t>
    </rPh>
    <rPh sb="2" eb="4">
      <t>ジコウ</t>
    </rPh>
    <rPh sb="5" eb="7">
      <t>サンギョウ</t>
    </rPh>
    <rPh sb="7" eb="10">
      <t>ハイキブツ</t>
    </rPh>
    <rPh sb="11" eb="13">
      <t>ハイシュツ</t>
    </rPh>
    <rPh sb="13" eb="14">
      <t>リョウ</t>
    </rPh>
    <rPh sb="15" eb="16">
      <t>カナラ</t>
    </rPh>
    <rPh sb="23" eb="25">
      <t>キサイ</t>
    </rPh>
    <rPh sb="27" eb="28">
      <t>クダ</t>
    </rPh>
    <phoneticPr fontId="4"/>
  </si>
  <si>
    <t>別表４　産業廃棄物換算係数表（参考値）</t>
    <rPh sb="0" eb="1">
      <t>ベツ</t>
    </rPh>
    <rPh sb="1" eb="2">
      <t>ヒョウ</t>
    </rPh>
    <rPh sb="4" eb="6">
      <t>サンギョウ</t>
    </rPh>
    <rPh sb="6" eb="8">
      <t>ハイキ</t>
    </rPh>
    <rPh sb="8" eb="9">
      <t>ブツ</t>
    </rPh>
    <rPh sb="9" eb="11">
      <t>カンサン</t>
    </rPh>
    <rPh sb="11" eb="13">
      <t>ケイスウ</t>
    </rPh>
    <rPh sb="13" eb="14">
      <t>ヒョウ</t>
    </rPh>
    <rPh sb="15" eb="17">
      <t>サンコウ</t>
    </rPh>
    <rPh sb="17" eb="18">
      <t>チ</t>
    </rPh>
    <phoneticPr fontId="4"/>
  </si>
  <si>
    <t>産業廃棄物の種類</t>
    <rPh sb="0" eb="2">
      <t>サンギョウ</t>
    </rPh>
    <rPh sb="2" eb="4">
      <t>ハイキ</t>
    </rPh>
    <rPh sb="4" eb="5">
      <t>ブツ</t>
    </rPh>
    <rPh sb="6" eb="8">
      <t>シュルイ</t>
    </rPh>
    <phoneticPr fontId="4"/>
  </si>
  <si>
    <r>
      <t>換算係数（ｔ/m</t>
    </r>
    <r>
      <rPr>
        <vertAlign val="superscript"/>
        <sz val="11"/>
        <rFont val="ＭＳ 明朝"/>
        <family val="1"/>
        <charset val="128"/>
      </rPr>
      <t>3</t>
    </r>
    <r>
      <rPr>
        <sz val="11"/>
        <rFont val="ＭＳ 明朝"/>
        <family val="1"/>
        <charset val="128"/>
      </rPr>
      <t>）</t>
    </r>
    <rPh sb="0" eb="2">
      <t>カンサン</t>
    </rPh>
    <rPh sb="2" eb="4">
      <t>ケイスウ</t>
    </rPh>
    <phoneticPr fontId="4"/>
  </si>
  <si>
    <t>従来値　（兵庫県多量排出事業者報告記載）</t>
    <rPh sb="0" eb="2">
      <t>ジュウライ</t>
    </rPh>
    <rPh sb="2" eb="3">
      <t>アタイ</t>
    </rPh>
    <rPh sb="5" eb="8">
      <t>ヒョウゴケン</t>
    </rPh>
    <rPh sb="8" eb="10">
      <t>タリョウ</t>
    </rPh>
    <rPh sb="10" eb="12">
      <t>ハイシュツ</t>
    </rPh>
    <rPh sb="12" eb="14">
      <t>ジギョウ</t>
    </rPh>
    <rPh sb="14" eb="15">
      <t>シャ</t>
    </rPh>
    <rPh sb="15" eb="17">
      <t>ホウコク</t>
    </rPh>
    <rPh sb="17" eb="19">
      <t>キサイ</t>
    </rPh>
    <phoneticPr fontId="4"/>
  </si>
  <si>
    <t>環境省通知記載値　　　　　　　　　　　　　　　　　　（平成18年12月27日　　　　　　　　　　環廃産発第061227006号）</t>
    <rPh sb="0" eb="2">
      <t>カンキョウ</t>
    </rPh>
    <rPh sb="2" eb="3">
      <t>ショウ</t>
    </rPh>
    <rPh sb="3" eb="5">
      <t>ツウチ</t>
    </rPh>
    <rPh sb="5" eb="7">
      <t>キサイ</t>
    </rPh>
    <rPh sb="7" eb="8">
      <t>チ</t>
    </rPh>
    <rPh sb="27" eb="29">
      <t>ヘイセイ</t>
    </rPh>
    <rPh sb="31" eb="32">
      <t>ネン</t>
    </rPh>
    <rPh sb="34" eb="35">
      <t>ガツ</t>
    </rPh>
    <rPh sb="37" eb="38">
      <t>ニチ</t>
    </rPh>
    <rPh sb="48" eb="49">
      <t>ワ</t>
    </rPh>
    <rPh sb="49" eb="50">
      <t>ハイ</t>
    </rPh>
    <rPh sb="50" eb="51">
      <t>サン</t>
    </rPh>
    <rPh sb="51" eb="52">
      <t>ハツ</t>
    </rPh>
    <rPh sb="52" eb="53">
      <t>ダイ</t>
    </rPh>
    <rPh sb="62" eb="63">
      <t>ゴウ</t>
    </rPh>
    <phoneticPr fontId="4"/>
  </si>
  <si>
    <t>1.10</t>
    <phoneticPr fontId="4"/>
  </si>
  <si>
    <t>0.90</t>
    <phoneticPr fontId="4"/>
  </si>
  <si>
    <t>0.17</t>
    <phoneticPr fontId="4"/>
  </si>
  <si>
    <t>0.30</t>
    <phoneticPr fontId="4"/>
  </si>
  <si>
    <t>動植物性残渣</t>
    <rPh sb="0" eb="3">
      <t>ドウショクブツ</t>
    </rPh>
    <rPh sb="3" eb="4">
      <t>セイ</t>
    </rPh>
    <rPh sb="4" eb="5">
      <t>ザン</t>
    </rPh>
    <phoneticPr fontId="4"/>
  </si>
  <si>
    <t>1.00</t>
    <phoneticPr fontId="4"/>
  </si>
  <si>
    <t>1.20</t>
    <phoneticPr fontId="4"/>
  </si>
  <si>
    <t>1.60</t>
    <phoneticPr fontId="4"/>
  </si>
  <si>
    <t>1.93</t>
    <phoneticPr fontId="4"/>
  </si>
  <si>
    <t>1.00</t>
  </si>
  <si>
    <t>動植物系固形不要物</t>
    <rPh sb="0" eb="3">
      <t>ドウショクブツ</t>
    </rPh>
    <rPh sb="3" eb="4">
      <t>ケイ</t>
    </rPh>
    <rPh sb="4" eb="6">
      <t>コケイ</t>
    </rPh>
    <rPh sb="6" eb="9">
      <t>フヨウブツ</t>
    </rPh>
    <phoneticPr fontId="4"/>
  </si>
  <si>
    <t>建設系混合廃棄物</t>
    <rPh sb="0" eb="3">
      <t>ケンセツケイ</t>
    </rPh>
    <rPh sb="3" eb="5">
      <t>コンゴウ</t>
    </rPh>
    <rPh sb="5" eb="8">
      <t>ハイキブツ</t>
    </rPh>
    <phoneticPr fontId="4"/>
  </si>
  <si>
    <t>0.26</t>
    <phoneticPr fontId="4"/>
  </si>
  <si>
    <t>廃電気機械器具</t>
    <rPh sb="0" eb="1">
      <t>ハイ</t>
    </rPh>
    <rPh sb="1" eb="3">
      <t>デンキ</t>
    </rPh>
    <rPh sb="3" eb="5">
      <t>キカイ</t>
    </rPh>
    <rPh sb="5" eb="7">
      <t>キグ</t>
    </rPh>
    <phoneticPr fontId="4"/>
  </si>
  <si>
    <t>感染性廃棄物</t>
    <rPh sb="0" eb="3">
      <t>カンセンセイ</t>
    </rPh>
    <rPh sb="3" eb="6">
      <t>ハイキブツ</t>
    </rPh>
    <phoneticPr fontId="4"/>
  </si>
  <si>
    <t>0.30</t>
  </si>
  <si>
    <t>廃石綿等（飛散性）</t>
    <rPh sb="0" eb="1">
      <t>ハイ</t>
    </rPh>
    <rPh sb="1" eb="3">
      <t>セキメン</t>
    </rPh>
    <rPh sb="3" eb="4">
      <t>トウ</t>
    </rPh>
    <rPh sb="5" eb="7">
      <t>ヒサン</t>
    </rPh>
    <rPh sb="7" eb="8">
      <t>セイ</t>
    </rPh>
    <phoneticPr fontId="4"/>
  </si>
  <si>
    <t>廃水銀等</t>
    <rPh sb="0" eb="1">
      <t>ハイ</t>
    </rPh>
    <rPh sb="1" eb="3">
      <t>スイギン</t>
    </rPh>
    <rPh sb="3" eb="4">
      <t>トウ</t>
    </rPh>
    <phoneticPr fontId="2"/>
  </si>
  <si>
    <t>【注意事項】</t>
    <rPh sb="1" eb="3">
      <t>チュウイ</t>
    </rPh>
    <rPh sb="3" eb="5">
      <t>ジコウ</t>
    </rPh>
    <phoneticPr fontId="4"/>
  </si>
  <si>
    <t xml:space="preserve">  あくまでもマクロ的な重量を把握するための参考値であるため、各事業場で排出している産業廃棄物について自社で換算できる場合はその値を使用し、報告すること。</t>
    <rPh sb="10" eb="11">
      <t>テキ</t>
    </rPh>
    <rPh sb="12" eb="14">
      <t>ジュウリョウ</t>
    </rPh>
    <rPh sb="15" eb="17">
      <t>ハアク</t>
    </rPh>
    <rPh sb="22" eb="24">
      <t>サンコウ</t>
    </rPh>
    <rPh sb="24" eb="25">
      <t>チ</t>
    </rPh>
    <phoneticPr fontId="4"/>
  </si>
  <si>
    <t>　標記の係数を使う場合、2種類あるものについてはそれぞれの廃棄物の性状にあった係数を用いること。判断が付かない場合は従来値（兵庫県多量排出事業者報告記載）を用いてよい。</t>
    <rPh sb="1" eb="3">
      <t>ヒョウキ</t>
    </rPh>
    <rPh sb="4" eb="6">
      <t>ケイスウ</t>
    </rPh>
    <rPh sb="7" eb="8">
      <t>ツカ</t>
    </rPh>
    <rPh sb="9" eb="11">
      <t>バアイ</t>
    </rPh>
    <rPh sb="13" eb="15">
      <t>シュルイ</t>
    </rPh>
    <rPh sb="29" eb="32">
      <t>ハイキブツ</t>
    </rPh>
    <rPh sb="33" eb="35">
      <t>セイジョウ</t>
    </rPh>
    <rPh sb="39" eb="41">
      <t>ケイスウ</t>
    </rPh>
    <rPh sb="42" eb="43">
      <t>モチ</t>
    </rPh>
    <rPh sb="48" eb="50">
      <t>ハンダン</t>
    </rPh>
    <rPh sb="51" eb="52">
      <t>ツ</t>
    </rPh>
    <rPh sb="55" eb="57">
      <t>バアイ</t>
    </rPh>
    <rPh sb="58" eb="60">
      <t>ジュウライ</t>
    </rPh>
    <rPh sb="60" eb="61">
      <t>アタイ</t>
    </rPh>
    <rPh sb="62" eb="65">
      <t>ヒョウゴケン</t>
    </rPh>
    <rPh sb="65" eb="67">
      <t>タリョウ</t>
    </rPh>
    <rPh sb="67" eb="69">
      <t>ハイシュツ</t>
    </rPh>
    <rPh sb="69" eb="72">
      <t>ジギョウシャ</t>
    </rPh>
    <rPh sb="72" eb="74">
      <t>ホウコク</t>
    </rPh>
    <rPh sb="74" eb="76">
      <t>キサイ</t>
    </rPh>
    <rPh sb="78" eb="79">
      <t>モチ</t>
    </rPh>
    <phoneticPr fontId="4"/>
  </si>
  <si>
    <t xml:space="preserve">  特別管理産業廃棄物のうち、感染性産業廃棄物及び廃石綿等以外については、それぞれ1～19に該当する品目の換算係数に準拠する。</t>
    <rPh sb="2" eb="4">
      <t>トクベツ</t>
    </rPh>
    <rPh sb="4" eb="6">
      <t>カンリ</t>
    </rPh>
    <rPh sb="6" eb="8">
      <t>サンギョウ</t>
    </rPh>
    <rPh sb="8" eb="10">
      <t>ハイキ</t>
    </rPh>
    <rPh sb="10" eb="11">
      <t>ブツ</t>
    </rPh>
    <rPh sb="15" eb="18">
      <t>カンセンセイ</t>
    </rPh>
    <rPh sb="18" eb="20">
      <t>サンギョウ</t>
    </rPh>
    <rPh sb="20" eb="23">
      <t>ハイキブツ</t>
    </rPh>
    <rPh sb="23" eb="24">
      <t>オヨ</t>
    </rPh>
    <rPh sb="25" eb="26">
      <t>ハイ</t>
    </rPh>
    <rPh sb="26" eb="28">
      <t>イシワタ</t>
    </rPh>
    <rPh sb="28" eb="29">
      <t>トウ</t>
    </rPh>
    <rPh sb="29" eb="31">
      <t>イガイ</t>
    </rPh>
    <rPh sb="46" eb="48">
      <t>ガイトウ</t>
    </rPh>
    <rPh sb="50" eb="52">
      <t>ヒンモク</t>
    </rPh>
    <rPh sb="53" eb="55">
      <t>カンサン</t>
    </rPh>
    <rPh sb="55" eb="57">
      <t>ケイスウ</t>
    </rPh>
    <rPh sb="58" eb="60">
      <t>ジュンキョ</t>
    </rPh>
    <phoneticPr fontId="4"/>
  </si>
  <si>
    <t xml:space="preserve">  2トン車1台という場合には、積載した廃棄物の堆積を推計し、それに上記換算係数を掛けることによりトン数を計算する方法がある。</t>
    <rPh sb="5" eb="6">
      <t>クルマ</t>
    </rPh>
    <rPh sb="7" eb="8">
      <t>ダイ</t>
    </rPh>
    <rPh sb="11" eb="13">
      <t>バアイ</t>
    </rPh>
    <rPh sb="16" eb="18">
      <t>セキサイ</t>
    </rPh>
    <rPh sb="20" eb="22">
      <t>ハイキ</t>
    </rPh>
    <rPh sb="22" eb="23">
      <t>ブツ</t>
    </rPh>
    <rPh sb="24" eb="26">
      <t>タイセキ</t>
    </rPh>
    <rPh sb="27" eb="29">
      <t>スイケイ</t>
    </rPh>
    <rPh sb="34" eb="36">
      <t>ジョウキ</t>
    </rPh>
    <rPh sb="36" eb="38">
      <t>カンサン</t>
    </rPh>
    <rPh sb="38" eb="40">
      <t>ケイスウ</t>
    </rPh>
    <rPh sb="41" eb="42">
      <t>カ</t>
    </rPh>
    <rPh sb="51" eb="52">
      <t>スウ</t>
    </rPh>
    <rPh sb="53" eb="55">
      <t>ケイサン</t>
    </rPh>
    <rPh sb="57" eb="59">
      <t>ホウホウ</t>
    </rPh>
    <phoneticPr fontId="4"/>
  </si>
  <si>
    <t>記入間違いの多い「運搬先の住所」について</t>
    <rPh sb="0" eb="2">
      <t>キニュウ</t>
    </rPh>
    <rPh sb="2" eb="4">
      <t>マチガ</t>
    </rPh>
    <rPh sb="6" eb="7">
      <t>オオ</t>
    </rPh>
    <rPh sb="9" eb="11">
      <t>ウンパン</t>
    </rPh>
    <rPh sb="11" eb="12">
      <t>サキ</t>
    </rPh>
    <rPh sb="13" eb="15">
      <t>ジュウショ</t>
    </rPh>
    <phoneticPr fontId="4"/>
  </si>
  <si>
    <t>！運搬先の住所は収集運搬業者の住所ではありません。</t>
    <rPh sb="1" eb="4">
      <t>ウンパンサキ</t>
    </rPh>
    <rPh sb="5" eb="7">
      <t>ジュウショ</t>
    </rPh>
    <rPh sb="8" eb="10">
      <t>シュウシュウ</t>
    </rPh>
    <rPh sb="10" eb="12">
      <t>ウンパン</t>
    </rPh>
    <rPh sb="12" eb="14">
      <t>ギョウシャ</t>
    </rPh>
    <rPh sb="15" eb="17">
      <t>ジュウショ</t>
    </rPh>
    <phoneticPr fontId="4"/>
  </si>
  <si>
    <t>！マニフェストを確認し、運搬先の住所を記入してください。</t>
    <rPh sb="8" eb="10">
      <t>カクニン</t>
    </rPh>
    <rPh sb="12" eb="15">
      <t>ウンパンサキ</t>
    </rPh>
    <rPh sb="16" eb="18">
      <t>ジュウショ</t>
    </rPh>
    <rPh sb="19" eb="21">
      <t>キニュウ</t>
    </rPh>
    <phoneticPr fontId="4"/>
  </si>
  <si>
    <t>記載例　同一業者で積み替え保管がある場合</t>
    <rPh sb="0" eb="2">
      <t>キサイ</t>
    </rPh>
    <rPh sb="2" eb="3">
      <t>レイ</t>
    </rPh>
    <rPh sb="4" eb="6">
      <t>ドウイツ</t>
    </rPh>
    <rPh sb="6" eb="8">
      <t>ギョウシャ</t>
    </rPh>
    <rPh sb="9" eb="10">
      <t>ツ</t>
    </rPh>
    <rPh sb="11" eb="12">
      <t>カ</t>
    </rPh>
    <rPh sb="13" eb="15">
      <t>ホカン</t>
    </rPh>
    <rPh sb="18" eb="20">
      <t>バアイ</t>
    </rPh>
    <phoneticPr fontId="4"/>
  </si>
  <si>
    <t>　委託した同一事業者が積み替えを行う場合は、最終運搬先（処分業者）の住所を記入してください。</t>
    <rPh sb="1" eb="3">
      <t>イタク</t>
    </rPh>
    <rPh sb="5" eb="7">
      <t>ドウイツ</t>
    </rPh>
    <rPh sb="7" eb="10">
      <t>ジギョウシャ</t>
    </rPh>
    <rPh sb="11" eb="12">
      <t>ツ</t>
    </rPh>
    <rPh sb="13" eb="14">
      <t>カ</t>
    </rPh>
    <rPh sb="16" eb="17">
      <t>オコナ</t>
    </rPh>
    <rPh sb="18" eb="20">
      <t>バアイ</t>
    </rPh>
    <rPh sb="22" eb="24">
      <t>サイシュウ</t>
    </rPh>
    <rPh sb="24" eb="27">
      <t>ウンパンサキ</t>
    </rPh>
    <rPh sb="28" eb="30">
      <t>ショブン</t>
    </rPh>
    <rPh sb="30" eb="32">
      <t>ギョウシャ</t>
    </rPh>
    <rPh sb="34" eb="36">
      <t>ジュウショ</t>
    </rPh>
    <rPh sb="37" eb="39">
      <t>キニュウ</t>
    </rPh>
    <phoneticPr fontId="4"/>
  </si>
  <si>
    <t>記載例　区間を区切って２以上の収集運搬業者に委託した場合</t>
    <rPh sb="0" eb="2">
      <t>キサイ</t>
    </rPh>
    <rPh sb="2" eb="3">
      <t>レイ</t>
    </rPh>
    <rPh sb="4" eb="6">
      <t>クカン</t>
    </rPh>
    <rPh sb="7" eb="9">
      <t>クギ</t>
    </rPh>
    <rPh sb="12" eb="14">
      <t>イジョウ</t>
    </rPh>
    <rPh sb="15" eb="17">
      <t>シュウシュウ</t>
    </rPh>
    <rPh sb="17" eb="19">
      <t>ウンパン</t>
    </rPh>
    <rPh sb="19" eb="21">
      <t>ギョウシャ</t>
    </rPh>
    <rPh sb="22" eb="24">
      <t>イタク</t>
    </rPh>
    <rPh sb="26" eb="28">
      <t>バアイ</t>
    </rPh>
    <phoneticPr fontId="4"/>
  </si>
  <si>
    <t>　　区間を分けて２以上の収集運搬業者に委託する場合は、行を分けて記載して下さい。</t>
    <rPh sb="2" eb="4">
      <t>クカン</t>
    </rPh>
    <rPh sb="5" eb="6">
      <t>ワ</t>
    </rPh>
    <rPh sb="9" eb="11">
      <t>イジョウ</t>
    </rPh>
    <rPh sb="12" eb="14">
      <t>シュウシュウ</t>
    </rPh>
    <rPh sb="14" eb="16">
      <t>ウンパン</t>
    </rPh>
    <rPh sb="16" eb="18">
      <t>ギョウシャ</t>
    </rPh>
    <rPh sb="19" eb="21">
      <t>イタク</t>
    </rPh>
    <rPh sb="23" eb="25">
      <t>バアイ</t>
    </rPh>
    <rPh sb="27" eb="28">
      <t>ギョウ</t>
    </rPh>
    <rPh sb="29" eb="30">
      <t>ワ</t>
    </rPh>
    <rPh sb="32" eb="34">
      <t>キサイ</t>
    </rPh>
    <rPh sb="36" eb="37">
      <t>クダ</t>
    </rPh>
    <phoneticPr fontId="4"/>
  </si>
  <si>
    <t>記入間違いの多い</t>
    <rPh sb="0" eb="2">
      <t>キニュウ</t>
    </rPh>
    <rPh sb="2" eb="4">
      <t>マチガ</t>
    </rPh>
    <rPh sb="6" eb="7">
      <t>オオ</t>
    </rPh>
    <phoneticPr fontId="4"/>
  </si>
  <si>
    <t>許可番号について</t>
    <rPh sb="0" eb="2">
      <t>キョカ</t>
    </rPh>
    <rPh sb="2" eb="4">
      <t>バンゴウ</t>
    </rPh>
    <phoneticPr fontId="4"/>
  </si>
  <si>
    <t>（特別管理）産業廃棄物処理業許可ごとに付与する10桁又は11桁の番号。</t>
    <rPh sb="26" eb="27">
      <t>マタ</t>
    </rPh>
    <phoneticPr fontId="4"/>
  </si>
  <si>
    <t>構成は以下のとおりとなっている。</t>
    <phoneticPr fontId="4"/>
  </si>
  <si>
    <t>○</t>
    <phoneticPr fontId="4"/>
  </si>
  <si>
    <t>都道府県・政令市都道府県番号</t>
    <rPh sb="0" eb="4">
      <t>トドウフケン</t>
    </rPh>
    <rPh sb="5" eb="7">
      <t>セイレイ</t>
    </rPh>
    <rPh sb="7" eb="8">
      <t>シ</t>
    </rPh>
    <rPh sb="8" eb="12">
      <t>トドウフケン</t>
    </rPh>
    <rPh sb="12" eb="14">
      <t>バンゴウ</t>
    </rPh>
    <phoneticPr fontId="4"/>
  </si>
  <si>
    <t>業の種類</t>
    <rPh sb="0" eb="1">
      <t>ギョウ</t>
    </rPh>
    <rPh sb="2" eb="4">
      <t>シュルイ</t>
    </rPh>
    <phoneticPr fontId="4"/>
  </si>
  <si>
    <t>都道府県番号</t>
  </si>
  <si>
    <t>都道府県名</t>
  </si>
  <si>
    <t>政令市番号</t>
  </si>
  <si>
    <t>政令市</t>
  </si>
  <si>
    <t>北海道</t>
  </si>
  <si>
    <t>鳥取県</t>
  </si>
  <si>
    <t>旭川市</t>
  </si>
  <si>
    <t>福山市</t>
  </si>
  <si>
    <t>産業廃棄物収集運搬業</t>
  </si>
  <si>
    <t>積替を含まないもの</t>
  </si>
  <si>
    <t>青森県</t>
  </si>
  <si>
    <t>島根県</t>
  </si>
  <si>
    <t>札幌市</t>
  </si>
  <si>
    <t>高知市</t>
  </si>
  <si>
    <t>岩手県</t>
  </si>
  <si>
    <t>岡山県</t>
  </si>
  <si>
    <t>函館市</t>
  </si>
  <si>
    <t>宮崎市</t>
  </si>
  <si>
    <t>積替を含むもの</t>
  </si>
  <si>
    <t>宮城県</t>
  </si>
  <si>
    <t>広島県</t>
  </si>
  <si>
    <t>仙台市</t>
  </si>
  <si>
    <t>いわき市</t>
  </si>
  <si>
    <t>秋田県</t>
  </si>
  <si>
    <t>山口県</t>
  </si>
  <si>
    <t>千葉市</t>
  </si>
  <si>
    <t>長野市</t>
  </si>
  <si>
    <t>産業廃棄物処分業</t>
  </si>
  <si>
    <t>中間処分のみ</t>
  </si>
  <si>
    <t>山形県</t>
  </si>
  <si>
    <t>徳島県</t>
  </si>
  <si>
    <t>横浜市</t>
  </si>
  <si>
    <t>豊橋市</t>
  </si>
  <si>
    <t>福島県</t>
  </si>
  <si>
    <t>香川県</t>
  </si>
  <si>
    <t>川崎市</t>
  </si>
  <si>
    <t>高松市</t>
  </si>
  <si>
    <t>最終処分のみ</t>
  </si>
  <si>
    <t>茨城県</t>
  </si>
  <si>
    <t>愛媛県</t>
  </si>
  <si>
    <t>横須賀市</t>
  </si>
  <si>
    <t>相模原市</t>
  </si>
  <si>
    <t>栃木県</t>
  </si>
  <si>
    <t>高知県</t>
  </si>
  <si>
    <t>新潟市</t>
  </si>
  <si>
    <t>西宮市</t>
  </si>
  <si>
    <t>中間処分・最終処分</t>
  </si>
  <si>
    <t>群馬県</t>
  </si>
  <si>
    <t>福岡県</t>
  </si>
  <si>
    <t>金沢市</t>
  </si>
  <si>
    <t>倉敷市</t>
  </si>
  <si>
    <t>埼玉県</t>
  </si>
  <si>
    <t>佐賀県</t>
  </si>
  <si>
    <t>岐阜市</t>
  </si>
  <si>
    <t>さいたま市</t>
  </si>
  <si>
    <t>特別管理産業廃棄物収集運搬業</t>
  </si>
  <si>
    <t>千葉県</t>
  </si>
  <si>
    <t>長崎県</t>
  </si>
  <si>
    <t>静岡市</t>
  </si>
  <si>
    <t>奈良市</t>
  </si>
  <si>
    <t>東京都</t>
  </si>
  <si>
    <t>熊本県</t>
  </si>
  <si>
    <t>浜松市</t>
  </si>
  <si>
    <t>川越市</t>
  </si>
  <si>
    <t>神奈川県</t>
  </si>
  <si>
    <t>大分県</t>
  </si>
  <si>
    <t>名古屋市</t>
  </si>
  <si>
    <t>船橋市</t>
  </si>
  <si>
    <t>新潟県</t>
  </si>
  <si>
    <t>宮崎県</t>
  </si>
  <si>
    <t>京都市</t>
  </si>
  <si>
    <t>岡崎市</t>
  </si>
  <si>
    <t>特別管理産業廃棄物処分業</t>
  </si>
  <si>
    <t>富山県</t>
  </si>
  <si>
    <t>鹿児島県</t>
  </si>
  <si>
    <t>大阪市</t>
  </si>
  <si>
    <t>高槻市</t>
  </si>
  <si>
    <t>石川県</t>
  </si>
  <si>
    <t>沖縄県</t>
  </si>
  <si>
    <t>堺市</t>
  </si>
  <si>
    <t>青森市</t>
  </si>
  <si>
    <t>福井県</t>
  </si>
  <si>
    <t>東大阪市</t>
  </si>
  <si>
    <t>盛岡市</t>
  </si>
  <si>
    <t>山梨県</t>
  </si>
  <si>
    <t>神戸市</t>
  </si>
  <si>
    <t>柏市</t>
  </si>
  <si>
    <t>長野県</t>
  </si>
  <si>
    <t>姫路市</t>
  </si>
  <si>
    <t>久留米市</t>
  </si>
  <si>
    <t>岐阜県</t>
  </si>
  <si>
    <t>尼崎市</t>
  </si>
  <si>
    <t>前橋市</t>
    <rPh sb="0" eb="2">
      <t>マエハシ</t>
    </rPh>
    <rPh sb="2" eb="3">
      <t>シ</t>
    </rPh>
    <phoneticPr fontId="2"/>
  </si>
  <si>
    <t>静岡県</t>
  </si>
  <si>
    <t>和歌山市</t>
  </si>
  <si>
    <t>大津市</t>
    <rPh sb="0" eb="3">
      <t>オオツシ</t>
    </rPh>
    <phoneticPr fontId="2"/>
  </si>
  <si>
    <t>愛知県</t>
  </si>
  <si>
    <t>広島市</t>
  </si>
  <si>
    <t>高崎市</t>
    <rPh sb="0" eb="3">
      <t>タカサキシ</t>
    </rPh>
    <phoneticPr fontId="2"/>
  </si>
  <si>
    <t>三重県</t>
  </si>
  <si>
    <t>呉市</t>
  </si>
  <si>
    <t>豊中市</t>
    <rPh sb="0" eb="3">
      <t>トヨナカシ</t>
    </rPh>
    <phoneticPr fontId="2"/>
  </si>
  <si>
    <t>滋賀県</t>
  </si>
  <si>
    <t>下関市</t>
  </si>
  <si>
    <t>那覇市</t>
    <rPh sb="0" eb="3">
      <t>ナハシ</t>
    </rPh>
    <phoneticPr fontId="2"/>
  </si>
  <si>
    <t>京都府</t>
  </si>
  <si>
    <t>北九州市</t>
  </si>
  <si>
    <t>枚方市</t>
    <rPh sb="0" eb="3">
      <t>ヒラカタシ</t>
    </rPh>
    <phoneticPr fontId="2"/>
  </si>
  <si>
    <t>大阪府</t>
  </si>
  <si>
    <t>福岡市</t>
  </si>
  <si>
    <t>越谷市</t>
    <rPh sb="0" eb="2">
      <t>コシタニ</t>
    </rPh>
    <rPh sb="2" eb="3">
      <t>シ</t>
    </rPh>
    <phoneticPr fontId="2"/>
  </si>
  <si>
    <t>兵庫県</t>
  </si>
  <si>
    <t>大牟田市</t>
  </si>
  <si>
    <t>八戸市</t>
    <rPh sb="0" eb="3">
      <t>ハチノヘシ</t>
    </rPh>
    <phoneticPr fontId="2"/>
  </si>
  <si>
    <t>奈良県</t>
  </si>
  <si>
    <t>長崎市</t>
  </si>
  <si>
    <t>福島市</t>
    <rPh sb="0" eb="3">
      <t>フクシマシ</t>
    </rPh>
    <phoneticPr fontId="2"/>
  </si>
  <si>
    <t>和歌山県</t>
  </si>
  <si>
    <t>佐世保市</t>
  </si>
  <si>
    <t>川口市</t>
    <rPh sb="0" eb="3">
      <t>カワグチシ</t>
    </rPh>
    <phoneticPr fontId="2"/>
  </si>
  <si>
    <t>熊本市</t>
  </si>
  <si>
    <t>八尾市</t>
    <rPh sb="0" eb="3">
      <t>ヤオシ</t>
    </rPh>
    <phoneticPr fontId="2"/>
  </si>
  <si>
    <t>鹿児島市</t>
  </si>
  <si>
    <t>明石市</t>
    <rPh sb="0" eb="3">
      <t>アカシシ</t>
    </rPh>
    <phoneticPr fontId="2"/>
  </si>
  <si>
    <t>岡山市</t>
  </si>
  <si>
    <t>鳥取市</t>
    <rPh sb="0" eb="3">
      <t>トットリシ</t>
    </rPh>
    <phoneticPr fontId="2"/>
  </si>
  <si>
    <t>宇都宮市</t>
  </si>
  <si>
    <t>松江市</t>
    <rPh sb="0" eb="3">
      <t>マツエシ</t>
    </rPh>
    <phoneticPr fontId="2"/>
  </si>
  <si>
    <t>富山市</t>
  </si>
  <si>
    <t>山形市</t>
    <rPh sb="0" eb="3">
      <t>ヤマガタシ</t>
    </rPh>
    <phoneticPr fontId="2"/>
  </si>
  <si>
    <t>秋田市</t>
  </si>
  <si>
    <t>福井市</t>
    <rPh sb="0" eb="3">
      <t>フクイシ</t>
    </rPh>
    <phoneticPr fontId="2"/>
  </si>
  <si>
    <t>郡山市</t>
  </si>
  <si>
    <t>甲府市</t>
    <rPh sb="0" eb="3">
      <t>コウフシ</t>
    </rPh>
    <phoneticPr fontId="2"/>
  </si>
  <si>
    <t>大分市</t>
  </si>
  <si>
    <t>寝屋川市</t>
    <rPh sb="0" eb="4">
      <t>ネヤガワシ</t>
    </rPh>
    <phoneticPr fontId="2"/>
  </si>
  <si>
    <t>松山市</t>
  </si>
  <si>
    <t>吹田市</t>
    <rPh sb="0" eb="3">
      <t>スイタシ</t>
    </rPh>
    <phoneticPr fontId="2"/>
  </si>
  <si>
    <t>豊田市</t>
  </si>
  <si>
    <t>記載例　複数の許可番号を有する処理業者に委託した場合</t>
    <rPh sb="0" eb="2">
      <t>キサイ</t>
    </rPh>
    <rPh sb="2" eb="3">
      <t>レイ</t>
    </rPh>
    <rPh sb="4" eb="6">
      <t>フクスウ</t>
    </rPh>
    <rPh sb="7" eb="9">
      <t>キョカ</t>
    </rPh>
    <rPh sb="9" eb="11">
      <t>バンゴウ</t>
    </rPh>
    <rPh sb="12" eb="13">
      <t>ユウ</t>
    </rPh>
    <rPh sb="15" eb="17">
      <t>ショリ</t>
    </rPh>
    <rPh sb="17" eb="19">
      <t>ギョウシャ</t>
    </rPh>
    <rPh sb="20" eb="22">
      <t>イタク</t>
    </rPh>
    <rPh sb="24" eb="26">
      <t>バアイ</t>
    </rPh>
    <phoneticPr fontId="4"/>
  </si>
  <si>
    <t>＊業者によっては複数の許可番号を持っている場合がありますので委託契約書で確認してください。　　　　　　上記の場合は特別管理産業廃棄物（特管産廃）を委託したので、特別管理産業廃棄物の処理業許可番号を記入します。また、運搬受託者の許可番号には積み込み先である兵庫県の許可番号を記入します。</t>
    <rPh sb="98" eb="100">
      <t>キニュウ</t>
    </rPh>
    <rPh sb="107" eb="109">
      <t>ウンパン</t>
    </rPh>
    <rPh sb="109" eb="112">
      <t>ジュタクシャ</t>
    </rPh>
    <rPh sb="113" eb="115">
      <t>キョカ</t>
    </rPh>
    <rPh sb="115" eb="117">
      <t>バンゴウ</t>
    </rPh>
    <rPh sb="119" eb="120">
      <t>ツ</t>
    </rPh>
    <rPh sb="121" eb="122">
      <t>コ</t>
    </rPh>
    <rPh sb="123" eb="124">
      <t>サキ</t>
    </rPh>
    <rPh sb="127" eb="130">
      <t>ヒョウゴケン</t>
    </rPh>
    <rPh sb="131" eb="133">
      <t>キョカ</t>
    </rPh>
    <rPh sb="133" eb="135">
      <t>バンゴウ</t>
    </rPh>
    <rPh sb="136" eb="138">
      <t>キニュウ</t>
    </rPh>
    <phoneticPr fontId="4"/>
  </si>
  <si>
    <t>05 鉱業,砕石業,砂利採取業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</si>
</sst>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 "/>
  </numFmts>
  <fonts count="6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10"/>
      <name val="ＭＳ Ｐゴシック"/>
      <family val="3"/>
      <charset val="128"/>
    </font>
    <font>
      <sz val="6"/>
      <name val="ＭＳ Ｐゴシック"/>
      <family val="3"/>
      <charset val="128"/>
    </font>
    <font>
      <u/>
      <sz val="11"/>
      <color indexed="12"/>
      <name val="ＭＳ Ｐゴシック"/>
      <family val="3"/>
      <charset val="128"/>
    </font>
    <font>
      <b/>
      <sz val="11"/>
      <name val="ＭＳ ゴシック"/>
      <family val="3"/>
      <charset val="128"/>
    </font>
    <font>
      <sz val="11"/>
      <name val="ＭＳ 明朝"/>
      <family val="1"/>
      <charset val="128"/>
    </font>
    <font>
      <sz val="10"/>
      <name val="ＭＳ 明朝"/>
      <family val="1"/>
      <charset val="128"/>
    </font>
    <font>
      <sz val="9"/>
      <name val="ＭＳ 明朝"/>
      <family val="1"/>
      <charset val="128"/>
    </font>
    <font>
      <b/>
      <sz val="11"/>
      <name val="ＭＳ 明朝"/>
      <family val="1"/>
      <charset val="128"/>
    </font>
    <font>
      <sz val="10"/>
      <name val="ＭＳ Ｐゴシック"/>
      <family val="3"/>
      <charset val="128"/>
    </font>
    <font>
      <sz val="14"/>
      <name val="ＭＳ 明朝"/>
      <family val="1"/>
      <charset val="128"/>
    </font>
    <font>
      <sz val="12"/>
      <name val="ＭＳ 明朝"/>
      <family val="1"/>
      <charset val="128"/>
    </font>
    <font>
      <sz val="8"/>
      <name val="ＭＳ Ｐ明朝"/>
      <family val="1"/>
      <charset val="128"/>
    </font>
    <font>
      <sz val="8"/>
      <name val="ＭＳ 明朝"/>
      <family val="1"/>
      <charset val="128"/>
    </font>
    <font>
      <sz val="8"/>
      <name val="ＭＳ Ｐゴシック"/>
      <family val="3"/>
      <charset val="128"/>
    </font>
    <font>
      <sz val="14"/>
      <name val="ＭＳ Ｐ明朝"/>
      <family val="1"/>
      <charset val="128"/>
    </font>
    <font>
      <sz val="11"/>
      <name val="ＭＳ Ｐ明朝"/>
      <family val="1"/>
      <charset val="128"/>
    </font>
    <font>
      <sz val="10"/>
      <name val="Century"/>
      <family val="1"/>
    </font>
    <font>
      <sz val="12"/>
      <name val="ＭＳ Ｐ明朝"/>
      <family val="1"/>
      <charset val="128"/>
    </font>
    <font>
      <sz val="9"/>
      <color indexed="81"/>
      <name val="ＭＳ Ｐゴシック"/>
      <family val="3"/>
      <charset val="128"/>
    </font>
    <font>
      <vertAlign val="superscript"/>
      <sz val="9"/>
      <color indexed="81"/>
      <name val="ＭＳ Ｐゴシック"/>
      <family val="3"/>
      <charset val="128"/>
    </font>
    <font>
      <sz val="9"/>
      <color indexed="10"/>
      <name val="ＭＳ Ｐゴシック"/>
      <family val="3"/>
      <charset val="128"/>
    </font>
    <font>
      <b/>
      <sz val="9"/>
      <color indexed="81"/>
      <name val="ＭＳ Ｐゴシック"/>
      <family val="3"/>
      <charset val="128"/>
    </font>
    <font>
      <sz val="14"/>
      <name val="ＭＳ Ｐゴシック"/>
      <family val="3"/>
      <charset val="128"/>
    </font>
    <font>
      <sz val="12"/>
      <color indexed="12"/>
      <name val="ＭＳ 明朝"/>
      <family val="1"/>
      <charset val="128"/>
    </font>
    <font>
      <sz val="16"/>
      <name val="ＭＳ 明朝"/>
      <family val="1"/>
      <charset val="128"/>
    </font>
    <font>
      <sz val="11"/>
      <color indexed="12"/>
      <name val="ＭＳ 明朝"/>
      <family val="1"/>
      <charset val="128"/>
    </font>
    <font>
      <b/>
      <sz val="14"/>
      <color indexed="10"/>
      <name val="ＭＳ ゴシック"/>
      <family val="3"/>
      <charset val="128"/>
    </font>
    <font>
      <sz val="12"/>
      <color indexed="10"/>
      <name val="ＭＳ 明朝"/>
      <family val="1"/>
      <charset val="128"/>
    </font>
    <font>
      <b/>
      <sz val="9"/>
      <name val="ＭＳ ゴシック"/>
      <family val="3"/>
      <charset val="128"/>
    </font>
    <font>
      <b/>
      <sz val="10"/>
      <name val="ＭＳ ゴシック"/>
      <family val="3"/>
      <charset val="128"/>
    </font>
    <font>
      <b/>
      <sz val="12"/>
      <color indexed="10"/>
      <name val="ＭＳ 明朝"/>
      <family val="1"/>
      <charset val="128"/>
    </font>
    <font>
      <sz val="12"/>
      <name val="ＭＳ Ｐゴシック"/>
      <family val="3"/>
      <charset val="128"/>
    </font>
    <font>
      <b/>
      <sz val="12"/>
      <name val="ＭＳ Ｐゴシック"/>
      <family val="3"/>
      <charset val="128"/>
    </font>
    <font>
      <sz val="9"/>
      <name val="ＭＳ Ｐゴシック"/>
      <family val="3"/>
      <charset val="128"/>
    </font>
    <font>
      <b/>
      <sz val="12"/>
      <name val="ＭＳ 明朝"/>
      <family val="1"/>
      <charset val="128"/>
    </font>
    <font>
      <vertAlign val="superscript"/>
      <sz val="11"/>
      <name val="ＭＳ 明朝"/>
      <family val="1"/>
      <charset val="128"/>
    </font>
    <font>
      <b/>
      <sz val="10.5"/>
      <name val="ＭＳ ゴシック"/>
      <family val="3"/>
      <charset val="128"/>
    </font>
    <font>
      <sz val="10.5"/>
      <name val="ＭＳ 明朝"/>
      <family val="1"/>
      <charset val="128"/>
    </font>
    <font>
      <sz val="10.5"/>
      <name val="Century"/>
      <family val="1"/>
    </font>
    <font>
      <vertAlign val="superscript"/>
      <sz val="10.5"/>
      <name val="Century"/>
      <family val="1"/>
    </font>
    <font>
      <b/>
      <sz val="10.5"/>
      <name val="Century"/>
      <family val="1"/>
    </font>
    <font>
      <b/>
      <sz val="10.5"/>
      <name val="ＭＳ 明朝"/>
      <family val="1"/>
      <charset val="128"/>
    </font>
    <font>
      <b/>
      <sz val="10.5"/>
      <color indexed="10"/>
      <name val="ＭＳ 明朝"/>
      <family val="1"/>
      <charset val="128"/>
    </font>
    <font>
      <sz val="10.5"/>
      <color indexed="10"/>
      <name val="ＭＳ Ｐ明朝"/>
      <family val="1"/>
      <charset val="128"/>
    </font>
    <font>
      <b/>
      <sz val="11"/>
      <color indexed="10"/>
      <name val="ＭＳ 明朝"/>
      <family val="1"/>
      <charset val="128"/>
    </font>
    <font>
      <sz val="10.45"/>
      <color indexed="8"/>
      <name val="MS UI Gothic"/>
      <family val="3"/>
      <charset val="128"/>
    </font>
    <font>
      <sz val="20"/>
      <name val="ＭＳ Ｐゴシック"/>
      <family val="3"/>
      <charset val="128"/>
    </font>
    <font>
      <b/>
      <sz val="10.45"/>
      <color indexed="63"/>
      <name val="MS UI Gothic"/>
      <family val="3"/>
      <charset val="128"/>
    </font>
    <font>
      <sz val="10.45"/>
      <name val="MS UI Gothic"/>
      <family val="3"/>
      <charset val="128"/>
    </font>
    <font>
      <sz val="10"/>
      <color indexed="8"/>
      <name val="MS UI Gothic"/>
      <family val="3"/>
      <charset val="128"/>
    </font>
    <font>
      <b/>
      <sz val="9"/>
      <color indexed="63"/>
      <name val="MS UI Gothic"/>
      <family val="3"/>
      <charset val="128"/>
    </font>
    <font>
      <sz val="11"/>
      <color rgb="FFFF0000"/>
      <name val="ＭＳ Ｐゴシック"/>
      <family val="3"/>
      <charset val="128"/>
    </font>
    <font>
      <sz val="10.5"/>
      <color theme="1"/>
      <name val="MS UI Gothic"/>
      <family val="3"/>
      <charset val="128"/>
    </font>
    <font>
      <sz val="10.5"/>
      <name val="MS UI Gothic"/>
      <family val="3"/>
      <charset val="128"/>
    </font>
    <font>
      <sz val="10.5"/>
      <color theme="1"/>
      <name val="ＭＳ Ｐゴシック"/>
      <family val="2"/>
      <charset val="128"/>
      <scheme val="minor"/>
    </font>
    <font>
      <sz val="10.5"/>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s>
  <fills count="1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0000"/>
        <bgColor indexed="64"/>
      </patternFill>
    </fill>
  </fills>
  <borders count="8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diagonal/>
    </border>
    <border>
      <left/>
      <right style="dotted">
        <color indexed="64"/>
      </right>
      <top/>
      <bottom/>
      <diagonal/>
    </border>
    <border>
      <left style="dotted">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style="medium">
        <color indexed="64"/>
      </right>
      <top style="dotted">
        <color indexed="64"/>
      </top>
      <bottom style="medium">
        <color indexed="64"/>
      </bottom>
      <diagonal/>
    </border>
    <border>
      <left style="medium">
        <color indexed="64"/>
      </left>
      <right style="thin">
        <color indexed="64"/>
      </right>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s>
  <cellStyleXfs count="5">
    <xf numFmtId="0" fontId="0" fillId="0" borderId="0">
      <alignment vertical="center"/>
    </xf>
    <xf numFmtId="0" fontId="1" fillId="0" borderId="0">
      <alignment vertical="center"/>
    </xf>
    <xf numFmtId="0" fontId="5" fillId="0" borderId="0" applyNumberFormat="0" applyFill="0" applyBorder="0" applyAlignment="0" applyProtection="0">
      <alignment vertical="top"/>
      <protection locked="0"/>
    </xf>
    <xf numFmtId="0" fontId="1" fillId="0" borderId="0"/>
    <xf numFmtId="0" fontId="1" fillId="0" borderId="0">
      <alignment vertical="center"/>
    </xf>
  </cellStyleXfs>
  <cellXfs count="609">
    <xf numFmtId="0" fontId="0" fillId="0" borderId="0" xfId="0">
      <alignment vertical="center"/>
    </xf>
    <xf numFmtId="0" fontId="1" fillId="0" borderId="0" xfId="1" applyFont="1">
      <alignment vertical="center"/>
    </xf>
    <xf numFmtId="0" fontId="3" fillId="0" borderId="0" xfId="1" applyFont="1">
      <alignment vertical="center"/>
    </xf>
    <xf numFmtId="0" fontId="1" fillId="0" borderId="0" xfId="1">
      <alignment vertical="center"/>
    </xf>
    <xf numFmtId="0" fontId="5" fillId="2" borderId="0" xfId="2" applyFont="1" applyFill="1" applyAlignment="1" applyProtection="1">
      <alignment vertical="center"/>
    </xf>
    <xf numFmtId="0" fontId="6" fillId="0" borderId="0" xfId="1" applyFont="1">
      <alignment vertical="center"/>
    </xf>
    <xf numFmtId="0" fontId="7" fillId="0" borderId="0" xfId="1" applyFont="1">
      <alignment vertical="center"/>
    </xf>
    <xf numFmtId="0" fontId="7" fillId="0" borderId="1" xfId="3" applyFont="1" applyBorder="1" applyAlignment="1">
      <alignment vertical="center"/>
    </xf>
    <xf numFmtId="0" fontId="7" fillId="0" borderId="2" xfId="3" applyFont="1" applyBorder="1" applyAlignment="1"/>
    <xf numFmtId="0" fontId="7" fillId="0" borderId="2" xfId="3" applyFont="1" applyBorder="1" applyAlignment="1">
      <alignment horizontal="center"/>
    </xf>
    <xf numFmtId="0" fontId="7" fillId="0" borderId="3" xfId="1" applyFont="1" applyBorder="1">
      <alignment vertical="center"/>
    </xf>
    <xf numFmtId="0" fontId="7" fillId="0" borderId="4" xfId="3" quotePrefix="1" applyFont="1" applyBorder="1" applyAlignment="1">
      <alignment horizontal="center" vertical="center"/>
    </xf>
    <xf numFmtId="0" fontId="7" fillId="0" borderId="6" xfId="1" applyFont="1" applyBorder="1" applyAlignment="1">
      <alignment vertical="center" wrapText="1"/>
    </xf>
    <xf numFmtId="0" fontId="7" fillId="0" borderId="9" xfId="3" applyFont="1" applyBorder="1" applyAlignment="1">
      <alignment vertical="center"/>
    </xf>
    <xf numFmtId="0" fontId="7" fillId="0" borderId="10" xfId="1" applyFont="1" applyBorder="1" applyAlignment="1">
      <alignment vertical="center" wrapText="1"/>
    </xf>
    <xf numFmtId="0" fontId="7" fillId="0" borderId="13" xfId="3" applyFont="1" applyBorder="1" applyAlignment="1">
      <alignment vertical="center"/>
    </xf>
    <xf numFmtId="0" fontId="7" fillId="0" borderId="14" xfId="1" applyFont="1" applyBorder="1" applyAlignment="1">
      <alignment vertical="center" wrapText="1"/>
    </xf>
    <xf numFmtId="0" fontId="7" fillId="0" borderId="15" xfId="3" applyFont="1" applyBorder="1" applyAlignment="1">
      <alignment vertical="center"/>
    </xf>
    <xf numFmtId="0" fontId="7" fillId="0" borderId="16" xfId="1" applyFont="1" applyBorder="1" applyAlignment="1">
      <alignment vertical="center" wrapText="1"/>
    </xf>
    <xf numFmtId="0" fontId="7" fillId="0" borderId="19" xfId="3" applyFont="1" applyBorder="1" applyAlignment="1">
      <alignment vertical="center"/>
    </xf>
    <xf numFmtId="0" fontId="7" fillId="0" borderId="20" xfId="1" applyFont="1" applyBorder="1" applyAlignment="1">
      <alignment vertical="center" wrapText="1"/>
    </xf>
    <xf numFmtId="0" fontId="7" fillId="0" borderId="21" xfId="3" applyFont="1" applyBorder="1" applyAlignment="1">
      <alignment vertical="center"/>
    </xf>
    <xf numFmtId="0" fontId="7" fillId="0" borderId="22" xfId="1" applyFont="1" applyBorder="1" applyAlignment="1">
      <alignment vertical="center" wrapText="1"/>
    </xf>
    <xf numFmtId="0" fontId="7" fillId="0" borderId="24" xfId="1" applyFont="1" applyBorder="1" applyAlignment="1">
      <alignment vertical="center" wrapText="1"/>
    </xf>
    <xf numFmtId="0" fontId="7" fillId="0" borderId="12" xfId="3" applyFont="1" applyBorder="1" applyAlignment="1">
      <alignment horizontal="center" vertical="center" shrinkToFit="1"/>
    </xf>
    <xf numFmtId="0" fontId="7" fillId="0" borderId="27" xfId="3" applyFont="1" applyBorder="1" applyAlignment="1">
      <alignment vertical="center"/>
    </xf>
    <xf numFmtId="0" fontId="7" fillId="0" borderId="29" xfId="1" applyFont="1" applyBorder="1" applyAlignment="1">
      <alignment vertical="center" wrapText="1"/>
    </xf>
    <xf numFmtId="0" fontId="7" fillId="0" borderId="31" xfId="1" applyFont="1" applyBorder="1" applyAlignment="1">
      <alignment vertical="center" wrapText="1"/>
    </xf>
    <xf numFmtId="0" fontId="7" fillId="0" borderId="31" xfId="0" applyFont="1" applyBorder="1" applyAlignment="1">
      <alignment vertical="center" wrapText="1"/>
    </xf>
    <xf numFmtId="0" fontId="0" fillId="0" borderId="0" xfId="0" applyAlignment="1"/>
    <xf numFmtId="0" fontId="7" fillId="0" borderId="29" xfId="0" applyFont="1" applyBorder="1" applyAlignment="1">
      <alignment vertical="center" wrapText="1"/>
    </xf>
    <xf numFmtId="0" fontId="7" fillId="0" borderId="6" xfId="0" applyFont="1" applyBorder="1" applyAlignment="1">
      <alignment vertical="center" wrapText="1"/>
    </xf>
    <xf numFmtId="0" fontId="7" fillId="0" borderId="32" xfId="0" applyFont="1" applyBorder="1" applyAlignment="1">
      <alignment vertical="center" wrapText="1"/>
    </xf>
    <xf numFmtId="0" fontId="7" fillId="0" borderId="0" xfId="3" applyFont="1" applyBorder="1" applyAlignment="1">
      <alignment vertical="center"/>
    </xf>
    <xf numFmtId="0" fontId="7" fillId="0" borderId="0" xfId="1" applyFont="1" applyBorder="1" applyAlignment="1">
      <alignment vertical="center" wrapText="1"/>
    </xf>
    <xf numFmtId="0" fontId="7" fillId="0" borderId="0" xfId="1" applyFont="1" applyBorder="1">
      <alignment vertical="center"/>
    </xf>
    <xf numFmtId="0" fontId="7" fillId="0" borderId="38" xfId="1" applyFont="1" applyBorder="1">
      <alignment vertical="center"/>
    </xf>
    <xf numFmtId="0" fontId="7" fillId="0" borderId="30" xfId="1" applyFont="1" applyBorder="1">
      <alignment vertical="center"/>
    </xf>
    <xf numFmtId="0" fontId="7" fillId="0" borderId="22" xfId="1" applyFont="1" applyBorder="1">
      <alignment vertical="center"/>
    </xf>
    <xf numFmtId="0" fontId="7" fillId="0" borderId="25" xfId="1" applyFont="1" applyBorder="1">
      <alignment vertical="center"/>
    </xf>
    <xf numFmtId="0" fontId="7" fillId="0" borderId="39" xfId="1" applyFont="1" applyBorder="1">
      <alignment vertical="center"/>
    </xf>
    <xf numFmtId="0" fontId="7" fillId="0" borderId="41" xfId="1" applyFont="1" applyBorder="1">
      <alignment vertical="center"/>
    </xf>
    <xf numFmtId="0" fontId="7" fillId="0" borderId="5" xfId="1" applyFont="1" applyBorder="1">
      <alignment vertical="center"/>
    </xf>
    <xf numFmtId="0" fontId="7" fillId="0" borderId="24" xfId="1" applyFont="1" applyBorder="1">
      <alignment vertical="center"/>
    </xf>
    <xf numFmtId="0" fontId="6" fillId="0" borderId="0" xfId="3" applyFont="1" applyBorder="1" applyAlignment="1">
      <alignment vertical="center"/>
    </xf>
    <xf numFmtId="0" fontId="10" fillId="0" borderId="0" xfId="3" applyFont="1" applyBorder="1" applyAlignment="1">
      <alignment vertical="center"/>
    </xf>
    <xf numFmtId="0" fontId="7" fillId="0" borderId="47" xfId="3" applyFont="1" applyBorder="1" applyAlignment="1">
      <alignment horizontal="center"/>
    </xf>
    <xf numFmtId="0" fontId="7" fillId="0" borderId="4" xfId="3" quotePrefix="1" applyFont="1" applyBorder="1" applyAlignment="1">
      <alignment horizontal="center" vertical="center" shrinkToFit="1"/>
    </xf>
    <xf numFmtId="0" fontId="7" fillId="0" borderId="22" xfId="0" applyFont="1" applyBorder="1" applyAlignment="1">
      <alignment vertical="center" wrapText="1"/>
    </xf>
    <xf numFmtId="0" fontId="7" fillId="0" borderId="38" xfId="0" applyFont="1" applyBorder="1" applyAlignment="1">
      <alignment vertical="center" wrapText="1"/>
    </xf>
    <xf numFmtId="0" fontId="7" fillId="0" borderId="39" xfId="0" applyFont="1" applyBorder="1" applyAlignment="1">
      <alignment vertical="center" wrapText="1"/>
    </xf>
    <xf numFmtId="0" fontId="7" fillId="0" borderId="24" xfId="0" applyFont="1" applyBorder="1" applyAlignment="1">
      <alignment vertical="center" wrapText="1"/>
    </xf>
    <xf numFmtId="0" fontId="7" fillId="0" borderId="48" xfId="1" quotePrefix="1" applyFont="1" applyBorder="1" applyAlignment="1">
      <alignment horizontal="center" vertical="center"/>
    </xf>
    <xf numFmtId="0" fontId="7" fillId="0" borderId="51" xfId="0" applyFont="1" applyBorder="1" applyAlignment="1">
      <alignment vertical="center" wrapText="1"/>
    </xf>
    <xf numFmtId="0" fontId="1" fillId="0" borderId="40" xfId="1" applyBorder="1">
      <alignment vertical="center"/>
    </xf>
    <xf numFmtId="0" fontId="7" fillId="0" borderId="42" xfId="1" applyFont="1" applyBorder="1">
      <alignment vertical="center"/>
    </xf>
    <xf numFmtId="0" fontId="7" fillId="0" borderId="23" xfId="1" applyFont="1" applyBorder="1">
      <alignment vertical="center"/>
    </xf>
    <xf numFmtId="0" fontId="1" fillId="0" borderId="42" xfId="1" applyBorder="1">
      <alignment vertical="center"/>
    </xf>
    <xf numFmtId="0" fontId="1" fillId="0" borderId="42" xfId="1" applyFont="1" applyBorder="1">
      <alignment vertical="center"/>
    </xf>
    <xf numFmtId="0" fontId="7" fillId="0" borderId="37" xfId="1" applyFont="1" applyBorder="1">
      <alignment vertical="center"/>
    </xf>
    <xf numFmtId="0" fontId="1" fillId="0" borderId="37" xfId="1" applyFont="1" applyBorder="1">
      <alignment vertical="center"/>
    </xf>
    <xf numFmtId="0" fontId="7" fillId="0" borderId="56" xfId="0" applyFont="1" applyBorder="1" applyAlignment="1">
      <alignment vertical="center" wrapText="1"/>
    </xf>
    <xf numFmtId="0" fontId="7" fillId="0" borderId="60" xfId="3" quotePrefix="1" applyFont="1" applyBorder="1" applyAlignment="1">
      <alignment horizontal="center" vertical="center"/>
    </xf>
    <xf numFmtId="0" fontId="11" fillId="0" borderId="0" xfId="0" applyFont="1" applyAlignment="1">
      <alignment horizontal="center" vertical="center"/>
    </xf>
    <xf numFmtId="49" fontId="11" fillId="0" borderId="0" xfId="0" applyNumberFormat="1" applyFont="1" applyAlignment="1">
      <alignment horizontal="center" vertical="center"/>
    </xf>
    <xf numFmtId="176" fontId="11" fillId="0" borderId="0" xfId="0" applyNumberFormat="1" applyFont="1" applyAlignment="1">
      <alignment horizontal="center" vertical="center"/>
    </xf>
    <xf numFmtId="176" fontId="11" fillId="0" borderId="0" xfId="0" applyNumberFormat="1" applyFont="1" applyBorder="1" applyAlignment="1">
      <alignment horizontal="center" vertical="center"/>
    </xf>
    <xf numFmtId="49" fontId="11" fillId="0" borderId="0" xfId="0" applyNumberFormat="1" applyFont="1" applyBorder="1" applyAlignment="1">
      <alignment horizontal="center" vertical="center"/>
    </xf>
    <xf numFmtId="176" fontId="11" fillId="0" borderId="0" xfId="0" applyNumberFormat="1" applyFont="1" applyAlignment="1">
      <alignment horizontal="right" vertical="center"/>
    </xf>
    <xf numFmtId="0" fontId="0" fillId="0" borderId="0" xfId="0" applyFont="1" applyAlignment="1"/>
    <xf numFmtId="0" fontId="0" fillId="3" borderId="0" xfId="0" applyFont="1" applyFill="1" applyAlignment="1"/>
    <xf numFmtId="0" fontId="7" fillId="3" borderId="61" xfId="0" applyFont="1" applyFill="1" applyBorder="1" applyAlignment="1"/>
    <xf numFmtId="0" fontId="7" fillId="3" borderId="62" xfId="0" applyFont="1" applyFill="1" applyBorder="1" applyAlignment="1"/>
    <xf numFmtId="49" fontId="11" fillId="0" borderId="62" xfId="0" applyNumberFormat="1" applyFont="1" applyBorder="1" applyAlignment="1">
      <alignment horizontal="center" vertical="center"/>
    </xf>
    <xf numFmtId="0" fontId="12" fillId="3" borderId="62" xfId="0" applyFont="1" applyFill="1" applyBorder="1" applyAlignment="1"/>
    <xf numFmtId="0" fontId="12" fillId="3" borderId="62" xfId="0" applyFont="1" applyFill="1" applyBorder="1" applyAlignment="1">
      <alignment horizontal="center"/>
    </xf>
    <xf numFmtId="0" fontId="7" fillId="3" borderId="63" xfId="0" applyFont="1" applyFill="1" applyBorder="1" applyAlignment="1"/>
    <xf numFmtId="0" fontId="7" fillId="3" borderId="17" xfId="0" applyFont="1" applyFill="1" applyBorder="1" applyAlignment="1"/>
    <xf numFmtId="0" fontId="13" fillId="3" borderId="0" xfId="0" applyFont="1" applyFill="1" applyBorder="1" applyAlignment="1" applyProtection="1">
      <alignment vertical="center"/>
      <protection locked="0"/>
    </xf>
    <xf numFmtId="0" fontId="12" fillId="3" borderId="0" xfId="0" applyFont="1" applyFill="1" applyBorder="1" applyAlignment="1"/>
    <xf numFmtId="0" fontId="12" fillId="0" borderId="0" xfId="0" applyFont="1" applyFill="1" applyBorder="1" applyAlignment="1" applyProtection="1">
      <alignment horizontal="center"/>
      <protection locked="0"/>
    </xf>
    <xf numFmtId="0" fontId="7" fillId="3" borderId="38" xfId="0" applyFont="1" applyFill="1" applyBorder="1" applyAlignment="1"/>
    <xf numFmtId="0" fontId="7" fillId="3" borderId="0" xfId="0" applyFont="1" applyFill="1" applyBorder="1" applyAlignment="1">
      <alignment vertical="center"/>
    </xf>
    <xf numFmtId="0" fontId="14" fillId="3" borderId="0" xfId="0" applyFont="1" applyFill="1" applyBorder="1" applyAlignment="1">
      <alignment vertical="top"/>
    </xf>
    <xf numFmtId="0" fontId="7" fillId="3" borderId="0" xfId="0" applyFont="1" applyFill="1" applyBorder="1" applyAlignment="1">
      <alignment horizontal="center" vertical="center"/>
    </xf>
    <xf numFmtId="0" fontId="7" fillId="3" borderId="0" xfId="0" applyFont="1" applyFill="1" applyBorder="1" applyAlignment="1">
      <alignment horizontal="center" vertical="top"/>
    </xf>
    <xf numFmtId="0" fontId="7" fillId="3" borderId="0" xfId="0" applyFont="1" applyFill="1" applyBorder="1" applyAlignment="1">
      <alignment horizontal="center" vertical="center" wrapText="1"/>
    </xf>
    <xf numFmtId="0" fontId="15" fillId="3" borderId="0" xfId="0" applyFont="1" applyFill="1" applyBorder="1" applyAlignment="1">
      <alignment vertical="center" wrapText="1"/>
    </xf>
    <xf numFmtId="0" fontId="7" fillId="3" borderId="17" xfId="0" applyFont="1" applyFill="1" applyBorder="1" applyAlignment="1">
      <alignment vertical="top"/>
    </xf>
    <xf numFmtId="0" fontId="7" fillId="3" borderId="30" xfId="0" applyFont="1" applyFill="1" applyBorder="1" applyAlignment="1">
      <alignment vertical="top"/>
    </xf>
    <xf numFmtId="0" fontId="13" fillId="3" borderId="30" xfId="0" applyFont="1" applyFill="1" applyBorder="1" applyAlignment="1">
      <alignment vertical="top"/>
    </xf>
    <xf numFmtId="0" fontId="7" fillId="3" borderId="0" xfId="0" applyFont="1" applyFill="1" applyBorder="1" applyAlignment="1">
      <alignment vertical="top"/>
    </xf>
    <xf numFmtId="0" fontId="7" fillId="3" borderId="38" xfId="0" applyFont="1" applyFill="1" applyBorder="1" applyAlignment="1">
      <alignment vertical="top"/>
    </xf>
    <xf numFmtId="0" fontId="0" fillId="3" borderId="0" xfId="0" applyFont="1" applyFill="1" applyAlignment="1">
      <alignment vertical="top"/>
    </xf>
    <xf numFmtId="0" fontId="0" fillId="0" borderId="0" xfId="0" applyFont="1" applyAlignment="1">
      <alignment vertical="top"/>
    </xf>
    <xf numFmtId="49" fontId="11" fillId="0" borderId="0" xfId="0" applyNumberFormat="1" applyFont="1" applyAlignment="1">
      <alignment horizontal="center" vertical="top"/>
    </xf>
    <xf numFmtId="0" fontId="7" fillId="0" borderId="0" xfId="3" quotePrefix="1" applyFont="1" applyBorder="1" applyAlignment="1">
      <alignment horizontal="center" vertical="top" shrinkToFit="1"/>
    </xf>
    <xf numFmtId="49" fontId="11" fillId="0" borderId="0" xfId="0" applyNumberFormat="1" applyFont="1" applyBorder="1" applyAlignment="1">
      <alignment horizontal="center" vertical="top"/>
    </xf>
    <xf numFmtId="176" fontId="11" fillId="0" borderId="0" xfId="0" applyNumberFormat="1" applyFont="1" applyBorder="1" applyAlignment="1">
      <alignment horizontal="center" vertical="top"/>
    </xf>
    <xf numFmtId="0" fontId="11" fillId="0" borderId="0" xfId="0" applyFont="1" applyAlignment="1">
      <alignment horizontal="center" vertical="top"/>
    </xf>
    <xf numFmtId="0" fontId="13" fillId="3" borderId="37" xfId="2" applyFont="1" applyFill="1" applyBorder="1" applyAlignment="1" applyProtection="1">
      <alignment horizontal="center" vertical="center"/>
    </xf>
    <xf numFmtId="0" fontId="16" fillId="3" borderId="37" xfId="0" applyFont="1" applyFill="1" applyBorder="1" applyAlignment="1">
      <alignment horizontal="center" vertical="center"/>
    </xf>
    <xf numFmtId="0" fontId="7" fillId="0" borderId="37" xfId="2" applyFont="1" applyFill="1" applyBorder="1" applyAlignment="1" applyProtection="1">
      <alignment horizontal="center" vertical="center" wrapText="1"/>
    </xf>
    <xf numFmtId="0" fontId="7" fillId="0" borderId="37" xfId="2" applyFont="1" applyFill="1" applyBorder="1" applyAlignment="1" applyProtection="1">
      <alignment horizontal="center" vertical="center" wrapText="1" shrinkToFit="1"/>
    </xf>
    <xf numFmtId="0" fontId="7" fillId="3" borderId="0" xfId="0" applyFont="1" applyFill="1" applyBorder="1" applyAlignment="1">
      <alignment vertical="center" wrapText="1"/>
    </xf>
    <xf numFmtId="0" fontId="0" fillId="0" borderId="0" xfId="0" applyFont="1" applyBorder="1" applyAlignment="1"/>
    <xf numFmtId="0" fontId="15" fillId="3" borderId="0" xfId="0" applyFont="1" applyFill="1" applyBorder="1" applyAlignment="1"/>
    <xf numFmtId="0" fontId="7" fillId="0" borderId="0" xfId="1" quotePrefix="1" applyFont="1" applyBorder="1" applyAlignment="1">
      <alignment horizontal="center" vertical="center"/>
    </xf>
    <xf numFmtId="0" fontId="7" fillId="3" borderId="48" xfId="0" applyFont="1" applyFill="1" applyBorder="1" applyAlignment="1"/>
    <xf numFmtId="0" fontId="7" fillId="3" borderId="49" xfId="0" applyFont="1" applyFill="1" applyBorder="1" applyAlignment="1"/>
    <xf numFmtId="0" fontId="7" fillId="3" borderId="51" xfId="0" applyFont="1" applyFill="1" applyBorder="1" applyAlignment="1"/>
    <xf numFmtId="0" fontId="11" fillId="3" borderId="0" xfId="0" applyFont="1" applyFill="1" applyBorder="1" applyAlignment="1" applyProtection="1">
      <alignment horizontal="center" vertical="center"/>
    </xf>
    <xf numFmtId="49" fontId="17" fillId="3" borderId="0" xfId="0" applyNumberFormat="1" applyFont="1" applyFill="1" applyBorder="1" applyAlignment="1" applyProtection="1">
      <alignment horizontal="center" vertical="center" shrinkToFit="1"/>
    </xf>
    <xf numFmtId="0" fontId="18" fillId="3" borderId="49" xfId="0" applyNumberFormat="1" applyFont="1" applyFill="1" applyBorder="1" applyAlignment="1" applyProtection="1">
      <alignment horizontal="center" vertical="center" shrinkToFit="1"/>
    </xf>
    <xf numFmtId="0" fontId="19" fillId="3" borderId="49" xfId="3" applyFont="1" applyFill="1" applyBorder="1" applyAlignment="1" applyProtection="1">
      <alignment vertical="center" wrapText="1"/>
    </xf>
    <xf numFmtId="177" fontId="17" fillId="3" borderId="49" xfId="0" applyNumberFormat="1" applyFont="1" applyFill="1" applyBorder="1" applyAlignment="1" applyProtection="1">
      <alignment horizontal="right" vertical="center" shrinkToFit="1"/>
    </xf>
    <xf numFmtId="0" fontId="17" fillId="3" borderId="49" xfId="0" applyNumberFormat="1" applyFont="1" applyFill="1" applyBorder="1" applyAlignment="1" applyProtection="1">
      <alignment horizontal="center" vertical="center" shrinkToFit="1"/>
    </xf>
    <xf numFmtId="0" fontId="0" fillId="3" borderId="49" xfId="0" applyFont="1" applyFill="1" applyBorder="1" applyAlignment="1" applyProtection="1">
      <alignment vertical="center" wrapText="1"/>
    </xf>
    <xf numFmtId="0" fontId="7" fillId="3" borderId="49" xfId="3" quotePrefix="1" applyFont="1" applyFill="1" applyBorder="1" applyAlignment="1" applyProtection="1">
      <alignment horizontal="center" vertical="center"/>
    </xf>
    <xf numFmtId="0" fontId="7" fillId="3" borderId="49" xfId="3" applyFont="1" applyFill="1" applyBorder="1" applyAlignment="1" applyProtection="1">
      <alignment vertical="center"/>
    </xf>
    <xf numFmtId="177" fontId="17" fillId="3" borderId="49" xfId="0" applyNumberFormat="1" applyFont="1" applyFill="1" applyBorder="1" applyAlignment="1" applyProtection="1">
      <alignment vertical="center" shrinkToFit="1"/>
    </xf>
    <xf numFmtId="0" fontId="11" fillId="3" borderId="49" xfId="0" applyFont="1" applyFill="1" applyBorder="1" applyAlignment="1" applyProtection="1">
      <alignment horizontal="center" vertical="center"/>
    </xf>
    <xf numFmtId="49" fontId="11" fillId="4" borderId="49" xfId="0" applyNumberFormat="1" applyFont="1" applyFill="1" applyBorder="1" applyAlignment="1" applyProtection="1">
      <alignment horizontal="center" vertical="center"/>
      <protection locked="0"/>
    </xf>
    <xf numFmtId="0" fontId="11" fillId="4" borderId="49" xfId="0" applyFont="1" applyFill="1" applyBorder="1" applyAlignment="1" applyProtection="1">
      <alignment horizontal="center" vertical="center"/>
      <protection locked="0"/>
    </xf>
    <xf numFmtId="176" fontId="11" fillId="0" borderId="49" xfId="0" applyNumberFormat="1" applyFont="1" applyBorder="1" applyAlignment="1" applyProtection="1">
      <alignment horizontal="right" vertical="center"/>
    </xf>
    <xf numFmtId="0" fontId="0" fillId="3" borderId="49" xfId="0" applyFont="1" applyFill="1" applyBorder="1" applyAlignment="1" applyProtection="1"/>
    <xf numFmtId="0" fontId="11" fillId="3" borderId="0" xfId="0" applyFont="1" applyFill="1" applyAlignment="1" applyProtection="1">
      <alignment horizontal="center" vertical="center"/>
    </xf>
    <xf numFmtId="0" fontId="11" fillId="3" borderId="0" xfId="0" applyFont="1" applyFill="1" applyAlignment="1">
      <alignment horizontal="center" vertical="center"/>
    </xf>
    <xf numFmtId="0" fontId="11" fillId="3" borderId="38" xfId="0" applyFont="1" applyFill="1" applyBorder="1" applyAlignment="1" applyProtection="1">
      <alignment horizontal="center" vertical="center"/>
    </xf>
    <xf numFmtId="49" fontId="17" fillId="3" borderId="61" xfId="0" applyNumberFormat="1" applyFont="1" applyFill="1" applyBorder="1" applyAlignment="1" applyProtection="1">
      <alignment horizontal="center" vertical="center" shrinkToFit="1"/>
    </xf>
    <xf numFmtId="0" fontId="18" fillId="3" borderId="0" xfId="0" applyNumberFormat="1" applyFont="1" applyFill="1" applyBorder="1" applyAlignment="1" applyProtection="1">
      <alignment horizontal="center" vertical="center" shrinkToFit="1"/>
    </xf>
    <xf numFmtId="0" fontId="19" fillId="3" borderId="0" xfId="3" applyFont="1" applyFill="1" applyBorder="1" applyAlignment="1" applyProtection="1">
      <alignment vertical="center" wrapText="1"/>
    </xf>
    <xf numFmtId="177" fontId="17" fillId="3" borderId="0" xfId="0" applyNumberFormat="1" applyFont="1" applyFill="1" applyBorder="1" applyAlignment="1" applyProtection="1">
      <alignment horizontal="right" vertical="center" shrinkToFit="1"/>
    </xf>
    <xf numFmtId="177" fontId="17" fillId="3" borderId="2" xfId="0" applyNumberFormat="1" applyFont="1" applyFill="1" applyBorder="1" applyAlignment="1" applyProtection="1">
      <alignment horizontal="right" vertical="center" shrinkToFit="1"/>
    </xf>
    <xf numFmtId="0" fontId="17" fillId="3" borderId="2" xfId="0" applyNumberFormat="1" applyFont="1" applyFill="1" applyBorder="1" applyAlignment="1" applyProtection="1">
      <alignment horizontal="center" vertical="center" shrinkToFit="1"/>
    </xf>
    <xf numFmtId="0" fontId="0" fillId="3" borderId="2" xfId="0" applyFont="1" applyFill="1" applyBorder="1" applyAlignment="1" applyProtection="1">
      <alignment vertical="center" wrapText="1"/>
    </xf>
    <xf numFmtId="0" fontId="7" fillId="3" borderId="2" xfId="3" quotePrefix="1" applyFont="1" applyFill="1" applyBorder="1" applyAlignment="1" applyProtection="1">
      <alignment horizontal="center" vertical="center"/>
    </xf>
    <xf numFmtId="0" fontId="7" fillId="3" borderId="0" xfId="3" applyFont="1" applyFill="1" applyBorder="1" applyAlignment="1" applyProtection="1">
      <alignment vertical="center"/>
    </xf>
    <xf numFmtId="177" fontId="17" fillId="3" borderId="0" xfId="0" applyNumberFormat="1" applyFont="1" applyFill="1" applyBorder="1" applyAlignment="1" applyProtection="1">
      <alignment vertical="center" shrinkToFit="1"/>
    </xf>
    <xf numFmtId="0" fontId="0" fillId="3" borderId="0" xfId="0" applyFont="1" applyFill="1" applyAlignment="1" applyProtection="1"/>
    <xf numFmtId="0" fontId="11" fillId="3" borderId="63" xfId="0" applyFont="1" applyFill="1" applyBorder="1" applyAlignment="1" applyProtection="1">
      <alignment horizontal="center" vertical="center"/>
    </xf>
    <xf numFmtId="0" fontId="0" fillId="3" borderId="0" xfId="0" applyFont="1" applyFill="1" applyBorder="1" applyAlignment="1" applyProtection="1"/>
    <xf numFmtId="49" fontId="17" fillId="3" borderId="48" xfId="0" applyNumberFormat="1" applyFont="1" applyFill="1" applyBorder="1" applyAlignment="1" applyProtection="1">
      <alignment horizontal="center" vertical="center" shrinkToFit="1"/>
    </xf>
    <xf numFmtId="0" fontId="0" fillId="3" borderId="49" xfId="0" applyFont="1" applyFill="1" applyBorder="1" applyAlignment="1" applyProtection="1">
      <alignment horizontal="center" vertical="center"/>
    </xf>
    <xf numFmtId="0" fontId="8" fillId="3" borderId="49" xfId="0" applyFont="1" applyFill="1" applyBorder="1" applyAlignment="1" applyProtection="1">
      <alignment wrapText="1"/>
    </xf>
    <xf numFmtId="177" fontId="20" fillId="3" borderId="49" xfId="0" applyNumberFormat="1" applyFont="1" applyFill="1" applyBorder="1" applyAlignment="1" applyProtection="1">
      <alignment horizontal="right" vertical="center" shrinkToFit="1"/>
    </xf>
    <xf numFmtId="177" fontId="17" fillId="3" borderId="49" xfId="0" applyNumberFormat="1" applyFont="1" applyFill="1" applyBorder="1" applyAlignment="1" applyProtection="1">
      <alignment horizontal="right" vertical="center" wrapText="1"/>
    </xf>
    <xf numFmtId="0" fontId="11" fillId="3" borderId="17" xfId="0" applyFont="1" applyFill="1" applyBorder="1" applyAlignment="1" applyProtection="1">
      <alignment horizontal="center" vertical="center"/>
    </xf>
    <xf numFmtId="49" fontId="17" fillId="3" borderId="62" xfId="0" applyNumberFormat="1" applyFont="1" applyFill="1" applyBorder="1" applyAlignment="1" applyProtection="1">
      <alignment horizontal="center" vertical="center" shrinkToFit="1"/>
    </xf>
    <xf numFmtId="0" fontId="0" fillId="3" borderId="62" xfId="0" applyFont="1" applyFill="1" applyBorder="1" applyAlignment="1" applyProtection="1">
      <alignment horizontal="center" vertical="center"/>
    </xf>
    <xf numFmtId="0" fontId="7" fillId="3" borderId="62" xfId="0" applyFont="1" applyFill="1" applyBorder="1" applyAlignment="1" applyProtection="1">
      <alignment wrapText="1"/>
    </xf>
    <xf numFmtId="177" fontId="17" fillId="3" borderId="62" xfId="0" applyNumberFormat="1" applyFont="1" applyFill="1" applyBorder="1" applyAlignment="1" applyProtection="1">
      <alignment horizontal="right" vertical="center" shrinkToFit="1"/>
    </xf>
    <xf numFmtId="0" fontId="0" fillId="3" borderId="62" xfId="0" applyFont="1" applyFill="1" applyBorder="1" applyAlignment="1" applyProtection="1"/>
    <xf numFmtId="0" fontId="11" fillId="3" borderId="62" xfId="0" applyFont="1" applyFill="1" applyBorder="1" applyAlignment="1" applyProtection="1">
      <alignment horizontal="center" vertical="center"/>
    </xf>
    <xf numFmtId="0" fontId="11" fillId="0" borderId="0" xfId="0" applyFont="1" applyAlignment="1">
      <alignment vertical="center"/>
    </xf>
    <xf numFmtId="0" fontId="18" fillId="3" borderId="62" xfId="0" applyNumberFormat="1" applyFont="1" applyFill="1" applyBorder="1" applyAlignment="1" applyProtection="1">
      <alignment horizontal="center" vertical="center" shrinkToFit="1"/>
    </xf>
    <xf numFmtId="0" fontId="19" fillId="3" borderId="62" xfId="3" applyFont="1" applyFill="1" applyBorder="1" applyAlignment="1" applyProtection="1">
      <alignment vertical="center" wrapText="1"/>
    </xf>
    <xf numFmtId="0" fontId="17" fillId="3" borderId="62" xfId="0" applyNumberFormat="1" applyFont="1" applyFill="1" applyBorder="1" applyAlignment="1" applyProtection="1">
      <alignment horizontal="center" vertical="center" shrinkToFit="1"/>
    </xf>
    <xf numFmtId="0" fontId="0" fillId="3" borderId="62" xfId="0" applyFont="1" applyFill="1" applyBorder="1" applyAlignment="1" applyProtection="1">
      <alignment vertical="center" wrapText="1"/>
    </xf>
    <xf numFmtId="0" fontId="7" fillId="3" borderId="62" xfId="3" quotePrefix="1" applyFont="1" applyFill="1" applyBorder="1" applyAlignment="1" applyProtection="1">
      <alignment vertical="center"/>
    </xf>
    <xf numFmtId="0" fontId="7" fillId="3" borderId="62" xfId="3" applyFont="1" applyFill="1" applyBorder="1" applyAlignment="1" applyProtection="1">
      <alignment vertical="center"/>
    </xf>
    <xf numFmtId="177" fontId="17" fillId="3" borderId="62" xfId="0" applyNumberFormat="1" applyFont="1" applyFill="1" applyBorder="1" applyAlignment="1" applyProtection="1">
      <alignment vertical="center" shrinkToFit="1"/>
    </xf>
    <xf numFmtId="0" fontId="11" fillId="3" borderId="0" xfId="0" applyFont="1" applyFill="1" applyBorder="1" applyAlignment="1" applyProtection="1">
      <alignment horizontal="center" vertical="center"/>
      <protection locked="0"/>
    </xf>
    <xf numFmtId="49" fontId="11" fillId="3" borderId="0" xfId="0" applyNumberFormat="1" applyFont="1" applyFill="1" applyAlignment="1" applyProtection="1">
      <alignment horizontal="center" vertical="center"/>
      <protection locked="0"/>
    </xf>
    <xf numFmtId="49" fontId="11" fillId="0" borderId="0" xfId="0" applyNumberFormat="1" applyFont="1" applyAlignment="1" applyProtection="1">
      <alignment horizontal="center" vertical="center"/>
      <protection locked="0"/>
    </xf>
    <xf numFmtId="176" fontId="11" fillId="0" borderId="0" xfId="0" applyNumberFormat="1" applyFont="1" applyAlignment="1" applyProtection="1">
      <alignment horizontal="right" vertical="center"/>
      <protection locked="0"/>
    </xf>
    <xf numFmtId="0" fontId="0" fillId="0" borderId="0" xfId="0" applyFont="1" applyAlignment="1" applyProtection="1">
      <protection locked="0"/>
    </xf>
    <xf numFmtId="0" fontId="11" fillId="0" borderId="0" xfId="0" applyFont="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49" fontId="11" fillId="0" borderId="0" xfId="0" applyNumberFormat="1"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176" fontId="11" fillId="0" borderId="0" xfId="0" applyNumberFormat="1" applyFont="1" applyFill="1" applyBorder="1" applyAlignment="1" applyProtection="1">
      <alignment horizontal="center" vertical="center"/>
      <protection locked="0"/>
    </xf>
    <xf numFmtId="176" fontId="11" fillId="0" borderId="0"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center" vertical="center"/>
      <protection locked="0"/>
    </xf>
    <xf numFmtId="0" fontId="0" fillId="3" borderId="0" xfId="0" applyFill="1" applyAlignment="1"/>
    <xf numFmtId="0" fontId="12" fillId="0" borderId="62" xfId="0" applyFont="1" applyFill="1" applyBorder="1" applyAlignment="1" applyProtection="1">
      <alignment horizontal="center"/>
      <protection locked="0"/>
    </xf>
    <xf numFmtId="0" fontId="12" fillId="3" borderId="0" xfId="0" applyFont="1" applyFill="1" applyBorder="1" applyAlignment="1">
      <alignment vertical="center"/>
    </xf>
    <xf numFmtId="0" fontId="25" fillId="3" borderId="0" xfId="0" applyFont="1" applyFill="1" applyBorder="1" applyAlignment="1">
      <alignment vertical="center"/>
    </xf>
    <xf numFmtId="0" fontId="0" fillId="3" borderId="0" xfId="0" applyFill="1" applyBorder="1" applyAlignment="1">
      <alignment vertical="top"/>
    </xf>
    <xf numFmtId="0" fontId="0" fillId="3" borderId="0" xfId="0" applyFill="1" applyAlignment="1">
      <alignment vertical="top"/>
    </xf>
    <xf numFmtId="0" fontId="0" fillId="0" borderId="0" xfId="0" applyAlignment="1">
      <alignment vertical="top"/>
    </xf>
    <xf numFmtId="0" fontId="26" fillId="0" borderId="37" xfId="2" applyFont="1" applyFill="1" applyBorder="1" applyAlignment="1" applyProtection="1">
      <alignment horizontal="center" vertical="center"/>
    </xf>
    <xf numFmtId="0" fontId="7" fillId="0" borderId="52" xfId="0" applyFont="1" applyFill="1" applyBorder="1" applyAlignment="1">
      <alignment horizontal="center" vertical="center" wrapText="1"/>
    </xf>
    <xf numFmtId="0" fontId="28" fillId="0" borderId="37" xfId="2" applyFont="1" applyFill="1" applyBorder="1" applyAlignment="1" applyProtection="1">
      <alignment horizontal="center" vertical="center" wrapText="1"/>
    </xf>
    <xf numFmtId="0" fontId="28" fillId="0" borderId="37" xfId="2" applyFont="1" applyFill="1" applyBorder="1" applyAlignment="1" applyProtection="1">
      <alignment horizontal="center" vertical="center" wrapText="1" shrinkToFit="1"/>
    </xf>
    <xf numFmtId="0" fontId="1" fillId="3" borderId="54" xfId="0" applyFont="1" applyFill="1" applyBorder="1" applyAlignment="1">
      <alignment horizontal="center" vertical="center"/>
    </xf>
    <xf numFmtId="0" fontId="13" fillId="3" borderId="66" xfId="0" applyFont="1" applyFill="1" applyBorder="1" applyAlignment="1">
      <alignment horizontal="center" vertical="center" wrapText="1"/>
    </xf>
    <xf numFmtId="0" fontId="12" fillId="3" borderId="37" xfId="0" applyFont="1" applyFill="1" applyBorder="1" applyAlignment="1">
      <alignment horizontal="center" vertical="center"/>
    </xf>
    <xf numFmtId="0" fontId="12" fillId="3" borderId="30" xfId="0" applyFont="1" applyFill="1" applyBorder="1" applyAlignment="1">
      <alignment horizontal="center" vertical="center"/>
    </xf>
    <xf numFmtId="0" fontId="27" fillId="3" borderId="54" xfId="0" applyFont="1" applyFill="1" applyBorder="1" applyAlignment="1">
      <alignment horizontal="center" vertical="center" shrinkToFit="1"/>
    </xf>
    <xf numFmtId="0" fontId="7" fillId="3" borderId="30" xfId="0" applyFont="1" applyFill="1" applyBorder="1" applyAlignment="1">
      <alignment horizontal="center" vertical="center"/>
    </xf>
    <xf numFmtId="0" fontId="7" fillId="3" borderId="54" xfId="0" applyFont="1" applyFill="1" applyBorder="1" applyAlignment="1">
      <alignment horizontal="left" vertical="center" wrapText="1"/>
    </xf>
    <xf numFmtId="0" fontId="12" fillId="3" borderId="54" xfId="0" applyFont="1" applyFill="1" applyBorder="1" applyAlignment="1">
      <alignment horizontal="center" vertical="center" shrinkToFit="1"/>
    </xf>
    <xf numFmtId="0" fontId="0" fillId="0" borderId="0" xfId="0" applyBorder="1" applyAlignment="1"/>
    <xf numFmtId="0" fontId="12" fillId="3" borderId="5" xfId="0" applyFont="1" applyFill="1" applyBorder="1" applyAlignment="1">
      <alignment horizontal="center" vertical="center"/>
    </xf>
    <xf numFmtId="0" fontId="1" fillId="0" borderId="54" xfId="0" applyFont="1" applyFill="1" applyBorder="1" applyAlignment="1">
      <alignment horizontal="center" vertical="center"/>
    </xf>
    <xf numFmtId="0" fontId="12" fillId="3" borderId="54" xfId="0" applyFont="1" applyFill="1" applyBorder="1" applyAlignment="1">
      <alignment horizontal="center" vertical="center"/>
    </xf>
    <xf numFmtId="0" fontId="0" fillId="3" borderId="49" xfId="0" applyFill="1" applyBorder="1" applyAlignment="1" applyProtection="1">
      <alignment vertical="center" wrapText="1"/>
    </xf>
    <xf numFmtId="0" fontId="0" fillId="3" borderId="49" xfId="0" applyFill="1" applyBorder="1" applyAlignment="1" applyProtection="1"/>
    <xf numFmtId="0" fontId="0" fillId="3" borderId="2" xfId="0" applyFill="1" applyBorder="1" applyAlignment="1" applyProtection="1">
      <alignment vertical="center" wrapText="1"/>
    </xf>
    <xf numFmtId="0" fontId="0" fillId="3" borderId="0" xfId="0" applyFill="1" applyAlignment="1" applyProtection="1"/>
    <xf numFmtId="0" fontId="1" fillId="3" borderId="37"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4" xfId="0" applyFont="1" applyFill="1" applyBorder="1" applyAlignment="1">
      <alignment horizontal="left" vertical="center" shrinkToFit="1"/>
    </xf>
    <xf numFmtId="0" fontId="13" fillId="3" borderId="54" xfId="0" applyFont="1" applyFill="1" applyBorder="1" applyAlignment="1">
      <alignment horizontal="center" vertical="center" shrinkToFit="1"/>
    </xf>
    <xf numFmtId="0" fontId="7" fillId="3" borderId="66" xfId="0" applyFont="1" applyFill="1" applyBorder="1" applyAlignment="1">
      <alignment horizontal="center" vertical="center" wrapText="1"/>
    </xf>
    <xf numFmtId="0" fontId="1" fillId="2" borderId="37" xfId="0" applyFont="1" applyFill="1" applyBorder="1" applyAlignment="1">
      <alignment horizontal="center" vertical="center"/>
    </xf>
    <xf numFmtId="177" fontId="17" fillId="3" borderId="65" xfId="0" applyNumberFormat="1" applyFont="1" applyFill="1" applyBorder="1" applyAlignment="1" applyProtection="1">
      <alignment horizontal="center" vertical="center" shrinkToFit="1"/>
      <protection locked="0"/>
    </xf>
    <xf numFmtId="177" fontId="17" fillId="3" borderId="37" xfId="0" applyNumberFormat="1" applyFont="1" applyFill="1" applyBorder="1" applyAlignment="1" applyProtection="1">
      <alignment horizontal="center" vertical="center" shrinkToFit="1"/>
      <protection locked="0"/>
    </xf>
    <xf numFmtId="177" fontId="20" fillId="3" borderId="37" xfId="0" applyNumberFormat="1" applyFont="1" applyFill="1" applyBorder="1" applyAlignment="1" applyProtection="1">
      <alignment horizontal="center" vertical="center" shrinkToFit="1"/>
      <protection locked="0"/>
    </xf>
    <xf numFmtId="177" fontId="18" fillId="3" borderId="37" xfId="0" applyNumberFormat="1" applyFont="1" applyFill="1" applyBorder="1" applyAlignment="1" applyProtection="1">
      <alignment horizontal="center" vertical="center" shrinkToFit="1"/>
      <protection locked="0"/>
    </xf>
    <xf numFmtId="177" fontId="18" fillId="3" borderId="37" xfId="0" applyNumberFormat="1" applyFont="1" applyFill="1" applyBorder="1" applyAlignment="1" applyProtection="1">
      <alignment horizontal="left" vertical="center" wrapText="1"/>
      <protection locked="0"/>
    </xf>
    <xf numFmtId="0" fontId="7" fillId="3" borderId="66" xfId="0" applyFont="1" applyFill="1" applyBorder="1" applyAlignment="1">
      <alignment wrapText="1"/>
    </xf>
    <xf numFmtId="177" fontId="17" fillId="3" borderId="65" xfId="0" applyNumberFormat="1" applyFont="1" applyFill="1" applyBorder="1" applyAlignment="1" applyProtection="1">
      <alignment horizontal="right" vertical="center" shrinkToFit="1"/>
      <protection locked="0"/>
    </xf>
    <xf numFmtId="177" fontId="17" fillId="3" borderId="37" xfId="0" applyNumberFormat="1" applyFont="1" applyFill="1" applyBorder="1" applyAlignment="1" applyProtection="1">
      <alignment horizontal="right" vertical="center" shrinkToFit="1"/>
      <protection locked="0"/>
    </xf>
    <xf numFmtId="0" fontId="1" fillId="0" borderId="37" xfId="0" applyFont="1" applyFill="1" applyBorder="1" applyAlignment="1" applyProtection="1">
      <alignment horizontal="center" vertical="center"/>
      <protection locked="0"/>
    </xf>
    <xf numFmtId="0" fontId="8" fillId="0" borderId="37" xfId="0" applyFont="1" applyFill="1" applyBorder="1" applyAlignment="1" applyProtection="1">
      <alignment wrapText="1"/>
      <protection locked="0"/>
    </xf>
    <xf numFmtId="177" fontId="20" fillId="0" borderId="65" xfId="0" applyNumberFormat="1" applyFont="1" applyFill="1" applyBorder="1" applyAlignment="1" applyProtection="1">
      <alignment horizontal="right" vertical="center" shrinkToFit="1"/>
      <protection locked="0"/>
    </xf>
    <xf numFmtId="177" fontId="20" fillId="0" borderId="37" xfId="0" applyNumberFormat="1" applyFont="1" applyFill="1" applyBorder="1" applyAlignment="1" applyProtection="1">
      <alignment horizontal="right" vertical="center" shrinkToFit="1"/>
      <protection locked="0"/>
    </xf>
    <xf numFmtId="177" fontId="17" fillId="0" borderId="37" xfId="0" applyNumberFormat="1" applyFont="1" applyFill="1" applyBorder="1" applyAlignment="1" applyProtection="1">
      <alignment horizontal="right" vertical="center" wrapText="1"/>
      <protection locked="0"/>
    </xf>
    <xf numFmtId="0" fontId="0" fillId="3" borderId="0" xfId="0" applyFill="1" applyBorder="1" applyAlignment="1" applyProtection="1"/>
    <xf numFmtId="0" fontId="1" fillId="3" borderId="49" xfId="0" applyFont="1" applyFill="1" applyBorder="1" applyAlignment="1" applyProtection="1">
      <alignment horizontal="center" vertical="center"/>
    </xf>
    <xf numFmtId="0" fontId="1" fillId="3" borderId="62" xfId="0" applyFont="1" applyFill="1" applyBorder="1" applyAlignment="1" applyProtection="1">
      <alignment horizontal="center" vertical="center"/>
    </xf>
    <xf numFmtId="0" fontId="0" fillId="3" borderId="62" xfId="0" applyFill="1" applyBorder="1" applyAlignment="1" applyProtection="1"/>
    <xf numFmtId="0" fontId="8" fillId="3" borderId="66" xfId="0" applyFont="1" applyFill="1" applyBorder="1" applyAlignment="1">
      <alignment vertical="center" wrapText="1"/>
    </xf>
    <xf numFmtId="0" fontId="12" fillId="3" borderId="37" xfId="0" applyFont="1" applyFill="1" applyBorder="1" applyAlignment="1"/>
    <xf numFmtId="0" fontId="12" fillId="3" borderId="30" xfId="0" applyFont="1" applyFill="1" applyBorder="1" applyAlignment="1"/>
    <xf numFmtId="0" fontId="13" fillId="3" borderId="54" xfId="0" applyFont="1" applyFill="1" applyBorder="1" applyAlignment="1">
      <alignment horizontal="left" shrinkToFit="1"/>
    </xf>
    <xf numFmtId="0" fontId="7" fillId="3" borderId="30" xfId="0" applyFont="1" applyFill="1" applyBorder="1" applyAlignment="1"/>
    <xf numFmtId="0" fontId="7" fillId="3" borderId="54" xfId="0" applyFont="1" applyFill="1" applyBorder="1" applyAlignment="1">
      <alignment wrapText="1"/>
    </xf>
    <xf numFmtId="0" fontId="13" fillId="3" borderId="54" xfId="0" applyFont="1" applyFill="1" applyBorder="1" applyAlignment="1">
      <alignment shrinkToFit="1"/>
    </xf>
    <xf numFmtId="0" fontId="13" fillId="3" borderId="66" xfId="0" applyFont="1" applyFill="1" applyBorder="1" applyAlignment="1">
      <alignment vertical="center" wrapText="1"/>
    </xf>
    <xf numFmtId="0" fontId="12" fillId="3" borderId="5" xfId="0" applyFont="1" applyFill="1" applyBorder="1" applyAlignment="1"/>
    <xf numFmtId="0" fontId="7" fillId="3" borderId="5" xfId="0" applyFont="1" applyFill="1" applyBorder="1" applyAlignment="1"/>
    <xf numFmtId="0" fontId="12" fillId="3" borderId="54" xfId="0" applyFont="1" applyFill="1" applyBorder="1" applyAlignment="1"/>
    <xf numFmtId="0" fontId="12" fillId="3" borderId="23" xfId="0" applyFont="1" applyFill="1" applyBorder="1" applyAlignment="1"/>
    <xf numFmtId="0" fontId="7" fillId="3" borderId="54" xfId="0" applyFont="1" applyFill="1" applyBorder="1" applyAlignment="1"/>
    <xf numFmtId="0" fontId="7" fillId="3" borderId="54" xfId="0" applyFont="1" applyFill="1" applyBorder="1" applyAlignment="1">
      <alignment shrinkToFit="1"/>
    </xf>
    <xf numFmtId="0" fontId="15" fillId="3" borderId="66" xfId="0" applyFont="1" applyFill="1" applyBorder="1" applyAlignment="1">
      <alignment wrapText="1"/>
    </xf>
    <xf numFmtId="177" fontId="17" fillId="3" borderId="23" xfId="0" applyNumberFormat="1" applyFont="1" applyFill="1" applyBorder="1" applyAlignment="1" applyProtection="1">
      <alignment horizontal="right" vertical="center" shrinkToFit="1"/>
      <protection locked="0"/>
    </xf>
    <xf numFmtId="177" fontId="20" fillId="3" borderId="37" xfId="0" applyNumberFormat="1" applyFont="1" applyFill="1" applyBorder="1" applyAlignment="1" applyProtection="1">
      <alignment horizontal="left" vertical="center" shrinkToFit="1"/>
      <protection locked="0"/>
    </xf>
    <xf numFmtId="177" fontId="18" fillId="3" borderId="37" xfId="0" applyNumberFormat="1" applyFont="1" applyFill="1" applyBorder="1" applyAlignment="1" applyProtection="1">
      <alignment horizontal="left" vertical="center" shrinkToFit="1"/>
      <protection locked="0"/>
    </xf>
    <xf numFmtId="177" fontId="17" fillId="3" borderId="37" xfId="0" applyNumberFormat="1" applyFont="1" applyFill="1" applyBorder="1" applyAlignment="1" applyProtection="1">
      <alignment horizontal="left" vertical="center" shrinkToFit="1"/>
      <protection locked="0"/>
    </xf>
    <xf numFmtId="0" fontId="6" fillId="0" borderId="0" xfId="3" applyFont="1" applyBorder="1" applyAlignment="1"/>
    <xf numFmtId="0" fontId="29" fillId="0" borderId="0" xfId="3" applyFont="1" applyBorder="1" applyAlignment="1"/>
    <xf numFmtId="0" fontId="5" fillId="2" borderId="0" xfId="2" applyFont="1" applyFill="1" applyBorder="1" applyAlignment="1" applyProtection="1"/>
    <xf numFmtId="0" fontId="30" fillId="0" borderId="0" xfId="3" applyFont="1" applyBorder="1" applyAlignment="1">
      <alignment horizontal="left"/>
    </xf>
    <xf numFmtId="0" fontId="6" fillId="0" borderId="0" xfId="3" applyFont="1" applyBorder="1" applyAlignment="1">
      <alignment horizontal="left"/>
    </xf>
    <xf numFmtId="0" fontId="30" fillId="0" borderId="0" xfId="3" applyFont="1" applyBorder="1" applyAlignment="1">
      <alignment vertical="center"/>
    </xf>
    <xf numFmtId="0" fontId="31" fillId="0" borderId="0" xfId="3" applyFont="1" applyBorder="1" applyAlignment="1"/>
    <xf numFmtId="0" fontId="25" fillId="0" borderId="0" xfId="0" applyFont="1" applyAlignment="1"/>
    <xf numFmtId="0" fontId="32" fillId="0" borderId="0" xfId="3" applyFont="1" applyBorder="1" applyAlignment="1">
      <alignment horizontal="left"/>
    </xf>
    <xf numFmtId="0" fontId="13" fillId="5" borderId="58" xfId="3" applyFont="1" applyFill="1" applyBorder="1" applyAlignment="1">
      <alignment horizontal="center" vertical="center"/>
    </xf>
    <xf numFmtId="0" fontId="33" fillId="5" borderId="59" xfId="3" applyFont="1" applyFill="1" applyBorder="1" applyAlignment="1">
      <alignment horizontal="center" vertical="center" shrinkToFit="1"/>
    </xf>
    <xf numFmtId="0" fontId="13" fillId="5" borderId="67" xfId="3" applyFont="1" applyFill="1" applyBorder="1" applyAlignment="1">
      <alignment vertical="center" shrinkToFit="1"/>
    </xf>
    <xf numFmtId="0" fontId="34" fillId="5" borderId="68" xfId="0" applyFont="1" applyFill="1" applyBorder="1" applyAlignment="1">
      <alignment vertical="center"/>
    </xf>
    <xf numFmtId="0" fontId="35" fillId="4" borderId="30" xfId="0" applyFont="1" applyFill="1" applyBorder="1" applyAlignment="1">
      <alignment wrapText="1"/>
    </xf>
    <xf numFmtId="0" fontId="25" fillId="0" borderId="70" xfId="0" applyFont="1" applyBorder="1" applyAlignment="1"/>
    <xf numFmtId="0" fontId="36" fillId="0" borderId="54" xfId="0" applyFont="1" applyFill="1" applyBorder="1" applyAlignment="1">
      <alignment vertical="top" wrapText="1"/>
    </xf>
    <xf numFmtId="0" fontId="0" fillId="0" borderId="0" xfId="0" applyBorder="1" applyAlignment="1">
      <alignment wrapText="1"/>
    </xf>
    <xf numFmtId="0" fontId="35" fillId="4" borderId="60" xfId="0" applyFont="1" applyFill="1" applyBorder="1" applyAlignment="1">
      <alignment wrapText="1"/>
    </xf>
    <xf numFmtId="0" fontId="25" fillId="0" borderId="45" xfId="0" applyFont="1" applyBorder="1" applyAlignment="1"/>
    <xf numFmtId="0" fontId="36" fillId="0" borderId="44" xfId="0" applyFont="1" applyFill="1" applyBorder="1" applyAlignment="1">
      <alignment vertical="top" wrapText="1"/>
    </xf>
    <xf numFmtId="0" fontId="5" fillId="0" borderId="58" xfId="2" applyFont="1" applyBorder="1" applyAlignment="1" applyProtection="1">
      <alignment vertical="center" wrapText="1"/>
    </xf>
    <xf numFmtId="0" fontId="35" fillId="4" borderId="48" xfId="0" applyFont="1" applyFill="1" applyBorder="1" applyAlignment="1">
      <alignment wrapText="1"/>
    </xf>
    <xf numFmtId="0" fontId="25" fillId="0" borderId="73" xfId="0" applyFont="1" applyBorder="1" applyAlignment="1"/>
    <xf numFmtId="0" fontId="36" fillId="0" borderId="74" xfId="0" applyFont="1" applyFill="1" applyBorder="1" applyAlignment="1">
      <alignment vertical="top" wrapText="1"/>
    </xf>
    <xf numFmtId="0" fontId="35" fillId="4" borderId="5" xfId="0" applyFont="1" applyFill="1" applyBorder="1" applyAlignment="1">
      <alignment wrapText="1"/>
    </xf>
    <xf numFmtId="0" fontId="25" fillId="0" borderId="42" xfId="0" applyFont="1" applyBorder="1" applyAlignment="1"/>
    <xf numFmtId="0" fontId="36" fillId="0" borderId="37" xfId="0" applyFont="1" applyFill="1" applyBorder="1" applyAlignment="1">
      <alignment vertical="top" wrapText="1"/>
    </xf>
    <xf numFmtId="0" fontId="37" fillId="4" borderId="30" xfId="3" applyFont="1" applyFill="1" applyBorder="1" applyAlignment="1">
      <alignment horizontal="left" vertical="center" wrapText="1"/>
    </xf>
    <xf numFmtId="0" fontId="12" fillId="0" borderId="70" xfId="3" applyFont="1" applyBorder="1" applyAlignment="1">
      <alignment horizontal="left" vertical="center" wrapText="1"/>
    </xf>
    <xf numFmtId="0" fontId="37" fillId="4" borderId="5" xfId="3" applyFont="1" applyFill="1" applyBorder="1" applyAlignment="1">
      <alignment horizontal="left" vertical="center" wrapText="1"/>
    </xf>
    <xf numFmtId="0" fontId="12" fillId="0" borderId="42" xfId="3" applyFont="1" applyBorder="1" applyAlignment="1">
      <alignment horizontal="left" vertical="center" wrapText="1"/>
    </xf>
    <xf numFmtId="0" fontId="37" fillId="4" borderId="60" xfId="3" applyFont="1" applyFill="1" applyBorder="1" applyAlignment="1">
      <alignment horizontal="left" vertical="center" wrapText="1"/>
    </xf>
    <xf numFmtId="0" fontId="12" fillId="0" borderId="45" xfId="3" applyFont="1" applyBorder="1" applyAlignment="1">
      <alignment horizontal="left" vertical="center" wrapText="1"/>
    </xf>
    <xf numFmtId="0" fontId="37" fillId="4" borderId="25" xfId="3" applyFont="1" applyFill="1" applyBorder="1" applyAlignment="1">
      <alignment horizontal="left" vertical="center" wrapText="1"/>
    </xf>
    <xf numFmtId="0" fontId="12" fillId="0" borderId="64" xfId="3" applyFont="1" applyBorder="1" applyAlignment="1">
      <alignment horizontal="left" vertical="center" wrapText="1"/>
    </xf>
    <xf numFmtId="0" fontId="36" fillId="0" borderId="52" xfId="0" applyFont="1" applyFill="1" applyBorder="1" applyAlignment="1">
      <alignment vertical="top" wrapText="1"/>
    </xf>
    <xf numFmtId="0" fontId="37" fillId="4" borderId="2" xfId="3" applyFont="1" applyFill="1" applyBorder="1" applyAlignment="1">
      <alignment horizontal="left" vertical="center" wrapText="1"/>
    </xf>
    <xf numFmtId="0" fontId="12" fillId="0" borderId="75" xfId="3" applyFont="1" applyBorder="1" applyAlignment="1">
      <alignment horizontal="left" vertical="center" wrapText="1"/>
    </xf>
    <xf numFmtId="0" fontId="36" fillId="0" borderId="3" xfId="0" applyFont="1" applyFill="1" applyBorder="1" applyAlignment="1">
      <alignment vertical="top" wrapText="1"/>
    </xf>
    <xf numFmtId="0" fontId="36" fillId="0" borderId="6" xfId="0" applyFont="1" applyFill="1" applyBorder="1" applyAlignment="1">
      <alignment vertical="top" wrapText="1"/>
    </xf>
    <xf numFmtId="0" fontId="37" fillId="4" borderId="55" xfId="3" applyFont="1" applyFill="1" applyBorder="1" applyAlignment="1">
      <alignment horizontal="left" vertical="center" wrapText="1"/>
    </xf>
    <xf numFmtId="0" fontId="36" fillId="0" borderId="56" xfId="0" applyFont="1" applyFill="1" applyBorder="1" applyAlignment="1">
      <alignment vertical="top" wrapText="1"/>
    </xf>
    <xf numFmtId="0" fontId="37" fillId="4" borderId="49" xfId="3" applyFont="1" applyFill="1" applyBorder="1" applyAlignment="1">
      <alignment horizontal="left" vertical="center" wrapText="1"/>
    </xf>
    <xf numFmtId="0" fontId="12" fillId="0" borderId="73" xfId="3" applyFont="1" applyBorder="1" applyAlignment="1">
      <alignment horizontal="left" vertical="center" wrapText="1"/>
    </xf>
    <xf numFmtId="0" fontId="1" fillId="0" borderId="0" xfId="0" applyFont="1" applyAlignment="1"/>
    <xf numFmtId="0" fontId="0" fillId="0" borderId="0" xfId="0" applyFill="1" applyAlignment="1"/>
    <xf numFmtId="0" fontId="5" fillId="0" borderId="0" xfId="2" applyAlignment="1" applyProtection="1">
      <alignment wrapText="1"/>
    </xf>
    <xf numFmtId="0" fontId="0" fillId="0" borderId="0" xfId="0" applyAlignment="1">
      <alignment wrapText="1"/>
    </xf>
    <xf numFmtId="0" fontId="34" fillId="0" borderId="0" xfId="0" applyFont="1" applyAlignment="1"/>
    <xf numFmtId="0" fontId="34" fillId="2" borderId="0" xfId="0" applyFont="1" applyFill="1" applyAlignment="1"/>
    <xf numFmtId="0" fontId="0" fillId="2" borderId="0" xfId="0" applyFill="1" applyAlignment="1"/>
    <xf numFmtId="0" fontId="0" fillId="0" borderId="0" xfId="0" applyFill="1" applyAlignment="1">
      <alignment wrapText="1"/>
    </xf>
    <xf numFmtId="0" fontId="0" fillId="2" borderId="0" xfId="0" applyFill="1" applyAlignment="1">
      <alignment wrapText="1"/>
    </xf>
    <xf numFmtId="0" fontId="5" fillId="0" borderId="0" xfId="2" applyAlignment="1" applyProtection="1">
      <alignment horizontal="right"/>
    </xf>
    <xf numFmtId="0" fontId="35" fillId="0" borderId="0" xfId="0" applyFont="1" applyAlignment="1"/>
    <xf numFmtId="0" fontId="5" fillId="0" borderId="0" xfId="2" applyAlignment="1" applyProtection="1"/>
    <xf numFmtId="0" fontId="5" fillId="0" borderId="0" xfId="2" applyAlignment="1" applyProtection="1">
      <alignment horizontal="right" wrapText="1"/>
    </xf>
    <xf numFmtId="0" fontId="35" fillId="0" borderId="0" xfId="0" applyFont="1" applyAlignment="1">
      <alignment wrapText="1"/>
    </xf>
    <xf numFmtId="0" fontId="34" fillId="0" borderId="0" xfId="0" applyFont="1" applyAlignment="1">
      <alignment wrapText="1"/>
    </xf>
    <xf numFmtId="0" fontId="34" fillId="2" borderId="0" xfId="0" applyFont="1" applyFill="1" applyAlignment="1">
      <alignment wrapText="1"/>
    </xf>
    <xf numFmtId="0" fontId="34" fillId="0" borderId="0" xfId="0" applyFont="1" applyFill="1" applyAlignment="1">
      <alignment wrapText="1"/>
    </xf>
    <xf numFmtId="0" fontId="3" fillId="0" borderId="0" xfId="4" applyFont="1">
      <alignment vertical="center"/>
    </xf>
    <xf numFmtId="0" fontId="1" fillId="0" borderId="0" xfId="4">
      <alignment vertical="center"/>
    </xf>
    <xf numFmtId="0" fontId="6" fillId="0" borderId="0" xfId="4" applyFont="1">
      <alignment vertical="center"/>
    </xf>
    <xf numFmtId="0" fontId="9" fillId="0" borderId="49" xfId="4" applyFont="1" applyBorder="1" applyAlignment="1">
      <alignment horizontal="center" vertical="center" wrapText="1"/>
    </xf>
    <xf numFmtId="0" fontId="9" fillId="0" borderId="79" xfId="4" applyFont="1" applyBorder="1" applyAlignment="1">
      <alignment horizontal="center" vertical="center" wrapText="1"/>
    </xf>
    <xf numFmtId="0" fontId="7" fillId="0" borderId="80" xfId="4" applyFont="1" applyBorder="1" applyAlignment="1">
      <alignment horizontal="center" vertical="center"/>
    </xf>
    <xf numFmtId="0" fontId="7" fillId="0" borderId="36" xfId="4" applyFont="1" applyBorder="1" applyAlignment="1">
      <alignment horizontal="center" vertical="center"/>
    </xf>
    <xf numFmtId="0" fontId="7" fillId="0" borderId="81" xfId="4" quotePrefix="1" applyFont="1" applyBorder="1" applyAlignment="1">
      <alignment horizontal="center" vertical="center"/>
    </xf>
    <xf numFmtId="0" fontId="7" fillId="0" borderId="82" xfId="4" quotePrefix="1" applyFont="1" applyBorder="1" applyAlignment="1">
      <alignment horizontal="center" vertical="center"/>
    </xf>
    <xf numFmtId="0" fontId="7" fillId="0" borderId="43" xfId="4" applyFont="1" applyBorder="1" applyAlignment="1">
      <alignment horizontal="center" vertical="center"/>
    </xf>
    <xf numFmtId="0" fontId="7" fillId="0" borderId="0" xfId="4" applyFont="1">
      <alignment vertical="center"/>
    </xf>
    <xf numFmtId="0" fontId="5" fillId="2" borderId="0" xfId="2" applyFont="1" applyFill="1" applyAlignment="1" applyProtection="1"/>
    <xf numFmtId="0" fontId="3" fillId="0" borderId="0" xfId="0" applyFont="1" applyAlignment="1"/>
    <xf numFmtId="0" fontId="39" fillId="0" borderId="0" xfId="0" applyFont="1" applyAlignment="1">
      <alignment horizontal="justify"/>
    </xf>
    <xf numFmtId="0" fontId="40" fillId="0" borderId="0" xfId="0" applyFont="1" applyAlignment="1">
      <alignment horizontal="justify"/>
    </xf>
    <xf numFmtId="0" fontId="13" fillId="0" borderId="0" xfId="0" applyFont="1" applyAlignment="1">
      <alignment horizontal="justify"/>
    </xf>
    <xf numFmtId="0" fontId="41" fillId="0" borderId="0" xfId="0" applyFont="1" applyAlignment="1">
      <alignment horizontal="justify"/>
    </xf>
    <xf numFmtId="0" fontId="27" fillId="0" borderId="0" xfId="0" applyFont="1" applyAlignment="1">
      <alignment horizontal="justify"/>
    </xf>
    <xf numFmtId="0" fontId="42" fillId="0" borderId="0" xfId="0" applyFont="1" applyAlignment="1">
      <alignment horizontal="justify"/>
    </xf>
    <xf numFmtId="0" fontId="0" fillId="0" borderId="0" xfId="0" applyAlignment="1">
      <alignment horizontal="justify"/>
    </xf>
    <xf numFmtId="0" fontId="43" fillId="0" borderId="0" xfId="0" applyFont="1" applyAlignment="1">
      <alignment horizontal="justify"/>
    </xf>
    <xf numFmtId="0" fontId="12" fillId="0" borderId="0" xfId="0" applyFont="1" applyAlignment="1">
      <alignment horizontal="justify"/>
    </xf>
    <xf numFmtId="0" fontId="9" fillId="0" borderId="0" xfId="0" applyFont="1" applyAlignment="1">
      <alignment horizontal="justify"/>
    </xf>
    <xf numFmtId="0" fontId="0" fillId="0" borderId="0" xfId="0" applyBorder="1" applyAlignment="1">
      <alignment vertical="top"/>
    </xf>
    <xf numFmtId="0" fontId="47" fillId="0" borderId="0" xfId="0" applyFont="1" applyAlignment="1"/>
    <xf numFmtId="0" fontId="48" fillId="0" borderId="0" xfId="0" applyFont="1" applyAlignment="1">
      <alignment horizontal="left"/>
    </xf>
    <xf numFmtId="0" fontId="0" fillId="4" borderId="0" xfId="0" applyFill="1" applyAlignment="1"/>
    <xf numFmtId="0" fontId="0" fillId="6" borderId="0" xfId="0" applyFill="1" applyAlignment="1"/>
    <xf numFmtId="0" fontId="50" fillId="4" borderId="37"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0" fillId="6" borderId="37" xfId="0" applyFill="1" applyBorder="1" applyAlignment="1">
      <alignment horizontal="center" vertical="center"/>
    </xf>
    <xf numFmtId="0" fontId="51" fillId="4" borderId="37" xfId="0" applyFont="1" applyFill="1" applyBorder="1" applyAlignment="1">
      <alignment horizontal="center" vertical="top"/>
    </xf>
    <xf numFmtId="0" fontId="51" fillId="4" borderId="37" xfId="0" applyFont="1" applyFill="1" applyBorder="1" applyAlignment="1">
      <alignment horizontal="center" vertical="top" shrinkToFit="1"/>
    </xf>
    <xf numFmtId="0" fontId="51" fillId="0" borderId="0" xfId="0" applyFont="1" applyFill="1" applyBorder="1" applyAlignment="1">
      <alignment horizontal="center" vertical="top" shrinkToFit="1"/>
    </xf>
    <xf numFmtId="0" fontId="44" fillId="0" borderId="0" xfId="0" applyFont="1" applyAlignment="1">
      <alignment horizontal="justify"/>
    </xf>
    <xf numFmtId="0" fontId="1" fillId="0" borderId="42" xfId="1" applyBorder="1" applyAlignment="1">
      <alignment horizontal="left" vertical="center"/>
    </xf>
    <xf numFmtId="0" fontId="7" fillId="0" borderId="83" xfId="0" applyFont="1" applyBorder="1" applyAlignment="1">
      <alignment vertical="center" wrapText="1"/>
    </xf>
    <xf numFmtId="0" fontId="7" fillId="0" borderId="84" xfId="0" applyFont="1" applyBorder="1" applyAlignment="1">
      <alignment vertical="center" wrapText="1"/>
    </xf>
    <xf numFmtId="0" fontId="0" fillId="0" borderId="38" xfId="0" applyBorder="1" applyAlignment="1"/>
    <xf numFmtId="0" fontId="7" fillId="0" borderId="85" xfId="1" applyFont="1" applyBorder="1" applyAlignment="1">
      <alignment vertical="center" wrapText="1"/>
    </xf>
    <xf numFmtId="0" fontId="7" fillId="0" borderId="0" xfId="4" applyFont="1" applyBorder="1" applyAlignment="1">
      <alignment horizontal="center" vertical="center"/>
    </xf>
    <xf numFmtId="0" fontId="0" fillId="0" borderId="0" xfId="0" applyBorder="1" applyAlignment="1">
      <alignment horizontal="center" vertical="center" shrinkToFit="1"/>
    </xf>
    <xf numFmtId="0" fontId="7" fillId="0" borderId="0" xfId="4" quotePrefix="1" applyFont="1" applyBorder="1" applyAlignment="1">
      <alignment horizontal="center" vertical="center"/>
    </xf>
    <xf numFmtId="0" fontId="51" fillId="9" borderId="37" xfId="0" applyFont="1" applyFill="1" applyBorder="1" applyAlignment="1">
      <alignment horizontal="center" vertical="top" shrinkToFit="1"/>
    </xf>
    <xf numFmtId="0" fontId="55" fillId="9" borderId="37" xfId="0" applyFont="1" applyFill="1" applyBorder="1" applyAlignment="1">
      <alignment horizontal="center" vertical="center"/>
    </xf>
    <xf numFmtId="0" fontId="56" fillId="9" borderId="37" xfId="0" applyFont="1" applyFill="1" applyBorder="1" applyAlignment="1">
      <alignment horizontal="center" vertical="center" shrinkToFit="1"/>
    </xf>
    <xf numFmtId="0" fontId="57" fillId="9" borderId="37" xfId="0" applyFont="1" applyFill="1" applyBorder="1" applyAlignment="1">
      <alignment horizontal="center" vertical="center"/>
    </xf>
    <xf numFmtId="0" fontId="57" fillId="9" borderId="37" xfId="0" applyFont="1" applyFill="1" applyBorder="1" applyAlignment="1">
      <alignment horizontal="center"/>
    </xf>
    <xf numFmtId="0" fontId="58" fillId="9" borderId="37" xfId="0" applyFont="1" applyFill="1" applyBorder="1" applyAlignment="1">
      <alignment horizontal="center"/>
    </xf>
    <xf numFmtId="0" fontId="58" fillId="0" borderId="0" xfId="0" applyFont="1" applyFill="1" applyBorder="1" applyAlignment="1">
      <alignment horizontal="center"/>
    </xf>
    <xf numFmtId="0" fontId="7" fillId="3" borderId="0" xfId="0" applyFont="1" applyFill="1" applyBorder="1" applyAlignment="1"/>
    <xf numFmtId="0" fontId="0" fillId="3" borderId="0" xfId="0" applyFont="1" applyFill="1" applyBorder="1" applyAlignment="1"/>
    <xf numFmtId="0" fontId="12" fillId="3" borderId="0" xfId="0" applyFont="1" applyFill="1" applyBorder="1" applyAlignment="1">
      <alignment horizontal="center"/>
    </xf>
    <xf numFmtId="0" fontId="7" fillId="0" borderId="0" xfId="3" quotePrefix="1" applyFont="1" applyBorder="1" applyAlignment="1">
      <alignment horizontal="center" vertical="center" shrinkToFit="1"/>
    </xf>
    <xf numFmtId="0" fontId="7" fillId="0" borderId="37" xfId="0" applyFont="1" applyFill="1" applyBorder="1" applyAlignment="1">
      <alignment horizontal="center" vertical="center" wrapText="1"/>
    </xf>
    <xf numFmtId="0" fontId="7" fillId="3" borderId="5" xfId="0" applyFont="1" applyFill="1" applyBorder="1" applyAlignment="1">
      <alignment horizontal="center" vertical="center"/>
    </xf>
    <xf numFmtId="0" fontId="0" fillId="3" borderId="0" xfId="0" applyFill="1" applyBorder="1" applyAlignment="1"/>
    <xf numFmtId="0" fontId="0" fillId="0" borderId="0" xfId="0" applyBorder="1" applyAlignment="1">
      <alignment horizontal="center" vertical="center"/>
    </xf>
    <xf numFmtId="0" fontId="7" fillId="0" borderId="7" xfId="3" quotePrefix="1" applyFont="1" applyBorder="1" applyAlignment="1">
      <alignment horizontal="center" vertical="center"/>
    </xf>
    <xf numFmtId="0" fontId="7" fillId="0" borderId="11" xfId="3" quotePrefix="1" applyFont="1" applyBorder="1" applyAlignment="1">
      <alignment horizontal="center" vertical="center"/>
    </xf>
    <xf numFmtId="0" fontId="7" fillId="0" borderId="0" xfId="3" applyFont="1" applyBorder="1" applyAlignment="1">
      <alignment horizontal="center" vertical="center" wrapText="1"/>
    </xf>
    <xf numFmtId="0" fontId="7" fillId="0" borderId="0" xfId="3" applyFont="1" applyBorder="1" applyAlignment="1">
      <alignment horizontal="center" vertical="center" shrinkToFit="1"/>
    </xf>
    <xf numFmtId="0" fontId="7" fillId="0" borderId="42" xfId="4" quotePrefix="1" applyFont="1" applyBorder="1" applyAlignment="1">
      <alignment horizontal="center" vertical="center"/>
    </xf>
    <xf numFmtId="0" fontId="7" fillId="0" borderId="42" xfId="4" applyFont="1" applyBorder="1" applyAlignment="1">
      <alignment horizontal="center" vertical="center"/>
    </xf>
    <xf numFmtId="0" fontId="59" fillId="9" borderId="54" xfId="0" applyFont="1" applyFill="1" applyBorder="1" applyAlignment="1" applyProtection="1">
      <alignment horizontal="center" vertical="center" shrinkToFit="1"/>
      <protection locked="0"/>
    </xf>
    <xf numFmtId="0" fontId="60" fillId="9" borderId="37" xfId="0" applyFont="1" applyFill="1" applyBorder="1" applyAlignment="1" applyProtection="1">
      <alignment horizontal="left" vertical="center" wrapText="1"/>
      <protection locked="0"/>
    </xf>
    <xf numFmtId="0" fontId="60" fillId="9" borderId="37" xfId="0" applyFont="1" applyFill="1" applyBorder="1" applyAlignment="1" applyProtection="1">
      <alignment horizontal="center" vertical="center" wrapText="1"/>
      <protection locked="0"/>
    </xf>
    <xf numFmtId="0" fontId="60" fillId="9" borderId="30" xfId="0" applyFont="1" applyFill="1" applyBorder="1" applyAlignment="1" applyProtection="1">
      <alignment horizontal="center" vertical="center" wrapText="1"/>
      <protection locked="0"/>
    </xf>
    <xf numFmtId="0" fontId="60" fillId="4" borderId="54" xfId="0" applyFont="1" applyFill="1" applyBorder="1" applyAlignment="1" applyProtection="1">
      <alignment horizontal="center" vertical="center" wrapText="1" shrinkToFit="1"/>
      <protection locked="0"/>
    </xf>
    <xf numFmtId="0" fontId="60" fillId="4" borderId="54" xfId="0" applyFont="1" applyFill="1" applyBorder="1" applyAlignment="1" applyProtection="1">
      <alignment horizontal="left" vertical="center" wrapText="1"/>
      <protection locked="0"/>
    </xf>
    <xf numFmtId="0" fontId="0" fillId="3" borderId="49" xfId="0" applyFont="1" applyFill="1" applyBorder="1" applyAlignment="1" applyProtection="1">
      <alignment horizontal="center" vertical="center" shrinkToFit="1"/>
    </xf>
    <xf numFmtId="0" fontId="0" fillId="3" borderId="62" xfId="0" applyFont="1" applyFill="1" applyBorder="1" applyAlignment="1" applyProtection="1">
      <alignment horizontal="center" vertical="center" shrinkToFit="1"/>
    </xf>
    <xf numFmtId="0" fontId="12" fillId="9" borderId="62" xfId="0" applyNumberFormat="1" applyFont="1" applyFill="1" applyBorder="1" applyAlignment="1" applyProtection="1">
      <alignment horizontal="center"/>
      <protection locked="0"/>
    </xf>
    <xf numFmtId="0" fontId="60" fillId="4" borderId="30" xfId="0" applyFont="1" applyFill="1" applyBorder="1" applyAlignment="1" applyProtection="1">
      <alignment horizontal="left" vertical="center" wrapText="1"/>
      <protection locked="0"/>
    </xf>
    <xf numFmtId="0" fontId="11" fillId="0" borderId="0" xfId="0" applyFont="1" applyAlignment="1" applyProtection="1">
      <alignment horizontal="center" vertical="center"/>
    </xf>
    <xf numFmtId="49" fontId="11" fillId="0" borderId="0" xfId="0" applyNumberFormat="1" applyFont="1" applyAlignment="1" applyProtection="1">
      <alignment horizontal="center" vertical="center"/>
    </xf>
    <xf numFmtId="176" fontId="11" fillId="0" borderId="0" xfId="0" applyNumberFormat="1" applyFont="1" applyAlignment="1" applyProtection="1">
      <alignment horizontal="center" vertical="center"/>
    </xf>
    <xf numFmtId="176" fontId="11" fillId="0" borderId="0" xfId="0" applyNumberFormat="1" applyFont="1" applyBorder="1" applyAlignment="1" applyProtection="1">
      <alignment horizontal="center" vertical="center"/>
    </xf>
    <xf numFmtId="49" fontId="11" fillId="0" borderId="0" xfId="0" applyNumberFormat="1" applyFont="1" applyBorder="1" applyAlignment="1" applyProtection="1">
      <alignment horizontal="center" vertical="center"/>
    </xf>
    <xf numFmtId="176" fontId="11" fillId="0" borderId="0" xfId="0" applyNumberFormat="1" applyFont="1" applyAlignment="1" applyProtection="1">
      <alignment horizontal="right" vertical="center"/>
    </xf>
    <xf numFmtId="0" fontId="7" fillId="3" borderId="0" xfId="0" quotePrefix="1" applyFont="1" applyFill="1" applyBorder="1" applyAlignment="1" applyProtection="1"/>
    <xf numFmtId="57" fontId="7" fillId="3" borderId="0" xfId="0" quotePrefix="1" applyNumberFormat="1" applyFont="1" applyFill="1" applyBorder="1" applyAlignment="1" applyProtection="1"/>
    <xf numFmtId="0" fontId="7" fillId="3" borderId="61" xfId="0" applyFont="1" applyFill="1" applyBorder="1" applyAlignment="1" applyProtection="1"/>
    <xf numFmtId="0" fontId="7" fillId="3" borderId="62" xfId="0" applyFont="1" applyFill="1" applyBorder="1" applyAlignment="1" applyProtection="1"/>
    <xf numFmtId="49" fontId="11" fillId="0" borderId="62" xfId="0" applyNumberFormat="1" applyFont="1" applyBorder="1" applyAlignment="1" applyProtection="1">
      <alignment horizontal="center" vertical="center"/>
    </xf>
    <xf numFmtId="0" fontId="12" fillId="3" borderId="62" xfId="0" applyFont="1" applyFill="1" applyBorder="1" applyAlignment="1" applyProtection="1"/>
    <xf numFmtId="0" fontId="12" fillId="3" borderId="62" xfId="0" applyFont="1" applyFill="1" applyBorder="1" applyAlignment="1" applyProtection="1">
      <alignment horizontal="center"/>
    </xf>
    <xf numFmtId="0" fontId="7" fillId="3" borderId="63" xfId="0" applyFont="1" applyFill="1" applyBorder="1" applyAlignment="1" applyProtection="1"/>
    <xf numFmtId="0" fontId="7" fillId="3" borderId="17" xfId="0" applyFont="1" applyFill="1" applyBorder="1" applyAlignment="1" applyProtection="1"/>
    <xf numFmtId="0" fontId="13" fillId="3" borderId="0" xfId="0" applyFont="1" applyFill="1" applyBorder="1" applyAlignment="1" applyProtection="1">
      <alignment vertical="center"/>
    </xf>
    <xf numFmtId="0" fontId="12" fillId="3" borderId="0" xfId="0" applyFont="1" applyFill="1" applyBorder="1" applyAlignment="1" applyProtection="1"/>
    <xf numFmtId="0" fontId="12" fillId="3" borderId="0" xfId="0" applyFont="1" applyFill="1" applyBorder="1" applyAlignment="1" applyProtection="1">
      <alignment horizontal="center"/>
    </xf>
    <xf numFmtId="0" fontId="12" fillId="0" borderId="0" xfId="0" applyFont="1" applyFill="1" applyBorder="1" applyAlignment="1" applyProtection="1">
      <alignment horizontal="center"/>
    </xf>
    <xf numFmtId="0" fontId="7" fillId="3" borderId="38" xfId="0" applyFont="1" applyFill="1" applyBorder="1" applyAlignment="1" applyProtection="1"/>
    <xf numFmtId="0" fontId="7" fillId="3" borderId="0" xfId="0" applyFont="1" applyFill="1" applyBorder="1" applyAlignment="1" applyProtection="1">
      <alignment vertical="center"/>
    </xf>
    <xf numFmtId="0" fontId="14" fillId="3" borderId="0" xfId="0" applyFont="1" applyFill="1" applyBorder="1" applyAlignment="1" applyProtection="1">
      <alignment vertical="top"/>
    </xf>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horizontal="center" vertical="top"/>
    </xf>
    <xf numFmtId="57" fontId="7" fillId="3" borderId="0" xfId="0" applyNumberFormat="1" applyFont="1" applyFill="1" applyBorder="1" applyAlignment="1" applyProtection="1"/>
    <xf numFmtId="0" fontId="7" fillId="3" borderId="0" xfId="0" applyFont="1" applyFill="1" applyBorder="1" applyAlignment="1" applyProtection="1">
      <alignment horizontal="center" vertical="center" wrapText="1"/>
    </xf>
    <xf numFmtId="0" fontId="7" fillId="3" borderId="0" xfId="0" applyFont="1" applyFill="1" applyBorder="1" applyAlignment="1" applyProtection="1"/>
    <xf numFmtId="0" fontId="0" fillId="3" borderId="0" xfId="0" applyFont="1" applyFill="1" applyBorder="1" applyAlignment="1" applyProtection="1"/>
    <xf numFmtId="0" fontId="15" fillId="3" borderId="0" xfId="0" applyFont="1" applyFill="1" applyBorder="1" applyAlignment="1" applyProtection="1">
      <alignment vertical="center" wrapText="1"/>
    </xf>
    <xf numFmtId="0" fontId="0" fillId="3" borderId="0" xfId="0" applyFont="1" applyFill="1" applyBorder="1" applyAlignment="1" applyProtection="1">
      <alignment vertical="top"/>
    </xf>
    <xf numFmtId="0" fontId="7" fillId="3" borderId="17" xfId="0" applyFont="1" applyFill="1" applyBorder="1" applyAlignment="1" applyProtection="1">
      <alignment vertical="top"/>
    </xf>
    <xf numFmtId="0" fontId="7" fillId="3" borderId="30" xfId="0" applyFont="1" applyFill="1" applyBorder="1" applyAlignment="1" applyProtection="1">
      <alignment vertical="top"/>
    </xf>
    <xf numFmtId="0" fontId="13" fillId="3" borderId="30" xfId="0" applyFont="1" applyFill="1" applyBorder="1" applyAlignment="1" applyProtection="1">
      <alignment vertical="top"/>
    </xf>
    <xf numFmtId="0" fontId="7" fillId="3" borderId="0" xfId="0" applyFont="1" applyFill="1" applyBorder="1" applyAlignment="1" applyProtection="1">
      <alignment vertical="top"/>
    </xf>
    <xf numFmtId="0" fontId="7" fillId="3" borderId="38" xfId="0" applyFont="1" applyFill="1" applyBorder="1" applyAlignment="1" applyProtection="1">
      <alignment vertical="top"/>
    </xf>
    <xf numFmtId="0" fontId="7" fillId="3" borderId="52" xfId="0" applyFont="1" applyFill="1" applyBorder="1" applyAlignment="1" applyProtection="1">
      <alignment horizontal="center" vertical="center" wrapText="1"/>
    </xf>
    <xf numFmtId="0" fontId="16" fillId="3" borderId="37" xfId="0" applyFont="1" applyFill="1" applyBorder="1" applyAlignment="1" applyProtection="1">
      <alignment horizontal="center" vertical="center"/>
    </xf>
    <xf numFmtId="0" fontId="7" fillId="0" borderId="37" xfId="0" applyFont="1" applyFill="1" applyBorder="1" applyAlignment="1" applyProtection="1">
      <alignment horizontal="center" vertical="center" wrapText="1"/>
    </xf>
    <xf numFmtId="0" fontId="7" fillId="3" borderId="0" xfId="0" applyFont="1" applyFill="1" applyBorder="1" applyAlignment="1" applyProtection="1">
      <alignment vertical="center" wrapText="1"/>
    </xf>
    <xf numFmtId="0" fontId="15" fillId="3" borderId="0" xfId="0" applyFont="1" applyFill="1" applyBorder="1" applyAlignment="1" applyProtection="1"/>
    <xf numFmtId="0" fontId="7" fillId="3" borderId="48" xfId="0" applyFont="1" applyFill="1" applyBorder="1" applyAlignment="1" applyProtection="1"/>
    <xf numFmtId="0" fontId="7" fillId="3" borderId="49" xfId="0" applyFont="1" applyFill="1" applyBorder="1" applyAlignment="1" applyProtection="1"/>
    <xf numFmtId="0" fontId="7" fillId="3" borderId="51" xfId="0" applyFont="1" applyFill="1" applyBorder="1" applyAlignment="1" applyProtection="1"/>
    <xf numFmtId="0" fontId="16" fillId="3" borderId="37" xfId="0" applyFont="1" applyFill="1" applyBorder="1" applyAlignment="1" applyProtection="1">
      <alignment horizontal="center" vertical="center" shrinkToFit="1"/>
    </xf>
    <xf numFmtId="0" fontId="7" fillId="10" borderId="0" xfId="0" applyFont="1" applyFill="1" applyBorder="1" applyAlignment="1" applyProtection="1">
      <alignment vertical="top"/>
    </xf>
    <xf numFmtId="177" fontId="17" fillId="3" borderId="49" xfId="0" applyNumberFormat="1" applyFont="1" applyFill="1" applyBorder="1" applyAlignment="1" applyProtection="1">
      <alignment horizontal="center" vertical="center" shrinkToFit="1"/>
    </xf>
    <xf numFmtId="0" fontId="60" fillId="4" borderId="42" xfId="0" applyFont="1" applyFill="1" applyBorder="1" applyAlignment="1" applyProtection="1">
      <alignment horizontal="left" vertical="center" wrapText="1"/>
      <protection locked="0"/>
    </xf>
    <xf numFmtId="0" fontId="60" fillId="4" borderId="5" xfId="0" applyFont="1" applyFill="1" applyBorder="1" applyAlignment="1" applyProtection="1">
      <alignment horizontal="left" vertical="center" wrapText="1"/>
      <protection locked="0"/>
    </xf>
    <xf numFmtId="0" fontId="60" fillId="4" borderId="23" xfId="0" applyFont="1" applyFill="1" applyBorder="1" applyAlignment="1" applyProtection="1">
      <alignment horizontal="left" vertical="center" wrapText="1"/>
      <protection locked="0"/>
    </xf>
    <xf numFmtId="0" fontId="7" fillId="0" borderId="37" xfId="0" applyFont="1" applyFill="1" applyBorder="1" applyAlignment="1" applyProtection="1">
      <alignment horizontal="center" vertical="center" wrapText="1"/>
    </xf>
    <xf numFmtId="0" fontId="7" fillId="0" borderId="37" xfId="0" applyFont="1" applyFill="1" applyBorder="1" applyAlignment="1" applyProtection="1">
      <alignment horizontal="center" vertical="center" shrinkToFit="1"/>
    </xf>
    <xf numFmtId="0" fontId="7" fillId="0" borderId="0" xfId="3" quotePrefix="1" applyFont="1" applyBorder="1" applyAlignment="1">
      <alignment horizontal="center" vertical="center" shrinkToFit="1"/>
    </xf>
    <xf numFmtId="0" fontId="7" fillId="3" borderId="0" xfId="0" applyFont="1" applyFill="1" applyBorder="1" applyAlignment="1" applyProtection="1"/>
    <xf numFmtId="0" fontId="0" fillId="3" borderId="0" xfId="0" applyFont="1" applyFill="1" applyBorder="1" applyAlignment="1" applyProtection="1"/>
    <xf numFmtId="0" fontId="7" fillId="3" borderId="42" xfId="0" applyFont="1" applyFill="1" applyBorder="1" applyAlignment="1" applyProtection="1">
      <alignment horizontal="center" vertical="center"/>
    </xf>
    <xf numFmtId="0" fontId="7" fillId="3" borderId="23" xfId="0" applyFont="1" applyFill="1" applyBorder="1" applyAlignment="1" applyProtection="1">
      <alignment horizontal="center" vertical="center"/>
    </xf>
    <xf numFmtId="0" fontId="7" fillId="9" borderId="42" xfId="0" applyFont="1" applyFill="1" applyBorder="1" applyAlignment="1" applyProtection="1">
      <alignment horizontal="left" vertical="center" wrapText="1"/>
      <protection locked="0"/>
    </xf>
    <xf numFmtId="0" fontId="7" fillId="9" borderId="5" xfId="0" applyFont="1" applyFill="1" applyBorder="1" applyAlignment="1" applyProtection="1">
      <alignment horizontal="left" vertical="center" wrapText="1"/>
      <protection locked="0"/>
    </xf>
    <xf numFmtId="0" fontId="7" fillId="9" borderId="23" xfId="0" applyFont="1" applyFill="1" applyBorder="1" applyAlignment="1" applyProtection="1">
      <alignment horizontal="left" vertical="center" wrapText="1"/>
      <protection locked="0"/>
    </xf>
    <xf numFmtId="0" fontId="7" fillId="3" borderId="64" xfId="0" applyFont="1" applyFill="1" applyBorder="1" applyAlignment="1" applyProtection="1">
      <alignment horizontal="center" vertical="center"/>
    </xf>
    <xf numFmtId="0" fontId="0" fillId="3" borderId="28" xfId="0" applyFont="1" applyFill="1" applyBorder="1" applyAlignment="1" applyProtection="1"/>
    <xf numFmtId="0" fontId="7" fillId="9" borderId="64" xfId="0" applyFont="1" applyFill="1" applyBorder="1" applyAlignment="1" applyProtection="1">
      <alignment horizontal="left" vertical="center" wrapText="1"/>
      <protection locked="0"/>
    </xf>
    <xf numFmtId="0" fontId="7" fillId="9" borderId="25" xfId="0" applyFont="1" applyFill="1" applyBorder="1" applyAlignment="1" applyProtection="1">
      <alignment horizontal="left" vertical="center" wrapText="1"/>
      <protection locked="0"/>
    </xf>
    <xf numFmtId="0" fontId="7" fillId="9" borderId="28" xfId="0" applyFont="1" applyFill="1" applyBorder="1" applyAlignment="1" applyProtection="1">
      <alignment horizontal="left" vertical="center" wrapText="1"/>
      <protection locked="0"/>
    </xf>
    <xf numFmtId="0" fontId="7" fillId="9" borderId="0"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top"/>
    </xf>
    <xf numFmtId="0" fontId="7" fillId="0" borderId="0" xfId="0" applyFont="1" applyFill="1" applyBorder="1" applyAlignment="1" applyProtection="1">
      <alignment horizontal="center" vertical="center"/>
    </xf>
    <xf numFmtId="177" fontId="17" fillId="0" borderId="42" xfId="0" applyNumberFormat="1" applyFont="1" applyFill="1" applyBorder="1" applyAlignment="1" applyProtection="1">
      <alignment horizontal="center" vertical="center" shrinkToFit="1"/>
      <protection locked="0"/>
    </xf>
    <xf numFmtId="177" fontId="17" fillId="0" borderId="5" xfId="0" applyNumberFormat="1" applyFont="1" applyFill="1" applyBorder="1" applyAlignment="1" applyProtection="1">
      <alignment horizontal="center" vertical="center" shrinkToFit="1"/>
      <protection locked="0"/>
    </xf>
    <xf numFmtId="177" fontId="17" fillId="0" borderId="23" xfId="0" applyNumberFormat="1" applyFont="1" applyFill="1" applyBorder="1" applyAlignment="1" applyProtection="1">
      <alignment horizontal="center" vertical="center" shrinkToFit="1"/>
      <protection locked="0"/>
    </xf>
    <xf numFmtId="177" fontId="17" fillId="3" borderId="42" xfId="0" applyNumberFormat="1" applyFont="1" applyFill="1" applyBorder="1" applyAlignment="1" applyProtection="1">
      <alignment horizontal="center" vertical="center" shrinkToFit="1"/>
      <protection locked="0"/>
    </xf>
    <xf numFmtId="177" fontId="17" fillId="3" borderId="5" xfId="0" applyNumberFormat="1" applyFont="1" applyFill="1" applyBorder="1" applyAlignment="1" applyProtection="1">
      <alignment horizontal="center" vertical="center" shrinkToFit="1"/>
      <protection locked="0"/>
    </xf>
    <xf numFmtId="177" fontId="17" fillId="3" borderId="23" xfId="0" applyNumberFormat="1" applyFont="1" applyFill="1" applyBorder="1" applyAlignment="1" applyProtection="1">
      <alignment horizontal="center" vertical="center" shrinkToFit="1"/>
      <protection locked="0"/>
    </xf>
    <xf numFmtId="0" fontId="7" fillId="3" borderId="4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3" xfId="0" applyFont="1" applyFill="1" applyBorder="1" applyAlignment="1">
      <alignment horizontal="center" vertical="center"/>
    </xf>
    <xf numFmtId="0" fontId="7" fillId="0" borderId="37" xfId="0" applyFont="1" applyFill="1" applyBorder="1" applyAlignment="1">
      <alignment horizontal="center" vertical="center" wrapText="1"/>
    </xf>
    <xf numFmtId="0" fontId="7" fillId="0" borderId="37" xfId="0" applyFont="1" applyFill="1" applyBorder="1" applyAlignment="1">
      <alignment horizontal="center" vertical="center" shrinkToFit="1"/>
    </xf>
    <xf numFmtId="0" fontId="7" fillId="0" borderId="42"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12" fillId="3" borderId="0" xfId="0" applyFont="1" applyFill="1" applyBorder="1" applyAlignment="1">
      <alignment horizontal="center"/>
    </xf>
    <xf numFmtId="0" fontId="12" fillId="3" borderId="0" xfId="0" applyFont="1" applyFill="1" applyBorder="1" applyAlignment="1">
      <alignment horizontal="left" vertical="center"/>
    </xf>
    <xf numFmtId="0" fontId="13" fillId="0" borderId="0" xfId="0" applyFont="1" applyFill="1" applyBorder="1" applyAlignment="1" applyProtection="1">
      <alignment horizontal="left" vertical="top"/>
      <protection locked="0"/>
    </xf>
    <xf numFmtId="0" fontId="12" fillId="3" borderId="0" xfId="0" applyFont="1" applyFill="1" applyBorder="1" applyAlignment="1">
      <alignment horizontal="left" vertical="center" wrapText="1"/>
    </xf>
    <xf numFmtId="0" fontId="7" fillId="3" borderId="0" xfId="0" applyFont="1" applyFill="1" applyBorder="1" applyAlignment="1"/>
    <xf numFmtId="0" fontId="0" fillId="3" borderId="0" xfId="0" applyFill="1" applyBorder="1" applyAlignment="1"/>
    <xf numFmtId="0" fontId="12" fillId="3" borderId="42" xfId="0" applyFont="1" applyFill="1" applyBorder="1" applyAlignment="1">
      <alignment horizontal="left"/>
    </xf>
    <xf numFmtId="0" fontId="12" fillId="3" borderId="5" xfId="0" applyFont="1" applyFill="1" applyBorder="1" applyAlignment="1">
      <alignment horizontal="left"/>
    </xf>
    <xf numFmtId="0" fontId="12" fillId="3" borderId="23" xfId="0" applyFont="1" applyFill="1" applyBorder="1" applyAlignment="1">
      <alignment horizontal="left"/>
    </xf>
    <xf numFmtId="0" fontId="12" fillId="3" borderId="42"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7" fillId="3" borderId="64" xfId="0" applyFont="1" applyFill="1" applyBorder="1" applyAlignment="1">
      <alignment horizontal="center" vertical="center"/>
    </xf>
    <xf numFmtId="0" fontId="0" fillId="3" borderId="28" xfId="0" applyFill="1" applyBorder="1" applyAlignment="1"/>
    <xf numFmtId="0" fontId="27" fillId="0" borderId="42" xfId="0" applyFont="1" applyFill="1" applyBorder="1" applyAlignment="1" applyProtection="1">
      <alignment horizontal="left" wrapText="1"/>
      <protection locked="0"/>
    </xf>
    <xf numFmtId="0" fontId="27" fillId="0" borderId="5" xfId="0" applyFont="1" applyFill="1" applyBorder="1" applyAlignment="1" applyProtection="1">
      <alignment horizontal="left" wrapText="1"/>
      <protection locked="0"/>
    </xf>
    <xf numFmtId="0" fontId="27" fillId="0" borderId="23" xfId="0" applyFont="1" applyFill="1" applyBorder="1" applyAlignment="1" applyProtection="1">
      <alignment horizontal="left" wrapText="1"/>
      <protection locked="0"/>
    </xf>
    <xf numFmtId="0" fontId="12" fillId="0" borderId="64"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7" fillId="3" borderId="42" xfId="0" applyFont="1" applyFill="1" applyBorder="1" applyAlignment="1">
      <alignment horizontal="center"/>
    </xf>
    <xf numFmtId="0" fontId="7" fillId="3" borderId="5" xfId="0" applyFont="1" applyFill="1" applyBorder="1" applyAlignment="1">
      <alignment horizontal="center"/>
    </xf>
    <xf numFmtId="0" fontId="7" fillId="3" borderId="23" xfId="0" applyFont="1" applyFill="1" applyBorder="1" applyAlignment="1">
      <alignment horizontal="center"/>
    </xf>
    <xf numFmtId="0" fontId="5" fillId="0" borderId="69" xfId="2" applyFont="1" applyBorder="1" applyAlignment="1" applyProtection="1">
      <alignment horizontal="center" vertical="center" wrapText="1"/>
    </xf>
    <xf numFmtId="0" fontId="5" fillId="0" borderId="72" xfId="2" applyFont="1" applyBorder="1" applyAlignment="1" applyProtection="1">
      <alignment horizontal="center" vertical="center" wrapText="1"/>
    </xf>
    <xf numFmtId="0" fontId="5" fillId="0" borderId="71" xfId="2" applyFont="1" applyBorder="1" applyAlignment="1" applyProtection="1">
      <alignment horizontal="center" vertical="center" wrapText="1"/>
    </xf>
    <xf numFmtId="0" fontId="5" fillId="0" borderId="69" xfId="2" applyFont="1" applyBorder="1" applyAlignment="1" applyProtection="1">
      <alignment horizontal="center" vertical="center"/>
    </xf>
    <xf numFmtId="0" fontId="5" fillId="0" borderId="72" xfId="2" applyFont="1" applyBorder="1" applyAlignment="1" applyProtection="1">
      <alignment horizontal="center" vertical="center"/>
    </xf>
    <xf numFmtId="0" fontId="5" fillId="0" borderId="71" xfId="2" applyBorder="1" applyAlignment="1" applyProtection="1">
      <alignment horizontal="center" vertical="center" wrapText="1"/>
    </xf>
    <xf numFmtId="0" fontId="5" fillId="0" borderId="72" xfId="2" applyBorder="1" applyAlignment="1" applyProtection="1">
      <alignment horizontal="center" vertical="center" wrapText="1"/>
    </xf>
    <xf numFmtId="0" fontId="7" fillId="0" borderId="0" xfId="3" applyFont="1" applyBorder="1" applyAlignment="1">
      <alignment horizontal="center" vertical="center" shrinkToFit="1"/>
    </xf>
    <xf numFmtId="0" fontId="7" fillId="0" borderId="40" xfId="3" applyFont="1" applyBorder="1" applyAlignment="1">
      <alignment horizontal="center" vertical="center" shrinkToFit="1"/>
    </xf>
    <xf numFmtId="0" fontId="7" fillId="0" borderId="5" xfId="3" applyFont="1" applyBorder="1" applyAlignment="1">
      <alignment horizontal="center" vertical="center" shrinkToFit="1"/>
    </xf>
    <xf numFmtId="0" fontId="7" fillId="0" borderId="23" xfId="3" applyFont="1" applyBorder="1" applyAlignment="1">
      <alignment horizontal="center" vertical="center" shrinkToFit="1"/>
    </xf>
    <xf numFmtId="0" fontId="7" fillId="0" borderId="7" xfId="3" quotePrefix="1" applyFont="1" applyBorder="1" applyAlignment="1">
      <alignment horizontal="center" vertical="center" shrinkToFit="1"/>
    </xf>
    <xf numFmtId="0" fontId="7" fillId="0" borderId="11" xfId="3" quotePrefix="1" applyFont="1" applyBorder="1" applyAlignment="1">
      <alignment horizontal="center" vertical="center" shrinkToFit="1"/>
    </xf>
    <xf numFmtId="0" fontId="7" fillId="0" borderId="25" xfId="3" applyFont="1" applyBorder="1" applyAlignment="1">
      <alignment horizontal="center" vertical="center" shrinkToFit="1"/>
    </xf>
    <xf numFmtId="0" fontId="7" fillId="0" borderId="28" xfId="3" applyFont="1" applyBorder="1" applyAlignment="1">
      <alignment horizontal="center" vertical="center" shrinkToFit="1"/>
    </xf>
    <xf numFmtId="0" fontId="7" fillId="0" borderId="30" xfId="3" applyFont="1" applyBorder="1" applyAlignment="1">
      <alignment horizontal="center" vertical="center" shrinkToFit="1"/>
    </xf>
    <xf numFmtId="0" fontId="7" fillId="0" borderId="27" xfId="3" applyFont="1" applyBorder="1" applyAlignment="1">
      <alignment horizontal="center" vertical="center" shrinkToFit="1"/>
    </xf>
    <xf numFmtId="0" fontId="7" fillId="0" borderId="52" xfId="1" applyFont="1" applyBorder="1" applyAlignment="1">
      <alignment horizontal="center" vertical="center" textRotation="255"/>
    </xf>
    <xf numFmtId="0" fontId="7" fillId="0" borderId="53" xfId="1" applyFont="1" applyBorder="1" applyAlignment="1">
      <alignment horizontal="center" vertical="center" textRotation="255"/>
    </xf>
    <xf numFmtId="0" fontId="7" fillId="0" borderId="54" xfId="1" applyFont="1" applyBorder="1" applyAlignment="1">
      <alignment horizontal="center" vertical="center" textRotation="255"/>
    </xf>
    <xf numFmtId="0" fontId="7" fillId="0" borderId="49" xfId="3" applyFont="1" applyFill="1" applyBorder="1" applyAlignment="1">
      <alignment horizontal="center" vertical="center" wrapText="1"/>
    </xf>
    <xf numFmtId="0" fontId="7" fillId="0" borderId="50" xfId="3" applyFont="1" applyFill="1" applyBorder="1" applyAlignment="1">
      <alignment horizontal="center" vertical="center" wrapText="1"/>
    </xf>
    <xf numFmtId="0" fontId="0" fillId="0" borderId="23" xfId="0" applyBorder="1" applyAlignment="1">
      <alignment horizontal="center" vertical="center" shrinkToFit="1"/>
    </xf>
    <xf numFmtId="0" fontId="7" fillId="0" borderId="43" xfId="1" applyFont="1" applyBorder="1" applyAlignment="1">
      <alignment horizontal="center" vertical="center"/>
    </xf>
    <xf numFmtId="0" fontId="7" fillId="0" borderId="44" xfId="1" applyFont="1" applyBorder="1" applyAlignment="1">
      <alignment horizontal="center" vertical="center"/>
    </xf>
    <xf numFmtId="0" fontId="7" fillId="0" borderId="45" xfId="1" applyFont="1" applyBorder="1" applyAlignment="1">
      <alignment horizontal="left" vertical="center"/>
    </xf>
    <xf numFmtId="0" fontId="7" fillId="0" borderId="46" xfId="1" applyFont="1" applyBorder="1" applyAlignment="1">
      <alignment horizontal="left" vertical="center"/>
    </xf>
    <xf numFmtId="0" fontId="7" fillId="0" borderId="42" xfId="1" applyFont="1" applyBorder="1" applyAlignment="1">
      <alignment horizontal="left" vertical="center"/>
    </xf>
    <xf numFmtId="0" fontId="7" fillId="0" borderId="24" xfId="1" applyFont="1" applyBorder="1" applyAlignment="1">
      <alignment horizontal="left" vertical="center"/>
    </xf>
    <xf numFmtId="0" fontId="0" fillId="0" borderId="30" xfId="0" applyBorder="1" applyAlignment="1">
      <alignment horizontal="center" vertical="center"/>
    </xf>
    <xf numFmtId="0" fontId="0" fillId="0" borderId="27" xfId="0" applyBorder="1" applyAlignment="1">
      <alignment horizontal="center" vertical="center"/>
    </xf>
    <xf numFmtId="0" fontId="7" fillId="0" borderId="5" xfId="3" applyFont="1" applyBorder="1" applyAlignment="1">
      <alignment horizontal="center" vertical="center" wrapText="1"/>
    </xf>
    <xf numFmtId="0" fontId="7" fillId="0" borderId="23" xfId="3" applyFont="1" applyBorder="1" applyAlignment="1">
      <alignment horizontal="center" vertical="center" wrapText="1"/>
    </xf>
    <xf numFmtId="0" fontId="7" fillId="0" borderId="55" xfId="3" applyFont="1" applyBorder="1" applyAlignment="1">
      <alignment horizontal="center" vertical="center" wrapText="1"/>
    </xf>
    <xf numFmtId="0" fontId="7" fillId="0" borderId="57" xfId="3" applyFont="1" applyBorder="1" applyAlignment="1">
      <alignment horizontal="center" vertical="center" wrapText="1"/>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7" fillId="0" borderId="2" xfId="1" applyFont="1" applyBorder="1" applyAlignment="1">
      <alignment horizontal="center" vertical="center"/>
    </xf>
    <xf numFmtId="0" fontId="7" fillId="0" borderId="35" xfId="1" applyFont="1" applyBorder="1" applyAlignment="1">
      <alignment horizontal="center" vertical="center"/>
    </xf>
    <xf numFmtId="0" fontId="7" fillId="0" borderId="36" xfId="1" applyFont="1" applyBorder="1" applyAlignment="1">
      <alignment horizontal="center" vertical="center"/>
    </xf>
    <xf numFmtId="0" fontId="7" fillId="0" borderId="37" xfId="1" applyFont="1" applyBorder="1" applyAlignment="1">
      <alignment horizontal="center" vertical="center"/>
    </xf>
    <xf numFmtId="0" fontId="7" fillId="0" borderId="7" xfId="1" applyFont="1" applyBorder="1" applyAlignment="1">
      <alignment horizontal="center" vertical="center"/>
    </xf>
    <xf numFmtId="0" fontId="7" fillId="0" borderId="28" xfId="1" applyFont="1" applyBorder="1" applyAlignment="1">
      <alignment horizontal="center" vertical="center"/>
    </xf>
    <xf numFmtId="0" fontId="7" fillId="0" borderId="17" xfId="1" applyFont="1" applyBorder="1" applyAlignment="1">
      <alignment horizontal="center" vertical="center"/>
    </xf>
    <xf numFmtId="0" fontId="7" fillId="0" borderId="40" xfId="1" applyFont="1" applyBorder="1" applyAlignment="1">
      <alignment horizontal="center" vertical="center"/>
    </xf>
    <xf numFmtId="0" fontId="7" fillId="0" borderId="5" xfId="3" applyFont="1" applyBorder="1" applyAlignment="1">
      <alignment horizontal="center" vertical="center"/>
    </xf>
    <xf numFmtId="0" fontId="7" fillId="0" borderId="23" xfId="3" applyFont="1" applyBorder="1" applyAlignment="1">
      <alignment horizontal="center" vertical="center"/>
    </xf>
    <xf numFmtId="0" fontId="7" fillId="0" borderId="0" xfId="3" applyFont="1" applyBorder="1" applyAlignment="1">
      <alignment horizontal="center" vertical="center" wrapText="1"/>
    </xf>
    <xf numFmtId="0" fontId="8" fillId="0" borderId="5" xfId="3" applyFont="1" applyBorder="1" applyAlignment="1">
      <alignment horizontal="center" vertical="center" wrapText="1"/>
    </xf>
    <xf numFmtId="0" fontId="8" fillId="0" borderId="23" xfId="3" applyFont="1" applyBorder="1" applyAlignment="1">
      <alignment horizontal="center" vertical="center" wrapText="1"/>
    </xf>
    <xf numFmtId="0" fontId="7" fillId="0" borderId="7" xfId="3" quotePrefix="1" applyFont="1" applyBorder="1" applyAlignment="1">
      <alignment horizontal="center" vertical="center"/>
    </xf>
    <xf numFmtId="0" fontId="7" fillId="0" borderId="11" xfId="3" quotePrefix="1" applyFont="1" applyBorder="1" applyAlignment="1">
      <alignment horizontal="center" vertical="center"/>
    </xf>
    <xf numFmtId="0" fontId="7" fillId="0" borderId="8" xfId="3" applyFont="1" applyBorder="1" applyAlignment="1">
      <alignment horizontal="center" vertical="center"/>
    </xf>
    <xf numFmtId="0" fontId="7" fillId="0" borderId="12" xfId="3" applyFont="1" applyBorder="1" applyAlignment="1">
      <alignment horizontal="center" vertical="center"/>
    </xf>
    <xf numFmtId="0" fontId="7" fillId="0" borderId="17" xfId="3" quotePrefix="1" applyFont="1" applyBorder="1" applyAlignment="1">
      <alignment horizontal="center" vertical="center"/>
    </xf>
    <xf numFmtId="0" fontId="7" fillId="0" borderId="18" xfId="3" applyFont="1" applyBorder="1" applyAlignment="1">
      <alignment horizontal="center" vertical="center"/>
    </xf>
    <xf numFmtId="0" fontId="7" fillId="0" borderId="7" xfId="3" applyFont="1" applyBorder="1" applyAlignment="1">
      <alignment horizontal="center" vertical="center"/>
    </xf>
    <xf numFmtId="0" fontId="7" fillId="0" borderId="17" xfId="3" applyFont="1" applyBorder="1" applyAlignment="1">
      <alignment horizontal="center" vertical="center"/>
    </xf>
    <xf numFmtId="0" fontId="7" fillId="0" borderId="11" xfId="3" applyFont="1" applyBorder="1" applyAlignment="1">
      <alignment horizontal="center" vertical="center"/>
    </xf>
    <xf numFmtId="0" fontId="7" fillId="0" borderId="25" xfId="3" applyFont="1" applyBorder="1" applyAlignment="1">
      <alignment horizontal="center" vertical="center"/>
    </xf>
    <xf numFmtId="0" fontId="0" fillId="0" borderId="28" xfId="0" applyBorder="1" applyAlignment="1">
      <alignment horizontal="center" vertical="center"/>
    </xf>
    <xf numFmtId="0" fontId="7" fillId="0" borderId="0" xfId="3" applyFont="1" applyBorder="1" applyAlignment="1">
      <alignment horizontal="center" vertical="center"/>
    </xf>
    <xf numFmtId="0" fontId="0" fillId="0" borderId="4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 fillId="0" borderId="26" xfId="1" applyBorder="1" applyAlignment="1">
      <alignment vertical="center"/>
    </xf>
    <xf numFmtId="0" fontId="7" fillId="0" borderId="28" xfId="3" applyFont="1" applyBorder="1" applyAlignment="1">
      <alignment horizontal="center" vertical="center"/>
    </xf>
    <xf numFmtId="0" fontId="7" fillId="0" borderId="30" xfId="3" applyFont="1" applyBorder="1" applyAlignment="1">
      <alignment horizontal="center" vertical="center"/>
    </xf>
    <xf numFmtId="0" fontId="7" fillId="0" borderId="27" xfId="3" applyFont="1" applyBorder="1" applyAlignment="1">
      <alignment horizontal="center" vertical="center"/>
    </xf>
    <xf numFmtId="0" fontId="7" fillId="0" borderId="0" xfId="4" applyFont="1" applyAlignment="1">
      <alignment vertical="center" wrapText="1"/>
    </xf>
    <xf numFmtId="0" fontId="7" fillId="0" borderId="45" xfId="3" applyFont="1" applyBorder="1" applyAlignment="1">
      <alignment horizontal="center" vertical="center" shrinkToFit="1"/>
    </xf>
    <xf numFmtId="0" fontId="0" fillId="0" borderId="57" xfId="0" applyBorder="1" applyAlignment="1">
      <alignment horizontal="center" vertical="center" shrinkToFit="1"/>
    </xf>
    <xf numFmtId="0" fontId="7" fillId="0" borderId="37" xfId="3" applyFont="1" applyBorder="1" applyAlignment="1">
      <alignment horizontal="center" vertical="center" wrapText="1"/>
    </xf>
    <xf numFmtId="0" fontId="7" fillId="0" borderId="42" xfId="4" quotePrefix="1" applyFont="1" applyBorder="1" applyAlignment="1">
      <alignment horizontal="center" vertical="center"/>
    </xf>
    <xf numFmtId="0" fontId="7" fillId="0" borderId="24" xfId="4" quotePrefix="1" applyFont="1" applyBorder="1" applyAlignment="1">
      <alignment horizontal="center" vertical="center"/>
    </xf>
    <xf numFmtId="0" fontId="7" fillId="0" borderId="37" xfId="3" applyFont="1" applyBorder="1" applyAlignment="1">
      <alignment horizontal="center" vertical="center" shrinkToFit="1"/>
    </xf>
    <xf numFmtId="0" fontId="7" fillId="0" borderId="42" xfId="4" applyFont="1" applyBorder="1" applyAlignment="1">
      <alignment horizontal="center" vertical="center"/>
    </xf>
    <xf numFmtId="0" fontId="7" fillId="0" borderId="24" xfId="4" applyFont="1" applyBorder="1" applyAlignment="1">
      <alignment horizontal="center" vertical="center"/>
    </xf>
    <xf numFmtId="0" fontId="7" fillId="0" borderId="45" xfId="4" quotePrefix="1" applyFont="1" applyBorder="1" applyAlignment="1">
      <alignment horizontal="center" vertical="center"/>
    </xf>
    <xf numFmtId="0" fontId="0" fillId="0" borderId="46" xfId="0" applyBorder="1" applyAlignment="1">
      <alignment horizontal="center" vertical="center"/>
    </xf>
    <xf numFmtId="0" fontId="7" fillId="0" borderId="0" xfId="4" applyFont="1" applyAlignment="1">
      <alignment horizontal="left" vertical="center" wrapText="1"/>
    </xf>
    <xf numFmtId="0" fontId="7" fillId="0" borderId="37" xfId="3" applyFont="1" applyBorder="1" applyAlignment="1">
      <alignment horizontal="center" vertical="center"/>
    </xf>
    <xf numFmtId="0" fontId="7" fillId="0" borderId="61" xfId="3" applyFont="1" applyBorder="1" applyAlignment="1">
      <alignment horizontal="center" vertical="center"/>
    </xf>
    <xf numFmtId="0" fontId="7" fillId="0" borderId="62" xfId="3" applyFont="1" applyBorder="1" applyAlignment="1">
      <alignment horizontal="center" vertical="center"/>
    </xf>
    <xf numFmtId="0" fontId="7" fillId="0" borderId="76" xfId="3" applyFont="1" applyBorder="1" applyAlignment="1">
      <alignment horizontal="center" vertical="center"/>
    </xf>
    <xf numFmtId="0" fontId="7" fillId="0" borderId="48" xfId="3" applyFont="1" applyBorder="1" applyAlignment="1">
      <alignment horizontal="center" vertical="center"/>
    </xf>
    <xf numFmtId="0" fontId="7" fillId="0" borderId="49" xfId="3" applyFont="1" applyBorder="1" applyAlignment="1">
      <alignment horizontal="center" vertical="center"/>
    </xf>
    <xf numFmtId="0" fontId="7" fillId="0" borderId="50" xfId="3" applyFont="1" applyBorder="1" applyAlignment="1">
      <alignment horizontal="center" vertical="center"/>
    </xf>
    <xf numFmtId="0" fontId="7" fillId="0" borderId="77" xfId="4" applyFont="1" applyBorder="1" applyAlignment="1">
      <alignment horizontal="center" vertical="center"/>
    </xf>
    <xf numFmtId="0" fontId="7" fillId="0" borderId="78" xfId="4" applyFont="1" applyBorder="1" applyAlignment="1">
      <alignment horizontal="center" vertical="center"/>
    </xf>
    <xf numFmtId="0" fontId="7" fillId="0" borderId="54" xfId="3" applyFont="1" applyBorder="1" applyAlignment="1">
      <alignment horizontal="center" vertical="center"/>
    </xf>
    <xf numFmtId="0" fontId="7" fillId="0" borderId="70" xfId="4" applyFont="1" applyBorder="1" applyAlignment="1">
      <alignment horizontal="center" vertical="center"/>
    </xf>
    <xf numFmtId="0" fontId="7" fillId="0" borderId="22" xfId="4" applyFont="1" applyBorder="1" applyAlignment="1">
      <alignment horizontal="center" vertical="center"/>
    </xf>
    <xf numFmtId="0" fontId="44" fillId="0" borderId="0" xfId="0" applyFont="1" applyAlignment="1">
      <alignment horizontal="left"/>
    </xf>
    <xf numFmtId="0" fontId="45" fillId="0" borderId="0" xfId="0" applyFont="1" applyAlignment="1">
      <alignment horizontal="left"/>
    </xf>
    <xf numFmtId="0" fontId="46" fillId="0" borderId="0" xfId="0" applyFont="1" applyAlignment="1">
      <alignment horizontal="left"/>
    </xf>
    <xf numFmtId="0" fontId="44" fillId="0" borderId="0" xfId="0" applyFont="1" applyAlignment="1">
      <alignment horizontal="left" wrapText="1"/>
    </xf>
    <xf numFmtId="0" fontId="45" fillId="0" borderId="0" xfId="0" applyFont="1" applyAlignment="1">
      <alignment horizontal="left" wrapText="1"/>
    </xf>
    <xf numFmtId="0" fontId="50" fillId="6" borderId="37" xfId="0" applyFont="1" applyFill="1" applyBorder="1" applyAlignment="1">
      <alignment horizontal="center" vertical="center" wrapText="1"/>
    </xf>
    <xf numFmtId="0" fontId="48" fillId="6" borderId="37" xfId="0" applyFont="1" applyFill="1" applyBorder="1" applyAlignment="1">
      <alignment horizontal="center" vertical="top" wrapText="1"/>
    </xf>
    <xf numFmtId="0" fontId="48" fillId="6" borderId="37" xfId="0" applyFont="1" applyFill="1" applyBorder="1" applyAlignment="1">
      <alignment horizontal="center" vertical="center" wrapText="1"/>
    </xf>
    <xf numFmtId="0" fontId="48" fillId="6" borderId="64" xfId="0" applyFont="1" applyFill="1" applyBorder="1" applyAlignment="1">
      <alignment horizontal="center" vertical="top" wrapText="1"/>
    </xf>
    <xf numFmtId="0" fontId="48" fillId="6" borderId="70" xfId="0" applyFont="1" applyFill="1" applyBorder="1" applyAlignment="1">
      <alignment horizontal="center" vertical="top" wrapText="1"/>
    </xf>
    <xf numFmtId="0" fontId="53" fillId="6" borderId="52" xfId="0" applyFont="1" applyFill="1" applyBorder="1" applyAlignment="1">
      <alignment horizontal="center" vertical="center" wrapText="1"/>
    </xf>
    <xf numFmtId="0" fontId="53" fillId="6" borderId="53" xfId="0" applyFont="1" applyFill="1" applyBorder="1" applyAlignment="1">
      <alignment horizontal="center" vertical="center" wrapText="1"/>
    </xf>
    <xf numFmtId="0" fontId="53" fillId="6" borderId="54" xfId="0" applyFont="1" applyFill="1" applyBorder="1" applyAlignment="1">
      <alignment horizontal="center" vertical="center" wrapText="1"/>
    </xf>
    <xf numFmtId="0" fontId="50" fillId="6" borderId="52" xfId="0" applyFont="1" applyFill="1" applyBorder="1" applyAlignment="1">
      <alignment horizontal="center" vertical="center" wrapText="1"/>
    </xf>
    <xf numFmtId="0" fontId="50" fillId="6" borderId="53" xfId="0" applyFont="1" applyFill="1" applyBorder="1" applyAlignment="1">
      <alignment horizontal="center" vertical="center" wrapText="1"/>
    </xf>
    <xf numFmtId="0" fontId="50" fillId="6" borderId="54" xfId="0" applyFont="1" applyFill="1" applyBorder="1" applyAlignment="1">
      <alignment horizontal="center" vertical="center" wrapText="1"/>
    </xf>
    <xf numFmtId="0" fontId="49" fillId="8" borderId="69" xfId="0" applyFont="1" applyFill="1" applyBorder="1" applyAlignment="1">
      <alignment horizontal="center" vertical="center"/>
    </xf>
    <xf numFmtId="0" fontId="49" fillId="8" borderId="72" xfId="0" applyFont="1" applyFill="1" applyBorder="1" applyAlignment="1">
      <alignment horizontal="center" vertical="center"/>
    </xf>
    <xf numFmtId="0" fontId="52" fillId="6" borderId="64" xfId="0" applyFont="1" applyFill="1" applyBorder="1" applyAlignment="1">
      <alignment horizontal="center" vertical="top" wrapText="1"/>
    </xf>
    <xf numFmtId="0" fontId="52" fillId="6" borderId="70" xfId="0" applyFont="1" applyFill="1" applyBorder="1" applyAlignment="1">
      <alignment horizontal="center" vertical="top" wrapText="1"/>
    </xf>
    <xf numFmtId="0" fontId="0" fillId="6" borderId="42" xfId="0" applyFill="1" applyBorder="1" applyAlignment="1">
      <alignment horizontal="center" vertical="center"/>
    </xf>
    <xf numFmtId="0" fontId="0" fillId="6" borderId="23" xfId="0" applyFill="1" applyBorder="1" applyAlignment="1">
      <alignment horizontal="center" vertical="center"/>
    </xf>
    <xf numFmtId="0" fontId="49" fillId="4" borderId="61" xfId="0" applyFont="1" applyFill="1" applyBorder="1" applyAlignment="1">
      <alignment horizontal="center" vertical="center"/>
    </xf>
    <xf numFmtId="0" fontId="49" fillId="4" borderId="48" xfId="0" applyFont="1" applyFill="1" applyBorder="1" applyAlignment="1">
      <alignment horizontal="center" vertical="center"/>
    </xf>
    <xf numFmtId="0" fontId="49" fillId="6" borderId="61" xfId="0" applyFont="1" applyFill="1" applyBorder="1" applyAlignment="1">
      <alignment horizontal="center" vertical="center"/>
    </xf>
    <xf numFmtId="0" fontId="49" fillId="6" borderId="48" xfId="0" applyFont="1" applyFill="1" applyBorder="1" applyAlignment="1">
      <alignment horizontal="center" vertical="center"/>
    </xf>
    <xf numFmtId="0" fontId="49" fillId="7" borderId="61" xfId="0" applyFont="1" applyFill="1" applyBorder="1" applyAlignment="1">
      <alignment horizontal="center" vertical="center"/>
    </xf>
    <xf numFmtId="0" fontId="49" fillId="7" borderId="48" xfId="0" applyFont="1" applyFill="1" applyBorder="1" applyAlignment="1">
      <alignment horizontal="center" vertical="center"/>
    </xf>
    <xf numFmtId="0" fontId="49" fillId="8" borderId="61" xfId="0" applyFont="1" applyFill="1" applyBorder="1" applyAlignment="1">
      <alignment horizontal="center" vertical="center"/>
    </xf>
    <xf numFmtId="0" fontId="49" fillId="8" borderId="48" xfId="0" applyFont="1" applyFill="1" applyBorder="1" applyAlignment="1">
      <alignment horizontal="center" vertical="center"/>
    </xf>
    <xf numFmtId="0" fontId="49" fillId="8" borderId="63" xfId="0" applyFont="1" applyFill="1" applyBorder="1" applyAlignment="1">
      <alignment horizontal="center" vertical="center"/>
    </xf>
    <xf numFmtId="0" fontId="49" fillId="8" borderId="51" xfId="0" applyFont="1" applyFill="1" applyBorder="1" applyAlignment="1">
      <alignment horizontal="center" vertical="center"/>
    </xf>
    <xf numFmtId="0" fontId="12" fillId="11" borderId="0" xfId="0" applyFont="1" applyFill="1" applyBorder="1" applyAlignment="1" applyProtection="1">
      <alignment horizontal="center"/>
      <protection locked="0"/>
    </xf>
  </cellXfs>
  <cellStyles count="5">
    <cellStyle name="ハイパーリンク" xfId="2" builtinId="8"/>
    <cellStyle name="標準" xfId="0" builtinId="0"/>
    <cellStyle name="標準_●別表４廃棄物一覧ＯＫ" xfId="4" xr:uid="{00000000-0005-0000-0000-000002000000}"/>
    <cellStyle name="標準_H20別表２．３廃棄物一覧" xfId="1" xr:uid="{00000000-0005-0000-0000-000003000000}"/>
    <cellStyle name="標準_Sheet1" xfId="3" xr:uid="{00000000-0005-0000-0000-000004000000}"/>
  </cellStyles>
  <dxfs count="16">
    <dxf>
      <fill>
        <patternFill patternType="gray125"/>
      </fill>
    </dxf>
    <dxf>
      <font>
        <b/>
        <i val="0"/>
        <condense val="0"/>
        <extend val="0"/>
      </font>
      <fill>
        <patternFill>
          <bgColor indexed="45"/>
        </patternFill>
      </fill>
    </dxf>
    <dxf>
      <font>
        <b/>
        <i val="0"/>
        <condense val="0"/>
        <extend val="0"/>
      </font>
      <fill>
        <patternFill>
          <bgColor indexed="14"/>
        </patternFill>
      </fill>
    </dxf>
    <dxf>
      <fill>
        <patternFill patternType="gray125"/>
      </fill>
    </dxf>
    <dxf>
      <font>
        <b/>
        <i val="0"/>
        <condense val="0"/>
        <extend val="0"/>
      </font>
      <fill>
        <patternFill>
          <bgColor indexed="45"/>
        </patternFill>
      </fill>
    </dxf>
    <dxf>
      <font>
        <b/>
        <i val="0"/>
        <condense val="0"/>
        <extend val="0"/>
      </font>
      <fill>
        <patternFill>
          <bgColor indexed="14"/>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gray125"/>
      </fill>
    </dxf>
    <dxf>
      <font>
        <b/>
        <i val="0"/>
        <condense val="0"/>
        <extend val="0"/>
      </font>
      <fill>
        <patternFill>
          <bgColor indexed="14"/>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emf"/></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23</xdr:col>
      <xdr:colOff>352425</xdr:colOff>
      <xdr:row>4</xdr:row>
      <xdr:rowOff>180975</xdr:rowOff>
    </xdr:from>
    <xdr:to>
      <xdr:col>32</xdr:col>
      <xdr:colOff>333375</xdr:colOff>
      <xdr:row>374</xdr:row>
      <xdr:rowOff>19050</xdr:rowOff>
    </xdr:to>
    <xdr:sp macro="" textlink="">
      <xdr:nvSpPr>
        <xdr:cNvPr id="2" name="Rectangle 72">
          <a:extLst>
            <a:ext uri="{FF2B5EF4-FFF2-40B4-BE49-F238E27FC236}">
              <a16:creationId xmlns:a16="http://schemas.microsoft.com/office/drawing/2014/main" id="{00000000-0008-0000-0000-000002000000}"/>
            </a:ext>
          </a:extLst>
        </xdr:cNvPr>
        <xdr:cNvSpPr>
          <a:spLocks noChangeArrowheads="1"/>
        </xdr:cNvSpPr>
      </xdr:nvSpPr>
      <xdr:spPr bwMode="auto">
        <a:xfrm>
          <a:off x="12144375" y="1200150"/>
          <a:ext cx="5019675" cy="1153096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142875</xdr:colOff>
      <xdr:row>9</xdr:row>
      <xdr:rowOff>219075</xdr:rowOff>
    </xdr:from>
    <xdr:to>
      <xdr:col>29</xdr:col>
      <xdr:colOff>276225</xdr:colOff>
      <xdr:row>14</xdr:row>
      <xdr:rowOff>0</xdr:rowOff>
    </xdr:to>
    <xdr:sp macro="" textlink="">
      <xdr:nvSpPr>
        <xdr:cNvPr id="3" name="Rectangle 4">
          <a:extLst>
            <a:ext uri="{FF2B5EF4-FFF2-40B4-BE49-F238E27FC236}">
              <a16:creationId xmlns:a16="http://schemas.microsoft.com/office/drawing/2014/main" id="{00000000-0008-0000-0000-000003000000}"/>
            </a:ext>
          </a:extLst>
        </xdr:cNvPr>
        <xdr:cNvSpPr>
          <a:spLocks noChangeArrowheads="1"/>
        </xdr:cNvSpPr>
      </xdr:nvSpPr>
      <xdr:spPr bwMode="auto">
        <a:xfrm>
          <a:off x="12477750" y="2438400"/>
          <a:ext cx="3105150" cy="1152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ゴシック"/>
              <a:ea typeface="ＭＳ Ｐゴシック"/>
            </a:rPr>
            <a:t>一枚目の様式です。</a:t>
          </a:r>
        </a:p>
      </xdr:txBody>
    </xdr:sp>
    <xdr:clientData/>
  </xdr:twoCellAnchor>
  <xdr:twoCellAnchor>
    <xdr:from>
      <xdr:col>24</xdr:col>
      <xdr:colOff>295275</xdr:colOff>
      <xdr:row>34</xdr:row>
      <xdr:rowOff>180975</xdr:rowOff>
    </xdr:from>
    <xdr:to>
      <xdr:col>30</xdr:col>
      <xdr:colOff>57150</xdr:colOff>
      <xdr:row>36</xdr:row>
      <xdr:rowOff>200025</xdr:rowOff>
    </xdr:to>
    <xdr:sp macro="" textlink="">
      <xdr:nvSpPr>
        <xdr:cNvPr id="4" name="Rectangle 5">
          <a:extLst>
            <a:ext uri="{FF2B5EF4-FFF2-40B4-BE49-F238E27FC236}">
              <a16:creationId xmlns:a16="http://schemas.microsoft.com/office/drawing/2014/main" id="{00000000-0008-0000-0000-000004000000}"/>
            </a:ext>
          </a:extLst>
        </xdr:cNvPr>
        <xdr:cNvSpPr>
          <a:spLocks noChangeArrowheads="1"/>
        </xdr:cNvSpPr>
      </xdr:nvSpPr>
      <xdr:spPr bwMode="auto">
        <a:xfrm>
          <a:off x="12630150" y="8610600"/>
          <a:ext cx="3086100" cy="933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lnSpc>
              <a:spcPts val="2300"/>
            </a:lnSpc>
            <a:defRPr sz="1000"/>
          </a:pPr>
          <a:r>
            <a:rPr lang="ja-JP" altLang="en-US" sz="2000" b="0" i="0" u="none" strike="noStrike" baseline="0">
              <a:solidFill>
                <a:srgbClr val="000000"/>
              </a:solidFill>
              <a:latin typeface="ＭＳ Ｐゴシック"/>
              <a:ea typeface="ＭＳ Ｐゴシック"/>
            </a:rPr>
            <a:t>二枚以上にわたる場合は左記の様式をお使い下さい。</a:t>
          </a:r>
        </a:p>
      </xdr:txBody>
    </xdr:sp>
    <xdr:clientData/>
  </xdr:twoCellAnchor>
  <xdr:twoCellAnchor>
    <xdr:from>
      <xdr:col>24</xdr:col>
      <xdr:colOff>295275</xdr:colOff>
      <xdr:row>54</xdr:row>
      <xdr:rowOff>180975</xdr:rowOff>
    </xdr:from>
    <xdr:to>
      <xdr:col>30</xdr:col>
      <xdr:colOff>57150</xdr:colOff>
      <xdr:row>56</xdr:row>
      <xdr:rowOff>200025</xdr:rowOff>
    </xdr:to>
    <xdr:sp macro="" textlink="">
      <xdr:nvSpPr>
        <xdr:cNvPr id="5" name="Rectangle 386">
          <a:extLst>
            <a:ext uri="{FF2B5EF4-FFF2-40B4-BE49-F238E27FC236}">
              <a16:creationId xmlns:a16="http://schemas.microsoft.com/office/drawing/2014/main" id="{00000000-0008-0000-0000-000005000000}"/>
            </a:ext>
          </a:extLst>
        </xdr:cNvPr>
        <xdr:cNvSpPr>
          <a:spLocks noChangeArrowheads="1"/>
        </xdr:cNvSpPr>
      </xdr:nvSpPr>
      <xdr:spPr bwMode="auto">
        <a:xfrm>
          <a:off x="12630150" y="16973550"/>
          <a:ext cx="3086100" cy="933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lnSpc>
              <a:spcPts val="2300"/>
            </a:lnSpc>
            <a:defRPr sz="1000"/>
          </a:pPr>
          <a:r>
            <a:rPr lang="ja-JP" altLang="en-US" sz="2000" b="0" i="0" u="none" strike="noStrike" baseline="0">
              <a:solidFill>
                <a:srgbClr val="000000"/>
              </a:solidFill>
              <a:latin typeface="ＭＳ Ｐゴシック"/>
              <a:ea typeface="ＭＳ Ｐゴシック"/>
            </a:rPr>
            <a:t>二枚以上にわたる場合は左記の様式をお使い下さい。</a:t>
          </a:r>
        </a:p>
      </xdr:txBody>
    </xdr:sp>
    <xdr:clientData/>
  </xdr:twoCellAnchor>
  <xdr:twoCellAnchor>
    <xdr:from>
      <xdr:col>24</xdr:col>
      <xdr:colOff>295275</xdr:colOff>
      <xdr:row>74</xdr:row>
      <xdr:rowOff>180975</xdr:rowOff>
    </xdr:from>
    <xdr:to>
      <xdr:col>30</xdr:col>
      <xdr:colOff>57150</xdr:colOff>
      <xdr:row>76</xdr:row>
      <xdr:rowOff>200025</xdr:rowOff>
    </xdr:to>
    <xdr:sp macro="" textlink="">
      <xdr:nvSpPr>
        <xdr:cNvPr id="6" name="Rectangle 406">
          <a:extLst>
            <a:ext uri="{FF2B5EF4-FFF2-40B4-BE49-F238E27FC236}">
              <a16:creationId xmlns:a16="http://schemas.microsoft.com/office/drawing/2014/main" id="{00000000-0008-0000-0000-000006000000}"/>
            </a:ext>
          </a:extLst>
        </xdr:cNvPr>
        <xdr:cNvSpPr>
          <a:spLocks noChangeArrowheads="1"/>
        </xdr:cNvSpPr>
      </xdr:nvSpPr>
      <xdr:spPr bwMode="auto">
        <a:xfrm>
          <a:off x="12630150" y="25336500"/>
          <a:ext cx="3086100" cy="933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lnSpc>
              <a:spcPts val="2300"/>
            </a:lnSpc>
            <a:defRPr sz="1000"/>
          </a:pPr>
          <a:r>
            <a:rPr lang="ja-JP" altLang="en-US" sz="2000" b="0" i="0" u="none" strike="noStrike" baseline="0">
              <a:solidFill>
                <a:srgbClr val="000000"/>
              </a:solidFill>
              <a:latin typeface="ＭＳ Ｐゴシック"/>
              <a:ea typeface="ＭＳ Ｐゴシック"/>
            </a:rPr>
            <a:t>二枚以上にわたる場合は左記の様式をお使い下さい。</a:t>
          </a:r>
        </a:p>
      </xdr:txBody>
    </xdr:sp>
    <xdr:clientData/>
  </xdr:twoCellAnchor>
  <xdr:twoCellAnchor>
    <xdr:from>
      <xdr:col>24</xdr:col>
      <xdr:colOff>295275</xdr:colOff>
      <xdr:row>94</xdr:row>
      <xdr:rowOff>180975</xdr:rowOff>
    </xdr:from>
    <xdr:to>
      <xdr:col>30</xdr:col>
      <xdr:colOff>57150</xdr:colOff>
      <xdr:row>96</xdr:row>
      <xdr:rowOff>200025</xdr:rowOff>
    </xdr:to>
    <xdr:sp macro="" textlink="">
      <xdr:nvSpPr>
        <xdr:cNvPr id="7" name="Rectangle 407">
          <a:extLst>
            <a:ext uri="{FF2B5EF4-FFF2-40B4-BE49-F238E27FC236}">
              <a16:creationId xmlns:a16="http://schemas.microsoft.com/office/drawing/2014/main" id="{00000000-0008-0000-0000-000007000000}"/>
            </a:ext>
          </a:extLst>
        </xdr:cNvPr>
        <xdr:cNvSpPr>
          <a:spLocks noChangeArrowheads="1"/>
        </xdr:cNvSpPr>
      </xdr:nvSpPr>
      <xdr:spPr bwMode="auto">
        <a:xfrm>
          <a:off x="12630150" y="33699450"/>
          <a:ext cx="3086100" cy="933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lnSpc>
              <a:spcPts val="2300"/>
            </a:lnSpc>
            <a:defRPr sz="1000"/>
          </a:pPr>
          <a:r>
            <a:rPr lang="ja-JP" altLang="en-US" sz="2000" b="0" i="0" u="none" strike="noStrike" baseline="0">
              <a:solidFill>
                <a:srgbClr val="000000"/>
              </a:solidFill>
              <a:latin typeface="ＭＳ Ｐゴシック"/>
              <a:ea typeface="ＭＳ Ｐゴシック"/>
            </a:rPr>
            <a:t>二枚以上にわたる場合は左記の様式をお使い下さい。</a:t>
          </a:r>
        </a:p>
      </xdr:txBody>
    </xdr:sp>
    <xdr:clientData/>
  </xdr:twoCellAnchor>
  <xdr:twoCellAnchor>
    <xdr:from>
      <xdr:col>24</xdr:col>
      <xdr:colOff>295275</xdr:colOff>
      <xdr:row>114</xdr:row>
      <xdr:rowOff>180975</xdr:rowOff>
    </xdr:from>
    <xdr:to>
      <xdr:col>30</xdr:col>
      <xdr:colOff>57150</xdr:colOff>
      <xdr:row>116</xdr:row>
      <xdr:rowOff>200025</xdr:rowOff>
    </xdr:to>
    <xdr:sp macro="" textlink="">
      <xdr:nvSpPr>
        <xdr:cNvPr id="8" name="Rectangle 446">
          <a:extLst>
            <a:ext uri="{FF2B5EF4-FFF2-40B4-BE49-F238E27FC236}">
              <a16:creationId xmlns:a16="http://schemas.microsoft.com/office/drawing/2014/main" id="{00000000-0008-0000-0000-000008000000}"/>
            </a:ext>
          </a:extLst>
        </xdr:cNvPr>
        <xdr:cNvSpPr>
          <a:spLocks noChangeArrowheads="1"/>
        </xdr:cNvSpPr>
      </xdr:nvSpPr>
      <xdr:spPr bwMode="auto">
        <a:xfrm>
          <a:off x="12630150" y="42062400"/>
          <a:ext cx="3086100" cy="933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lnSpc>
              <a:spcPts val="2300"/>
            </a:lnSpc>
            <a:defRPr sz="1000"/>
          </a:pPr>
          <a:r>
            <a:rPr lang="ja-JP" altLang="en-US" sz="2000" b="0" i="0" u="none" strike="noStrike" baseline="0">
              <a:solidFill>
                <a:srgbClr val="000000"/>
              </a:solidFill>
              <a:latin typeface="ＭＳ Ｐゴシック"/>
              <a:ea typeface="ＭＳ Ｐゴシック"/>
            </a:rPr>
            <a:t>二枚以上にわたる場合は左記の様式をお使い下さい。</a:t>
          </a:r>
        </a:p>
      </xdr:txBody>
    </xdr:sp>
    <xdr:clientData/>
  </xdr:twoCellAnchor>
  <xdr:twoCellAnchor>
    <xdr:from>
      <xdr:col>24</xdr:col>
      <xdr:colOff>295275</xdr:colOff>
      <xdr:row>131</xdr:row>
      <xdr:rowOff>0</xdr:rowOff>
    </xdr:from>
    <xdr:to>
      <xdr:col>30</xdr:col>
      <xdr:colOff>57150</xdr:colOff>
      <xdr:row>131</xdr:row>
      <xdr:rowOff>0</xdr:rowOff>
    </xdr:to>
    <xdr:sp macro="" textlink="">
      <xdr:nvSpPr>
        <xdr:cNvPr id="9" name="Rectangle 447">
          <a:extLst>
            <a:ext uri="{FF2B5EF4-FFF2-40B4-BE49-F238E27FC236}">
              <a16:creationId xmlns:a16="http://schemas.microsoft.com/office/drawing/2014/main" id="{00000000-0008-0000-0000-000009000000}"/>
            </a:ext>
          </a:extLst>
        </xdr:cNvPr>
        <xdr:cNvSpPr>
          <a:spLocks noChangeArrowheads="1"/>
        </xdr:cNvSpPr>
      </xdr:nvSpPr>
      <xdr:spPr bwMode="auto">
        <a:xfrm>
          <a:off x="12630150" y="49368075"/>
          <a:ext cx="30861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ゴシック"/>
              <a:ea typeface="ＭＳ Ｐゴシック"/>
            </a:rPr>
            <a:t>二枚以上にわたる場合は左記の様式をお使い下さい。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352425</xdr:colOff>
      <xdr:row>4</xdr:row>
      <xdr:rowOff>180975</xdr:rowOff>
    </xdr:from>
    <xdr:to>
      <xdr:col>32</xdr:col>
      <xdr:colOff>333375</xdr:colOff>
      <xdr:row>51</xdr:row>
      <xdr:rowOff>0</xdr:rowOff>
    </xdr:to>
    <xdr:sp macro="" textlink="">
      <xdr:nvSpPr>
        <xdr:cNvPr id="2" name="Rectangle 72">
          <a:extLst>
            <a:ext uri="{FF2B5EF4-FFF2-40B4-BE49-F238E27FC236}">
              <a16:creationId xmlns:a16="http://schemas.microsoft.com/office/drawing/2014/main" id="{00000000-0008-0000-0100-000002000000}"/>
            </a:ext>
          </a:extLst>
        </xdr:cNvPr>
        <xdr:cNvSpPr>
          <a:spLocks noChangeArrowheads="1"/>
        </xdr:cNvSpPr>
      </xdr:nvSpPr>
      <xdr:spPr bwMode="auto">
        <a:xfrm>
          <a:off x="12144375" y="1200150"/>
          <a:ext cx="5019675" cy="149542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142875</xdr:colOff>
      <xdr:row>9</xdr:row>
      <xdr:rowOff>219075</xdr:rowOff>
    </xdr:from>
    <xdr:to>
      <xdr:col>29</xdr:col>
      <xdr:colOff>276225</xdr:colOff>
      <xdr:row>14</xdr:row>
      <xdr:rowOff>0</xdr:rowOff>
    </xdr:to>
    <xdr:sp macro="" textlink="">
      <xdr:nvSpPr>
        <xdr:cNvPr id="3" name="Rectangle 4">
          <a:extLst>
            <a:ext uri="{FF2B5EF4-FFF2-40B4-BE49-F238E27FC236}">
              <a16:creationId xmlns:a16="http://schemas.microsoft.com/office/drawing/2014/main" id="{00000000-0008-0000-0100-000003000000}"/>
            </a:ext>
          </a:extLst>
        </xdr:cNvPr>
        <xdr:cNvSpPr>
          <a:spLocks noChangeArrowheads="1"/>
        </xdr:cNvSpPr>
      </xdr:nvSpPr>
      <xdr:spPr bwMode="auto">
        <a:xfrm>
          <a:off x="12477750" y="2571750"/>
          <a:ext cx="3105150" cy="1257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ゴシック"/>
              <a:ea typeface="ＭＳ Ｐゴシック"/>
            </a:rPr>
            <a:t>一枚目の様式です。</a:t>
          </a:r>
        </a:p>
      </xdr:txBody>
    </xdr:sp>
    <xdr:clientData/>
  </xdr:twoCellAnchor>
  <xdr:twoCellAnchor>
    <xdr:from>
      <xdr:col>24</xdr:col>
      <xdr:colOff>295275</xdr:colOff>
      <xdr:row>34</xdr:row>
      <xdr:rowOff>180975</xdr:rowOff>
    </xdr:from>
    <xdr:to>
      <xdr:col>30</xdr:col>
      <xdr:colOff>57150</xdr:colOff>
      <xdr:row>36</xdr:row>
      <xdr:rowOff>200025</xdr:rowOff>
    </xdr:to>
    <xdr:sp macro="" textlink="">
      <xdr:nvSpPr>
        <xdr:cNvPr id="4" name="Rectangle 5">
          <a:extLst>
            <a:ext uri="{FF2B5EF4-FFF2-40B4-BE49-F238E27FC236}">
              <a16:creationId xmlns:a16="http://schemas.microsoft.com/office/drawing/2014/main" id="{00000000-0008-0000-0100-000004000000}"/>
            </a:ext>
          </a:extLst>
        </xdr:cNvPr>
        <xdr:cNvSpPr>
          <a:spLocks noChangeArrowheads="1"/>
        </xdr:cNvSpPr>
      </xdr:nvSpPr>
      <xdr:spPr bwMode="auto">
        <a:xfrm>
          <a:off x="12630150" y="8848725"/>
          <a:ext cx="3086100" cy="933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lnSpc>
              <a:spcPts val="2300"/>
            </a:lnSpc>
            <a:defRPr sz="1000"/>
          </a:pPr>
          <a:r>
            <a:rPr lang="ja-JP" altLang="en-US" sz="2000" b="0" i="0" u="none" strike="noStrike" baseline="0">
              <a:solidFill>
                <a:srgbClr val="000000"/>
              </a:solidFill>
              <a:latin typeface="ＭＳ Ｐゴシック"/>
              <a:ea typeface="ＭＳ Ｐゴシック"/>
            </a:rPr>
            <a:t>二枚以上にわたる場合は左記の様式をお使い下さい。</a:t>
          </a:r>
        </a:p>
      </xdr:txBody>
    </xdr:sp>
    <xdr:clientData/>
  </xdr:twoCellAnchor>
  <xdr:twoCellAnchor>
    <xdr:from>
      <xdr:col>2</xdr:col>
      <xdr:colOff>28575</xdr:colOff>
      <xdr:row>35</xdr:row>
      <xdr:rowOff>38100</xdr:rowOff>
    </xdr:from>
    <xdr:to>
      <xdr:col>19</xdr:col>
      <xdr:colOff>66675</xdr:colOff>
      <xdr:row>35</xdr:row>
      <xdr:rowOff>381000</xdr:rowOff>
    </xdr:to>
    <xdr:sp macro="" textlink="">
      <xdr:nvSpPr>
        <xdr:cNvPr id="5" name="Rectangle 21">
          <a:extLst>
            <a:ext uri="{FF2B5EF4-FFF2-40B4-BE49-F238E27FC236}">
              <a16:creationId xmlns:a16="http://schemas.microsoft.com/office/drawing/2014/main" id="{00000000-0008-0000-0100-000005000000}"/>
            </a:ext>
          </a:extLst>
        </xdr:cNvPr>
        <xdr:cNvSpPr>
          <a:spLocks noChangeArrowheads="1"/>
        </xdr:cNvSpPr>
      </xdr:nvSpPr>
      <xdr:spPr bwMode="auto">
        <a:xfrm>
          <a:off x="200025" y="9163050"/>
          <a:ext cx="11191875"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明朝"/>
              <a:ea typeface="ＭＳ 明朝"/>
            </a:rPr>
            <a:t>↑自己運搬した場合</a:t>
          </a: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兵庫県○○市5-8にある中間処理場まで自己運搬し、処分のみを(株)■■エコに委託した場合</a:t>
          </a:r>
        </a:p>
      </xdr:txBody>
    </xdr:sp>
    <xdr:clientData/>
  </xdr:twoCellAnchor>
  <xdr:twoCellAnchor>
    <xdr:from>
      <xdr:col>2</xdr:col>
      <xdr:colOff>57150</xdr:colOff>
      <xdr:row>38</xdr:row>
      <xdr:rowOff>28575</xdr:rowOff>
    </xdr:from>
    <xdr:to>
      <xdr:col>19</xdr:col>
      <xdr:colOff>95250</xdr:colOff>
      <xdr:row>39</xdr:row>
      <xdr:rowOff>352425</xdr:rowOff>
    </xdr:to>
    <xdr:sp macro="" textlink="">
      <xdr:nvSpPr>
        <xdr:cNvPr id="6" name="Rectangle 22">
          <a:extLst>
            <a:ext uri="{FF2B5EF4-FFF2-40B4-BE49-F238E27FC236}">
              <a16:creationId xmlns:a16="http://schemas.microsoft.com/office/drawing/2014/main" id="{00000000-0008-0000-0100-000006000000}"/>
            </a:ext>
          </a:extLst>
        </xdr:cNvPr>
        <xdr:cNvSpPr>
          <a:spLocks noChangeArrowheads="1"/>
        </xdr:cNvSpPr>
      </xdr:nvSpPr>
      <xdr:spPr bwMode="auto">
        <a:xfrm>
          <a:off x="228600" y="10525125"/>
          <a:ext cx="11191875" cy="781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明朝"/>
              <a:ea typeface="ＭＳ 明朝"/>
            </a:rPr>
            <a:t>↑区間を区切って２以上の収集運搬業者に委託した場合</a:t>
          </a: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排出事業場から兵庫県○○市××町1-1にあるA倉庫までは□□運輸(株)に収集運搬を委託し、A倉庫から岡山県▲▲市△△町100にある中間処理場（××テクノ）まで○○運送(株)に収集運搬を委託し、××テクノに処分を委託した場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352425</xdr:colOff>
      <xdr:row>4</xdr:row>
      <xdr:rowOff>180975</xdr:rowOff>
    </xdr:from>
    <xdr:to>
      <xdr:col>32</xdr:col>
      <xdr:colOff>333375</xdr:colOff>
      <xdr:row>51</xdr:row>
      <xdr:rowOff>0</xdr:rowOff>
    </xdr:to>
    <xdr:sp macro="" textlink="">
      <xdr:nvSpPr>
        <xdr:cNvPr id="2" name="Rectangle 72">
          <a:extLst>
            <a:ext uri="{FF2B5EF4-FFF2-40B4-BE49-F238E27FC236}">
              <a16:creationId xmlns:a16="http://schemas.microsoft.com/office/drawing/2014/main" id="{00000000-0008-0000-0200-000002000000}"/>
            </a:ext>
          </a:extLst>
        </xdr:cNvPr>
        <xdr:cNvSpPr>
          <a:spLocks noChangeArrowheads="1"/>
        </xdr:cNvSpPr>
      </xdr:nvSpPr>
      <xdr:spPr bwMode="auto">
        <a:xfrm>
          <a:off x="12144375" y="1200150"/>
          <a:ext cx="5019675" cy="149637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142875</xdr:colOff>
      <xdr:row>9</xdr:row>
      <xdr:rowOff>219075</xdr:rowOff>
    </xdr:from>
    <xdr:to>
      <xdr:col>29</xdr:col>
      <xdr:colOff>276225</xdr:colOff>
      <xdr:row>14</xdr:row>
      <xdr:rowOff>0</xdr:rowOff>
    </xdr:to>
    <xdr:sp macro="" textlink="">
      <xdr:nvSpPr>
        <xdr:cNvPr id="3" name="Rectangle 4">
          <a:extLst>
            <a:ext uri="{FF2B5EF4-FFF2-40B4-BE49-F238E27FC236}">
              <a16:creationId xmlns:a16="http://schemas.microsoft.com/office/drawing/2014/main" id="{00000000-0008-0000-0200-000003000000}"/>
            </a:ext>
          </a:extLst>
        </xdr:cNvPr>
        <xdr:cNvSpPr>
          <a:spLocks noChangeArrowheads="1"/>
        </xdr:cNvSpPr>
      </xdr:nvSpPr>
      <xdr:spPr bwMode="auto">
        <a:xfrm>
          <a:off x="12477750" y="2581275"/>
          <a:ext cx="3105150" cy="1257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ゴシック"/>
              <a:ea typeface="ＭＳ Ｐゴシック"/>
            </a:rPr>
            <a:t>一枚目の様式です。</a:t>
          </a:r>
        </a:p>
      </xdr:txBody>
    </xdr:sp>
    <xdr:clientData/>
  </xdr:twoCellAnchor>
  <xdr:twoCellAnchor>
    <xdr:from>
      <xdr:col>24</xdr:col>
      <xdr:colOff>295275</xdr:colOff>
      <xdr:row>34</xdr:row>
      <xdr:rowOff>180975</xdr:rowOff>
    </xdr:from>
    <xdr:to>
      <xdr:col>30</xdr:col>
      <xdr:colOff>57150</xdr:colOff>
      <xdr:row>36</xdr:row>
      <xdr:rowOff>200025</xdr:rowOff>
    </xdr:to>
    <xdr:sp macro="" textlink="">
      <xdr:nvSpPr>
        <xdr:cNvPr id="4" name="Rectangle 5">
          <a:extLst>
            <a:ext uri="{FF2B5EF4-FFF2-40B4-BE49-F238E27FC236}">
              <a16:creationId xmlns:a16="http://schemas.microsoft.com/office/drawing/2014/main" id="{00000000-0008-0000-0200-000004000000}"/>
            </a:ext>
          </a:extLst>
        </xdr:cNvPr>
        <xdr:cNvSpPr>
          <a:spLocks noChangeArrowheads="1"/>
        </xdr:cNvSpPr>
      </xdr:nvSpPr>
      <xdr:spPr bwMode="auto">
        <a:xfrm>
          <a:off x="12630150" y="8858250"/>
          <a:ext cx="3086100" cy="933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lnSpc>
              <a:spcPts val="2300"/>
            </a:lnSpc>
            <a:defRPr sz="1000"/>
          </a:pPr>
          <a:r>
            <a:rPr lang="ja-JP" altLang="en-US" sz="2000" b="0" i="0" u="none" strike="noStrike" baseline="0">
              <a:solidFill>
                <a:srgbClr val="000000"/>
              </a:solidFill>
              <a:latin typeface="ＭＳ Ｐゴシック"/>
              <a:ea typeface="ＭＳ Ｐゴシック"/>
            </a:rPr>
            <a:t>二枚以上にわたる場合は左記の様式をお使い下さい。</a:t>
          </a:r>
        </a:p>
      </xdr:txBody>
    </xdr:sp>
    <xdr:clientData/>
  </xdr:twoCellAnchor>
  <xdr:twoCellAnchor>
    <xdr:from>
      <xdr:col>2</xdr:col>
      <xdr:colOff>28575</xdr:colOff>
      <xdr:row>35</xdr:row>
      <xdr:rowOff>38100</xdr:rowOff>
    </xdr:from>
    <xdr:to>
      <xdr:col>19</xdr:col>
      <xdr:colOff>66675</xdr:colOff>
      <xdr:row>35</xdr:row>
      <xdr:rowOff>381000</xdr:rowOff>
    </xdr:to>
    <xdr:sp macro="" textlink="">
      <xdr:nvSpPr>
        <xdr:cNvPr id="5" name="Rectangle 20">
          <a:extLst>
            <a:ext uri="{FF2B5EF4-FFF2-40B4-BE49-F238E27FC236}">
              <a16:creationId xmlns:a16="http://schemas.microsoft.com/office/drawing/2014/main" id="{00000000-0008-0000-0200-000005000000}"/>
            </a:ext>
          </a:extLst>
        </xdr:cNvPr>
        <xdr:cNvSpPr>
          <a:spLocks noChangeArrowheads="1"/>
        </xdr:cNvSpPr>
      </xdr:nvSpPr>
      <xdr:spPr bwMode="auto">
        <a:xfrm>
          <a:off x="200025" y="9172575"/>
          <a:ext cx="11191875"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FF0000"/>
              </a:solidFill>
              <a:latin typeface="ＭＳ 明朝"/>
              <a:ea typeface="ＭＳ 明朝"/>
            </a:rPr>
            <a:t>　↑処分業者まで自己運搬し、処分のみ(株)■■エコに委託した場合</a:t>
          </a:r>
        </a:p>
      </xdr:txBody>
    </xdr:sp>
    <xdr:clientData/>
  </xdr:twoCellAnchor>
  <xdr:twoCellAnchor>
    <xdr:from>
      <xdr:col>2</xdr:col>
      <xdr:colOff>57150</xdr:colOff>
      <xdr:row>38</xdr:row>
      <xdr:rowOff>28575</xdr:rowOff>
    </xdr:from>
    <xdr:to>
      <xdr:col>19</xdr:col>
      <xdr:colOff>95250</xdr:colOff>
      <xdr:row>39</xdr:row>
      <xdr:rowOff>352425</xdr:rowOff>
    </xdr:to>
    <xdr:sp macro="" textlink="">
      <xdr:nvSpPr>
        <xdr:cNvPr id="6" name="Rectangle 21">
          <a:extLst>
            <a:ext uri="{FF2B5EF4-FFF2-40B4-BE49-F238E27FC236}">
              <a16:creationId xmlns:a16="http://schemas.microsoft.com/office/drawing/2014/main" id="{00000000-0008-0000-0200-000006000000}"/>
            </a:ext>
          </a:extLst>
        </xdr:cNvPr>
        <xdr:cNvSpPr>
          <a:spLocks noChangeArrowheads="1"/>
        </xdr:cNvSpPr>
      </xdr:nvSpPr>
      <xdr:spPr bwMode="auto">
        <a:xfrm>
          <a:off x="228600" y="10534650"/>
          <a:ext cx="11191875" cy="781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FF0000"/>
              </a:solidFill>
              <a:latin typeface="ＭＳ 明朝"/>
              <a:ea typeface="ＭＳ 明朝"/>
            </a:rPr>
            <a:t>　↑区間を区切って２以上の収集運搬業者に委託した場合</a:t>
          </a: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排出事業場から兵庫県○○市××町1-1のA倉庫までは□□運輸(株)に収集運搬を委託し、A倉庫から岡山県▲▲市△△町100にある中間処理場（××テクノ）まで○○運送(株)に収集運搬を委託し、××テクノに処分を委託した場合</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7</xdr:row>
      <xdr:rowOff>85724</xdr:rowOff>
    </xdr:from>
    <xdr:to>
      <xdr:col>11</xdr:col>
      <xdr:colOff>323850</xdr:colOff>
      <xdr:row>27</xdr:row>
      <xdr:rowOff>14286</xdr:rowOff>
    </xdr:to>
    <xdr:pic>
      <xdr:nvPicPr>
        <xdr:cNvPr id="6" name="図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0" y="1333499"/>
          <a:ext cx="7277100" cy="4548187"/>
        </a:xfrm>
        <a:prstGeom prst="rect">
          <a:avLst/>
        </a:prstGeom>
      </xdr:spPr>
    </xdr:pic>
    <xdr:clientData/>
  </xdr:twoCellAnchor>
  <xdr:twoCellAnchor editAs="oneCell">
    <xdr:from>
      <xdr:col>1</xdr:col>
      <xdr:colOff>9525</xdr:colOff>
      <xdr:row>42</xdr:row>
      <xdr:rowOff>66675</xdr:rowOff>
    </xdr:from>
    <xdr:to>
      <xdr:col>9</xdr:col>
      <xdr:colOff>448951</xdr:colOff>
      <xdr:row>59</xdr:row>
      <xdr:rowOff>43727</xdr:rowOff>
    </xdr:to>
    <xdr:pic>
      <xdr:nvPicPr>
        <xdr:cNvPr id="5" name="図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stretch>
          <a:fillRect/>
        </a:stretch>
      </xdr:blipFill>
      <xdr:spPr>
        <a:xfrm>
          <a:off x="104775" y="9077325"/>
          <a:ext cx="5925826" cy="3377477"/>
        </a:xfrm>
        <a:prstGeom prst="rect">
          <a:avLst/>
        </a:prstGeom>
      </xdr:spPr>
    </xdr:pic>
    <xdr:clientData/>
  </xdr:twoCellAnchor>
  <xdr:twoCellAnchor editAs="oneCell">
    <xdr:from>
      <xdr:col>1</xdr:col>
      <xdr:colOff>0</xdr:colOff>
      <xdr:row>117</xdr:row>
      <xdr:rowOff>28576</xdr:rowOff>
    </xdr:from>
    <xdr:to>
      <xdr:col>14</xdr:col>
      <xdr:colOff>498021</xdr:colOff>
      <xdr:row>123</xdr:row>
      <xdr:rowOff>66932</xdr:rowOff>
    </xdr:to>
    <xdr:pic>
      <xdr:nvPicPr>
        <xdr:cNvPr id="570" name="図 569">
          <a:extLst>
            <a:ext uri="{FF2B5EF4-FFF2-40B4-BE49-F238E27FC236}">
              <a16:creationId xmlns:a16="http://schemas.microsoft.com/office/drawing/2014/main" id="{00000000-0008-0000-0600-00003A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23869651"/>
          <a:ext cx="9413421" cy="1105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54429</xdr:colOff>
      <xdr:row>90</xdr:row>
      <xdr:rowOff>163286</xdr:rowOff>
    </xdr:from>
    <xdr:to>
      <xdr:col>14</xdr:col>
      <xdr:colOff>557894</xdr:colOff>
      <xdr:row>94</xdr:row>
      <xdr:rowOff>58359</xdr:rowOff>
    </xdr:to>
    <xdr:pic>
      <xdr:nvPicPr>
        <xdr:cNvPr id="571" name="図 570">
          <a:extLst>
            <a:ext uri="{FF2B5EF4-FFF2-40B4-BE49-F238E27FC236}">
              <a16:creationId xmlns:a16="http://schemas.microsoft.com/office/drawing/2014/main" id="{00000000-0008-0000-0600-00003B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9679" y="18822761"/>
          <a:ext cx="9418865" cy="733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533399</xdr:colOff>
      <xdr:row>73</xdr:row>
      <xdr:rowOff>57150</xdr:rowOff>
    </xdr:from>
    <xdr:to>
      <xdr:col>8</xdr:col>
      <xdr:colOff>552450</xdr:colOff>
      <xdr:row>76</xdr:row>
      <xdr:rowOff>133350</xdr:rowOff>
    </xdr:to>
    <xdr:sp macro="" textlink="">
      <xdr:nvSpPr>
        <xdr:cNvPr id="572" name="AutoShape 246">
          <a:extLst>
            <a:ext uri="{FF2B5EF4-FFF2-40B4-BE49-F238E27FC236}">
              <a16:creationId xmlns:a16="http://schemas.microsoft.com/office/drawing/2014/main" id="{00000000-0008-0000-0600-00003C020000}"/>
            </a:ext>
          </a:extLst>
        </xdr:cNvPr>
        <xdr:cNvSpPr>
          <a:spLocks noChangeArrowheads="1"/>
        </xdr:cNvSpPr>
      </xdr:nvSpPr>
      <xdr:spPr bwMode="auto">
        <a:xfrm>
          <a:off x="3371849" y="15306675"/>
          <a:ext cx="2076451" cy="733425"/>
        </a:xfrm>
        <a:prstGeom prst="wedgeRectCallout">
          <a:avLst>
            <a:gd name="adj1" fmla="val 59236"/>
            <a:gd name="adj2" fmla="val 115909"/>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endParaRPr lang="ja-JP" altLang="en-US"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　　</a:t>
          </a:r>
        </a:p>
      </xdr:txBody>
    </xdr:sp>
    <xdr:clientData/>
  </xdr:twoCellAnchor>
  <xdr:twoCellAnchor>
    <xdr:from>
      <xdr:col>9</xdr:col>
      <xdr:colOff>585105</xdr:colOff>
      <xdr:row>35</xdr:row>
      <xdr:rowOff>19049</xdr:rowOff>
    </xdr:from>
    <xdr:to>
      <xdr:col>14</xdr:col>
      <xdr:colOff>530676</xdr:colOff>
      <xdr:row>44</xdr:row>
      <xdr:rowOff>111125</xdr:rowOff>
    </xdr:to>
    <xdr:sp macro="" textlink="">
      <xdr:nvSpPr>
        <xdr:cNvPr id="573" name="Rectangle 29">
          <a:extLst>
            <a:ext uri="{FF2B5EF4-FFF2-40B4-BE49-F238E27FC236}">
              <a16:creationId xmlns:a16="http://schemas.microsoft.com/office/drawing/2014/main" id="{00000000-0008-0000-0600-00003D020000}"/>
            </a:ext>
          </a:extLst>
        </xdr:cNvPr>
        <xdr:cNvSpPr>
          <a:spLocks noChangeArrowheads="1"/>
        </xdr:cNvSpPr>
      </xdr:nvSpPr>
      <xdr:spPr bwMode="auto">
        <a:xfrm>
          <a:off x="6166755" y="7562849"/>
          <a:ext cx="3374571" cy="1978026"/>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明朝"/>
              <a:ea typeface="ＭＳ 明朝"/>
            </a:rPr>
            <a:t>⑦については単位をトンに換算して記入してください。</a:t>
          </a:r>
        </a:p>
        <a:p>
          <a:pPr algn="l" rtl="0">
            <a:defRPr sz="1000"/>
          </a:pPr>
          <a:r>
            <a:rPr lang="ja-JP" altLang="en-US" sz="1200" b="0" i="0" u="none" strike="noStrike" baseline="0">
              <a:solidFill>
                <a:srgbClr val="000000"/>
              </a:solidFill>
              <a:latin typeface="ＭＳ 明朝"/>
              <a:ea typeface="ＭＳ 明朝"/>
            </a:rPr>
            <a:t>⑧については左のような複写式紙マニフェストであれば、最終処分まで終了すると排出事業者は</a:t>
          </a:r>
          <a:r>
            <a:rPr lang="en-US" altLang="ja-JP" sz="1200" b="0" i="0" u="none" strike="noStrike" baseline="0">
              <a:solidFill>
                <a:srgbClr val="000000"/>
              </a:solidFill>
              <a:latin typeface="ＭＳ 明朝"/>
              <a:ea typeface="ＭＳ 明朝"/>
            </a:rPr>
            <a:t>A</a:t>
          </a: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B2</a:t>
          </a: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D</a:t>
          </a: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E</a:t>
          </a:r>
          <a:r>
            <a:rPr lang="ja-JP" altLang="en-US" sz="1200" b="0" i="0" u="none" strike="noStrike" baseline="0">
              <a:solidFill>
                <a:srgbClr val="000000"/>
              </a:solidFill>
              <a:latin typeface="ＭＳ 明朝"/>
              <a:ea typeface="ＭＳ 明朝"/>
            </a:rPr>
            <a:t>の４枚を保管していることになります。</a:t>
          </a:r>
        </a:p>
        <a:p>
          <a:pPr algn="l" rtl="0">
            <a:defRPr sz="1000"/>
          </a:pPr>
          <a:r>
            <a:rPr lang="ja-JP" altLang="en-US" sz="1200" b="0" i="0" u="none" strike="noStrike" baseline="0">
              <a:solidFill>
                <a:srgbClr val="000000"/>
              </a:solidFill>
              <a:latin typeface="ＭＳ 明朝"/>
              <a:ea typeface="ＭＳ 明朝"/>
            </a:rPr>
            <a:t>このセットで</a:t>
          </a:r>
          <a:r>
            <a:rPr lang="en-US" altLang="ja-JP" sz="1200" b="0" i="0" u="none" strike="noStrike" baseline="0">
              <a:solidFill>
                <a:srgbClr val="000000"/>
              </a:solidFill>
              <a:latin typeface="ＭＳ 明朝"/>
              <a:ea typeface="ＭＳ 明朝"/>
            </a:rPr>
            <a:t>1</a:t>
          </a:r>
          <a:r>
            <a:rPr lang="ja-JP" altLang="en-US" sz="1200" b="0" i="0" u="none" strike="noStrike" baseline="0">
              <a:solidFill>
                <a:srgbClr val="000000"/>
              </a:solidFill>
              <a:latin typeface="ＭＳ 明朝"/>
              <a:ea typeface="ＭＳ 明朝"/>
            </a:rPr>
            <a:t>枚と数えてください。</a:t>
          </a:r>
        </a:p>
        <a:p>
          <a:pPr algn="l" rtl="0">
            <a:defRPr sz="1000"/>
          </a:pPr>
          <a:r>
            <a:rPr lang="ja-JP" altLang="en-US" sz="1200" b="0" i="0" u="none" strike="noStrike" baseline="0">
              <a:solidFill>
                <a:srgbClr val="000000"/>
              </a:solidFill>
              <a:latin typeface="ＭＳ 明朝"/>
              <a:ea typeface="ＭＳ 明朝"/>
            </a:rPr>
            <a:t>基本的には</a:t>
          </a:r>
          <a:r>
            <a:rPr lang="en-US" altLang="ja-JP" sz="1200" b="0" i="0" u="none" strike="noStrike" baseline="0">
              <a:solidFill>
                <a:srgbClr val="000000"/>
              </a:solidFill>
              <a:latin typeface="ＭＳ 明朝"/>
              <a:ea typeface="ＭＳ 明朝"/>
            </a:rPr>
            <a:t>A</a:t>
          </a:r>
          <a:r>
            <a:rPr lang="ja-JP" altLang="en-US" sz="1200" b="0" i="0" u="none" strike="noStrike" baseline="0">
              <a:solidFill>
                <a:srgbClr val="000000"/>
              </a:solidFill>
              <a:latin typeface="ＭＳ 明朝"/>
              <a:ea typeface="ＭＳ 明朝"/>
            </a:rPr>
            <a:t>票の枚数と考えてください。</a:t>
          </a:r>
        </a:p>
      </xdr:txBody>
    </xdr:sp>
    <xdr:clientData/>
  </xdr:twoCellAnchor>
  <xdr:twoCellAnchor>
    <xdr:from>
      <xdr:col>11</xdr:col>
      <xdr:colOff>219075</xdr:colOff>
      <xdr:row>7</xdr:row>
      <xdr:rowOff>15875</xdr:rowOff>
    </xdr:from>
    <xdr:to>
      <xdr:col>14</xdr:col>
      <xdr:colOff>587375</xdr:colOff>
      <xdr:row>18</xdr:row>
      <xdr:rowOff>222250</xdr:rowOff>
    </xdr:to>
    <xdr:sp macro="" textlink="">
      <xdr:nvSpPr>
        <xdr:cNvPr id="574" name="Rectangle 52">
          <a:extLst>
            <a:ext uri="{FF2B5EF4-FFF2-40B4-BE49-F238E27FC236}">
              <a16:creationId xmlns:a16="http://schemas.microsoft.com/office/drawing/2014/main" id="{00000000-0008-0000-0600-00003E020000}"/>
            </a:ext>
          </a:extLst>
        </xdr:cNvPr>
        <xdr:cNvSpPr>
          <a:spLocks noChangeArrowheads="1"/>
        </xdr:cNvSpPr>
      </xdr:nvSpPr>
      <xdr:spPr bwMode="auto">
        <a:xfrm>
          <a:off x="7172325" y="1263650"/>
          <a:ext cx="2425700" cy="27114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明朝"/>
              <a:ea typeface="ＭＳ 明朝"/>
            </a:rPr>
            <a:t>①②③⑩⑪⑬については保管しているマニフェストから確認してください。</a:t>
          </a:r>
        </a:p>
        <a:p>
          <a:pPr algn="l" rtl="0">
            <a:defRPr sz="1000"/>
          </a:pPr>
          <a:r>
            <a:rPr lang="ja-JP" altLang="en-US" sz="1200" b="0" i="0" u="none" strike="noStrike" baseline="0">
              <a:solidFill>
                <a:srgbClr val="000000"/>
              </a:solidFill>
              <a:latin typeface="ＭＳ 明朝"/>
              <a:ea typeface="ＭＳ 明朝"/>
            </a:rPr>
            <a:t>⑦⑧については廃棄物の種類、運搬受託者、処分受託者が同じ場合は集計し、合計値を記入してください。</a:t>
          </a:r>
        </a:p>
        <a:p>
          <a:pPr algn="l" rtl="0">
            <a:defRPr sz="1000"/>
          </a:pPr>
          <a:r>
            <a:rPr lang="ja-JP" altLang="en-US" sz="1200" b="0" i="0" u="none" strike="noStrike" baseline="0">
              <a:solidFill>
                <a:srgbClr val="000000"/>
              </a:solidFill>
              <a:latin typeface="ＭＳ 明朝"/>
              <a:ea typeface="ＭＳ 明朝"/>
            </a:rPr>
            <a:t>⑨⑫については委託契約書及びそれに付帯する許可証の写しから確認してください。</a:t>
          </a:r>
          <a:endParaRPr lang="en-US" altLang="ja-JP" sz="1200" b="0" i="0" u="none" strike="noStrike" baseline="0">
            <a:solidFill>
              <a:srgbClr val="000000"/>
            </a:solidFill>
            <a:latin typeface="ＭＳ 明朝"/>
            <a:ea typeface="ＭＳ 明朝"/>
          </a:endParaRPr>
        </a:p>
        <a:p>
          <a:pPr algn="l" rtl="0">
            <a:defRPr sz="1000"/>
          </a:pPr>
          <a:r>
            <a:rPr lang="ja-JP" altLang="en-US" sz="1200" b="0" i="0" u="none" strike="noStrike" baseline="0">
              <a:solidFill>
                <a:srgbClr val="000000"/>
              </a:solidFill>
              <a:latin typeface="ＭＳ 明朝"/>
              <a:ea typeface="ＭＳ 明朝"/>
            </a:rPr>
            <a:t>⑤には連番を記入してください。</a:t>
          </a:r>
        </a:p>
      </xdr:txBody>
    </xdr:sp>
    <xdr:clientData/>
  </xdr:twoCellAnchor>
  <xdr:twoCellAnchor>
    <xdr:from>
      <xdr:col>3</xdr:col>
      <xdr:colOff>409575</xdr:colOff>
      <xdr:row>35</xdr:row>
      <xdr:rowOff>57150</xdr:rowOff>
    </xdr:from>
    <xdr:to>
      <xdr:col>6</xdr:col>
      <xdr:colOff>352425</xdr:colOff>
      <xdr:row>36</xdr:row>
      <xdr:rowOff>47625</xdr:rowOff>
    </xdr:to>
    <xdr:sp macro="" textlink="">
      <xdr:nvSpPr>
        <xdr:cNvPr id="583" name="AutoShape 19">
          <a:extLst>
            <a:ext uri="{FF2B5EF4-FFF2-40B4-BE49-F238E27FC236}">
              <a16:creationId xmlns:a16="http://schemas.microsoft.com/office/drawing/2014/main" id="{00000000-0008-0000-0600-000047020000}"/>
            </a:ext>
          </a:extLst>
        </xdr:cNvPr>
        <xdr:cNvSpPr>
          <a:spLocks/>
        </xdr:cNvSpPr>
      </xdr:nvSpPr>
      <xdr:spPr bwMode="auto">
        <a:xfrm>
          <a:off x="1876425" y="7600950"/>
          <a:ext cx="2000250" cy="200025"/>
        </a:xfrm>
        <a:prstGeom prst="callout2">
          <a:avLst>
            <a:gd name="adj1" fmla="val 57144"/>
            <a:gd name="adj2" fmla="val -3810"/>
            <a:gd name="adj3" fmla="val 57144"/>
            <a:gd name="adj4" fmla="val -16667"/>
            <a:gd name="adj5" fmla="val 1052380"/>
            <a:gd name="adj6" fmla="val -63333"/>
          </a:avLst>
        </a:prstGeom>
        <a:solidFill>
          <a:srgbClr val="FFFFFF"/>
        </a:solidFill>
        <a:ln w="9525">
          <a:solidFill>
            <a:srgbClr val="000000"/>
          </a:solidFill>
          <a:miter lim="800000"/>
          <a:headEnd/>
          <a:tailEnd type="triangle" w="med" len="me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Century"/>
            </a:rPr>
            <a:t>A</a:t>
          </a:r>
          <a:r>
            <a:rPr lang="ja-JP" altLang="en-US" sz="1050" b="1" i="0" u="none" strike="noStrike" baseline="0">
              <a:solidFill>
                <a:srgbClr val="000000"/>
              </a:solidFill>
              <a:latin typeface="ＭＳ 明朝"/>
              <a:ea typeface="ＭＳ 明朝"/>
            </a:rPr>
            <a:t>　票　排出事業者の控え</a:t>
          </a:r>
        </a:p>
      </xdr:txBody>
    </xdr:sp>
    <xdr:clientData/>
  </xdr:twoCellAnchor>
  <xdr:twoCellAnchor>
    <xdr:from>
      <xdr:col>3</xdr:col>
      <xdr:colOff>409575</xdr:colOff>
      <xdr:row>36</xdr:row>
      <xdr:rowOff>47625</xdr:rowOff>
    </xdr:from>
    <xdr:to>
      <xdr:col>6</xdr:col>
      <xdr:colOff>95250</xdr:colOff>
      <xdr:row>37</xdr:row>
      <xdr:rowOff>28575</xdr:rowOff>
    </xdr:to>
    <xdr:sp macro="" textlink="">
      <xdr:nvSpPr>
        <xdr:cNvPr id="584" name="AutoShape 18">
          <a:extLst>
            <a:ext uri="{FF2B5EF4-FFF2-40B4-BE49-F238E27FC236}">
              <a16:creationId xmlns:a16="http://schemas.microsoft.com/office/drawing/2014/main" id="{00000000-0008-0000-0600-000048020000}"/>
            </a:ext>
          </a:extLst>
        </xdr:cNvPr>
        <xdr:cNvSpPr>
          <a:spLocks/>
        </xdr:cNvSpPr>
      </xdr:nvSpPr>
      <xdr:spPr bwMode="auto">
        <a:xfrm>
          <a:off x="1876425" y="7800975"/>
          <a:ext cx="1743075" cy="190500"/>
        </a:xfrm>
        <a:prstGeom prst="callout2">
          <a:avLst>
            <a:gd name="adj1" fmla="val 50000"/>
            <a:gd name="adj2" fmla="val -4167"/>
            <a:gd name="adj3" fmla="val 50000"/>
            <a:gd name="adj4" fmla="val -16736"/>
            <a:gd name="adj5" fmla="val 921667"/>
            <a:gd name="adj6" fmla="val -62968"/>
          </a:avLst>
        </a:prstGeom>
        <a:solidFill>
          <a:srgbClr val="FFFFFF"/>
        </a:solidFill>
        <a:ln w="9525">
          <a:solidFill>
            <a:srgbClr val="000000"/>
          </a:solidFill>
          <a:miter lim="800000"/>
          <a:headEnd/>
          <a:tailEnd type="triangle" w="med" len="me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B</a:t>
          </a:r>
          <a:r>
            <a:rPr lang="ja-JP" altLang="en-US" sz="1050" b="0" i="0" u="none" strike="noStrike" baseline="0">
              <a:solidFill>
                <a:srgbClr val="000000"/>
              </a:solidFill>
              <a:latin typeface="ＭＳ 明朝"/>
              <a:ea typeface="ＭＳ 明朝"/>
            </a:rPr>
            <a:t>１票　運搬業者の控え</a:t>
          </a:r>
        </a:p>
      </xdr:txBody>
    </xdr:sp>
    <xdr:clientData/>
  </xdr:twoCellAnchor>
  <xdr:twoCellAnchor>
    <xdr:from>
      <xdr:col>3</xdr:col>
      <xdr:colOff>409575</xdr:colOff>
      <xdr:row>38</xdr:row>
      <xdr:rowOff>19050</xdr:rowOff>
    </xdr:from>
    <xdr:to>
      <xdr:col>6</xdr:col>
      <xdr:colOff>95250</xdr:colOff>
      <xdr:row>39</xdr:row>
      <xdr:rowOff>9525</xdr:rowOff>
    </xdr:to>
    <xdr:sp macro="" textlink="">
      <xdr:nvSpPr>
        <xdr:cNvPr id="585" name="AutoShape 17">
          <a:extLst>
            <a:ext uri="{FF2B5EF4-FFF2-40B4-BE49-F238E27FC236}">
              <a16:creationId xmlns:a16="http://schemas.microsoft.com/office/drawing/2014/main" id="{00000000-0008-0000-0600-000049020000}"/>
            </a:ext>
          </a:extLst>
        </xdr:cNvPr>
        <xdr:cNvSpPr>
          <a:spLocks/>
        </xdr:cNvSpPr>
      </xdr:nvSpPr>
      <xdr:spPr bwMode="auto">
        <a:xfrm>
          <a:off x="1876425" y="8191500"/>
          <a:ext cx="1743075" cy="200025"/>
        </a:xfrm>
        <a:prstGeom prst="callout2">
          <a:avLst>
            <a:gd name="adj1" fmla="val 50000"/>
            <a:gd name="adj2" fmla="val -4167"/>
            <a:gd name="adj3" fmla="val 50000"/>
            <a:gd name="adj4" fmla="val -11912"/>
            <a:gd name="adj5" fmla="val 604167"/>
            <a:gd name="adj6" fmla="val -39481"/>
          </a:avLst>
        </a:prstGeom>
        <a:solidFill>
          <a:srgbClr val="FFFFFF"/>
        </a:solidFill>
        <a:ln w="9525">
          <a:solidFill>
            <a:srgbClr val="000000"/>
          </a:solidFill>
          <a:miter lim="800000"/>
          <a:headEnd/>
          <a:tailEnd type="triangle" w="med" len="me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C</a:t>
          </a:r>
          <a:r>
            <a:rPr lang="ja-JP" altLang="en-US" sz="1050" b="0" i="0" u="none" strike="noStrike" baseline="0">
              <a:solidFill>
                <a:srgbClr val="000000"/>
              </a:solidFill>
              <a:latin typeface="ＭＳ 明朝"/>
              <a:ea typeface="ＭＳ 明朝"/>
            </a:rPr>
            <a:t>１票　処分業者の控え</a:t>
          </a:r>
        </a:p>
      </xdr:txBody>
    </xdr:sp>
    <xdr:clientData/>
  </xdr:twoCellAnchor>
  <xdr:twoCellAnchor>
    <xdr:from>
      <xdr:col>3</xdr:col>
      <xdr:colOff>409575</xdr:colOff>
      <xdr:row>37</xdr:row>
      <xdr:rowOff>38100</xdr:rowOff>
    </xdr:from>
    <xdr:to>
      <xdr:col>9</xdr:col>
      <xdr:colOff>514350</xdr:colOff>
      <xdr:row>38</xdr:row>
      <xdr:rowOff>19050</xdr:rowOff>
    </xdr:to>
    <xdr:sp macro="" textlink="">
      <xdr:nvSpPr>
        <xdr:cNvPr id="586" name="AutoShape 16">
          <a:extLst>
            <a:ext uri="{FF2B5EF4-FFF2-40B4-BE49-F238E27FC236}">
              <a16:creationId xmlns:a16="http://schemas.microsoft.com/office/drawing/2014/main" id="{00000000-0008-0000-0600-00004A020000}"/>
            </a:ext>
          </a:extLst>
        </xdr:cNvPr>
        <xdr:cNvSpPr>
          <a:spLocks/>
        </xdr:cNvSpPr>
      </xdr:nvSpPr>
      <xdr:spPr bwMode="auto">
        <a:xfrm>
          <a:off x="1876425" y="8001000"/>
          <a:ext cx="4219575" cy="190500"/>
        </a:xfrm>
        <a:prstGeom prst="callout2">
          <a:avLst>
            <a:gd name="adj1" fmla="val 60000"/>
            <a:gd name="adj2" fmla="val -1806"/>
            <a:gd name="adj3" fmla="val 60000"/>
            <a:gd name="adj4" fmla="val -5870"/>
            <a:gd name="adj5" fmla="val 780000"/>
            <a:gd name="adj6" fmla="val -20769"/>
          </a:avLst>
        </a:prstGeom>
        <a:solidFill>
          <a:srgbClr val="FFFFFF"/>
        </a:solidFill>
        <a:ln w="9525">
          <a:solidFill>
            <a:srgbClr val="000000"/>
          </a:solidFill>
          <a:miter lim="800000"/>
          <a:headEnd/>
          <a:tailEnd type="triangle" w="med" len="me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Century"/>
            </a:rPr>
            <a:t>B</a:t>
          </a:r>
          <a:r>
            <a:rPr lang="ja-JP" altLang="en-US" sz="1050" b="1" i="0" u="none" strike="noStrike" baseline="0">
              <a:solidFill>
                <a:srgbClr val="000000"/>
              </a:solidFill>
              <a:latin typeface="ＭＳ 明朝"/>
              <a:ea typeface="ＭＳ 明朝"/>
            </a:rPr>
            <a:t>２票　運搬業者から排出事業者に送付され、運搬終了を確認</a:t>
          </a:r>
        </a:p>
      </xdr:txBody>
    </xdr:sp>
    <xdr:clientData/>
  </xdr:twoCellAnchor>
  <xdr:twoCellAnchor>
    <xdr:from>
      <xdr:col>3</xdr:col>
      <xdr:colOff>409575</xdr:colOff>
      <xdr:row>39</xdr:row>
      <xdr:rowOff>171450</xdr:rowOff>
    </xdr:from>
    <xdr:to>
      <xdr:col>9</xdr:col>
      <xdr:colOff>466725</xdr:colOff>
      <xdr:row>40</xdr:row>
      <xdr:rowOff>190500</xdr:rowOff>
    </xdr:to>
    <xdr:sp macro="" textlink="">
      <xdr:nvSpPr>
        <xdr:cNvPr id="587" name="AutoShape 15">
          <a:extLst>
            <a:ext uri="{FF2B5EF4-FFF2-40B4-BE49-F238E27FC236}">
              <a16:creationId xmlns:a16="http://schemas.microsoft.com/office/drawing/2014/main" id="{00000000-0008-0000-0600-00004B020000}"/>
            </a:ext>
          </a:extLst>
        </xdr:cNvPr>
        <xdr:cNvSpPr>
          <a:spLocks/>
        </xdr:cNvSpPr>
      </xdr:nvSpPr>
      <xdr:spPr bwMode="auto">
        <a:xfrm>
          <a:off x="1876425" y="8553450"/>
          <a:ext cx="4171950" cy="228600"/>
        </a:xfrm>
        <a:prstGeom prst="callout2">
          <a:avLst>
            <a:gd name="adj1" fmla="val 50000"/>
            <a:gd name="adj2" fmla="val -1829"/>
            <a:gd name="adj3" fmla="val 50000"/>
            <a:gd name="adj4" fmla="val -3194"/>
            <a:gd name="adj5" fmla="val 295833"/>
            <a:gd name="adj6" fmla="val -8676"/>
          </a:avLst>
        </a:prstGeom>
        <a:solidFill>
          <a:srgbClr val="FFFFFF"/>
        </a:solidFill>
        <a:ln w="9525">
          <a:solidFill>
            <a:srgbClr val="000000"/>
          </a:solidFill>
          <a:miter lim="800000"/>
          <a:headEnd/>
          <a:tailEnd type="triangle" w="med" len="me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Century"/>
            </a:rPr>
            <a:t>D</a:t>
          </a:r>
          <a:r>
            <a:rPr lang="ja-JP" altLang="en-US" sz="1050" b="1" i="0" u="none" strike="noStrike" baseline="0">
              <a:solidFill>
                <a:srgbClr val="000000"/>
              </a:solidFill>
              <a:latin typeface="ＭＳ 明朝"/>
              <a:ea typeface="ＭＳ 明朝"/>
            </a:rPr>
            <a:t>　票　処分業者から排出事業者に送付され、処分終了を確認</a:t>
          </a:r>
        </a:p>
      </xdr:txBody>
    </xdr:sp>
    <xdr:clientData/>
  </xdr:twoCellAnchor>
  <xdr:twoCellAnchor>
    <xdr:from>
      <xdr:col>3</xdr:col>
      <xdr:colOff>409575</xdr:colOff>
      <xdr:row>40</xdr:row>
      <xdr:rowOff>190500</xdr:rowOff>
    </xdr:from>
    <xdr:to>
      <xdr:col>9</xdr:col>
      <xdr:colOff>323850</xdr:colOff>
      <xdr:row>41</xdr:row>
      <xdr:rowOff>180975</xdr:rowOff>
    </xdr:to>
    <xdr:sp macro="" textlink="">
      <xdr:nvSpPr>
        <xdr:cNvPr id="588" name="AutoShape 14">
          <a:extLst>
            <a:ext uri="{FF2B5EF4-FFF2-40B4-BE49-F238E27FC236}">
              <a16:creationId xmlns:a16="http://schemas.microsoft.com/office/drawing/2014/main" id="{00000000-0008-0000-0600-00004C020000}"/>
            </a:ext>
          </a:extLst>
        </xdr:cNvPr>
        <xdr:cNvSpPr>
          <a:spLocks/>
        </xdr:cNvSpPr>
      </xdr:nvSpPr>
      <xdr:spPr bwMode="auto">
        <a:xfrm>
          <a:off x="1876425" y="8782050"/>
          <a:ext cx="4029075" cy="200025"/>
        </a:xfrm>
        <a:prstGeom prst="callout2">
          <a:avLst>
            <a:gd name="adj1" fmla="val 50000"/>
            <a:gd name="adj2" fmla="val -1801"/>
            <a:gd name="adj3" fmla="val 50000"/>
            <a:gd name="adj4" fmla="val -2537"/>
            <a:gd name="adj5" fmla="val 179167"/>
            <a:gd name="adj6" fmla="val -5134"/>
          </a:avLst>
        </a:prstGeom>
        <a:solidFill>
          <a:srgbClr val="FFFFFF"/>
        </a:solidFill>
        <a:ln w="9525">
          <a:solidFill>
            <a:srgbClr val="000000"/>
          </a:solidFill>
          <a:miter lim="800000"/>
          <a:headEnd/>
          <a:tailEnd type="triangle" w="med" len="me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Century"/>
            </a:rPr>
            <a:t>E</a:t>
          </a:r>
          <a:r>
            <a:rPr lang="ja-JP" altLang="en-US" sz="1050" b="1" i="0" u="none" strike="noStrike" baseline="0">
              <a:solidFill>
                <a:srgbClr val="000000"/>
              </a:solidFill>
              <a:latin typeface="ＭＳ 明朝"/>
              <a:ea typeface="ＭＳ 明朝"/>
            </a:rPr>
            <a:t>　票　処分業者から排出事業者に送付され、最終処分終了を確認</a:t>
          </a:r>
        </a:p>
      </xdr:txBody>
    </xdr:sp>
    <xdr:clientData/>
  </xdr:twoCellAnchor>
  <xdr:twoCellAnchor>
    <xdr:from>
      <xdr:col>3</xdr:col>
      <xdr:colOff>409575</xdr:colOff>
      <xdr:row>39</xdr:row>
      <xdr:rowOff>9525</xdr:rowOff>
    </xdr:from>
    <xdr:to>
      <xdr:col>9</xdr:col>
      <xdr:colOff>266700</xdr:colOff>
      <xdr:row>39</xdr:row>
      <xdr:rowOff>200025</xdr:rowOff>
    </xdr:to>
    <xdr:sp macro="" textlink="">
      <xdr:nvSpPr>
        <xdr:cNvPr id="589" name="AutoShape 13">
          <a:extLst>
            <a:ext uri="{FF2B5EF4-FFF2-40B4-BE49-F238E27FC236}">
              <a16:creationId xmlns:a16="http://schemas.microsoft.com/office/drawing/2014/main" id="{00000000-0008-0000-0600-00004D020000}"/>
            </a:ext>
          </a:extLst>
        </xdr:cNvPr>
        <xdr:cNvSpPr>
          <a:spLocks/>
        </xdr:cNvSpPr>
      </xdr:nvSpPr>
      <xdr:spPr bwMode="auto">
        <a:xfrm>
          <a:off x="1876425" y="8391525"/>
          <a:ext cx="3971925" cy="190500"/>
        </a:xfrm>
        <a:prstGeom prst="callout2">
          <a:avLst>
            <a:gd name="adj1" fmla="val 60000"/>
            <a:gd name="adj2" fmla="val -1917"/>
            <a:gd name="adj3" fmla="val 60000"/>
            <a:gd name="adj4" fmla="val -4315"/>
            <a:gd name="adj5" fmla="val 480000"/>
            <a:gd name="adj6" fmla="val -12948"/>
          </a:avLst>
        </a:prstGeom>
        <a:solidFill>
          <a:srgbClr val="FFFFFF"/>
        </a:solidFill>
        <a:ln w="9525">
          <a:solidFill>
            <a:srgbClr val="000000"/>
          </a:solidFill>
          <a:miter lim="800000"/>
          <a:headEnd/>
          <a:tailEnd type="triangle" w="med" len="me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C</a:t>
          </a:r>
          <a:r>
            <a:rPr lang="ja-JP" altLang="en-US" sz="1050" b="0" i="0" u="none" strike="noStrike" baseline="0">
              <a:solidFill>
                <a:srgbClr val="000000"/>
              </a:solidFill>
              <a:latin typeface="ＭＳ 明朝"/>
              <a:ea typeface="ＭＳ 明朝"/>
            </a:rPr>
            <a:t>２票　処分業者から運搬業者に送付され、処分終了を確認</a:t>
          </a:r>
        </a:p>
      </xdr:txBody>
    </xdr:sp>
    <xdr:clientData/>
  </xdr:twoCellAnchor>
  <xdr:twoCellAnchor>
    <xdr:from>
      <xdr:col>3</xdr:col>
      <xdr:colOff>161925</xdr:colOff>
      <xdr:row>46</xdr:row>
      <xdr:rowOff>28575</xdr:rowOff>
    </xdr:from>
    <xdr:to>
      <xdr:col>3</xdr:col>
      <xdr:colOff>504825</xdr:colOff>
      <xdr:row>47</xdr:row>
      <xdr:rowOff>161925</xdr:rowOff>
    </xdr:to>
    <xdr:sp macro="" textlink="">
      <xdr:nvSpPr>
        <xdr:cNvPr id="590" name="Rectangle 10">
          <a:extLst>
            <a:ext uri="{FF2B5EF4-FFF2-40B4-BE49-F238E27FC236}">
              <a16:creationId xmlns:a16="http://schemas.microsoft.com/office/drawing/2014/main" id="{00000000-0008-0000-0600-00004E020000}"/>
            </a:ext>
          </a:extLst>
        </xdr:cNvPr>
        <xdr:cNvSpPr>
          <a:spLocks noChangeArrowheads="1"/>
        </xdr:cNvSpPr>
      </xdr:nvSpPr>
      <xdr:spPr bwMode="auto">
        <a:xfrm>
          <a:off x="1628775" y="9877425"/>
          <a:ext cx="342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ＭＳ 明朝"/>
              <a:ea typeface="ＭＳ 明朝"/>
            </a:rPr>
            <a:t>①</a:t>
          </a:r>
        </a:p>
      </xdr:txBody>
    </xdr:sp>
    <xdr:clientData/>
  </xdr:twoCellAnchor>
  <xdr:twoCellAnchor>
    <xdr:from>
      <xdr:col>6</xdr:col>
      <xdr:colOff>352425</xdr:colOff>
      <xdr:row>45</xdr:row>
      <xdr:rowOff>171450</xdr:rowOff>
    </xdr:from>
    <xdr:to>
      <xdr:col>7</xdr:col>
      <xdr:colOff>9525</xdr:colOff>
      <xdr:row>47</xdr:row>
      <xdr:rowOff>95250</xdr:rowOff>
    </xdr:to>
    <xdr:sp macro="" textlink="">
      <xdr:nvSpPr>
        <xdr:cNvPr id="591" name="Rectangle 9">
          <a:extLst>
            <a:ext uri="{FF2B5EF4-FFF2-40B4-BE49-F238E27FC236}">
              <a16:creationId xmlns:a16="http://schemas.microsoft.com/office/drawing/2014/main" id="{00000000-0008-0000-0600-00004F020000}"/>
            </a:ext>
          </a:extLst>
        </xdr:cNvPr>
        <xdr:cNvSpPr>
          <a:spLocks noChangeArrowheads="1"/>
        </xdr:cNvSpPr>
      </xdr:nvSpPr>
      <xdr:spPr bwMode="auto">
        <a:xfrm>
          <a:off x="3876675" y="9810750"/>
          <a:ext cx="342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ＭＳ 明朝"/>
              <a:ea typeface="ＭＳ 明朝"/>
            </a:rPr>
            <a:t>②</a:t>
          </a:r>
        </a:p>
      </xdr:txBody>
    </xdr:sp>
    <xdr:clientData/>
  </xdr:twoCellAnchor>
  <xdr:twoCellAnchor>
    <xdr:from>
      <xdr:col>3</xdr:col>
      <xdr:colOff>142875</xdr:colOff>
      <xdr:row>47</xdr:row>
      <xdr:rowOff>180975</xdr:rowOff>
    </xdr:from>
    <xdr:to>
      <xdr:col>3</xdr:col>
      <xdr:colOff>485775</xdr:colOff>
      <xdr:row>49</xdr:row>
      <xdr:rowOff>114300</xdr:rowOff>
    </xdr:to>
    <xdr:sp macro="" textlink="">
      <xdr:nvSpPr>
        <xdr:cNvPr id="592" name="Rectangle 8">
          <a:extLst>
            <a:ext uri="{FF2B5EF4-FFF2-40B4-BE49-F238E27FC236}">
              <a16:creationId xmlns:a16="http://schemas.microsoft.com/office/drawing/2014/main" id="{00000000-0008-0000-0600-000050020000}"/>
            </a:ext>
          </a:extLst>
        </xdr:cNvPr>
        <xdr:cNvSpPr>
          <a:spLocks noChangeArrowheads="1"/>
        </xdr:cNvSpPr>
      </xdr:nvSpPr>
      <xdr:spPr bwMode="auto">
        <a:xfrm>
          <a:off x="1609725" y="10239375"/>
          <a:ext cx="342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ＭＳ 明朝"/>
              <a:ea typeface="ＭＳ 明朝"/>
            </a:rPr>
            <a:t>⑥</a:t>
          </a:r>
        </a:p>
      </xdr:txBody>
    </xdr:sp>
    <xdr:clientData/>
  </xdr:twoCellAnchor>
  <xdr:twoCellAnchor>
    <xdr:from>
      <xdr:col>3</xdr:col>
      <xdr:colOff>285750</xdr:colOff>
      <xdr:row>51</xdr:row>
      <xdr:rowOff>38100</xdr:rowOff>
    </xdr:from>
    <xdr:to>
      <xdr:col>3</xdr:col>
      <xdr:colOff>628650</xdr:colOff>
      <xdr:row>52</xdr:row>
      <xdr:rowOff>171450</xdr:rowOff>
    </xdr:to>
    <xdr:sp macro="" textlink="">
      <xdr:nvSpPr>
        <xdr:cNvPr id="593" name="Rectangle 6">
          <a:extLst>
            <a:ext uri="{FF2B5EF4-FFF2-40B4-BE49-F238E27FC236}">
              <a16:creationId xmlns:a16="http://schemas.microsoft.com/office/drawing/2014/main" id="{00000000-0008-0000-0600-000051020000}"/>
            </a:ext>
          </a:extLst>
        </xdr:cNvPr>
        <xdr:cNvSpPr>
          <a:spLocks noChangeArrowheads="1"/>
        </xdr:cNvSpPr>
      </xdr:nvSpPr>
      <xdr:spPr bwMode="auto">
        <a:xfrm>
          <a:off x="1752600" y="10934700"/>
          <a:ext cx="342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ＭＳ 明朝"/>
              <a:ea typeface="ＭＳ 明朝"/>
            </a:rPr>
            <a:t>⑩</a:t>
          </a:r>
        </a:p>
      </xdr:txBody>
    </xdr:sp>
    <xdr:clientData/>
  </xdr:twoCellAnchor>
  <xdr:twoCellAnchor>
    <xdr:from>
      <xdr:col>3</xdr:col>
      <xdr:colOff>295275</xdr:colOff>
      <xdr:row>52</xdr:row>
      <xdr:rowOff>200025</xdr:rowOff>
    </xdr:from>
    <xdr:to>
      <xdr:col>3</xdr:col>
      <xdr:colOff>638175</xdr:colOff>
      <xdr:row>54</xdr:row>
      <xdr:rowOff>123825</xdr:rowOff>
    </xdr:to>
    <xdr:sp macro="" textlink="">
      <xdr:nvSpPr>
        <xdr:cNvPr id="594" name="Rectangle 5">
          <a:extLst>
            <a:ext uri="{FF2B5EF4-FFF2-40B4-BE49-F238E27FC236}">
              <a16:creationId xmlns:a16="http://schemas.microsoft.com/office/drawing/2014/main" id="{00000000-0008-0000-0600-000052020000}"/>
            </a:ext>
          </a:extLst>
        </xdr:cNvPr>
        <xdr:cNvSpPr>
          <a:spLocks noChangeArrowheads="1"/>
        </xdr:cNvSpPr>
      </xdr:nvSpPr>
      <xdr:spPr bwMode="auto">
        <a:xfrm>
          <a:off x="1762125" y="11306175"/>
          <a:ext cx="342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ＭＳ 明朝"/>
              <a:ea typeface="ＭＳ 明朝"/>
            </a:rPr>
            <a:t>⑬</a:t>
          </a:r>
        </a:p>
      </xdr:txBody>
    </xdr:sp>
    <xdr:clientData/>
  </xdr:twoCellAnchor>
  <xdr:twoCellAnchor>
    <xdr:from>
      <xdr:col>6</xdr:col>
      <xdr:colOff>428625</xdr:colOff>
      <xdr:row>52</xdr:row>
      <xdr:rowOff>19050</xdr:rowOff>
    </xdr:from>
    <xdr:to>
      <xdr:col>7</xdr:col>
      <xdr:colOff>85725</xdr:colOff>
      <xdr:row>53</xdr:row>
      <xdr:rowOff>152400</xdr:rowOff>
    </xdr:to>
    <xdr:sp macro="" textlink="">
      <xdr:nvSpPr>
        <xdr:cNvPr id="595" name="Rectangle 4">
          <a:extLst>
            <a:ext uri="{FF2B5EF4-FFF2-40B4-BE49-F238E27FC236}">
              <a16:creationId xmlns:a16="http://schemas.microsoft.com/office/drawing/2014/main" id="{00000000-0008-0000-0600-000053020000}"/>
            </a:ext>
          </a:extLst>
        </xdr:cNvPr>
        <xdr:cNvSpPr>
          <a:spLocks noChangeArrowheads="1"/>
        </xdr:cNvSpPr>
      </xdr:nvSpPr>
      <xdr:spPr bwMode="auto">
        <a:xfrm>
          <a:off x="3952875" y="11125200"/>
          <a:ext cx="342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ＭＳ 明朝"/>
              <a:ea typeface="ＭＳ 明朝"/>
            </a:rPr>
            <a:t>⑪</a:t>
          </a:r>
        </a:p>
      </xdr:txBody>
    </xdr:sp>
    <xdr:clientData/>
  </xdr:twoCellAnchor>
  <xdr:twoCellAnchor>
    <xdr:from>
      <xdr:col>11</xdr:col>
      <xdr:colOff>228600</xdr:colOff>
      <xdr:row>19</xdr:row>
      <xdr:rowOff>131078</xdr:rowOff>
    </xdr:from>
    <xdr:to>
      <xdr:col>14</xdr:col>
      <xdr:colOff>587375</xdr:colOff>
      <xdr:row>26</xdr:row>
      <xdr:rowOff>142875</xdr:rowOff>
    </xdr:to>
    <xdr:sp macro="" textlink="">
      <xdr:nvSpPr>
        <xdr:cNvPr id="596" name="Rectangle 51">
          <a:extLst>
            <a:ext uri="{FF2B5EF4-FFF2-40B4-BE49-F238E27FC236}">
              <a16:creationId xmlns:a16="http://schemas.microsoft.com/office/drawing/2014/main" id="{00000000-0008-0000-0600-000054020000}"/>
            </a:ext>
          </a:extLst>
        </xdr:cNvPr>
        <xdr:cNvSpPr>
          <a:spLocks noChangeArrowheads="1"/>
        </xdr:cNvSpPr>
      </xdr:nvSpPr>
      <xdr:spPr bwMode="auto">
        <a:xfrm>
          <a:off x="7181850" y="4122053"/>
          <a:ext cx="2416175" cy="1678672"/>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明朝"/>
              <a:ea typeface="ＭＳ 明朝"/>
            </a:rPr>
            <a:t>④については別表１から記入してください。</a:t>
          </a:r>
        </a:p>
        <a:p>
          <a:pPr algn="l" rtl="0">
            <a:defRPr sz="1000"/>
          </a:pPr>
          <a:r>
            <a:rPr lang="ja-JP" altLang="en-US" sz="1200" b="0" i="0" u="none" strike="noStrike" baseline="0">
              <a:solidFill>
                <a:srgbClr val="000000"/>
              </a:solidFill>
              <a:latin typeface="ＭＳ 明朝"/>
              <a:ea typeface="ＭＳ 明朝"/>
            </a:rPr>
            <a:t>⑥についてはマニフェスト及び別表２、３から確認し記入してください。</a:t>
          </a:r>
        </a:p>
        <a:p>
          <a:pPr algn="l" rtl="0">
            <a:defRPr sz="1000"/>
          </a:pPr>
          <a:r>
            <a:rPr lang="ja-JP" altLang="en-US" sz="1200" b="0" i="0" u="none" strike="noStrike" baseline="0">
              <a:solidFill>
                <a:srgbClr val="000000"/>
              </a:solidFill>
              <a:latin typeface="ＭＳ 明朝"/>
              <a:ea typeface="ＭＳ 明朝"/>
            </a:rPr>
            <a:t>⑭については運搬先と同じ場合は記入不要です。</a:t>
          </a:r>
        </a:p>
      </xdr:txBody>
    </xdr:sp>
    <xdr:clientData/>
  </xdr:twoCellAnchor>
  <xdr:twoCellAnchor>
    <xdr:from>
      <xdr:col>5</xdr:col>
      <xdr:colOff>590550</xdr:colOff>
      <xdr:row>47</xdr:row>
      <xdr:rowOff>180975</xdr:rowOff>
    </xdr:from>
    <xdr:to>
      <xdr:col>6</xdr:col>
      <xdr:colOff>247650</xdr:colOff>
      <xdr:row>49</xdr:row>
      <xdr:rowOff>114300</xdr:rowOff>
    </xdr:to>
    <xdr:sp macro="" textlink="">
      <xdr:nvSpPr>
        <xdr:cNvPr id="597" name="Rectangle 2">
          <a:extLst>
            <a:ext uri="{FF2B5EF4-FFF2-40B4-BE49-F238E27FC236}">
              <a16:creationId xmlns:a16="http://schemas.microsoft.com/office/drawing/2014/main" id="{00000000-0008-0000-0600-000055020000}"/>
            </a:ext>
          </a:extLst>
        </xdr:cNvPr>
        <xdr:cNvSpPr>
          <a:spLocks noChangeArrowheads="1"/>
        </xdr:cNvSpPr>
      </xdr:nvSpPr>
      <xdr:spPr bwMode="auto">
        <a:xfrm>
          <a:off x="3429000" y="10239375"/>
          <a:ext cx="342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ＭＳ 明朝"/>
              <a:ea typeface="ＭＳ 明朝"/>
            </a:rPr>
            <a:t>⑦</a:t>
          </a:r>
        </a:p>
      </xdr:txBody>
    </xdr:sp>
    <xdr:clientData/>
  </xdr:twoCellAnchor>
  <xdr:twoCellAnchor>
    <xdr:from>
      <xdr:col>6</xdr:col>
      <xdr:colOff>352425</xdr:colOff>
      <xdr:row>46</xdr:row>
      <xdr:rowOff>133350</xdr:rowOff>
    </xdr:from>
    <xdr:to>
      <xdr:col>7</xdr:col>
      <xdr:colOff>9525</xdr:colOff>
      <xdr:row>48</xdr:row>
      <xdr:rowOff>57150</xdr:rowOff>
    </xdr:to>
    <xdr:sp macro="" textlink="">
      <xdr:nvSpPr>
        <xdr:cNvPr id="598" name="Rectangle 53">
          <a:extLst>
            <a:ext uri="{FF2B5EF4-FFF2-40B4-BE49-F238E27FC236}">
              <a16:creationId xmlns:a16="http://schemas.microsoft.com/office/drawing/2014/main" id="{00000000-0008-0000-0600-000056020000}"/>
            </a:ext>
          </a:extLst>
        </xdr:cNvPr>
        <xdr:cNvSpPr>
          <a:spLocks noChangeArrowheads="1"/>
        </xdr:cNvSpPr>
      </xdr:nvSpPr>
      <xdr:spPr bwMode="auto">
        <a:xfrm>
          <a:off x="3876675" y="9982200"/>
          <a:ext cx="342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ＭＳ 明朝"/>
              <a:ea typeface="ＭＳ 明朝"/>
            </a:rPr>
            <a:t>③</a:t>
          </a:r>
        </a:p>
      </xdr:txBody>
    </xdr:sp>
    <xdr:clientData/>
  </xdr:twoCellAnchor>
  <xdr:twoCellAnchor>
    <xdr:from>
      <xdr:col>4</xdr:col>
      <xdr:colOff>314325</xdr:colOff>
      <xdr:row>51</xdr:row>
      <xdr:rowOff>76200</xdr:rowOff>
    </xdr:from>
    <xdr:to>
      <xdr:col>5</xdr:col>
      <xdr:colOff>219075</xdr:colOff>
      <xdr:row>53</xdr:row>
      <xdr:rowOff>47625</xdr:rowOff>
    </xdr:to>
    <xdr:sp macro="" textlink="">
      <xdr:nvSpPr>
        <xdr:cNvPr id="599" name="Oval 54">
          <a:extLst>
            <a:ext uri="{FF2B5EF4-FFF2-40B4-BE49-F238E27FC236}">
              <a16:creationId xmlns:a16="http://schemas.microsoft.com/office/drawing/2014/main" id="{00000000-0008-0000-0600-000057020000}"/>
            </a:ext>
          </a:extLst>
        </xdr:cNvPr>
        <xdr:cNvSpPr>
          <a:spLocks noChangeArrowheads="1"/>
        </xdr:cNvSpPr>
      </xdr:nvSpPr>
      <xdr:spPr bwMode="auto">
        <a:xfrm>
          <a:off x="2466975" y="10972800"/>
          <a:ext cx="590550" cy="390525"/>
        </a:xfrm>
        <a:prstGeom prst="ellipse">
          <a:avLst/>
        </a:prstGeom>
        <a:noFill/>
        <a:ln w="25400" algn="ctr">
          <a:solidFill>
            <a:srgbClr xmlns:mc="http://schemas.openxmlformats.org/markup-compatibility/2006" xmlns:a14="http://schemas.microsoft.com/office/drawing/2010/main" val="FF0000" mc:Ignorable="a14" a14:legacySpreadsheetColorIndex="10"/>
          </a:solidFill>
          <a:prstDash val="dash"/>
          <a:round/>
          <a:headEnd/>
          <a:tailEnd/>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209550</xdr:colOff>
      <xdr:row>52</xdr:row>
      <xdr:rowOff>0</xdr:rowOff>
    </xdr:from>
    <xdr:to>
      <xdr:col>8</xdr:col>
      <xdr:colOff>323850</xdr:colOff>
      <xdr:row>53</xdr:row>
      <xdr:rowOff>114300</xdr:rowOff>
    </xdr:to>
    <xdr:sp macro="" textlink="">
      <xdr:nvSpPr>
        <xdr:cNvPr id="600" name="Oval 55">
          <a:extLst>
            <a:ext uri="{FF2B5EF4-FFF2-40B4-BE49-F238E27FC236}">
              <a16:creationId xmlns:a16="http://schemas.microsoft.com/office/drawing/2014/main" id="{00000000-0008-0000-0600-000058020000}"/>
            </a:ext>
          </a:extLst>
        </xdr:cNvPr>
        <xdr:cNvSpPr>
          <a:spLocks noChangeArrowheads="1"/>
        </xdr:cNvSpPr>
      </xdr:nvSpPr>
      <xdr:spPr bwMode="auto">
        <a:xfrm>
          <a:off x="3048000" y="11106150"/>
          <a:ext cx="2171700" cy="323850"/>
        </a:xfrm>
        <a:prstGeom prst="ellipse">
          <a:avLst/>
        </a:prstGeom>
        <a:noFill/>
        <a:ln w="25400" algn="ctr">
          <a:solidFill>
            <a:srgbClr xmlns:mc="http://schemas.openxmlformats.org/markup-compatibility/2006" xmlns:a14="http://schemas.microsoft.com/office/drawing/2010/main" val="FF0000" mc:Ignorable="a14" a14:legacySpreadsheetColorIndex="10"/>
          </a:solidFill>
          <a:prstDash val="dash"/>
          <a:round/>
          <a:headEnd/>
          <a:tailEnd/>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533400</xdr:colOff>
      <xdr:row>18</xdr:row>
      <xdr:rowOff>161925</xdr:rowOff>
    </xdr:from>
    <xdr:to>
      <xdr:col>7</xdr:col>
      <xdr:colOff>209550</xdr:colOff>
      <xdr:row>51</xdr:row>
      <xdr:rowOff>180975</xdr:rowOff>
    </xdr:to>
    <xdr:sp macro="" textlink="">
      <xdr:nvSpPr>
        <xdr:cNvPr id="601" name="Line 56">
          <a:extLst>
            <a:ext uri="{FF2B5EF4-FFF2-40B4-BE49-F238E27FC236}">
              <a16:creationId xmlns:a16="http://schemas.microsoft.com/office/drawing/2014/main" id="{00000000-0008-0000-0600-000059020000}"/>
            </a:ext>
          </a:extLst>
        </xdr:cNvPr>
        <xdr:cNvSpPr>
          <a:spLocks noChangeShapeType="1"/>
        </xdr:cNvSpPr>
      </xdr:nvSpPr>
      <xdr:spPr bwMode="auto">
        <a:xfrm flipH="1">
          <a:off x="4057650" y="3914775"/>
          <a:ext cx="361950" cy="7162800"/>
        </a:xfrm>
        <a:prstGeom prst="line">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333375</xdr:colOff>
      <xdr:row>16</xdr:row>
      <xdr:rowOff>104775</xdr:rowOff>
    </xdr:from>
    <xdr:to>
      <xdr:col>7</xdr:col>
      <xdr:colOff>533400</xdr:colOff>
      <xdr:row>18</xdr:row>
      <xdr:rowOff>171450</xdr:rowOff>
    </xdr:to>
    <xdr:sp macro="" textlink="">
      <xdr:nvSpPr>
        <xdr:cNvPr id="602" name="Oval 57">
          <a:extLst>
            <a:ext uri="{FF2B5EF4-FFF2-40B4-BE49-F238E27FC236}">
              <a16:creationId xmlns:a16="http://schemas.microsoft.com/office/drawing/2014/main" id="{00000000-0008-0000-0600-00005A020000}"/>
            </a:ext>
          </a:extLst>
        </xdr:cNvPr>
        <xdr:cNvSpPr>
          <a:spLocks noChangeArrowheads="1"/>
        </xdr:cNvSpPr>
      </xdr:nvSpPr>
      <xdr:spPr bwMode="auto">
        <a:xfrm>
          <a:off x="3857625" y="3381375"/>
          <a:ext cx="885825" cy="542925"/>
        </a:xfrm>
        <a:prstGeom prst="ellipse">
          <a:avLst/>
        </a:prstGeom>
        <a:noFill/>
        <a:ln w="25400" algn="ctr">
          <a:solidFill>
            <a:srgbClr xmlns:mc="http://schemas.openxmlformats.org/markup-compatibility/2006" xmlns:a14="http://schemas.microsoft.com/office/drawing/2010/main" val="FF0000" mc:Ignorable="a14" a14:legacySpreadsheetColorIndex="10"/>
          </a:solidFill>
          <a:prstDash val="dash"/>
          <a:round/>
          <a:headEnd/>
          <a:tailEnd/>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38100</xdr:colOff>
      <xdr:row>79</xdr:row>
      <xdr:rowOff>161924</xdr:rowOff>
    </xdr:from>
    <xdr:to>
      <xdr:col>3</xdr:col>
      <xdr:colOff>247650</xdr:colOff>
      <xdr:row>83</xdr:row>
      <xdr:rowOff>66674</xdr:rowOff>
    </xdr:to>
    <xdr:sp macro="" textlink="">
      <xdr:nvSpPr>
        <xdr:cNvPr id="603" name="Oval 153">
          <a:extLst>
            <a:ext uri="{FF2B5EF4-FFF2-40B4-BE49-F238E27FC236}">
              <a16:creationId xmlns:a16="http://schemas.microsoft.com/office/drawing/2014/main" id="{00000000-0008-0000-0600-00005B020000}"/>
            </a:ext>
          </a:extLst>
        </xdr:cNvPr>
        <xdr:cNvSpPr>
          <a:spLocks noChangeArrowheads="1"/>
        </xdr:cNvSpPr>
      </xdr:nvSpPr>
      <xdr:spPr bwMode="auto">
        <a:xfrm>
          <a:off x="133350" y="16687799"/>
          <a:ext cx="1581150" cy="657225"/>
        </a:xfrm>
        <a:prstGeom prst="ellipse">
          <a:avLst/>
        </a:prstGeom>
        <a:solidFill>
          <a:srgbClr val="FFFFFF"/>
        </a:solidFill>
        <a:ln w="9525">
          <a:solidFill>
            <a:srgbClr val="000000"/>
          </a:solidFill>
          <a:round/>
          <a:headEnd/>
          <a:tailEnd/>
        </a:ln>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明朝"/>
              <a:ea typeface="ＭＳ 明朝"/>
            </a:rPr>
            <a:t>排出事業者</a:t>
          </a:r>
          <a:r>
            <a:rPr lang="ja-JP" altLang="en-US" sz="1050" b="0" i="0" u="none" strike="noStrike" baseline="0">
              <a:solidFill>
                <a:srgbClr val="000000"/>
              </a:solidFill>
              <a:latin typeface="Century"/>
              <a:ea typeface="ＭＳ 明朝"/>
            </a:rPr>
            <a:t>A</a:t>
          </a:r>
          <a:endParaRPr lang="ja-JP" altLang="en-US" sz="1050" b="0" i="0" u="none" strike="noStrike" baseline="0">
            <a:solidFill>
              <a:srgbClr val="000000"/>
            </a:solidFill>
            <a:latin typeface="Century"/>
          </a:endParaRPr>
        </a:p>
      </xdr:txBody>
    </xdr:sp>
    <xdr:clientData/>
  </xdr:twoCellAnchor>
  <xdr:twoCellAnchor>
    <xdr:from>
      <xdr:col>5</xdr:col>
      <xdr:colOff>466725</xdr:colOff>
      <xdr:row>79</xdr:row>
      <xdr:rowOff>38100</xdr:rowOff>
    </xdr:from>
    <xdr:to>
      <xdr:col>8</xdr:col>
      <xdr:colOff>581024</xdr:colOff>
      <xdr:row>84</xdr:row>
      <xdr:rowOff>76200</xdr:rowOff>
    </xdr:to>
    <xdr:sp macro="" textlink="">
      <xdr:nvSpPr>
        <xdr:cNvPr id="604" name="Oval 155">
          <a:extLst>
            <a:ext uri="{FF2B5EF4-FFF2-40B4-BE49-F238E27FC236}">
              <a16:creationId xmlns:a16="http://schemas.microsoft.com/office/drawing/2014/main" id="{00000000-0008-0000-0600-00005C020000}"/>
            </a:ext>
          </a:extLst>
        </xdr:cNvPr>
        <xdr:cNvSpPr>
          <a:spLocks noChangeArrowheads="1"/>
        </xdr:cNvSpPr>
      </xdr:nvSpPr>
      <xdr:spPr bwMode="auto">
        <a:xfrm>
          <a:off x="3305175" y="16563975"/>
          <a:ext cx="2171699" cy="971550"/>
        </a:xfrm>
        <a:prstGeom prst="ellipse">
          <a:avLst/>
        </a:prstGeom>
        <a:solidFill>
          <a:srgbClr val="FFFFFF"/>
        </a:solidFill>
        <a:ln w="9525">
          <a:solidFill>
            <a:srgbClr val="000000"/>
          </a:solidFill>
          <a:round/>
          <a:headEnd/>
          <a:tailEnd/>
        </a:ln>
      </xdr:spPr>
      <xdr:txBody>
        <a:bodyPr vertOverflow="clip" wrap="square" lIns="74295" tIns="8890" rIns="74295" bIns="8890" anchor="ctr" upright="1"/>
        <a:lstStyle/>
        <a:p>
          <a:pPr algn="l" rtl="0">
            <a:lnSpc>
              <a:spcPts val="1100"/>
            </a:lnSpc>
            <a:defRPr sz="1000"/>
          </a:pPr>
          <a:r>
            <a:rPr lang="ja-JP" altLang="en-US" sz="1050" b="0" i="0" u="none" strike="noStrike" baseline="0">
              <a:solidFill>
                <a:srgbClr val="000000"/>
              </a:solidFill>
              <a:latin typeface="ＭＳ 明朝"/>
              <a:ea typeface="ＭＳ 明朝"/>
            </a:rPr>
            <a:t>（積替保管場所）</a:t>
          </a:r>
        </a:p>
        <a:p>
          <a:pPr algn="l" rtl="0">
            <a:defRPr sz="1000"/>
          </a:pPr>
          <a:r>
            <a:rPr lang="ja-JP" altLang="en-US" sz="1050" b="0" i="0" u="none" strike="noStrike" baseline="0">
              <a:solidFill>
                <a:srgbClr val="000000"/>
              </a:solidFill>
              <a:latin typeface="ＭＳ 明朝"/>
              <a:ea typeface="ＭＳ 明朝"/>
            </a:rPr>
            <a:t>○○保管倉庫</a:t>
          </a:r>
          <a:endParaRPr lang="ja-JP" altLang="en-US" sz="105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○○県○○市××町</a:t>
          </a:r>
          <a:r>
            <a:rPr lang="ja-JP" altLang="en-US" sz="1000" b="0" i="0" u="none" strike="noStrike" baseline="0">
              <a:solidFill>
                <a:srgbClr val="000000"/>
              </a:solidFill>
              <a:latin typeface="Century"/>
              <a:ea typeface="ＭＳ 明朝"/>
            </a:rPr>
            <a:t>34</a:t>
          </a:r>
          <a:endParaRPr lang="ja-JP" altLang="en-US" sz="1000" b="0" i="0" u="none" strike="noStrike" baseline="0">
            <a:solidFill>
              <a:srgbClr val="000000"/>
            </a:solidFill>
            <a:latin typeface="Century"/>
          </a:endParaRPr>
        </a:p>
      </xdr:txBody>
    </xdr:sp>
    <xdr:clientData/>
  </xdr:twoCellAnchor>
  <xdr:twoCellAnchor>
    <xdr:from>
      <xdr:col>3</xdr:col>
      <xdr:colOff>276225</xdr:colOff>
      <xdr:row>81</xdr:row>
      <xdr:rowOff>76199</xdr:rowOff>
    </xdr:from>
    <xdr:to>
      <xdr:col>5</xdr:col>
      <xdr:colOff>485775</xdr:colOff>
      <xdr:row>81</xdr:row>
      <xdr:rowOff>85724</xdr:rowOff>
    </xdr:to>
    <xdr:sp macro="" textlink="">
      <xdr:nvSpPr>
        <xdr:cNvPr id="605" name="Line 156">
          <a:extLst>
            <a:ext uri="{FF2B5EF4-FFF2-40B4-BE49-F238E27FC236}">
              <a16:creationId xmlns:a16="http://schemas.microsoft.com/office/drawing/2014/main" id="{00000000-0008-0000-0600-00005D020000}"/>
            </a:ext>
          </a:extLst>
        </xdr:cNvPr>
        <xdr:cNvSpPr>
          <a:spLocks noChangeShapeType="1"/>
        </xdr:cNvSpPr>
      </xdr:nvSpPr>
      <xdr:spPr bwMode="auto">
        <a:xfrm flipV="1">
          <a:off x="1743075" y="17002124"/>
          <a:ext cx="1581150" cy="9525"/>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581025</xdr:colOff>
      <xdr:row>81</xdr:row>
      <xdr:rowOff>123823</xdr:rowOff>
    </xdr:from>
    <xdr:to>
      <xdr:col>11</xdr:col>
      <xdr:colOff>247649</xdr:colOff>
      <xdr:row>81</xdr:row>
      <xdr:rowOff>133349</xdr:rowOff>
    </xdr:to>
    <xdr:sp macro="" textlink="">
      <xdr:nvSpPr>
        <xdr:cNvPr id="606" name="Line 157">
          <a:extLst>
            <a:ext uri="{FF2B5EF4-FFF2-40B4-BE49-F238E27FC236}">
              <a16:creationId xmlns:a16="http://schemas.microsoft.com/office/drawing/2014/main" id="{00000000-0008-0000-0600-00005E020000}"/>
            </a:ext>
          </a:extLst>
        </xdr:cNvPr>
        <xdr:cNvSpPr>
          <a:spLocks noChangeShapeType="1"/>
        </xdr:cNvSpPr>
      </xdr:nvSpPr>
      <xdr:spPr bwMode="auto">
        <a:xfrm flipV="1">
          <a:off x="5476875" y="17049748"/>
          <a:ext cx="1724024" cy="9526"/>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83</xdr:row>
      <xdr:rowOff>114300</xdr:rowOff>
    </xdr:from>
    <xdr:to>
      <xdr:col>3</xdr:col>
      <xdr:colOff>38100</xdr:colOff>
      <xdr:row>86</xdr:row>
      <xdr:rowOff>57150</xdr:rowOff>
    </xdr:to>
    <xdr:grpSp>
      <xdr:nvGrpSpPr>
        <xdr:cNvPr id="607" name="Group 158">
          <a:extLst>
            <a:ext uri="{FF2B5EF4-FFF2-40B4-BE49-F238E27FC236}">
              <a16:creationId xmlns:a16="http://schemas.microsoft.com/office/drawing/2014/main" id="{00000000-0008-0000-0600-00005F020000}"/>
            </a:ext>
          </a:extLst>
        </xdr:cNvPr>
        <xdr:cNvGrpSpPr>
          <a:grpSpLocks/>
        </xdr:cNvGrpSpPr>
      </xdr:nvGrpSpPr>
      <xdr:grpSpPr bwMode="auto">
        <a:xfrm>
          <a:off x="876300" y="17392650"/>
          <a:ext cx="628650" cy="485775"/>
          <a:chOff x="1080" y="1958"/>
          <a:chExt cx="11520" cy="7252"/>
        </a:xfrm>
      </xdr:grpSpPr>
      <xdr:sp macro="" textlink="">
        <xdr:nvSpPr>
          <xdr:cNvPr id="608" name="Rectangle 159">
            <a:extLst>
              <a:ext uri="{FF2B5EF4-FFF2-40B4-BE49-F238E27FC236}">
                <a16:creationId xmlns:a16="http://schemas.microsoft.com/office/drawing/2014/main" id="{00000000-0008-0000-0600-000060020000}"/>
              </a:ext>
            </a:extLst>
          </xdr:cNvPr>
          <xdr:cNvSpPr>
            <a:spLocks noChangeArrowheads="1"/>
          </xdr:cNvSpPr>
        </xdr:nvSpPr>
        <xdr:spPr bwMode="auto">
          <a:xfrm>
            <a:off x="2340" y="1958"/>
            <a:ext cx="10260" cy="6120"/>
          </a:xfrm>
          <a:prstGeom prst="rect">
            <a:avLst/>
          </a:prstGeom>
          <a:solidFill>
            <a:srgbClr val="CCFFCC"/>
          </a:solidFill>
          <a:ln w="9525">
            <a:solidFill>
              <a:srgbClr val="000000"/>
            </a:solidFill>
            <a:miter lim="800000"/>
            <a:headEnd/>
            <a:tailEnd/>
          </a:ln>
        </xdr:spPr>
      </xdr:sp>
      <xdr:sp macro="" textlink="">
        <xdr:nvSpPr>
          <xdr:cNvPr id="609" name="Rectangle 160">
            <a:extLst>
              <a:ext uri="{FF2B5EF4-FFF2-40B4-BE49-F238E27FC236}">
                <a16:creationId xmlns:a16="http://schemas.microsoft.com/office/drawing/2014/main" id="{00000000-0008-0000-0600-000061020000}"/>
              </a:ext>
            </a:extLst>
          </xdr:cNvPr>
          <xdr:cNvSpPr>
            <a:spLocks noChangeArrowheads="1"/>
          </xdr:cNvSpPr>
        </xdr:nvSpPr>
        <xdr:spPr bwMode="auto">
          <a:xfrm>
            <a:off x="2160" y="2138"/>
            <a:ext cx="10260" cy="6120"/>
          </a:xfrm>
          <a:prstGeom prst="rect">
            <a:avLst/>
          </a:prstGeom>
          <a:solidFill>
            <a:srgbClr val="FFFF99"/>
          </a:solidFill>
          <a:ln w="9525">
            <a:solidFill>
              <a:srgbClr val="000000"/>
            </a:solidFill>
            <a:miter lim="800000"/>
            <a:headEnd/>
            <a:tailEnd/>
          </a:ln>
        </xdr:spPr>
      </xdr:sp>
      <xdr:sp macro="" textlink="">
        <xdr:nvSpPr>
          <xdr:cNvPr id="610" name="Rectangle 161">
            <a:extLst>
              <a:ext uri="{FF2B5EF4-FFF2-40B4-BE49-F238E27FC236}">
                <a16:creationId xmlns:a16="http://schemas.microsoft.com/office/drawing/2014/main" id="{00000000-0008-0000-0600-000062020000}"/>
              </a:ext>
            </a:extLst>
          </xdr:cNvPr>
          <xdr:cNvSpPr>
            <a:spLocks noChangeArrowheads="1"/>
          </xdr:cNvSpPr>
        </xdr:nvSpPr>
        <xdr:spPr bwMode="auto">
          <a:xfrm>
            <a:off x="1980" y="2318"/>
            <a:ext cx="10260" cy="6120"/>
          </a:xfrm>
          <a:prstGeom prst="rect">
            <a:avLst/>
          </a:prstGeom>
          <a:solidFill>
            <a:srgbClr val="FFFFFF"/>
          </a:solidFill>
          <a:ln w="9525">
            <a:solidFill>
              <a:srgbClr val="000000"/>
            </a:solidFill>
            <a:prstDash val="dash"/>
            <a:miter lim="800000"/>
            <a:headEnd/>
            <a:tailEnd/>
          </a:ln>
        </xdr:spPr>
      </xdr:sp>
      <xdr:sp macro="" textlink="">
        <xdr:nvSpPr>
          <xdr:cNvPr id="611" name="Rectangle 162">
            <a:extLst>
              <a:ext uri="{FF2B5EF4-FFF2-40B4-BE49-F238E27FC236}">
                <a16:creationId xmlns:a16="http://schemas.microsoft.com/office/drawing/2014/main" id="{00000000-0008-0000-0600-000063020000}"/>
              </a:ext>
            </a:extLst>
          </xdr:cNvPr>
          <xdr:cNvSpPr>
            <a:spLocks noChangeArrowheads="1"/>
          </xdr:cNvSpPr>
        </xdr:nvSpPr>
        <xdr:spPr bwMode="auto">
          <a:xfrm>
            <a:off x="1800" y="2498"/>
            <a:ext cx="10260" cy="6120"/>
          </a:xfrm>
          <a:prstGeom prst="rect">
            <a:avLst/>
          </a:prstGeom>
          <a:solidFill>
            <a:srgbClr val="FFFFFF"/>
          </a:solidFill>
          <a:ln w="9525">
            <a:solidFill>
              <a:srgbClr val="000000"/>
            </a:solidFill>
            <a:prstDash val="dash"/>
            <a:miter lim="800000"/>
            <a:headEnd/>
            <a:tailEnd/>
          </a:ln>
        </xdr:spPr>
      </xdr:sp>
      <xdr:sp macro="" textlink="">
        <xdr:nvSpPr>
          <xdr:cNvPr id="612" name="Rectangle 163">
            <a:extLst>
              <a:ext uri="{FF2B5EF4-FFF2-40B4-BE49-F238E27FC236}">
                <a16:creationId xmlns:a16="http://schemas.microsoft.com/office/drawing/2014/main" id="{00000000-0008-0000-0600-000064020000}"/>
              </a:ext>
            </a:extLst>
          </xdr:cNvPr>
          <xdr:cNvSpPr>
            <a:spLocks noChangeArrowheads="1"/>
          </xdr:cNvSpPr>
        </xdr:nvSpPr>
        <xdr:spPr bwMode="auto">
          <a:xfrm>
            <a:off x="1620" y="2678"/>
            <a:ext cx="10260" cy="6120"/>
          </a:xfrm>
          <a:prstGeom prst="rect">
            <a:avLst/>
          </a:prstGeom>
          <a:solidFill>
            <a:srgbClr val="CC99FF"/>
          </a:solidFill>
          <a:ln w="9525">
            <a:solidFill>
              <a:srgbClr val="000000"/>
            </a:solidFill>
            <a:miter lim="800000"/>
            <a:headEnd/>
            <a:tailEnd/>
          </a:ln>
        </xdr:spPr>
      </xdr:sp>
      <xdr:sp macro="" textlink="">
        <xdr:nvSpPr>
          <xdr:cNvPr id="613" name="Rectangle 164">
            <a:extLst>
              <a:ext uri="{FF2B5EF4-FFF2-40B4-BE49-F238E27FC236}">
                <a16:creationId xmlns:a16="http://schemas.microsoft.com/office/drawing/2014/main" id="{00000000-0008-0000-0600-000065020000}"/>
              </a:ext>
            </a:extLst>
          </xdr:cNvPr>
          <xdr:cNvSpPr>
            <a:spLocks noChangeArrowheads="1"/>
          </xdr:cNvSpPr>
        </xdr:nvSpPr>
        <xdr:spPr bwMode="auto">
          <a:xfrm>
            <a:off x="1440" y="2858"/>
            <a:ext cx="10260" cy="6120"/>
          </a:xfrm>
          <a:prstGeom prst="rect">
            <a:avLst/>
          </a:prstGeom>
          <a:solidFill>
            <a:srgbClr val="FFFFFF"/>
          </a:solidFill>
          <a:ln w="9525">
            <a:solidFill>
              <a:srgbClr val="000000"/>
            </a:solidFill>
            <a:prstDash val="dash"/>
            <a:miter lim="800000"/>
            <a:headEnd/>
            <a:tailEnd/>
          </a:ln>
        </xdr:spPr>
      </xdr:sp>
      <xdr:pic>
        <xdr:nvPicPr>
          <xdr:cNvPr id="614" name="Picture 165" descr="೪Ĉ">
            <a:extLst>
              <a:ext uri="{FF2B5EF4-FFF2-40B4-BE49-F238E27FC236}">
                <a16:creationId xmlns:a16="http://schemas.microsoft.com/office/drawing/2014/main" id="{00000000-0008-0000-0600-00006602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80" y="3038"/>
            <a:ext cx="10440" cy="6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47625</xdr:colOff>
      <xdr:row>86</xdr:row>
      <xdr:rowOff>114300</xdr:rowOff>
    </xdr:from>
    <xdr:to>
      <xdr:col>12</xdr:col>
      <xdr:colOff>314325</xdr:colOff>
      <xdr:row>89</xdr:row>
      <xdr:rowOff>76200</xdr:rowOff>
    </xdr:to>
    <xdr:sp macro="" textlink="">
      <xdr:nvSpPr>
        <xdr:cNvPr id="615" name="AutoShape 166">
          <a:extLst>
            <a:ext uri="{FF2B5EF4-FFF2-40B4-BE49-F238E27FC236}">
              <a16:creationId xmlns:a16="http://schemas.microsoft.com/office/drawing/2014/main" id="{00000000-0008-0000-0600-000067020000}"/>
            </a:ext>
          </a:extLst>
        </xdr:cNvPr>
        <xdr:cNvSpPr>
          <a:spLocks/>
        </xdr:cNvSpPr>
      </xdr:nvSpPr>
      <xdr:spPr bwMode="auto">
        <a:xfrm>
          <a:off x="2200275" y="17935575"/>
          <a:ext cx="5753100" cy="590550"/>
        </a:xfrm>
        <a:prstGeom prst="borderCallout2">
          <a:avLst>
            <a:gd name="adj1" fmla="val 19356"/>
            <a:gd name="adj2" fmla="val -1324"/>
            <a:gd name="adj3" fmla="val 19356"/>
            <a:gd name="adj4" fmla="val -10264"/>
            <a:gd name="adj5" fmla="val -9676"/>
            <a:gd name="adj6" fmla="val -16889"/>
          </a:avLst>
        </a:prstGeom>
        <a:solidFill>
          <a:srgbClr val="FFFFFF"/>
        </a:solidFill>
        <a:ln w="9525">
          <a:solidFill>
            <a:srgbClr val="000000"/>
          </a:solidFill>
          <a:miter lim="800000"/>
          <a:headEnd/>
          <a:tailEnd type="triangle" w="med" len="me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廃プラの収集運搬を、処分場まで収集運搬業者</a:t>
          </a:r>
          <a:r>
            <a:rPr lang="ja-JP" altLang="en-US" sz="1050" b="0" i="0" u="none" strike="noStrike" baseline="0">
              <a:solidFill>
                <a:srgbClr val="000000"/>
              </a:solidFill>
              <a:latin typeface="Century"/>
              <a:ea typeface="ＭＳ 明朝"/>
            </a:rPr>
            <a:t>B</a:t>
          </a:r>
          <a:r>
            <a:rPr lang="ja-JP" altLang="en-US" sz="1050" b="0" i="0" u="none" strike="noStrike" baseline="0">
              <a:solidFill>
                <a:srgbClr val="000000"/>
              </a:solidFill>
              <a:latin typeface="ＭＳ 明朝"/>
              <a:ea typeface="ＭＳ 明朝"/>
            </a:rPr>
            <a:t>に委託し（○○倉庫で積み替え保管あり）、処分を処分業者</a:t>
          </a:r>
          <a:r>
            <a:rPr lang="ja-JP" altLang="en-US" sz="1050" b="0" i="0" u="none" strike="noStrike" baseline="0">
              <a:solidFill>
                <a:srgbClr val="000000"/>
              </a:solidFill>
              <a:latin typeface="Century"/>
              <a:ea typeface="ＭＳ 明朝"/>
            </a:rPr>
            <a:t>D</a:t>
          </a:r>
          <a:r>
            <a:rPr lang="ja-JP" altLang="en-US" sz="1050" b="0" i="0" u="none" strike="noStrike" baseline="0">
              <a:solidFill>
                <a:srgbClr val="000000"/>
              </a:solidFill>
              <a:latin typeface="ＭＳ 明朝"/>
              <a:ea typeface="ＭＳ 明朝"/>
            </a:rPr>
            <a:t>に委託した。年間マニフェストを２枚（セット）交付し、廃プラスチック類の委託量は合計3.5トンであった。</a:t>
          </a:r>
        </a:p>
      </xdr:txBody>
    </xdr:sp>
    <xdr:clientData/>
  </xdr:twoCellAnchor>
  <xdr:twoCellAnchor>
    <xdr:from>
      <xdr:col>5</xdr:col>
      <xdr:colOff>504825</xdr:colOff>
      <xdr:row>73</xdr:row>
      <xdr:rowOff>57150</xdr:rowOff>
    </xdr:from>
    <xdr:to>
      <xdr:col>8</xdr:col>
      <xdr:colOff>561975</xdr:colOff>
      <xdr:row>76</xdr:row>
      <xdr:rowOff>152400</xdr:rowOff>
    </xdr:to>
    <xdr:sp macro="" textlink="">
      <xdr:nvSpPr>
        <xdr:cNvPr id="616" name="AutoShape 167">
          <a:extLst>
            <a:ext uri="{FF2B5EF4-FFF2-40B4-BE49-F238E27FC236}">
              <a16:creationId xmlns:a16="http://schemas.microsoft.com/office/drawing/2014/main" id="{00000000-0008-0000-0600-000068020000}"/>
            </a:ext>
          </a:extLst>
        </xdr:cNvPr>
        <xdr:cNvSpPr>
          <a:spLocks noChangeArrowheads="1"/>
        </xdr:cNvSpPr>
      </xdr:nvSpPr>
      <xdr:spPr bwMode="auto">
        <a:xfrm>
          <a:off x="3343275" y="15306675"/>
          <a:ext cx="2114550" cy="752475"/>
        </a:xfrm>
        <a:prstGeom prst="wedgeRectCallout">
          <a:avLst>
            <a:gd name="adj1" fmla="val -63966"/>
            <a:gd name="adj2" fmla="val 131014"/>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運搬受託者Ｂ</a:t>
          </a:r>
        </a:p>
        <a:p>
          <a:pPr algn="l" rtl="0">
            <a:lnSpc>
              <a:spcPts val="1300"/>
            </a:lnSpc>
            <a:defRPr sz="1000"/>
          </a:pPr>
          <a:r>
            <a:rPr lang="ja-JP" altLang="en-US" sz="1050" b="0" i="0" u="none" strike="noStrike" baseline="0">
              <a:solidFill>
                <a:srgbClr val="000000"/>
              </a:solidFill>
              <a:latin typeface="ＭＳ 明朝"/>
              <a:ea typeface="ＭＳ 明朝"/>
            </a:rPr>
            <a:t>許可番号</a:t>
          </a:r>
        </a:p>
        <a:p>
          <a:pPr algn="l" rtl="0">
            <a:lnSpc>
              <a:spcPts val="1300"/>
            </a:lnSpc>
            <a:defRPr sz="1000"/>
          </a:pPr>
          <a:r>
            <a:rPr lang="ja-JP" altLang="en-US" sz="1050" b="0" i="0" u="none" strike="noStrike" baseline="0">
              <a:solidFill>
                <a:srgbClr val="000000"/>
              </a:solidFill>
              <a:latin typeface="ＭＳ 明朝"/>
              <a:ea typeface="ＭＳ 明朝"/>
            </a:rPr>
            <a:t>2814××××××</a:t>
          </a:r>
        </a:p>
        <a:p>
          <a:pPr algn="l" rtl="0">
            <a:lnSpc>
              <a:spcPts val="1300"/>
            </a:lnSpc>
            <a:defRPr sz="1000"/>
          </a:pPr>
          <a:r>
            <a:rPr lang="ja-JP" altLang="en-US" sz="1050" b="0" i="0" u="none" strike="noStrike" baseline="0">
              <a:solidFill>
                <a:srgbClr val="000000"/>
              </a:solidFill>
              <a:latin typeface="ＭＳ 明朝"/>
              <a:ea typeface="ＭＳ 明朝"/>
            </a:rPr>
            <a:t>(産廃収集運搬業)　　</a:t>
          </a:r>
        </a:p>
      </xdr:txBody>
    </xdr:sp>
    <xdr:clientData/>
  </xdr:twoCellAnchor>
  <xdr:twoCellAnchor>
    <xdr:from>
      <xdr:col>11</xdr:col>
      <xdr:colOff>590550</xdr:colOff>
      <xdr:row>73</xdr:row>
      <xdr:rowOff>76200</xdr:rowOff>
    </xdr:from>
    <xdr:to>
      <xdr:col>14</xdr:col>
      <xdr:colOff>76200</xdr:colOff>
      <xdr:row>77</xdr:row>
      <xdr:rowOff>66675</xdr:rowOff>
    </xdr:to>
    <xdr:sp macro="" textlink="">
      <xdr:nvSpPr>
        <xdr:cNvPr id="617" name="AutoShape 169">
          <a:extLst>
            <a:ext uri="{FF2B5EF4-FFF2-40B4-BE49-F238E27FC236}">
              <a16:creationId xmlns:a16="http://schemas.microsoft.com/office/drawing/2014/main" id="{00000000-0008-0000-0600-000069020000}"/>
            </a:ext>
          </a:extLst>
        </xdr:cNvPr>
        <xdr:cNvSpPr>
          <a:spLocks noChangeArrowheads="1"/>
        </xdr:cNvSpPr>
      </xdr:nvSpPr>
      <xdr:spPr bwMode="auto">
        <a:xfrm>
          <a:off x="7543800" y="15325725"/>
          <a:ext cx="1543050" cy="866775"/>
        </a:xfrm>
        <a:prstGeom prst="wedgeRectCallout">
          <a:avLst>
            <a:gd name="adj1" fmla="val 32892"/>
            <a:gd name="adj2" fmla="val 94145"/>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明朝"/>
              <a:ea typeface="ＭＳ 明朝"/>
            </a:rPr>
            <a:t>処分受託者Ｄ</a:t>
          </a:r>
        </a:p>
        <a:p>
          <a:pPr algn="l" rtl="0">
            <a:defRPr sz="1000"/>
          </a:pPr>
          <a:r>
            <a:rPr lang="ja-JP" altLang="en-US" sz="1050" b="0" i="0" u="none" strike="noStrike" baseline="0">
              <a:solidFill>
                <a:srgbClr val="000000"/>
              </a:solidFill>
              <a:latin typeface="ＭＳ 明朝"/>
              <a:ea typeface="ＭＳ 明朝"/>
            </a:rPr>
            <a:t>許可番号</a:t>
          </a:r>
        </a:p>
        <a:p>
          <a:pPr algn="l" rtl="0">
            <a:defRPr sz="1000"/>
          </a:pPr>
          <a:r>
            <a:rPr lang="ja-JP" altLang="en-US" sz="1050" b="0" i="0" u="none" strike="noStrike" baseline="0">
              <a:solidFill>
                <a:srgbClr val="000000"/>
              </a:solidFill>
              <a:latin typeface="ＭＳ 明朝"/>
              <a:ea typeface="ＭＳ 明朝"/>
            </a:rPr>
            <a:t>3328▲▲▲▲▲▲</a:t>
          </a:r>
        </a:p>
        <a:p>
          <a:pPr algn="l" rtl="0">
            <a:defRPr sz="1000"/>
          </a:pPr>
          <a:r>
            <a:rPr lang="ja-JP" altLang="en-US" sz="1050" b="0" i="0" u="none" strike="noStrike" baseline="0">
              <a:solidFill>
                <a:srgbClr val="000000"/>
              </a:solidFill>
              <a:latin typeface="ＭＳ 明朝"/>
              <a:ea typeface="ＭＳ 明朝"/>
            </a:rPr>
            <a:t>(産廃処分業)</a:t>
          </a:r>
          <a:endParaRPr lang="ja-JP" altLang="en-US" sz="1050" b="0" i="0" u="none" strike="noStrike" baseline="0">
            <a:solidFill>
              <a:srgbClr val="000000"/>
            </a:solidFill>
            <a:latin typeface="Century"/>
          </a:endParaRPr>
        </a:p>
      </xdr:txBody>
    </xdr:sp>
    <xdr:clientData/>
  </xdr:twoCellAnchor>
  <xdr:twoCellAnchor>
    <xdr:from>
      <xdr:col>3</xdr:col>
      <xdr:colOff>533400</xdr:colOff>
      <xdr:row>79</xdr:row>
      <xdr:rowOff>85725</xdr:rowOff>
    </xdr:from>
    <xdr:to>
      <xdr:col>4</xdr:col>
      <xdr:colOff>504825</xdr:colOff>
      <xdr:row>81</xdr:row>
      <xdr:rowOff>57150</xdr:rowOff>
    </xdr:to>
    <xdr:grpSp>
      <xdr:nvGrpSpPr>
        <xdr:cNvPr id="618" name="Group 170">
          <a:extLst>
            <a:ext uri="{FF2B5EF4-FFF2-40B4-BE49-F238E27FC236}">
              <a16:creationId xmlns:a16="http://schemas.microsoft.com/office/drawing/2014/main" id="{00000000-0008-0000-0600-00006A020000}"/>
            </a:ext>
          </a:extLst>
        </xdr:cNvPr>
        <xdr:cNvGrpSpPr>
          <a:grpSpLocks/>
        </xdr:cNvGrpSpPr>
      </xdr:nvGrpSpPr>
      <xdr:grpSpPr bwMode="auto">
        <a:xfrm>
          <a:off x="2000250" y="16611600"/>
          <a:ext cx="657225" cy="371475"/>
          <a:chOff x="2421" y="4865"/>
          <a:chExt cx="2520" cy="1440"/>
        </a:xfrm>
      </xdr:grpSpPr>
      <xdr:sp macro="" textlink="">
        <xdr:nvSpPr>
          <xdr:cNvPr id="619" name="AutoShape 171">
            <a:extLst>
              <a:ext uri="{FF2B5EF4-FFF2-40B4-BE49-F238E27FC236}">
                <a16:creationId xmlns:a16="http://schemas.microsoft.com/office/drawing/2014/main" id="{00000000-0008-0000-0600-00006B020000}"/>
              </a:ext>
            </a:extLst>
          </xdr:cNvPr>
          <xdr:cNvSpPr>
            <a:spLocks noChangeArrowheads="1"/>
          </xdr:cNvSpPr>
        </xdr:nvSpPr>
        <xdr:spPr bwMode="auto">
          <a:xfrm>
            <a:off x="2604" y="4865"/>
            <a:ext cx="1424" cy="960"/>
          </a:xfrm>
          <a:prstGeom prst="cloudCallout">
            <a:avLst>
              <a:gd name="adj1" fmla="val 20269"/>
              <a:gd name="adj2" fmla="val 26000"/>
            </a:avLst>
          </a:prstGeom>
          <a:solidFill>
            <a:srgbClr val="FFCC99"/>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 </a:t>
            </a:r>
          </a:p>
        </xdr:txBody>
      </xdr:sp>
      <xdr:sp macro="" textlink="">
        <xdr:nvSpPr>
          <xdr:cNvPr id="620" name="Rectangle 172">
            <a:extLst>
              <a:ext uri="{FF2B5EF4-FFF2-40B4-BE49-F238E27FC236}">
                <a16:creationId xmlns:a16="http://schemas.microsoft.com/office/drawing/2014/main" id="{00000000-0008-0000-0600-00006C020000}"/>
              </a:ext>
            </a:extLst>
          </xdr:cNvPr>
          <xdr:cNvSpPr>
            <a:spLocks noChangeArrowheads="1"/>
          </xdr:cNvSpPr>
        </xdr:nvSpPr>
        <xdr:spPr bwMode="auto">
          <a:xfrm>
            <a:off x="2421" y="5405"/>
            <a:ext cx="1620" cy="539"/>
          </a:xfrm>
          <a:prstGeom prst="rect">
            <a:avLst/>
          </a:prstGeom>
          <a:solidFill>
            <a:srgbClr val="FFFFFF"/>
          </a:solidFill>
          <a:ln w="9525">
            <a:solidFill>
              <a:srgbClr val="000000"/>
            </a:solidFill>
            <a:miter lim="800000"/>
            <a:headEnd/>
            <a:tailEnd/>
          </a:ln>
        </xdr:spPr>
      </xdr:sp>
      <xdr:sp macro="" textlink="">
        <xdr:nvSpPr>
          <xdr:cNvPr id="621" name="AutoShape 173">
            <a:extLst>
              <a:ext uri="{FF2B5EF4-FFF2-40B4-BE49-F238E27FC236}">
                <a16:creationId xmlns:a16="http://schemas.microsoft.com/office/drawing/2014/main" id="{00000000-0008-0000-0600-00006D020000}"/>
              </a:ext>
            </a:extLst>
          </xdr:cNvPr>
          <xdr:cNvSpPr>
            <a:spLocks noChangeArrowheads="1"/>
          </xdr:cNvSpPr>
        </xdr:nvSpPr>
        <xdr:spPr bwMode="auto">
          <a:xfrm>
            <a:off x="4041" y="4865"/>
            <a:ext cx="900" cy="1140"/>
          </a:xfrm>
          <a:prstGeom prst="flowChartAlternateProcess">
            <a:avLst/>
          </a:prstGeom>
          <a:solidFill>
            <a:srgbClr val="FFFFFF"/>
          </a:solidFill>
          <a:ln w="9525">
            <a:solidFill>
              <a:srgbClr val="000000"/>
            </a:solidFill>
            <a:miter lim="800000"/>
            <a:headEnd/>
            <a:tailEnd/>
          </a:ln>
        </xdr:spPr>
      </xdr:sp>
      <xdr:sp macro="" textlink="">
        <xdr:nvSpPr>
          <xdr:cNvPr id="622" name="AutoShape 174">
            <a:extLst>
              <a:ext uri="{FF2B5EF4-FFF2-40B4-BE49-F238E27FC236}">
                <a16:creationId xmlns:a16="http://schemas.microsoft.com/office/drawing/2014/main" id="{00000000-0008-0000-0600-00006E020000}"/>
              </a:ext>
            </a:extLst>
          </xdr:cNvPr>
          <xdr:cNvSpPr>
            <a:spLocks noChangeArrowheads="1"/>
          </xdr:cNvSpPr>
        </xdr:nvSpPr>
        <xdr:spPr bwMode="auto">
          <a:xfrm>
            <a:off x="4401" y="5045"/>
            <a:ext cx="540" cy="360"/>
          </a:xfrm>
          <a:prstGeom prst="flowChartAlternateProcess">
            <a:avLst/>
          </a:prstGeom>
          <a:solidFill>
            <a:srgbClr val="FFFFFF"/>
          </a:solidFill>
          <a:ln w="9525">
            <a:solidFill>
              <a:srgbClr val="000000"/>
            </a:solidFill>
            <a:miter lim="800000"/>
            <a:headEnd/>
            <a:tailEnd/>
          </a:ln>
        </xdr:spPr>
      </xdr:sp>
      <xdr:sp macro="" textlink="">
        <xdr:nvSpPr>
          <xdr:cNvPr id="623" name="AutoShape 175">
            <a:extLst>
              <a:ext uri="{FF2B5EF4-FFF2-40B4-BE49-F238E27FC236}">
                <a16:creationId xmlns:a16="http://schemas.microsoft.com/office/drawing/2014/main" id="{00000000-0008-0000-0600-00006F020000}"/>
              </a:ext>
            </a:extLst>
          </xdr:cNvPr>
          <xdr:cNvSpPr>
            <a:spLocks noChangeArrowheads="1"/>
          </xdr:cNvSpPr>
        </xdr:nvSpPr>
        <xdr:spPr bwMode="auto">
          <a:xfrm>
            <a:off x="4221" y="5765"/>
            <a:ext cx="540" cy="54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160 w 21600"/>
              <a:gd name="T25" fmla="*/ 3160 h 21600"/>
              <a:gd name="T26" fmla="*/ 18440 w 21600"/>
              <a:gd name="T27" fmla="*/ 18440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solidFill>
            <a:srgbClr val="FFFFFF"/>
          </a:solidFill>
          <a:ln w="9525">
            <a:solidFill>
              <a:srgbClr val="000000"/>
            </a:solidFill>
            <a:round/>
            <a:headEnd/>
            <a:tailEnd/>
          </a:ln>
        </xdr:spPr>
      </xdr:sp>
      <xdr:sp macro="" textlink="">
        <xdr:nvSpPr>
          <xdr:cNvPr id="624" name="AutoShape 176">
            <a:extLst>
              <a:ext uri="{FF2B5EF4-FFF2-40B4-BE49-F238E27FC236}">
                <a16:creationId xmlns:a16="http://schemas.microsoft.com/office/drawing/2014/main" id="{00000000-0008-0000-0600-000070020000}"/>
              </a:ext>
            </a:extLst>
          </xdr:cNvPr>
          <xdr:cNvSpPr>
            <a:spLocks noChangeArrowheads="1"/>
          </xdr:cNvSpPr>
        </xdr:nvSpPr>
        <xdr:spPr bwMode="auto">
          <a:xfrm>
            <a:off x="2601" y="5765"/>
            <a:ext cx="540" cy="54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160 w 21600"/>
              <a:gd name="T25" fmla="*/ 3160 h 21600"/>
              <a:gd name="T26" fmla="*/ 18440 w 21600"/>
              <a:gd name="T27" fmla="*/ 18440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solidFill>
            <a:srgbClr val="FFFFFF"/>
          </a:solidFill>
          <a:ln w="9525">
            <a:solidFill>
              <a:srgbClr val="000000"/>
            </a:solidFill>
            <a:round/>
            <a:headEnd/>
            <a:tailEnd/>
          </a:ln>
        </xdr:spPr>
      </xdr:sp>
    </xdr:grpSp>
    <xdr:clientData/>
  </xdr:twoCellAnchor>
  <xdr:twoCellAnchor>
    <xdr:from>
      <xdr:col>7</xdr:col>
      <xdr:colOff>581025</xdr:colOff>
      <xdr:row>73</xdr:row>
      <xdr:rowOff>190500</xdr:rowOff>
    </xdr:from>
    <xdr:to>
      <xdr:col>8</xdr:col>
      <xdr:colOff>561975</xdr:colOff>
      <xdr:row>75</xdr:row>
      <xdr:rowOff>190500</xdr:rowOff>
    </xdr:to>
    <xdr:sp macro="" textlink="">
      <xdr:nvSpPr>
        <xdr:cNvPr id="625" name="Rectangle 178">
          <a:extLst>
            <a:ext uri="{FF2B5EF4-FFF2-40B4-BE49-F238E27FC236}">
              <a16:creationId xmlns:a16="http://schemas.microsoft.com/office/drawing/2014/main" id="{00000000-0008-0000-0600-000071020000}"/>
            </a:ext>
          </a:extLst>
        </xdr:cNvPr>
        <xdr:cNvSpPr>
          <a:spLocks noChangeArrowheads="1"/>
        </xdr:cNvSpPr>
      </xdr:nvSpPr>
      <xdr:spPr bwMode="auto">
        <a:xfrm>
          <a:off x="4791075" y="15440025"/>
          <a:ext cx="666750" cy="4381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CCFFCC"/>
              </a:solidFill>
            </a14:hiddenFill>
          </a:ext>
        </a:extLst>
      </xdr:spPr>
      <xdr:txBody>
        <a:bodyPr vertOverflow="clip" wrap="square" lIns="74295" tIns="8890" rIns="74295" bIns="8890" anchor="ctr" upright="1"/>
        <a:lstStyle/>
        <a:p>
          <a:pPr algn="l" rtl="0">
            <a:defRPr sz="1000"/>
          </a:pPr>
          <a:r>
            <a:rPr lang="ja-JP" altLang="en-US" sz="900" b="0" i="0" u="none" strike="noStrike" baseline="0">
              <a:solidFill>
                <a:srgbClr val="000000"/>
              </a:solidFill>
              <a:latin typeface="ＭＳ 明朝"/>
              <a:ea typeface="ＭＳ 明朝"/>
            </a:rPr>
            <a:t>積込場所の業許可</a:t>
          </a:r>
        </a:p>
      </xdr:txBody>
    </xdr:sp>
    <xdr:clientData/>
  </xdr:twoCellAnchor>
  <xdr:twoCellAnchor>
    <xdr:from>
      <xdr:col>3</xdr:col>
      <xdr:colOff>66675</xdr:colOff>
      <xdr:row>84</xdr:row>
      <xdr:rowOff>85725</xdr:rowOff>
    </xdr:from>
    <xdr:to>
      <xdr:col>3</xdr:col>
      <xdr:colOff>457200</xdr:colOff>
      <xdr:row>85</xdr:row>
      <xdr:rowOff>133350</xdr:rowOff>
    </xdr:to>
    <xdr:sp macro="" textlink="">
      <xdr:nvSpPr>
        <xdr:cNvPr id="626" name="Rectangle 179">
          <a:extLst>
            <a:ext uri="{FF2B5EF4-FFF2-40B4-BE49-F238E27FC236}">
              <a16:creationId xmlns:a16="http://schemas.microsoft.com/office/drawing/2014/main" id="{00000000-0008-0000-0600-000072020000}"/>
            </a:ext>
          </a:extLst>
        </xdr:cNvPr>
        <xdr:cNvSpPr>
          <a:spLocks noChangeArrowheads="1"/>
        </xdr:cNvSpPr>
      </xdr:nvSpPr>
      <xdr:spPr bwMode="auto">
        <a:xfrm>
          <a:off x="1533525" y="17545050"/>
          <a:ext cx="3905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xdr:col>
      <xdr:colOff>142875</xdr:colOff>
      <xdr:row>107</xdr:row>
      <xdr:rowOff>28575</xdr:rowOff>
    </xdr:from>
    <xdr:to>
      <xdr:col>3</xdr:col>
      <xdr:colOff>438979</xdr:colOff>
      <xdr:row>109</xdr:row>
      <xdr:rowOff>133350</xdr:rowOff>
    </xdr:to>
    <xdr:sp macro="" textlink="">
      <xdr:nvSpPr>
        <xdr:cNvPr id="627" name="Oval 200">
          <a:extLst>
            <a:ext uri="{FF2B5EF4-FFF2-40B4-BE49-F238E27FC236}">
              <a16:creationId xmlns:a16="http://schemas.microsoft.com/office/drawing/2014/main" id="{00000000-0008-0000-0600-000073020000}"/>
            </a:ext>
          </a:extLst>
        </xdr:cNvPr>
        <xdr:cNvSpPr>
          <a:spLocks noChangeArrowheads="1"/>
        </xdr:cNvSpPr>
      </xdr:nvSpPr>
      <xdr:spPr bwMode="auto">
        <a:xfrm>
          <a:off x="238125" y="22069425"/>
          <a:ext cx="1667704" cy="457200"/>
        </a:xfrm>
        <a:prstGeom prst="ellipse">
          <a:avLst/>
        </a:prstGeom>
        <a:solidFill>
          <a:srgbClr val="FFFFFF"/>
        </a:solidFill>
        <a:ln w="9525">
          <a:solidFill>
            <a:srgbClr val="000000"/>
          </a:solidFill>
          <a:round/>
          <a:headEnd/>
          <a:tailEnd/>
        </a:ln>
      </xdr:spPr>
      <xdr:txBody>
        <a:bodyPr vertOverflow="clip" wrap="square" lIns="74295" tIns="8890" rIns="74295" bIns="8890" anchor="ctr" upright="1"/>
        <a:lstStyle/>
        <a:p>
          <a:pPr algn="ctr" rtl="0">
            <a:lnSpc>
              <a:spcPts val="1300"/>
            </a:lnSpc>
            <a:defRPr sz="1000"/>
          </a:pPr>
          <a:r>
            <a:rPr lang="ja-JP" altLang="en-US" sz="1050" b="0" i="0" u="none" strike="noStrike" baseline="0">
              <a:solidFill>
                <a:srgbClr val="000000"/>
              </a:solidFill>
              <a:latin typeface="ＭＳ 明朝"/>
              <a:ea typeface="ＭＳ 明朝"/>
            </a:rPr>
            <a:t>排出事業者</a:t>
          </a:r>
          <a:r>
            <a:rPr lang="ja-JP" altLang="en-US" sz="1050" b="0" i="0" u="none" strike="noStrike" baseline="0">
              <a:solidFill>
                <a:srgbClr val="000000"/>
              </a:solidFill>
              <a:latin typeface="Century"/>
              <a:ea typeface="ＭＳ 明朝"/>
            </a:rPr>
            <a:t>A</a:t>
          </a:r>
          <a:endParaRPr lang="ja-JP" altLang="en-US" sz="1050" b="0" i="0" u="none" strike="noStrike" baseline="0">
            <a:solidFill>
              <a:srgbClr val="000000"/>
            </a:solidFill>
            <a:latin typeface="Century"/>
          </a:endParaRPr>
        </a:p>
      </xdr:txBody>
    </xdr:sp>
    <xdr:clientData/>
  </xdr:twoCellAnchor>
  <xdr:twoCellAnchor>
    <xdr:from>
      <xdr:col>3</xdr:col>
      <xdr:colOff>422413</xdr:colOff>
      <xdr:row>108</xdr:row>
      <xdr:rowOff>123825</xdr:rowOff>
    </xdr:from>
    <xdr:to>
      <xdr:col>5</xdr:col>
      <xdr:colOff>480392</xdr:colOff>
      <xdr:row>108</xdr:row>
      <xdr:rowOff>123825</xdr:rowOff>
    </xdr:to>
    <xdr:sp macro="" textlink="">
      <xdr:nvSpPr>
        <xdr:cNvPr id="628" name="Line 203">
          <a:extLst>
            <a:ext uri="{FF2B5EF4-FFF2-40B4-BE49-F238E27FC236}">
              <a16:creationId xmlns:a16="http://schemas.microsoft.com/office/drawing/2014/main" id="{00000000-0008-0000-0600-000074020000}"/>
            </a:ext>
          </a:extLst>
        </xdr:cNvPr>
        <xdr:cNvSpPr>
          <a:spLocks noChangeShapeType="1"/>
        </xdr:cNvSpPr>
      </xdr:nvSpPr>
      <xdr:spPr bwMode="auto">
        <a:xfrm>
          <a:off x="1889263" y="22336125"/>
          <a:ext cx="1429579"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54429</xdr:colOff>
      <xdr:row>108</xdr:row>
      <xdr:rowOff>114300</xdr:rowOff>
    </xdr:from>
    <xdr:to>
      <xdr:col>11</xdr:col>
      <xdr:colOff>258536</xdr:colOff>
      <xdr:row>108</xdr:row>
      <xdr:rowOff>114300</xdr:rowOff>
    </xdr:to>
    <xdr:sp macro="" textlink="">
      <xdr:nvSpPr>
        <xdr:cNvPr id="629" name="Line 204">
          <a:extLst>
            <a:ext uri="{FF2B5EF4-FFF2-40B4-BE49-F238E27FC236}">
              <a16:creationId xmlns:a16="http://schemas.microsoft.com/office/drawing/2014/main" id="{00000000-0008-0000-0600-000075020000}"/>
            </a:ext>
          </a:extLst>
        </xdr:cNvPr>
        <xdr:cNvSpPr>
          <a:spLocks noChangeShapeType="1"/>
        </xdr:cNvSpPr>
      </xdr:nvSpPr>
      <xdr:spPr bwMode="auto">
        <a:xfrm>
          <a:off x="5636079" y="22326600"/>
          <a:ext cx="1575707"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xdr:colOff>
      <xdr:row>110</xdr:row>
      <xdr:rowOff>0</xdr:rowOff>
    </xdr:from>
    <xdr:to>
      <xdr:col>3</xdr:col>
      <xdr:colOff>0</xdr:colOff>
      <xdr:row>112</xdr:row>
      <xdr:rowOff>95250</xdr:rowOff>
    </xdr:to>
    <xdr:grpSp>
      <xdr:nvGrpSpPr>
        <xdr:cNvPr id="630" name="Group 205">
          <a:extLst>
            <a:ext uri="{FF2B5EF4-FFF2-40B4-BE49-F238E27FC236}">
              <a16:creationId xmlns:a16="http://schemas.microsoft.com/office/drawing/2014/main" id="{00000000-0008-0000-0600-000076020000}"/>
            </a:ext>
          </a:extLst>
        </xdr:cNvPr>
        <xdr:cNvGrpSpPr>
          <a:grpSpLocks/>
        </xdr:cNvGrpSpPr>
      </xdr:nvGrpSpPr>
      <xdr:grpSpPr bwMode="auto">
        <a:xfrm>
          <a:off x="838200" y="22574250"/>
          <a:ext cx="628650" cy="457200"/>
          <a:chOff x="1080" y="1958"/>
          <a:chExt cx="11520" cy="7252"/>
        </a:xfrm>
      </xdr:grpSpPr>
      <xdr:sp macro="" textlink="">
        <xdr:nvSpPr>
          <xdr:cNvPr id="631" name="Rectangle 206">
            <a:extLst>
              <a:ext uri="{FF2B5EF4-FFF2-40B4-BE49-F238E27FC236}">
                <a16:creationId xmlns:a16="http://schemas.microsoft.com/office/drawing/2014/main" id="{00000000-0008-0000-0600-000077020000}"/>
              </a:ext>
            </a:extLst>
          </xdr:cNvPr>
          <xdr:cNvSpPr>
            <a:spLocks noChangeArrowheads="1"/>
          </xdr:cNvSpPr>
        </xdr:nvSpPr>
        <xdr:spPr bwMode="auto">
          <a:xfrm>
            <a:off x="2340" y="1958"/>
            <a:ext cx="10260" cy="6120"/>
          </a:xfrm>
          <a:prstGeom prst="rect">
            <a:avLst/>
          </a:prstGeom>
          <a:solidFill>
            <a:srgbClr val="CCFFCC"/>
          </a:solidFill>
          <a:ln w="9525">
            <a:solidFill>
              <a:srgbClr val="000000"/>
            </a:solidFill>
            <a:miter lim="800000"/>
            <a:headEnd/>
            <a:tailEnd/>
          </a:ln>
        </xdr:spPr>
      </xdr:sp>
      <xdr:sp macro="" textlink="">
        <xdr:nvSpPr>
          <xdr:cNvPr id="632" name="Rectangle 207">
            <a:extLst>
              <a:ext uri="{FF2B5EF4-FFF2-40B4-BE49-F238E27FC236}">
                <a16:creationId xmlns:a16="http://schemas.microsoft.com/office/drawing/2014/main" id="{00000000-0008-0000-0600-000078020000}"/>
              </a:ext>
            </a:extLst>
          </xdr:cNvPr>
          <xdr:cNvSpPr>
            <a:spLocks noChangeArrowheads="1"/>
          </xdr:cNvSpPr>
        </xdr:nvSpPr>
        <xdr:spPr bwMode="auto">
          <a:xfrm>
            <a:off x="2160" y="2138"/>
            <a:ext cx="10260" cy="6120"/>
          </a:xfrm>
          <a:prstGeom prst="rect">
            <a:avLst/>
          </a:prstGeom>
          <a:solidFill>
            <a:srgbClr val="FFFF99"/>
          </a:solidFill>
          <a:ln w="9525">
            <a:solidFill>
              <a:srgbClr val="000000"/>
            </a:solidFill>
            <a:miter lim="800000"/>
            <a:headEnd/>
            <a:tailEnd/>
          </a:ln>
        </xdr:spPr>
      </xdr:sp>
      <xdr:sp macro="" textlink="">
        <xdr:nvSpPr>
          <xdr:cNvPr id="633" name="Rectangle 208">
            <a:extLst>
              <a:ext uri="{FF2B5EF4-FFF2-40B4-BE49-F238E27FC236}">
                <a16:creationId xmlns:a16="http://schemas.microsoft.com/office/drawing/2014/main" id="{00000000-0008-0000-0600-000079020000}"/>
              </a:ext>
            </a:extLst>
          </xdr:cNvPr>
          <xdr:cNvSpPr>
            <a:spLocks noChangeArrowheads="1"/>
          </xdr:cNvSpPr>
        </xdr:nvSpPr>
        <xdr:spPr bwMode="auto">
          <a:xfrm>
            <a:off x="1980" y="2318"/>
            <a:ext cx="10260" cy="6120"/>
          </a:xfrm>
          <a:prstGeom prst="rect">
            <a:avLst/>
          </a:prstGeom>
          <a:solidFill>
            <a:srgbClr val="FFFFFF"/>
          </a:solidFill>
          <a:ln w="9525">
            <a:solidFill>
              <a:srgbClr val="000000"/>
            </a:solidFill>
            <a:prstDash val="dash"/>
            <a:miter lim="800000"/>
            <a:headEnd/>
            <a:tailEnd/>
          </a:ln>
        </xdr:spPr>
      </xdr:sp>
      <xdr:sp macro="" textlink="">
        <xdr:nvSpPr>
          <xdr:cNvPr id="634" name="Rectangle 209">
            <a:extLst>
              <a:ext uri="{FF2B5EF4-FFF2-40B4-BE49-F238E27FC236}">
                <a16:creationId xmlns:a16="http://schemas.microsoft.com/office/drawing/2014/main" id="{00000000-0008-0000-0600-00007A020000}"/>
              </a:ext>
            </a:extLst>
          </xdr:cNvPr>
          <xdr:cNvSpPr>
            <a:spLocks noChangeArrowheads="1"/>
          </xdr:cNvSpPr>
        </xdr:nvSpPr>
        <xdr:spPr bwMode="auto">
          <a:xfrm>
            <a:off x="1800" y="2498"/>
            <a:ext cx="10260" cy="6120"/>
          </a:xfrm>
          <a:prstGeom prst="rect">
            <a:avLst/>
          </a:prstGeom>
          <a:solidFill>
            <a:srgbClr val="FFFFFF"/>
          </a:solidFill>
          <a:ln w="9525">
            <a:solidFill>
              <a:srgbClr val="000000"/>
            </a:solidFill>
            <a:prstDash val="dash"/>
            <a:miter lim="800000"/>
            <a:headEnd/>
            <a:tailEnd/>
          </a:ln>
        </xdr:spPr>
      </xdr:sp>
      <xdr:sp macro="" textlink="">
        <xdr:nvSpPr>
          <xdr:cNvPr id="635" name="Rectangle 210">
            <a:extLst>
              <a:ext uri="{FF2B5EF4-FFF2-40B4-BE49-F238E27FC236}">
                <a16:creationId xmlns:a16="http://schemas.microsoft.com/office/drawing/2014/main" id="{00000000-0008-0000-0600-00007B020000}"/>
              </a:ext>
            </a:extLst>
          </xdr:cNvPr>
          <xdr:cNvSpPr>
            <a:spLocks noChangeArrowheads="1"/>
          </xdr:cNvSpPr>
        </xdr:nvSpPr>
        <xdr:spPr bwMode="auto">
          <a:xfrm>
            <a:off x="1620" y="2678"/>
            <a:ext cx="10260" cy="6120"/>
          </a:xfrm>
          <a:prstGeom prst="rect">
            <a:avLst/>
          </a:prstGeom>
          <a:solidFill>
            <a:srgbClr val="CC99FF"/>
          </a:solidFill>
          <a:ln w="9525">
            <a:solidFill>
              <a:srgbClr val="000000"/>
            </a:solidFill>
            <a:miter lim="800000"/>
            <a:headEnd/>
            <a:tailEnd/>
          </a:ln>
        </xdr:spPr>
      </xdr:sp>
      <xdr:sp macro="" textlink="">
        <xdr:nvSpPr>
          <xdr:cNvPr id="636" name="Rectangle 211">
            <a:extLst>
              <a:ext uri="{FF2B5EF4-FFF2-40B4-BE49-F238E27FC236}">
                <a16:creationId xmlns:a16="http://schemas.microsoft.com/office/drawing/2014/main" id="{00000000-0008-0000-0600-00007C020000}"/>
              </a:ext>
            </a:extLst>
          </xdr:cNvPr>
          <xdr:cNvSpPr>
            <a:spLocks noChangeArrowheads="1"/>
          </xdr:cNvSpPr>
        </xdr:nvSpPr>
        <xdr:spPr bwMode="auto">
          <a:xfrm>
            <a:off x="1440" y="2858"/>
            <a:ext cx="10260" cy="6120"/>
          </a:xfrm>
          <a:prstGeom prst="rect">
            <a:avLst/>
          </a:prstGeom>
          <a:solidFill>
            <a:srgbClr val="FFFFFF"/>
          </a:solidFill>
          <a:ln w="9525">
            <a:solidFill>
              <a:srgbClr val="000000"/>
            </a:solidFill>
            <a:prstDash val="dash"/>
            <a:miter lim="800000"/>
            <a:headEnd/>
            <a:tailEnd/>
          </a:ln>
        </xdr:spPr>
      </xdr:sp>
      <xdr:pic>
        <xdr:nvPicPr>
          <xdr:cNvPr id="637" name="Picture 212" descr="೪Ĉ">
            <a:extLst>
              <a:ext uri="{FF2B5EF4-FFF2-40B4-BE49-F238E27FC236}">
                <a16:creationId xmlns:a16="http://schemas.microsoft.com/office/drawing/2014/main" id="{00000000-0008-0000-0600-00007D02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80" y="3038"/>
            <a:ext cx="10440" cy="6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28575</xdr:colOff>
      <xdr:row>112</xdr:row>
      <xdr:rowOff>142875</xdr:rowOff>
    </xdr:from>
    <xdr:to>
      <xdr:col>12</xdr:col>
      <xdr:colOff>276225</xdr:colOff>
      <xdr:row>116</xdr:row>
      <xdr:rowOff>9525</xdr:rowOff>
    </xdr:to>
    <xdr:sp macro="" textlink="">
      <xdr:nvSpPr>
        <xdr:cNvPr id="638" name="AutoShape 213">
          <a:extLst>
            <a:ext uri="{FF2B5EF4-FFF2-40B4-BE49-F238E27FC236}">
              <a16:creationId xmlns:a16="http://schemas.microsoft.com/office/drawing/2014/main" id="{00000000-0008-0000-0600-00007E020000}"/>
            </a:ext>
          </a:extLst>
        </xdr:cNvPr>
        <xdr:cNvSpPr>
          <a:spLocks/>
        </xdr:cNvSpPr>
      </xdr:nvSpPr>
      <xdr:spPr bwMode="auto">
        <a:xfrm>
          <a:off x="2181225" y="23079075"/>
          <a:ext cx="5734050" cy="590550"/>
        </a:xfrm>
        <a:prstGeom prst="borderCallout2">
          <a:avLst>
            <a:gd name="adj1" fmla="val 19356"/>
            <a:gd name="adj2" fmla="val -1329"/>
            <a:gd name="adj3" fmla="val 19356"/>
            <a:gd name="adj4" fmla="val -11296"/>
            <a:gd name="adj5" fmla="val -3227"/>
            <a:gd name="adj6" fmla="val -18769"/>
          </a:avLst>
        </a:prstGeom>
        <a:solidFill>
          <a:srgbClr val="FFFFFF"/>
        </a:solidFill>
        <a:ln w="9525">
          <a:solidFill>
            <a:srgbClr val="000000"/>
          </a:solidFill>
          <a:miter lim="800000"/>
          <a:headEnd/>
          <a:tailEnd type="triangle" w="med" len="med"/>
        </a:ln>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ＭＳ 明朝"/>
              <a:ea typeface="ＭＳ 明朝"/>
            </a:rPr>
            <a:t>廃プラスチック類の収集運搬を、○○倉庫までは収集運搬業者Ｂ、○○倉庫から処分場までは収集運搬業者Ｃに委託し、処分を処分業者Ｄに委託した。年間マニフェストを２３枚（セット）交付し、廃プラスチック類の委託量は合計１１トンであった。</a:t>
          </a:r>
        </a:p>
      </xdr:txBody>
    </xdr:sp>
    <xdr:clientData/>
  </xdr:twoCellAnchor>
  <xdr:twoCellAnchor>
    <xdr:from>
      <xdr:col>4</xdr:col>
      <xdr:colOff>112644</xdr:colOff>
      <xdr:row>106</xdr:row>
      <xdr:rowOff>95250</xdr:rowOff>
    </xdr:from>
    <xdr:to>
      <xdr:col>5</xdr:col>
      <xdr:colOff>84069</xdr:colOff>
      <xdr:row>108</xdr:row>
      <xdr:rowOff>114300</xdr:rowOff>
    </xdr:to>
    <xdr:grpSp>
      <xdr:nvGrpSpPr>
        <xdr:cNvPr id="639" name="Group 217">
          <a:extLst>
            <a:ext uri="{FF2B5EF4-FFF2-40B4-BE49-F238E27FC236}">
              <a16:creationId xmlns:a16="http://schemas.microsoft.com/office/drawing/2014/main" id="{00000000-0008-0000-0600-00007F020000}"/>
            </a:ext>
          </a:extLst>
        </xdr:cNvPr>
        <xdr:cNvGrpSpPr>
          <a:grpSpLocks/>
        </xdr:cNvGrpSpPr>
      </xdr:nvGrpSpPr>
      <xdr:grpSpPr bwMode="auto">
        <a:xfrm>
          <a:off x="2265294" y="21964650"/>
          <a:ext cx="657225" cy="361950"/>
          <a:chOff x="2421" y="4865"/>
          <a:chExt cx="2520" cy="1440"/>
        </a:xfrm>
      </xdr:grpSpPr>
      <xdr:sp macro="" textlink="">
        <xdr:nvSpPr>
          <xdr:cNvPr id="640" name="AutoShape 218">
            <a:extLst>
              <a:ext uri="{FF2B5EF4-FFF2-40B4-BE49-F238E27FC236}">
                <a16:creationId xmlns:a16="http://schemas.microsoft.com/office/drawing/2014/main" id="{00000000-0008-0000-0600-000080020000}"/>
              </a:ext>
            </a:extLst>
          </xdr:cNvPr>
          <xdr:cNvSpPr>
            <a:spLocks noChangeArrowheads="1"/>
          </xdr:cNvSpPr>
        </xdr:nvSpPr>
        <xdr:spPr bwMode="auto">
          <a:xfrm>
            <a:off x="2604" y="4865"/>
            <a:ext cx="1424" cy="947"/>
          </a:xfrm>
          <a:prstGeom prst="cloudCallout">
            <a:avLst>
              <a:gd name="adj1" fmla="val 20269"/>
              <a:gd name="adj2" fmla="val 26000"/>
            </a:avLst>
          </a:prstGeom>
          <a:solidFill>
            <a:srgbClr val="FFCC99"/>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 </a:t>
            </a:r>
          </a:p>
        </xdr:txBody>
      </xdr:sp>
      <xdr:sp macro="" textlink="">
        <xdr:nvSpPr>
          <xdr:cNvPr id="641" name="Rectangle 219">
            <a:extLst>
              <a:ext uri="{FF2B5EF4-FFF2-40B4-BE49-F238E27FC236}">
                <a16:creationId xmlns:a16="http://schemas.microsoft.com/office/drawing/2014/main" id="{00000000-0008-0000-0600-000081020000}"/>
              </a:ext>
            </a:extLst>
          </xdr:cNvPr>
          <xdr:cNvSpPr>
            <a:spLocks noChangeArrowheads="1"/>
          </xdr:cNvSpPr>
        </xdr:nvSpPr>
        <xdr:spPr bwMode="auto">
          <a:xfrm>
            <a:off x="2421" y="5405"/>
            <a:ext cx="1620" cy="539"/>
          </a:xfrm>
          <a:prstGeom prst="rect">
            <a:avLst/>
          </a:prstGeom>
          <a:solidFill>
            <a:srgbClr val="FFFFFF"/>
          </a:solidFill>
          <a:ln w="9525">
            <a:solidFill>
              <a:srgbClr val="000000"/>
            </a:solidFill>
            <a:miter lim="800000"/>
            <a:headEnd/>
            <a:tailEnd/>
          </a:ln>
        </xdr:spPr>
      </xdr:sp>
      <xdr:sp macro="" textlink="">
        <xdr:nvSpPr>
          <xdr:cNvPr id="642" name="AutoShape 220">
            <a:extLst>
              <a:ext uri="{FF2B5EF4-FFF2-40B4-BE49-F238E27FC236}">
                <a16:creationId xmlns:a16="http://schemas.microsoft.com/office/drawing/2014/main" id="{00000000-0008-0000-0600-000082020000}"/>
              </a:ext>
            </a:extLst>
          </xdr:cNvPr>
          <xdr:cNvSpPr>
            <a:spLocks noChangeArrowheads="1"/>
          </xdr:cNvSpPr>
        </xdr:nvSpPr>
        <xdr:spPr bwMode="auto">
          <a:xfrm>
            <a:off x="4041" y="4865"/>
            <a:ext cx="900" cy="1140"/>
          </a:xfrm>
          <a:prstGeom prst="flowChartAlternateProcess">
            <a:avLst/>
          </a:prstGeom>
          <a:solidFill>
            <a:srgbClr val="FFFFFF"/>
          </a:solidFill>
          <a:ln w="9525">
            <a:solidFill>
              <a:srgbClr val="000000"/>
            </a:solidFill>
            <a:miter lim="800000"/>
            <a:headEnd/>
            <a:tailEnd/>
          </a:ln>
        </xdr:spPr>
      </xdr:sp>
      <xdr:sp macro="" textlink="">
        <xdr:nvSpPr>
          <xdr:cNvPr id="643" name="AutoShape 221">
            <a:extLst>
              <a:ext uri="{FF2B5EF4-FFF2-40B4-BE49-F238E27FC236}">
                <a16:creationId xmlns:a16="http://schemas.microsoft.com/office/drawing/2014/main" id="{00000000-0008-0000-0600-000083020000}"/>
              </a:ext>
            </a:extLst>
          </xdr:cNvPr>
          <xdr:cNvSpPr>
            <a:spLocks noChangeArrowheads="1"/>
          </xdr:cNvSpPr>
        </xdr:nvSpPr>
        <xdr:spPr bwMode="auto">
          <a:xfrm>
            <a:off x="4401" y="5045"/>
            <a:ext cx="540" cy="360"/>
          </a:xfrm>
          <a:prstGeom prst="flowChartAlternateProcess">
            <a:avLst/>
          </a:prstGeom>
          <a:solidFill>
            <a:srgbClr val="FFFFFF"/>
          </a:solidFill>
          <a:ln w="9525">
            <a:solidFill>
              <a:srgbClr val="000000"/>
            </a:solidFill>
            <a:miter lim="800000"/>
            <a:headEnd/>
            <a:tailEnd/>
          </a:ln>
        </xdr:spPr>
      </xdr:sp>
      <xdr:sp macro="" textlink="">
        <xdr:nvSpPr>
          <xdr:cNvPr id="644" name="AutoShape 222">
            <a:extLst>
              <a:ext uri="{FF2B5EF4-FFF2-40B4-BE49-F238E27FC236}">
                <a16:creationId xmlns:a16="http://schemas.microsoft.com/office/drawing/2014/main" id="{00000000-0008-0000-0600-000084020000}"/>
              </a:ext>
            </a:extLst>
          </xdr:cNvPr>
          <xdr:cNvSpPr>
            <a:spLocks noChangeArrowheads="1"/>
          </xdr:cNvSpPr>
        </xdr:nvSpPr>
        <xdr:spPr bwMode="auto">
          <a:xfrm>
            <a:off x="4221" y="5765"/>
            <a:ext cx="540" cy="54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160 w 21600"/>
              <a:gd name="T25" fmla="*/ 3160 h 21600"/>
              <a:gd name="T26" fmla="*/ 18440 w 21600"/>
              <a:gd name="T27" fmla="*/ 18440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solidFill>
            <a:srgbClr val="FFFFFF"/>
          </a:solidFill>
          <a:ln w="9525">
            <a:solidFill>
              <a:srgbClr val="000000"/>
            </a:solidFill>
            <a:round/>
            <a:headEnd/>
            <a:tailEnd/>
          </a:ln>
        </xdr:spPr>
      </xdr:sp>
      <xdr:sp macro="" textlink="">
        <xdr:nvSpPr>
          <xdr:cNvPr id="645" name="AutoShape 223">
            <a:extLst>
              <a:ext uri="{FF2B5EF4-FFF2-40B4-BE49-F238E27FC236}">
                <a16:creationId xmlns:a16="http://schemas.microsoft.com/office/drawing/2014/main" id="{00000000-0008-0000-0600-000085020000}"/>
              </a:ext>
            </a:extLst>
          </xdr:cNvPr>
          <xdr:cNvSpPr>
            <a:spLocks noChangeArrowheads="1"/>
          </xdr:cNvSpPr>
        </xdr:nvSpPr>
        <xdr:spPr bwMode="auto">
          <a:xfrm>
            <a:off x="2601" y="5765"/>
            <a:ext cx="540" cy="54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160 w 21600"/>
              <a:gd name="T25" fmla="*/ 3160 h 21600"/>
              <a:gd name="T26" fmla="*/ 18440 w 21600"/>
              <a:gd name="T27" fmla="*/ 18440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solidFill>
            <a:srgbClr val="FFFFFF"/>
          </a:solidFill>
          <a:ln w="9525">
            <a:solidFill>
              <a:srgbClr val="000000"/>
            </a:solidFill>
            <a:round/>
            <a:headEnd/>
            <a:tailEnd/>
          </a:ln>
        </xdr:spPr>
      </xdr:sp>
    </xdr:grpSp>
    <xdr:clientData/>
  </xdr:twoCellAnchor>
  <xdr:twoCellAnchor>
    <xdr:from>
      <xdr:col>3</xdr:col>
      <xdr:colOff>38100</xdr:colOff>
      <xdr:row>110</xdr:row>
      <xdr:rowOff>95250</xdr:rowOff>
    </xdr:from>
    <xdr:to>
      <xdr:col>3</xdr:col>
      <xdr:colOff>428625</xdr:colOff>
      <xdr:row>111</xdr:row>
      <xdr:rowOff>142875</xdr:rowOff>
    </xdr:to>
    <xdr:sp macro="" textlink="">
      <xdr:nvSpPr>
        <xdr:cNvPr id="646" name="Rectangle 226">
          <a:extLst>
            <a:ext uri="{FF2B5EF4-FFF2-40B4-BE49-F238E27FC236}">
              <a16:creationId xmlns:a16="http://schemas.microsoft.com/office/drawing/2014/main" id="{00000000-0008-0000-0600-000086020000}"/>
            </a:ext>
          </a:extLst>
        </xdr:cNvPr>
        <xdr:cNvSpPr>
          <a:spLocks noChangeArrowheads="1"/>
        </xdr:cNvSpPr>
      </xdr:nvSpPr>
      <xdr:spPr bwMode="auto">
        <a:xfrm>
          <a:off x="1504950" y="22669500"/>
          <a:ext cx="3905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×11</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62593</xdr:colOff>
      <xdr:row>105</xdr:row>
      <xdr:rowOff>93889</xdr:rowOff>
    </xdr:from>
    <xdr:to>
      <xdr:col>10</xdr:col>
      <xdr:colOff>676275</xdr:colOff>
      <xdr:row>108</xdr:row>
      <xdr:rowOff>55789</xdr:rowOff>
    </xdr:to>
    <xdr:grpSp>
      <xdr:nvGrpSpPr>
        <xdr:cNvPr id="647" name="Group 227">
          <a:extLst>
            <a:ext uri="{FF2B5EF4-FFF2-40B4-BE49-F238E27FC236}">
              <a16:creationId xmlns:a16="http://schemas.microsoft.com/office/drawing/2014/main" id="{00000000-0008-0000-0600-000087020000}"/>
            </a:ext>
          </a:extLst>
        </xdr:cNvPr>
        <xdr:cNvGrpSpPr>
          <a:grpSpLocks/>
        </xdr:cNvGrpSpPr>
      </xdr:nvGrpSpPr>
      <xdr:grpSpPr bwMode="auto">
        <a:xfrm>
          <a:off x="5644243" y="21782314"/>
          <a:ext cx="1299482" cy="485775"/>
          <a:chOff x="2241" y="12965"/>
          <a:chExt cx="4603" cy="2182"/>
        </a:xfrm>
      </xdr:grpSpPr>
      <xdr:sp macro="" textlink="">
        <xdr:nvSpPr>
          <xdr:cNvPr id="648" name="AutoShape 228">
            <a:extLst>
              <a:ext uri="{FF2B5EF4-FFF2-40B4-BE49-F238E27FC236}">
                <a16:creationId xmlns:a16="http://schemas.microsoft.com/office/drawing/2014/main" id="{00000000-0008-0000-0600-000088020000}"/>
              </a:ext>
            </a:extLst>
          </xdr:cNvPr>
          <xdr:cNvSpPr>
            <a:spLocks noChangeArrowheads="1"/>
          </xdr:cNvSpPr>
        </xdr:nvSpPr>
        <xdr:spPr bwMode="auto">
          <a:xfrm>
            <a:off x="3854" y="13136"/>
            <a:ext cx="1848" cy="1326"/>
          </a:xfrm>
          <a:prstGeom prst="cloudCallout">
            <a:avLst>
              <a:gd name="adj1" fmla="val 21111"/>
              <a:gd name="adj2" fmla="val 24194"/>
            </a:avLst>
          </a:prstGeom>
          <a:solidFill>
            <a:srgbClr val="FFCC99"/>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 </a:t>
            </a:r>
          </a:p>
        </xdr:txBody>
      </xdr:sp>
      <xdr:grpSp>
        <xdr:nvGrpSpPr>
          <xdr:cNvPr id="649" name="Group 229">
            <a:extLst>
              <a:ext uri="{FF2B5EF4-FFF2-40B4-BE49-F238E27FC236}">
                <a16:creationId xmlns:a16="http://schemas.microsoft.com/office/drawing/2014/main" id="{00000000-0008-0000-0600-000089020000}"/>
              </a:ext>
            </a:extLst>
          </xdr:cNvPr>
          <xdr:cNvGrpSpPr>
            <a:grpSpLocks/>
          </xdr:cNvGrpSpPr>
        </xdr:nvGrpSpPr>
        <xdr:grpSpPr bwMode="auto">
          <a:xfrm>
            <a:off x="2241" y="12965"/>
            <a:ext cx="4603" cy="2182"/>
            <a:chOff x="2241" y="12965"/>
            <a:chExt cx="4603" cy="2182"/>
          </a:xfrm>
        </xdr:grpSpPr>
        <xdr:sp macro="" textlink="">
          <xdr:nvSpPr>
            <xdr:cNvPr id="650" name="AutoShape 230">
              <a:extLst>
                <a:ext uri="{FF2B5EF4-FFF2-40B4-BE49-F238E27FC236}">
                  <a16:creationId xmlns:a16="http://schemas.microsoft.com/office/drawing/2014/main" id="{00000000-0008-0000-0600-00008A020000}"/>
                </a:ext>
              </a:extLst>
            </xdr:cNvPr>
            <xdr:cNvSpPr>
              <a:spLocks noChangeArrowheads="1"/>
            </xdr:cNvSpPr>
          </xdr:nvSpPr>
          <xdr:spPr bwMode="auto">
            <a:xfrm>
              <a:off x="3141" y="13325"/>
              <a:ext cx="360" cy="360"/>
            </a:xfrm>
            <a:prstGeom prst="octagon">
              <a:avLst>
                <a:gd name="adj" fmla="val 29287"/>
              </a:avLst>
            </a:prstGeom>
            <a:solidFill>
              <a:srgbClr val="FFFFFF"/>
            </a:solidFill>
            <a:ln w="9525">
              <a:solidFill>
                <a:srgbClr val="000000"/>
              </a:solidFill>
              <a:miter lim="800000"/>
              <a:headEnd/>
              <a:tailEnd/>
            </a:ln>
          </xdr:spPr>
        </xdr:sp>
        <xdr:grpSp>
          <xdr:nvGrpSpPr>
            <xdr:cNvPr id="651" name="Group 231">
              <a:extLst>
                <a:ext uri="{FF2B5EF4-FFF2-40B4-BE49-F238E27FC236}">
                  <a16:creationId xmlns:a16="http://schemas.microsoft.com/office/drawing/2014/main" id="{00000000-0008-0000-0600-00008B020000}"/>
                </a:ext>
              </a:extLst>
            </xdr:cNvPr>
            <xdr:cNvGrpSpPr>
              <a:grpSpLocks/>
            </xdr:cNvGrpSpPr>
          </xdr:nvGrpSpPr>
          <xdr:grpSpPr bwMode="auto">
            <a:xfrm>
              <a:off x="2241" y="12965"/>
              <a:ext cx="4603" cy="2182"/>
              <a:chOff x="2241" y="12965"/>
              <a:chExt cx="4603" cy="2182"/>
            </a:xfrm>
          </xdr:grpSpPr>
          <xdr:sp macro="" textlink="">
            <xdr:nvSpPr>
              <xdr:cNvPr id="652" name="AutoShape 232">
                <a:extLst>
                  <a:ext uri="{FF2B5EF4-FFF2-40B4-BE49-F238E27FC236}">
                    <a16:creationId xmlns:a16="http://schemas.microsoft.com/office/drawing/2014/main" id="{00000000-0008-0000-0600-00008C020000}"/>
                  </a:ext>
                </a:extLst>
              </xdr:cNvPr>
              <xdr:cNvSpPr>
                <a:spLocks noChangeArrowheads="1"/>
              </xdr:cNvSpPr>
            </xdr:nvSpPr>
            <xdr:spPr bwMode="auto">
              <a:xfrm>
                <a:off x="2961" y="12965"/>
                <a:ext cx="360" cy="360"/>
              </a:xfrm>
              <a:prstGeom prst="octagon">
                <a:avLst>
                  <a:gd name="adj" fmla="val 29287"/>
                </a:avLst>
              </a:prstGeom>
              <a:solidFill>
                <a:srgbClr val="FFFFFF"/>
              </a:solidFill>
              <a:ln w="9525">
                <a:solidFill>
                  <a:srgbClr val="000000"/>
                </a:solidFill>
                <a:miter lim="800000"/>
                <a:headEnd/>
                <a:tailEnd/>
              </a:ln>
            </xdr:spPr>
          </xdr:sp>
          <xdr:grpSp>
            <xdr:nvGrpSpPr>
              <xdr:cNvPr id="653" name="Group 233">
                <a:extLst>
                  <a:ext uri="{FF2B5EF4-FFF2-40B4-BE49-F238E27FC236}">
                    <a16:creationId xmlns:a16="http://schemas.microsoft.com/office/drawing/2014/main" id="{00000000-0008-0000-0600-00008D020000}"/>
                  </a:ext>
                </a:extLst>
              </xdr:cNvPr>
              <xdr:cNvGrpSpPr>
                <a:grpSpLocks/>
              </xdr:cNvGrpSpPr>
            </xdr:nvGrpSpPr>
            <xdr:grpSpPr bwMode="auto">
              <a:xfrm>
                <a:off x="2241" y="13145"/>
                <a:ext cx="4603" cy="2002"/>
                <a:chOff x="2241" y="13145"/>
                <a:chExt cx="4603" cy="2002"/>
              </a:xfrm>
            </xdr:grpSpPr>
            <xdr:sp macro="" textlink="">
              <xdr:nvSpPr>
                <xdr:cNvPr id="654" name="AutoShape 234">
                  <a:extLst>
                    <a:ext uri="{FF2B5EF4-FFF2-40B4-BE49-F238E27FC236}">
                      <a16:creationId xmlns:a16="http://schemas.microsoft.com/office/drawing/2014/main" id="{00000000-0008-0000-0600-00008E020000}"/>
                    </a:ext>
                  </a:extLst>
                </xdr:cNvPr>
                <xdr:cNvSpPr>
                  <a:spLocks noChangeArrowheads="1"/>
                </xdr:cNvSpPr>
              </xdr:nvSpPr>
              <xdr:spPr bwMode="auto">
                <a:xfrm>
                  <a:off x="2781" y="13145"/>
                  <a:ext cx="360" cy="360"/>
                </a:xfrm>
                <a:prstGeom prst="octagon">
                  <a:avLst>
                    <a:gd name="adj" fmla="val 29287"/>
                  </a:avLst>
                </a:prstGeom>
                <a:solidFill>
                  <a:srgbClr val="FFFFFF"/>
                </a:solidFill>
                <a:ln w="9525">
                  <a:solidFill>
                    <a:srgbClr val="000000"/>
                  </a:solidFill>
                  <a:miter lim="800000"/>
                  <a:headEnd/>
                  <a:tailEnd/>
                </a:ln>
              </xdr:spPr>
            </xdr:sp>
            <xdr:sp macro="" textlink="">
              <xdr:nvSpPr>
                <xdr:cNvPr id="655" name="AutoShape 235">
                  <a:extLst>
                    <a:ext uri="{FF2B5EF4-FFF2-40B4-BE49-F238E27FC236}">
                      <a16:creationId xmlns:a16="http://schemas.microsoft.com/office/drawing/2014/main" id="{00000000-0008-0000-0600-00008F020000}"/>
                    </a:ext>
                  </a:extLst>
                </xdr:cNvPr>
                <xdr:cNvSpPr>
                  <a:spLocks noChangeArrowheads="1"/>
                </xdr:cNvSpPr>
              </xdr:nvSpPr>
              <xdr:spPr bwMode="auto">
                <a:xfrm>
                  <a:off x="2601" y="13325"/>
                  <a:ext cx="360" cy="360"/>
                </a:xfrm>
                <a:prstGeom prst="octagon">
                  <a:avLst>
                    <a:gd name="adj" fmla="val 29287"/>
                  </a:avLst>
                </a:prstGeom>
                <a:solidFill>
                  <a:srgbClr val="FFFFFF"/>
                </a:solidFill>
                <a:ln w="9525">
                  <a:solidFill>
                    <a:srgbClr val="000000"/>
                  </a:solidFill>
                  <a:miter lim="800000"/>
                  <a:headEnd/>
                  <a:tailEnd/>
                </a:ln>
              </xdr:spPr>
            </xdr:sp>
            <xdr:sp macro="" textlink="">
              <xdr:nvSpPr>
                <xdr:cNvPr id="656" name="AutoShape 236">
                  <a:extLst>
                    <a:ext uri="{FF2B5EF4-FFF2-40B4-BE49-F238E27FC236}">
                      <a16:creationId xmlns:a16="http://schemas.microsoft.com/office/drawing/2014/main" id="{00000000-0008-0000-0600-000090020000}"/>
                    </a:ext>
                  </a:extLst>
                </xdr:cNvPr>
                <xdr:cNvSpPr>
                  <a:spLocks noChangeArrowheads="1"/>
                </xdr:cNvSpPr>
              </xdr:nvSpPr>
              <xdr:spPr bwMode="auto">
                <a:xfrm>
                  <a:off x="3501" y="13325"/>
                  <a:ext cx="360" cy="360"/>
                </a:xfrm>
                <a:prstGeom prst="octagon">
                  <a:avLst>
                    <a:gd name="adj" fmla="val 29287"/>
                  </a:avLst>
                </a:prstGeom>
                <a:solidFill>
                  <a:srgbClr val="FFFFFF"/>
                </a:solidFill>
                <a:ln w="9525">
                  <a:solidFill>
                    <a:srgbClr val="000000"/>
                  </a:solidFill>
                  <a:miter lim="800000"/>
                  <a:headEnd/>
                  <a:tailEnd/>
                </a:ln>
              </xdr:spPr>
            </xdr:sp>
            <xdr:sp macro="" textlink="">
              <xdr:nvSpPr>
                <xdr:cNvPr id="657" name="Rectangle 237">
                  <a:extLst>
                    <a:ext uri="{FF2B5EF4-FFF2-40B4-BE49-F238E27FC236}">
                      <a16:creationId xmlns:a16="http://schemas.microsoft.com/office/drawing/2014/main" id="{00000000-0008-0000-0600-000091020000}"/>
                    </a:ext>
                  </a:extLst>
                </xdr:cNvPr>
                <xdr:cNvSpPr>
                  <a:spLocks noChangeArrowheads="1"/>
                </xdr:cNvSpPr>
              </xdr:nvSpPr>
              <xdr:spPr bwMode="auto">
                <a:xfrm>
                  <a:off x="2241" y="13888"/>
                  <a:ext cx="3473" cy="741"/>
                </a:xfrm>
                <a:prstGeom prst="rect">
                  <a:avLst/>
                </a:prstGeom>
                <a:solidFill>
                  <a:srgbClr val="FFFFFF"/>
                </a:solidFill>
                <a:ln w="9525">
                  <a:solidFill>
                    <a:srgbClr val="000000"/>
                  </a:solidFill>
                  <a:miter lim="800000"/>
                  <a:headEnd/>
                  <a:tailEnd/>
                </a:ln>
              </xdr:spPr>
            </xdr:sp>
            <xdr:sp macro="" textlink="">
              <xdr:nvSpPr>
                <xdr:cNvPr id="658" name="AutoShape 238">
                  <a:extLst>
                    <a:ext uri="{FF2B5EF4-FFF2-40B4-BE49-F238E27FC236}">
                      <a16:creationId xmlns:a16="http://schemas.microsoft.com/office/drawing/2014/main" id="{00000000-0008-0000-0600-000092020000}"/>
                    </a:ext>
                  </a:extLst>
                </xdr:cNvPr>
                <xdr:cNvSpPr>
                  <a:spLocks noChangeArrowheads="1"/>
                </xdr:cNvSpPr>
              </xdr:nvSpPr>
              <xdr:spPr bwMode="auto">
                <a:xfrm>
                  <a:off x="5714" y="13145"/>
                  <a:ext cx="1130" cy="1568"/>
                </a:xfrm>
                <a:prstGeom prst="flowChartAlternateProcess">
                  <a:avLst/>
                </a:prstGeom>
                <a:solidFill>
                  <a:srgbClr val="FFFFFF"/>
                </a:solidFill>
                <a:ln w="9525">
                  <a:solidFill>
                    <a:srgbClr val="000000"/>
                  </a:solidFill>
                  <a:miter lim="800000"/>
                  <a:headEnd/>
                  <a:tailEnd/>
                </a:ln>
              </xdr:spPr>
            </xdr:sp>
            <xdr:sp macro="" textlink="">
              <xdr:nvSpPr>
                <xdr:cNvPr id="659" name="AutoShape 239">
                  <a:extLst>
                    <a:ext uri="{FF2B5EF4-FFF2-40B4-BE49-F238E27FC236}">
                      <a16:creationId xmlns:a16="http://schemas.microsoft.com/office/drawing/2014/main" id="{00000000-0008-0000-0600-000093020000}"/>
                    </a:ext>
                  </a:extLst>
                </xdr:cNvPr>
                <xdr:cNvSpPr>
                  <a:spLocks noChangeArrowheads="1"/>
                </xdr:cNvSpPr>
              </xdr:nvSpPr>
              <xdr:spPr bwMode="auto">
                <a:xfrm>
                  <a:off x="6381" y="13325"/>
                  <a:ext cx="463" cy="563"/>
                </a:xfrm>
                <a:prstGeom prst="flowChartAlternateProcess">
                  <a:avLst/>
                </a:prstGeom>
                <a:solidFill>
                  <a:srgbClr val="FFFFFF"/>
                </a:solidFill>
                <a:ln w="9525">
                  <a:solidFill>
                    <a:srgbClr val="000000"/>
                  </a:solidFill>
                  <a:miter lim="800000"/>
                  <a:headEnd/>
                  <a:tailEnd/>
                </a:ln>
              </xdr:spPr>
            </xdr:sp>
            <xdr:sp macro="" textlink="">
              <xdr:nvSpPr>
                <xdr:cNvPr id="660" name="AutoShape 240">
                  <a:extLst>
                    <a:ext uri="{FF2B5EF4-FFF2-40B4-BE49-F238E27FC236}">
                      <a16:creationId xmlns:a16="http://schemas.microsoft.com/office/drawing/2014/main" id="{00000000-0008-0000-0600-000094020000}"/>
                    </a:ext>
                  </a:extLst>
                </xdr:cNvPr>
                <xdr:cNvSpPr>
                  <a:spLocks noChangeArrowheads="1"/>
                </xdr:cNvSpPr>
              </xdr:nvSpPr>
              <xdr:spPr bwMode="auto">
                <a:xfrm>
                  <a:off x="5940" y="14383"/>
                  <a:ext cx="678" cy="742"/>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154 w 21600"/>
                    <a:gd name="T25" fmla="*/ 3173 h 21600"/>
                    <a:gd name="T26" fmla="*/ 18446 w 21600"/>
                    <a:gd name="T27" fmla="*/ 18427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solidFill>
                  <a:srgbClr val="FFFFFF"/>
                </a:solidFill>
                <a:ln w="9525">
                  <a:solidFill>
                    <a:srgbClr val="000000"/>
                  </a:solidFill>
                  <a:round/>
                  <a:headEnd/>
                  <a:tailEnd/>
                </a:ln>
              </xdr:spPr>
            </xdr:sp>
            <xdr:sp macro="" textlink="">
              <xdr:nvSpPr>
                <xdr:cNvPr id="661" name="AutoShape 241">
                  <a:extLst>
                    <a:ext uri="{FF2B5EF4-FFF2-40B4-BE49-F238E27FC236}">
                      <a16:creationId xmlns:a16="http://schemas.microsoft.com/office/drawing/2014/main" id="{00000000-0008-0000-0600-000095020000}"/>
                    </a:ext>
                  </a:extLst>
                </xdr:cNvPr>
                <xdr:cNvSpPr>
                  <a:spLocks noChangeArrowheads="1"/>
                </xdr:cNvSpPr>
              </xdr:nvSpPr>
              <xdr:spPr bwMode="auto">
                <a:xfrm>
                  <a:off x="2601" y="14405"/>
                  <a:ext cx="678" cy="742"/>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154 w 21600"/>
                    <a:gd name="T25" fmla="*/ 3173 h 21600"/>
                    <a:gd name="T26" fmla="*/ 18446 w 21600"/>
                    <a:gd name="T27" fmla="*/ 18427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solidFill>
                  <a:srgbClr val="FFFFFF"/>
                </a:solidFill>
                <a:ln w="9525">
                  <a:solidFill>
                    <a:srgbClr val="000000"/>
                  </a:solidFill>
                  <a:round/>
                  <a:headEnd/>
                  <a:tailEnd/>
                </a:ln>
              </xdr:spPr>
            </xdr:sp>
            <xdr:sp macro="" textlink="">
              <xdr:nvSpPr>
                <xdr:cNvPr id="662" name="AutoShape 242">
                  <a:extLst>
                    <a:ext uri="{FF2B5EF4-FFF2-40B4-BE49-F238E27FC236}">
                      <a16:creationId xmlns:a16="http://schemas.microsoft.com/office/drawing/2014/main" id="{00000000-0008-0000-0600-000096020000}"/>
                    </a:ext>
                  </a:extLst>
                </xdr:cNvPr>
                <xdr:cNvSpPr>
                  <a:spLocks noChangeArrowheads="1"/>
                </xdr:cNvSpPr>
              </xdr:nvSpPr>
              <xdr:spPr bwMode="auto">
                <a:xfrm>
                  <a:off x="6021" y="13325"/>
                  <a:ext cx="179" cy="563"/>
                </a:xfrm>
                <a:prstGeom prst="flowChartAlternateProcess">
                  <a:avLst/>
                </a:prstGeom>
                <a:solidFill>
                  <a:srgbClr val="FFFFFF"/>
                </a:solidFill>
                <a:ln w="9525">
                  <a:solidFill>
                    <a:srgbClr val="000000"/>
                  </a:solidFill>
                  <a:miter lim="800000"/>
                  <a:headEnd/>
                  <a:tailEnd/>
                </a:ln>
              </xdr:spPr>
            </xdr:sp>
            <xdr:sp macro="" textlink="">
              <xdr:nvSpPr>
                <xdr:cNvPr id="663" name="Rectangle 243">
                  <a:extLst>
                    <a:ext uri="{FF2B5EF4-FFF2-40B4-BE49-F238E27FC236}">
                      <a16:creationId xmlns:a16="http://schemas.microsoft.com/office/drawing/2014/main" id="{00000000-0008-0000-0600-000097020000}"/>
                    </a:ext>
                  </a:extLst>
                </xdr:cNvPr>
                <xdr:cNvSpPr>
                  <a:spLocks noChangeArrowheads="1"/>
                </xdr:cNvSpPr>
              </xdr:nvSpPr>
              <xdr:spPr bwMode="auto">
                <a:xfrm>
                  <a:off x="3861" y="13505"/>
                  <a:ext cx="1853" cy="360"/>
                </a:xfrm>
                <a:prstGeom prst="rect">
                  <a:avLst/>
                </a:prstGeom>
                <a:solidFill>
                  <a:srgbClr val="FFFFFF"/>
                </a:solidFill>
                <a:ln w="9525">
                  <a:solidFill>
                    <a:srgbClr val="000000"/>
                  </a:solidFill>
                  <a:miter lim="800000"/>
                  <a:headEnd/>
                  <a:tailEnd/>
                </a:ln>
              </xdr:spPr>
            </xdr:sp>
            <xdr:sp macro="" textlink="">
              <xdr:nvSpPr>
                <xdr:cNvPr id="664" name="Rectangle 244">
                  <a:extLst>
                    <a:ext uri="{FF2B5EF4-FFF2-40B4-BE49-F238E27FC236}">
                      <a16:creationId xmlns:a16="http://schemas.microsoft.com/office/drawing/2014/main" id="{00000000-0008-0000-0600-000098020000}"/>
                    </a:ext>
                  </a:extLst>
                </xdr:cNvPr>
                <xdr:cNvSpPr>
                  <a:spLocks noChangeArrowheads="1"/>
                </xdr:cNvSpPr>
              </xdr:nvSpPr>
              <xdr:spPr bwMode="auto">
                <a:xfrm>
                  <a:off x="2421" y="13505"/>
                  <a:ext cx="1440" cy="360"/>
                </a:xfrm>
                <a:prstGeom prst="rect">
                  <a:avLst/>
                </a:prstGeom>
                <a:solidFill>
                  <a:srgbClr val="FFFFFF"/>
                </a:solidFill>
                <a:ln w="9525">
                  <a:solidFill>
                    <a:srgbClr val="000000"/>
                  </a:solidFill>
                  <a:miter lim="800000"/>
                  <a:headEnd/>
                  <a:tailEnd/>
                </a:ln>
              </xdr:spPr>
            </xdr:sp>
            <xdr:sp macro="" textlink="">
              <xdr:nvSpPr>
                <xdr:cNvPr id="665" name="AutoShape 245">
                  <a:extLst>
                    <a:ext uri="{FF2B5EF4-FFF2-40B4-BE49-F238E27FC236}">
                      <a16:creationId xmlns:a16="http://schemas.microsoft.com/office/drawing/2014/main" id="{00000000-0008-0000-0600-000099020000}"/>
                    </a:ext>
                  </a:extLst>
                </xdr:cNvPr>
                <xdr:cNvSpPr>
                  <a:spLocks noChangeArrowheads="1"/>
                </xdr:cNvSpPr>
              </xdr:nvSpPr>
              <xdr:spPr bwMode="auto">
                <a:xfrm>
                  <a:off x="3321" y="13145"/>
                  <a:ext cx="360" cy="360"/>
                </a:xfrm>
                <a:prstGeom prst="octagon">
                  <a:avLst>
                    <a:gd name="adj" fmla="val 29287"/>
                  </a:avLst>
                </a:prstGeom>
                <a:solidFill>
                  <a:srgbClr val="FFFFFF"/>
                </a:solidFill>
                <a:ln w="9525">
                  <a:solidFill>
                    <a:srgbClr val="000000"/>
                  </a:solidFill>
                  <a:miter lim="800000"/>
                  <a:headEnd/>
                  <a:tailEnd/>
                </a:ln>
              </xdr:spPr>
            </xdr:sp>
          </xdr:grpSp>
        </xdr:grpSp>
      </xdr:grpSp>
    </xdr:grpSp>
    <xdr:clientData/>
  </xdr:twoCellAnchor>
  <xdr:twoCellAnchor>
    <xdr:from>
      <xdr:col>8</xdr:col>
      <xdr:colOff>619125</xdr:colOff>
      <xdr:row>78</xdr:row>
      <xdr:rowOff>161925</xdr:rowOff>
    </xdr:from>
    <xdr:to>
      <xdr:col>10</xdr:col>
      <xdr:colOff>552450</xdr:colOff>
      <xdr:row>81</xdr:row>
      <xdr:rowOff>76200</xdr:rowOff>
    </xdr:to>
    <xdr:grpSp>
      <xdr:nvGrpSpPr>
        <xdr:cNvPr id="666" name="Group 180">
          <a:extLst>
            <a:ext uri="{FF2B5EF4-FFF2-40B4-BE49-F238E27FC236}">
              <a16:creationId xmlns:a16="http://schemas.microsoft.com/office/drawing/2014/main" id="{00000000-0008-0000-0600-00009A020000}"/>
            </a:ext>
          </a:extLst>
        </xdr:cNvPr>
        <xdr:cNvGrpSpPr>
          <a:grpSpLocks/>
        </xdr:cNvGrpSpPr>
      </xdr:nvGrpSpPr>
      <xdr:grpSpPr bwMode="auto">
        <a:xfrm>
          <a:off x="5514975" y="16506825"/>
          <a:ext cx="1304925" cy="495300"/>
          <a:chOff x="2241" y="12965"/>
          <a:chExt cx="4603" cy="2182"/>
        </a:xfrm>
      </xdr:grpSpPr>
      <xdr:sp macro="" textlink="">
        <xdr:nvSpPr>
          <xdr:cNvPr id="667" name="AutoShape 181">
            <a:extLst>
              <a:ext uri="{FF2B5EF4-FFF2-40B4-BE49-F238E27FC236}">
                <a16:creationId xmlns:a16="http://schemas.microsoft.com/office/drawing/2014/main" id="{00000000-0008-0000-0600-00009B020000}"/>
              </a:ext>
            </a:extLst>
          </xdr:cNvPr>
          <xdr:cNvSpPr>
            <a:spLocks noChangeArrowheads="1"/>
          </xdr:cNvSpPr>
        </xdr:nvSpPr>
        <xdr:spPr bwMode="auto">
          <a:xfrm>
            <a:off x="3854" y="13133"/>
            <a:ext cx="1848" cy="1343"/>
          </a:xfrm>
          <a:prstGeom prst="cloudCallout">
            <a:avLst>
              <a:gd name="adj1" fmla="val 21111"/>
              <a:gd name="adj2" fmla="val 24194"/>
            </a:avLst>
          </a:prstGeom>
          <a:solidFill>
            <a:srgbClr val="FFCC99"/>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 </a:t>
            </a:r>
          </a:p>
        </xdr:txBody>
      </xdr:sp>
      <xdr:grpSp>
        <xdr:nvGrpSpPr>
          <xdr:cNvPr id="668" name="Group 182">
            <a:extLst>
              <a:ext uri="{FF2B5EF4-FFF2-40B4-BE49-F238E27FC236}">
                <a16:creationId xmlns:a16="http://schemas.microsoft.com/office/drawing/2014/main" id="{00000000-0008-0000-0600-00009C020000}"/>
              </a:ext>
            </a:extLst>
          </xdr:cNvPr>
          <xdr:cNvGrpSpPr>
            <a:grpSpLocks/>
          </xdr:cNvGrpSpPr>
        </xdr:nvGrpSpPr>
        <xdr:grpSpPr bwMode="auto">
          <a:xfrm>
            <a:off x="2241" y="12965"/>
            <a:ext cx="4603" cy="2182"/>
            <a:chOff x="2241" y="12965"/>
            <a:chExt cx="4603" cy="2182"/>
          </a:xfrm>
        </xdr:grpSpPr>
        <xdr:sp macro="" textlink="">
          <xdr:nvSpPr>
            <xdr:cNvPr id="669" name="AutoShape 183">
              <a:extLst>
                <a:ext uri="{FF2B5EF4-FFF2-40B4-BE49-F238E27FC236}">
                  <a16:creationId xmlns:a16="http://schemas.microsoft.com/office/drawing/2014/main" id="{00000000-0008-0000-0600-00009D020000}"/>
                </a:ext>
              </a:extLst>
            </xdr:cNvPr>
            <xdr:cNvSpPr>
              <a:spLocks noChangeArrowheads="1"/>
            </xdr:cNvSpPr>
          </xdr:nvSpPr>
          <xdr:spPr bwMode="auto">
            <a:xfrm>
              <a:off x="3141" y="13325"/>
              <a:ext cx="360" cy="360"/>
            </a:xfrm>
            <a:prstGeom prst="octagon">
              <a:avLst>
                <a:gd name="adj" fmla="val 29287"/>
              </a:avLst>
            </a:prstGeom>
            <a:solidFill>
              <a:srgbClr val="FFFFFF"/>
            </a:solidFill>
            <a:ln w="9525">
              <a:solidFill>
                <a:srgbClr val="000000"/>
              </a:solidFill>
              <a:miter lim="800000"/>
              <a:headEnd/>
              <a:tailEnd/>
            </a:ln>
          </xdr:spPr>
        </xdr:sp>
        <xdr:grpSp>
          <xdr:nvGrpSpPr>
            <xdr:cNvPr id="670" name="Group 184">
              <a:extLst>
                <a:ext uri="{FF2B5EF4-FFF2-40B4-BE49-F238E27FC236}">
                  <a16:creationId xmlns:a16="http://schemas.microsoft.com/office/drawing/2014/main" id="{00000000-0008-0000-0600-00009E020000}"/>
                </a:ext>
              </a:extLst>
            </xdr:cNvPr>
            <xdr:cNvGrpSpPr>
              <a:grpSpLocks/>
            </xdr:cNvGrpSpPr>
          </xdr:nvGrpSpPr>
          <xdr:grpSpPr bwMode="auto">
            <a:xfrm>
              <a:off x="2241" y="12965"/>
              <a:ext cx="4603" cy="2182"/>
              <a:chOff x="2241" y="12965"/>
              <a:chExt cx="4603" cy="2182"/>
            </a:xfrm>
          </xdr:grpSpPr>
          <xdr:sp macro="" textlink="">
            <xdr:nvSpPr>
              <xdr:cNvPr id="671" name="AutoShape 185">
                <a:extLst>
                  <a:ext uri="{FF2B5EF4-FFF2-40B4-BE49-F238E27FC236}">
                    <a16:creationId xmlns:a16="http://schemas.microsoft.com/office/drawing/2014/main" id="{00000000-0008-0000-0600-00009F020000}"/>
                  </a:ext>
                </a:extLst>
              </xdr:cNvPr>
              <xdr:cNvSpPr>
                <a:spLocks noChangeArrowheads="1"/>
              </xdr:cNvSpPr>
            </xdr:nvSpPr>
            <xdr:spPr bwMode="auto">
              <a:xfrm>
                <a:off x="2961" y="12965"/>
                <a:ext cx="360" cy="360"/>
              </a:xfrm>
              <a:prstGeom prst="octagon">
                <a:avLst>
                  <a:gd name="adj" fmla="val 29287"/>
                </a:avLst>
              </a:prstGeom>
              <a:solidFill>
                <a:srgbClr val="FFFFFF"/>
              </a:solidFill>
              <a:ln w="9525">
                <a:solidFill>
                  <a:srgbClr val="000000"/>
                </a:solidFill>
                <a:miter lim="800000"/>
                <a:headEnd/>
                <a:tailEnd/>
              </a:ln>
            </xdr:spPr>
          </xdr:sp>
          <xdr:grpSp>
            <xdr:nvGrpSpPr>
              <xdr:cNvPr id="672" name="Group 186">
                <a:extLst>
                  <a:ext uri="{FF2B5EF4-FFF2-40B4-BE49-F238E27FC236}">
                    <a16:creationId xmlns:a16="http://schemas.microsoft.com/office/drawing/2014/main" id="{00000000-0008-0000-0600-0000A0020000}"/>
                  </a:ext>
                </a:extLst>
              </xdr:cNvPr>
              <xdr:cNvGrpSpPr>
                <a:grpSpLocks/>
              </xdr:cNvGrpSpPr>
            </xdr:nvGrpSpPr>
            <xdr:grpSpPr bwMode="auto">
              <a:xfrm>
                <a:off x="2241" y="13145"/>
                <a:ext cx="4603" cy="2002"/>
                <a:chOff x="2241" y="13145"/>
                <a:chExt cx="4603" cy="2002"/>
              </a:xfrm>
            </xdr:grpSpPr>
            <xdr:sp macro="" textlink="">
              <xdr:nvSpPr>
                <xdr:cNvPr id="673" name="AutoShape 187">
                  <a:extLst>
                    <a:ext uri="{FF2B5EF4-FFF2-40B4-BE49-F238E27FC236}">
                      <a16:creationId xmlns:a16="http://schemas.microsoft.com/office/drawing/2014/main" id="{00000000-0008-0000-0600-0000A1020000}"/>
                    </a:ext>
                  </a:extLst>
                </xdr:cNvPr>
                <xdr:cNvSpPr>
                  <a:spLocks noChangeArrowheads="1"/>
                </xdr:cNvSpPr>
              </xdr:nvSpPr>
              <xdr:spPr bwMode="auto">
                <a:xfrm>
                  <a:off x="2781" y="13145"/>
                  <a:ext cx="360" cy="360"/>
                </a:xfrm>
                <a:prstGeom prst="octagon">
                  <a:avLst>
                    <a:gd name="adj" fmla="val 29287"/>
                  </a:avLst>
                </a:prstGeom>
                <a:solidFill>
                  <a:srgbClr val="FFFFFF"/>
                </a:solidFill>
                <a:ln w="9525">
                  <a:solidFill>
                    <a:srgbClr val="000000"/>
                  </a:solidFill>
                  <a:miter lim="800000"/>
                  <a:headEnd/>
                  <a:tailEnd/>
                </a:ln>
              </xdr:spPr>
            </xdr:sp>
            <xdr:sp macro="" textlink="">
              <xdr:nvSpPr>
                <xdr:cNvPr id="674" name="AutoShape 188">
                  <a:extLst>
                    <a:ext uri="{FF2B5EF4-FFF2-40B4-BE49-F238E27FC236}">
                      <a16:creationId xmlns:a16="http://schemas.microsoft.com/office/drawing/2014/main" id="{00000000-0008-0000-0600-0000A2020000}"/>
                    </a:ext>
                  </a:extLst>
                </xdr:cNvPr>
                <xdr:cNvSpPr>
                  <a:spLocks noChangeArrowheads="1"/>
                </xdr:cNvSpPr>
              </xdr:nvSpPr>
              <xdr:spPr bwMode="auto">
                <a:xfrm>
                  <a:off x="2601" y="13325"/>
                  <a:ext cx="360" cy="360"/>
                </a:xfrm>
                <a:prstGeom prst="octagon">
                  <a:avLst>
                    <a:gd name="adj" fmla="val 29287"/>
                  </a:avLst>
                </a:prstGeom>
                <a:solidFill>
                  <a:srgbClr val="FFFFFF"/>
                </a:solidFill>
                <a:ln w="9525">
                  <a:solidFill>
                    <a:srgbClr val="000000"/>
                  </a:solidFill>
                  <a:miter lim="800000"/>
                  <a:headEnd/>
                  <a:tailEnd/>
                </a:ln>
              </xdr:spPr>
            </xdr:sp>
            <xdr:sp macro="" textlink="">
              <xdr:nvSpPr>
                <xdr:cNvPr id="675" name="AutoShape 189">
                  <a:extLst>
                    <a:ext uri="{FF2B5EF4-FFF2-40B4-BE49-F238E27FC236}">
                      <a16:creationId xmlns:a16="http://schemas.microsoft.com/office/drawing/2014/main" id="{00000000-0008-0000-0600-0000A3020000}"/>
                    </a:ext>
                  </a:extLst>
                </xdr:cNvPr>
                <xdr:cNvSpPr>
                  <a:spLocks noChangeArrowheads="1"/>
                </xdr:cNvSpPr>
              </xdr:nvSpPr>
              <xdr:spPr bwMode="auto">
                <a:xfrm>
                  <a:off x="3501" y="13325"/>
                  <a:ext cx="360" cy="360"/>
                </a:xfrm>
                <a:prstGeom prst="octagon">
                  <a:avLst>
                    <a:gd name="adj" fmla="val 29287"/>
                  </a:avLst>
                </a:prstGeom>
                <a:solidFill>
                  <a:srgbClr val="FFFFFF"/>
                </a:solidFill>
                <a:ln w="9525">
                  <a:solidFill>
                    <a:srgbClr val="000000"/>
                  </a:solidFill>
                  <a:miter lim="800000"/>
                  <a:headEnd/>
                  <a:tailEnd/>
                </a:ln>
              </xdr:spPr>
            </xdr:sp>
            <xdr:sp macro="" textlink="">
              <xdr:nvSpPr>
                <xdr:cNvPr id="676" name="Rectangle 190">
                  <a:extLst>
                    <a:ext uri="{FF2B5EF4-FFF2-40B4-BE49-F238E27FC236}">
                      <a16:creationId xmlns:a16="http://schemas.microsoft.com/office/drawing/2014/main" id="{00000000-0008-0000-0600-0000A4020000}"/>
                    </a:ext>
                  </a:extLst>
                </xdr:cNvPr>
                <xdr:cNvSpPr>
                  <a:spLocks noChangeArrowheads="1"/>
                </xdr:cNvSpPr>
              </xdr:nvSpPr>
              <xdr:spPr bwMode="auto">
                <a:xfrm>
                  <a:off x="2241" y="13888"/>
                  <a:ext cx="3473" cy="741"/>
                </a:xfrm>
                <a:prstGeom prst="rect">
                  <a:avLst/>
                </a:prstGeom>
                <a:solidFill>
                  <a:srgbClr val="FFFFFF"/>
                </a:solidFill>
                <a:ln w="9525">
                  <a:solidFill>
                    <a:srgbClr val="000000"/>
                  </a:solidFill>
                  <a:miter lim="800000"/>
                  <a:headEnd/>
                  <a:tailEnd/>
                </a:ln>
              </xdr:spPr>
            </xdr:sp>
            <xdr:sp macro="" textlink="">
              <xdr:nvSpPr>
                <xdr:cNvPr id="677" name="AutoShape 191">
                  <a:extLst>
                    <a:ext uri="{FF2B5EF4-FFF2-40B4-BE49-F238E27FC236}">
                      <a16:creationId xmlns:a16="http://schemas.microsoft.com/office/drawing/2014/main" id="{00000000-0008-0000-0600-0000A5020000}"/>
                    </a:ext>
                  </a:extLst>
                </xdr:cNvPr>
                <xdr:cNvSpPr>
                  <a:spLocks noChangeArrowheads="1"/>
                </xdr:cNvSpPr>
              </xdr:nvSpPr>
              <xdr:spPr bwMode="auto">
                <a:xfrm>
                  <a:off x="5714" y="13145"/>
                  <a:ext cx="1130" cy="1568"/>
                </a:xfrm>
                <a:prstGeom prst="flowChartAlternateProcess">
                  <a:avLst/>
                </a:prstGeom>
                <a:solidFill>
                  <a:srgbClr val="FFFFFF"/>
                </a:solidFill>
                <a:ln w="9525">
                  <a:solidFill>
                    <a:srgbClr val="000000"/>
                  </a:solidFill>
                  <a:miter lim="800000"/>
                  <a:headEnd/>
                  <a:tailEnd/>
                </a:ln>
              </xdr:spPr>
            </xdr:sp>
            <xdr:sp macro="" textlink="">
              <xdr:nvSpPr>
                <xdr:cNvPr id="678" name="AutoShape 192">
                  <a:extLst>
                    <a:ext uri="{FF2B5EF4-FFF2-40B4-BE49-F238E27FC236}">
                      <a16:creationId xmlns:a16="http://schemas.microsoft.com/office/drawing/2014/main" id="{00000000-0008-0000-0600-0000A6020000}"/>
                    </a:ext>
                  </a:extLst>
                </xdr:cNvPr>
                <xdr:cNvSpPr>
                  <a:spLocks noChangeArrowheads="1"/>
                </xdr:cNvSpPr>
              </xdr:nvSpPr>
              <xdr:spPr bwMode="auto">
                <a:xfrm>
                  <a:off x="6381" y="13325"/>
                  <a:ext cx="463" cy="563"/>
                </a:xfrm>
                <a:prstGeom prst="flowChartAlternateProcess">
                  <a:avLst/>
                </a:prstGeom>
                <a:solidFill>
                  <a:srgbClr val="FFFFFF"/>
                </a:solidFill>
                <a:ln w="9525">
                  <a:solidFill>
                    <a:srgbClr val="000000"/>
                  </a:solidFill>
                  <a:miter lim="800000"/>
                  <a:headEnd/>
                  <a:tailEnd/>
                </a:ln>
              </xdr:spPr>
            </xdr:sp>
            <xdr:sp macro="" textlink="">
              <xdr:nvSpPr>
                <xdr:cNvPr id="679" name="AutoShape 193">
                  <a:extLst>
                    <a:ext uri="{FF2B5EF4-FFF2-40B4-BE49-F238E27FC236}">
                      <a16:creationId xmlns:a16="http://schemas.microsoft.com/office/drawing/2014/main" id="{00000000-0008-0000-0600-0000A7020000}"/>
                    </a:ext>
                  </a:extLst>
                </xdr:cNvPr>
                <xdr:cNvSpPr>
                  <a:spLocks noChangeArrowheads="1"/>
                </xdr:cNvSpPr>
              </xdr:nvSpPr>
              <xdr:spPr bwMode="auto">
                <a:xfrm>
                  <a:off x="5940" y="14383"/>
                  <a:ext cx="678" cy="742"/>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154 w 21600"/>
                    <a:gd name="T25" fmla="*/ 3173 h 21600"/>
                    <a:gd name="T26" fmla="*/ 18446 w 21600"/>
                    <a:gd name="T27" fmla="*/ 18427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solidFill>
                  <a:srgbClr val="FFFFFF"/>
                </a:solidFill>
                <a:ln w="9525">
                  <a:solidFill>
                    <a:srgbClr val="000000"/>
                  </a:solidFill>
                  <a:round/>
                  <a:headEnd/>
                  <a:tailEnd/>
                </a:ln>
              </xdr:spPr>
            </xdr:sp>
            <xdr:sp macro="" textlink="">
              <xdr:nvSpPr>
                <xdr:cNvPr id="680" name="AutoShape 194">
                  <a:extLst>
                    <a:ext uri="{FF2B5EF4-FFF2-40B4-BE49-F238E27FC236}">
                      <a16:creationId xmlns:a16="http://schemas.microsoft.com/office/drawing/2014/main" id="{00000000-0008-0000-0600-0000A8020000}"/>
                    </a:ext>
                  </a:extLst>
                </xdr:cNvPr>
                <xdr:cNvSpPr>
                  <a:spLocks noChangeArrowheads="1"/>
                </xdr:cNvSpPr>
              </xdr:nvSpPr>
              <xdr:spPr bwMode="auto">
                <a:xfrm>
                  <a:off x="2601" y="14405"/>
                  <a:ext cx="678" cy="742"/>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154 w 21600"/>
                    <a:gd name="T25" fmla="*/ 3173 h 21600"/>
                    <a:gd name="T26" fmla="*/ 18446 w 21600"/>
                    <a:gd name="T27" fmla="*/ 18427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solidFill>
                  <a:srgbClr val="FFFFFF"/>
                </a:solidFill>
                <a:ln w="9525">
                  <a:solidFill>
                    <a:srgbClr val="000000"/>
                  </a:solidFill>
                  <a:round/>
                  <a:headEnd/>
                  <a:tailEnd/>
                </a:ln>
              </xdr:spPr>
            </xdr:sp>
            <xdr:sp macro="" textlink="">
              <xdr:nvSpPr>
                <xdr:cNvPr id="681" name="AutoShape 195">
                  <a:extLst>
                    <a:ext uri="{FF2B5EF4-FFF2-40B4-BE49-F238E27FC236}">
                      <a16:creationId xmlns:a16="http://schemas.microsoft.com/office/drawing/2014/main" id="{00000000-0008-0000-0600-0000A9020000}"/>
                    </a:ext>
                  </a:extLst>
                </xdr:cNvPr>
                <xdr:cNvSpPr>
                  <a:spLocks noChangeArrowheads="1"/>
                </xdr:cNvSpPr>
              </xdr:nvSpPr>
              <xdr:spPr bwMode="auto">
                <a:xfrm>
                  <a:off x="6021" y="13325"/>
                  <a:ext cx="179" cy="563"/>
                </a:xfrm>
                <a:prstGeom prst="flowChartAlternateProcess">
                  <a:avLst/>
                </a:prstGeom>
                <a:solidFill>
                  <a:srgbClr val="FFFFFF"/>
                </a:solidFill>
                <a:ln w="9525">
                  <a:solidFill>
                    <a:srgbClr val="000000"/>
                  </a:solidFill>
                  <a:miter lim="800000"/>
                  <a:headEnd/>
                  <a:tailEnd/>
                </a:ln>
              </xdr:spPr>
            </xdr:sp>
            <xdr:sp macro="" textlink="">
              <xdr:nvSpPr>
                <xdr:cNvPr id="682" name="Rectangle 196">
                  <a:extLst>
                    <a:ext uri="{FF2B5EF4-FFF2-40B4-BE49-F238E27FC236}">
                      <a16:creationId xmlns:a16="http://schemas.microsoft.com/office/drawing/2014/main" id="{00000000-0008-0000-0600-0000AA020000}"/>
                    </a:ext>
                  </a:extLst>
                </xdr:cNvPr>
                <xdr:cNvSpPr>
                  <a:spLocks noChangeArrowheads="1"/>
                </xdr:cNvSpPr>
              </xdr:nvSpPr>
              <xdr:spPr bwMode="auto">
                <a:xfrm>
                  <a:off x="3861" y="13505"/>
                  <a:ext cx="1853" cy="360"/>
                </a:xfrm>
                <a:prstGeom prst="rect">
                  <a:avLst/>
                </a:prstGeom>
                <a:solidFill>
                  <a:srgbClr val="FFFFFF"/>
                </a:solidFill>
                <a:ln w="9525">
                  <a:solidFill>
                    <a:srgbClr val="000000"/>
                  </a:solidFill>
                  <a:miter lim="800000"/>
                  <a:headEnd/>
                  <a:tailEnd/>
                </a:ln>
              </xdr:spPr>
            </xdr:sp>
            <xdr:sp macro="" textlink="">
              <xdr:nvSpPr>
                <xdr:cNvPr id="683" name="Rectangle 197">
                  <a:extLst>
                    <a:ext uri="{FF2B5EF4-FFF2-40B4-BE49-F238E27FC236}">
                      <a16:creationId xmlns:a16="http://schemas.microsoft.com/office/drawing/2014/main" id="{00000000-0008-0000-0600-0000AB020000}"/>
                    </a:ext>
                  </a:extLst>
                </xdr:cNvPr>
                <xdr:cNvSpPr>
                  <a:spLocks noChangeArrowheads="1"/>
                </xdr:cNvSpPr>
              </xdr:nvSpPr>
              <xdr:spPr bwMode="auto">
                <a:xfrm>
                  <a:off x="2421" y="13505"/>
                  <a:ext cx="1440" cy="360"/>
                </a:xfrm>
                <a:prstGeom prst="rect">
                  <a:avLst/>
                </a:prstGeom>
                <a:solidFill>
                  <a:srgbClr val="FFFFFF"/>
                </a:solidFill>
                <a:ln w="9525">
                  <a:solidFill>
                    <a:srgbClr val="000000"/>
                  </a:solidFill>
                  <a:miter lim="800000"/>
                  <a:headEnd/>
                  <a:tailEnd/>
                </a:ln>
              </xdr:spPr>
            </xdr:sp>
            <xdr:sp macro="" textlink="">
              <xdr:nvSpPr>
                <xdr:cNvPr id="684" name="AutoShape 198">
                  <a:extLst>
                    <a:ext uri="{FF2B5EF4-FFF2-40B4-BE49-F238E27FC236}">
                      <a16:creationId xmlns:a16="http://schemas.microsoft.com/office/drawing/2014/main" id="{00000000-0008-0000-0600-0000AC020000}"/>
                    </a:ext>
                  </a:extLst>
                </xdr:cNvPr>
                <xdr:cNvSpPr>
                  <a:spLocks noChangeArrowheads="1"/>
                </xdr:cNvSpPr>
              </xdr:nvSpPr>
              <xdr:spPr bwMode="auto">
                <a:xfrm>
                  <a:off x="3321" y="13145"/>
                  <a:ext cx="360" cy="360"/>
                </a:xfrm>
                <a:prstGeom prst="octagon">
                  <a:avLst>
                    <a:gd name="adj" fmla="val 29287"/>
                  </a:avLst>
                </a:prstGeom>
                <a:solidFill>
                  <a:srgbClr val="FFFFFF"/>
                </a:solidFill>
                <a:ln w="9525">
                  <a:solidFill>
                    <a:srgbClr val="000000"/>
                  </a:solidFill>
                  <a:miter lim="800000"/>
                  <a:headEnd/>
                  <a:tailEnd/>
                </a:ln>
              </xdr:spPr>
            </xdr:sp>
          </xdr:grpSp>
        </xdr:grpSp>
      </xdr:grpSp>
    </xdr:grpSp>
    <xdr:clientData/>
  </xdr:twoCellAnchor>
  <xdr:twoCellAnchor>
    <xdr:from>
      <xdr:col>8</xdr:col>
      <xdr:colOff>342900</xdr:colOff>
      <xdr:row>90</xdr:row>
      <xdr:rowOff>161925</xdr:rowOff>
    </xdr:from>
    <xdr:to>
      <xdr:col>9</xdr:col>
      <xdr:colOff>666750</xdr:colOff>
      <xdr:row>94</xdr:row>
      <xdr:rowOff>57150</xdr:rowOff>
    </xdr:to>
    <xdr:sp macro="" textlink="">
      <xdr:nvSpPr>
        <xdr:cNvPr id="685" name="Oval 253">
          <a:extLst>
            <a:ext uri="{FF2B5EF4-FFF2-40B4-BE49-F238E27FC236}">
              <a16:creationId xmlns:a16="http://schemas.microsoft.com/office/drawing/2014/main" id="{00000000-0008-0000-0600-0000AD020000}"/>
            </a:ext>
          </a:extLst>
        </xdr:cNvPr>
        <xdr:cNvSpPr>
          <a:spLocks noChangeArrowheads="1"/>
        </xdr:cNvSpPr>
      </xdr:nvSpPr>
      <xdr:spPr bwMode="auto">
        <a:xfrm>
          <a:off x="5238750" y="18821400"/>
          <a:ext cx="1009650" cy="733425"/>
        </a:xfrm>
        <a:prstGeom prst="ellipse">
          <a:avLst/>
        </a:prstGeom>
        <a:noFill/>
        <a:ln w="25400" algn="ctr">
          <a:solidFill>
            <a:srgbClr xmlns:mc="http://schemas.openxmlformats.org/markup-compatibility/2006" xmlns:a14="http://schemas.microsoft.com/office/drawing/2010/main" val="FF0000" mc:Ignorable="a14" a14:legacySpreadsheetColorIndex="10"/>
          </a:solidFill>
          <a:prstDash val="dash"/>
          <a:round/>
          <a:headEnd/>
          <a:tailEnd/>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228600</xdr:colOff>
      <xdr:row>79</xdr:row>
      <xdr:rowOff>57150</xdr:rowOff>
    </xdr:from>
    <xdr:to>
      <xdr:col>14</xdr:col>
      <xdr:colOff>428625</xdr:colOff>
      <xdr:row>84</xdr:row>
      <xdr:rowOff>47625</xdr:rowOff>
    </xdr:to>
    <xdr:grpSp>
      <xdr:nvGrpSpPr>
        <xdr:cNvPr id="686" name="グループ化 685">
          <a:extLst>
            <a:ext uri="{FF2B5EF4-FFF2-40B4-BE49-F238E27FC236}">
              <a16:creationId xmlns:a16="http://schemas.microsoft.com/office/drawing/2014/main" id="{00000000-0008-0000-0600-0000AE020000}"/>
            </a:ext>
          </a:extLst>
        </xdr:cNvPr>
        <xdr:cNvGrpSpPr/>
      </xdr:nvGrpSpPr>
      <xdr:grpSpPr>
        <a:xfrm>
          <a:off x="7181850" y="16583025"/>
          <a:ext cx="2257425" cy="923925"/>
          <a:chOff x="5314950" y="16554450"/>
          <a:chExt cx="2257425" cy="923925"/>
        </a:xfrm>
      </xdr:grpSpPr>
      <xdr:sp macro="" textlink="">
        <xdr:nvSpPr>
          <xdr:cNvPr id="687" name="Oval 154">
            <a:extLst>
              <a:ext uri="{FF2B5EF4-FFF2-40B4-BE49-F238E27FC236}">
                <a16:creationId xmlns:a16="http://schemas.microsoft.com/office/drawing/2014/main" id="{00000000-0008-0000-0600-0000AF020000}"/>
              </a:ext>
            </a:extLst>
          </xdr:cNvPr>
          <xdr:cNvSpPr>
            <a:spLocks noChangeArrowheads="1"/>
          </xdr:cNvSpPr>
        </xdr:nvSpPr>
        <xdr:spPr bwMode="auto">
          <a:xfrm>
            <a:off x="5314950" y="16554450"/>
            <a:ext cx="2257425" cy="923925"/>
          </a:xfrm>
          <a:prstGeom prst="ellipse">
            <a:avLst/>
          </a:prstGeom>
          <a:solidFill>
            <a:srgbClr val="FFFFFF"/>
          </a:solidFill>
          <a:ln w="9525">
            <a:solidFill>
              <a:srgbClr val="000000"/>
            </a:solidFill>
            <a:round/>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処分場（運搬先）</a:t>
            </a:r>
            <a:endParaRPr lang="ja-JP" altLang="en-US" sz="105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○○県□□市▲▲</a:t>
            </a:r>
            <a:r>
              <a:rPr lang="ja-JP" altLang="en-US" sz="1000" b="0" i="0" u="none" strike="noStrike" baseline="0">
                <a:solidFill>
                  <a:srgbClr val="000000"/>
                </a:solidFill>
                <a:latin typeface="Century"/>
                <a:ea typeface="ＭＳ 明朝"/>
              </a:rPr>
              <a:t>12-3</a:t>
            </a:r>
            <a:endParaRPr lang="ja-JP" altLang="en-US" sz="1000" b="0" i="0" u="none" strike="noStrike" baseline="0">
              <a:solidFill>
                <a:srgbClr val="000000"/>
              </a:solidFill>
              <a:latin typeface="Century"/>
            </a:endParaRPr>
          </a:p>
        </xdr:txBody>
      </xdr:sp>
      <xdr:sp macro="" textlink="">
        <xdr:nvSpPr>
          <xdr:cNvPr id="688" name="Oval 254">
            <a:extLst>
              <a:ext uri="{FF2B5EF4-FFF2-40B4-BE49-F238E27FC236}">
                <a16:creationId xmlns:a16="http://schemas.microsoft.com/office/drawing/2014/main" id="{00000000-0008-0000-0600-0000B0020000}"/>
              </a:ext>
            </a:extLst>
          </xdr:cNvPr>
          <xdr:cNvSpPr>
            <a:spLocks noChangeArrowheads="1"/>
          </xdr:cNvSpPr>
        </xdr:nvSpPr>
        <xdr:spPr bwMode="auto">
          <a:xfrm>
            <a:off x="5314950" y="16573500"/>
            <a:ext cx="2247900" cy="876300"/>
          </a:xfrm>
          <a:prstGeom prst="ellipse">
            <a:avLst/>
          </a:prstGeom>
          <a:noFill/>
          <a:ln w="25400" algn="ctr">
            <a:solidFill>
              <a:srgbClr xmlns:mc="http://schemas.openxmlformats.org/markup-compatibility/2006" xmlns:a14="http://schemas.microsoft.com/office/drawing/2010/main" val="FF0000" mc:Ignorable="a14" a14:legacySpreadsheetColorIndex="10"/>
            </a:solidFill>
            <a:prstDash val="dash"/>
            <a:round/>
            <a:headEnd/>
            <a:tailEnd/>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9</xdr:col>
      <xdr:colOff>523873</xdr:colOff>
      <xdr:row>83</xdr:row>
      <xdr:rowOff>123826</xdr:rowOff>
    </xdr:from>
    <xdr:to>
      <xdr:col>11</xdr:col>
      <xdr:colOff>619124</xdr:colOff>
      <xdr:row>91</xdr:row>
      <xdr:rowOff>38101</xdr:rowOff>
    </xdr:to>
    <xdr:sp macro="" textlink="">
      <xdr:nvSpPr>
        <xdr:cNvPr id="689" name="Line 255">
          <a:extLst>
            <a:ext uri="{FF2B5EF4-FFF2-40B4-BE49-F238E27FC236}">
              <a16:creationId xmlns:a16="http://schemas.microsoft.com/office/drawing/2014/main" id="{00000000-0008-0000-0600-0000B1020000}"/>
            </a:ext>
          </a:extLst>
        </xdr:cNvPr>
        <xdr:cNvSpPr>
          <a:spLocks noChangeShapeType="1"/>
        </xdr:cNvSpPr>
      </xdr:nvSpPr>
      <xdr:spPr bwMode="auto">
        <a:xfrm flipH="1">
          <a:off x="6105523" y="17402176"/>
          <a:ext cx="1466851" cy="1504950"/>
        </a:xfrm>
        <a:prstGeom prst="line">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276225</xdr:colOff>
      <xdr:row>121</xdr:row>
      <xdr:rowOff>66675</xdr:rowOff>
    </xdr:from>
    <xdr:to>
      <xdr:col>9</xdr:col>
      <xdr:colOff>638175</xdr:colOff>
      <xdr:row>123</xdr:row>
      <xdr:rowOff>66675</xdr:rowOff>
    </xdr:to>
    <xdr:sp macro="" textlink="">
      <xdr:nvSpPr>
        <xdr:cNvPr id="690" name="Oval 257">
          <a:extLst>
            <a:ext uri="{FF2B5EF4-FFF2-40B4-BE49-F238E27FC236}">
              <a16:creationId xmlns:a16="http://schemas.microsoft.com/office/drawing/2014/main" id="{00000000-0008-0000-0600-0000B2020000}"/>
            </a:ext>
          </a:extLst>
        </xdr:cNvPr>
        <xdr:cNvSpPr>
          <a:spLocks noChangeArrowheads="1"/>
        </xdr:cNvSpPr>
      </xdr:nvSpPr>
      <xdr:spPr bwMode="auto">
        <a:xfrm>
          <a:off x="5172075" y="24612600"/>
          <a:ext cx="1047750" cy="361950"/>
        </a:xfrm>
        <a:prstGeom prst="ellipse">
          <a:avLst/>
        </a:prstGeom>
        <a:noFill/>
        <a:ln w="25400" algn="ctr">
          <a:solidFill>
            <a:srgbClr xmlns:mc="http://schemas.openxmlformats.org/markup-compatibility/2006" xmlns:a14="http://schemas.microsoft.com/office/drawing/2010/main" val="FF0000" mc:Ignorable="a14" a14:legacySpreadsheetColorIndex="10"/>
          </a:solidFill>
          <a:prstDash val="dash"/>
          <a:round/>
          <a:headEnd/>
          <a:tailEnd/>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236365</xdr:colOff>
      <xdr:row>105</xdr:row>
      <xdr:rowOff>99733</xdr:rowOff>
    </xdr:from>
    <xdr:to>
      <xdr:col>14</xdr:col>
      <xdr:colOff>436389</xdr:colOff>
      <xdr:row>110</xdr:row>
      <xdr:rowOff>128308</xdr:rowOff>
    </xdr:to>
    <xdr:grpSp>
      <xdr:nvGrpSpPr>
        <xdr:cNvPr id="691" name="グループ化 690">
          <a:extLst>
            <a:ext uri="{FF2B5EF4-FFF2-40B4-BE49-F238E27FC236}">
              <a16:creationId xmlns:a16="http://schemas.microsoft.com/office/drawing/2014/main" id="{00000000-0008-0000-0600-0000B3020000}"/>
            </a:ext>
          </a:extLst>
        </xdr:cNvPr>
        <xdr:cNvGrpSpPr/>
      </xdr:nvGrpSpPr>
      <xdr:grpSpPr>
        <a:xfrm>
          <a:off x="7189615" y="21788158"/>
          <a:ext cx="2257424" cy="914400"/>
          <a:chOff x="4924425" y="21755100"/>
          <a:chExt cx="2241096" cy="913039"/>
        </a:xfrm>
      </xdr:grpSpPr>
      <xdr:sp macro="" textlink="">
        <xdr:nvSpPr>
          <xdr:cNvPr id="692" name="Oval 201">
            <a:extLst>
              <a:ext uri="{FF2B5EF4-FFF2-40B4-BE49-F238E27FC236}">
                <a16:creationId xmlns:a16="http://schemas.microsoft.com/office/drawing/2014/main" id="{00000000-0008-0000-0600-0000B4020000}"/>
              </a:ext>
            </a:extLst>
          </xdr:cNvPr>
          <xdr:cNvSpPr>
            <a:spLocks noChangeArrowheads="1"/>
          </xdr:cNvSpPr>
        </xdr:nvSpPr>
        <xdr:spPr bwMode="auto">
          <a:xfrm>
            <a:off x="4924425" y="21755100"/>
            <a:ext cx="2241096" cy="913039"/>
          </a:xfrm>
          <a:prstGeom prst="ellipse">
            <a:avLst/>
          </a:prstGeom>
          <a:solidFill>
            <a:srgbClr val="FFFFFF"/>
          </a:solidFill>
          <a:ln w="9525">
            <a:solidFill>
              <a:srgbClr val="000000"/>
            </a:solidFill>
            <a:round/>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処分場（運搬先）</a:t>
            </a:r>
            <a:endParaRPr lang="ja-JP" altLang="en-US" sz="105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○○県□□市▲▲</a:t>
            </a:r>
            <a:r>
              <a:rPr lang="ja-JP" altLang="en-US" sz="1000" b="0" i="0" u="none" strike="noStrike" baseline="0">
                <a:solidFill>
                  <a:srgbClr val="000000"/>
                </a:solidFill>
                <a:latin typeface="Century"/>
                <a:ea typeface="ＭＳ 明朝"/>
              </a:rPr>
              <a:t>12-3</a:t>
            </a:r>
            <a:endParaRPr lang="ja-JP" altLang="en-US" sz="1000" b="0" i="0" u="none" strike="noStrike" baseline="0">
              <a:solidFill>
                <a:srgbClr val="000000"/>
              </a:solidFill>
              <a:latin typeface="Century"/>
            </a:endParaRPr>
          </a:p>
        </xdr:txBody>
      </xdr:sp>
      <xdr:sp macro="" textlink="">
        <xdr:nvSpPr>
          <xdr:cNvPr id="693" name="Oval 258">
            <a:extLst>
              <a:ext uri="{FF2B5EF4-FFF2-40B4-BE49-F238E27FC236}">
                <a16:creationId xmlns:a16="http://schemas.microsoft.com/office/drawing/2014/main" id="{00000000-0008-0000-0600-0000B5020000}"/>
              </a:ext>
            </a:extLst>
          </xdr:cNvPr>
          <xdr:cNvSpPr>
            <a:spLocks noChangeArrowheads="1"/>
          </xdr:cNvSpPr>
        </xdr:nvSpPr>
        <xdr:spPr bwMode="auto">
          <a:xfrm>
            <a:off x="4924425" y="21774150"/>
            <a:ext cx="2231571" cy="874939"/>
          </a:xfrm>
          <a:prstGeom prst="ellipse">
            <a:avLst/>
          </a:prstGeom>
          <a:noFill/>
          <a:ln w="25400" algn="ctr">
            <a:solidFill>
              <a:srgbClr xmlns:mc="http://schemas.openxmlformats.org/markup-compatibility/2006" xmlns:a14="http://schemas.microsoft.com/office/drawing/2010/main" val="FF0000" mc:Ignorable="a14" a14:legacySpreadsheetColorIndex="10"/>
            </a:solidFill>
            <a:prstDash val="dash"/>
            <a:round/>
            <a:headEnd/>
            <a:tailEnd/>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9</xdr:col>
      <xdr:colOff>542925</xdr:colOff>
      <xdr:row>110</xdr:row>
      <xdr:rowOff>40822</xdr:rowOff>
    </xdr:from>
    <xdr:to>
      <xdr:col>11</xdr:col>
      <xdr:colOff>625927</xdr:colOff>
      <xdr:row>121</xdr:row>
      <xdr:rowOff>85725</xdr:rowOff>
    </xdr:to>
    <xdr:sp macro="" textlink="">
      <xdr:nvSpPr>
        <xdr:cNvPr id="694" name="Line 259">
          <a:extLst>
            <a:ext uri="{FF2B5EF4-FFF2-40B4-BE49-F238E27FC236}">
              <a16:creationId xmlns:a16="http://schemas.microsoft.com/office/drawing/2014/main" id="{00000000-0008-0000-0600-0000B6020000}"/>
            </a:ext>
          </a:extLst>
        </xdr:cNvPr>
        <xdr:cNvSpPr>
          <a:spLocks noChangeShapeType="1"/>
        </xdr:cNvSpPr>
      </xdr:nvSpPr>
      <xdr:spPr bwMode="auto">
        <a:xfrm flipH="1">
          <a:off x="6124575" y="22615072"/>
          <a:ext cx="1454602" cy="2016578"/>
        </a:xfrm>
        <a:prstGeom prst="line">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462642</xdr:colOff>
      <xdr:row>106</xdr:row>
      <xdr:rowOff>19050</xdr:rowOff>
    </xdr:from>
    <xdr:to>
      <xdr:col>9</xdr:col>
      <xdr:colOff>25855</xdr:colOff>
      <xdr:row>111</xdr:row>
      <xdr:rowOff>38100</xdr:rowOff>
    </xdr:to>
    <xdr:grpSp>
      <xdr:nvGrpSpPr>
        <xdr:cNvPr id="695" name="グループ化 694">
          <a:extLst>
            <a:ext uri="{FF2B5EF4-FFF2-40B4-BE49-F238E27FC236}">
              <a16:creationId xmlns:a16="http://schemas.microsoft.com/office/drawing/2014/main" id="{00000000-0008-0000-0600-0000B7020000}"/>
            </a:ext>
          </a:extLst>
        </xdr:cNvPr>
        <xdr:cNvGrpSpPr/>
      </xdr:nvGrpSpPr>
      <xdr:grpSpPr>
        <a:xfrm>
          <a:off x="3301092" y="21888450"/>
          <a:ext cx="2306413" cy="904875"/>
          <a:chOff x="1902929" y="21810593"/>
          <a:chExt cx="1489213" cy="913572"/>
        </a:xfrm>
      </xdr:grpSpPr>
      <xdr:sp macro="" textlink="">
        <xdr:nvSpPr>
          <xdr:cNvPr id="696" name="Oval 202">
            <a:extLst>
              <a:ext uri="{FF2B5EF4-FFF2-40B4-BE49-F238E27FC236}">
                <a16:creationId xmlns:a16="http://schemas.microsoft.com/office/drawing/2014/main" id="{00000000-0008-0000-0600-0000B8020000}"/>
              </a:ext>
            </a:extLst>
          </xdr:cNvPr>
          <xdr:cNvSpPr>
            <a:spLocks noChangeArrowheads="1"/>
          </xdr:cNvSpPr>
        </xdr:nvSpPr>
        <xdr:spPr bwMode="auto">
          <a:xfrm>
            <a:off x="1902929" y="21829643"/>
            <a:ext cx="1489213" cy="894522"/>
          </a:xfrm>
          <a:prstGeom prst="ellipse">
            <a:avLst/>
          </a:prstGeom>
          <a:solidFill>
            <a:srgbClr val="FFFFFF"/>
          </a:solidFill>
          <a:ln w="9525">
            <a:solidFill>
              <a:srgbClr val="000000"/>
            </a:solidFill>
            <a:round/>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○○倉庫</a:t>
            </a:r>
            <a:endParaRPr lang="ja-JP" altLang="en-US" sz="1050" b="0" i="0" u="none" strike="noStrike" baseline="0">
              <a:solidFill>
                <a:srgbClr val="000000"/>
              </a:solidFill>
              <a:latin typeface="Century"/>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○○県○○市××町</a:t>
            </a:r>
            <a:r>
              <a:rPr lang="ja-JP" altLang="en-US" sz="1000" b="0" i="0" u="none" strike="noStrike" baseline="0">
                <a:solidFill>
                  <a:srgbClr val="000000"/>
                </a:solidFill>
                <a:latin typeface="Century"/>
                <a:ea typeface="ＭＳ 明朝"/>
              </a:rPr>
              <a:t>34</a:t>
            </a:r>
            <a:endParaRPr lang="ja-JP" altLang="en-US" sz="1000" b="0" i="0" u="none" strike="noStrike" baseline="0">
              <a:solidFill>
                <a:srgbClr val="000000"/>
              </a:solidFill>
              <a:latin typeface="Century"/>
            </a:endParaRPr>
          </a:p>
        </xdr:txBody>
      </xdr:sp>
      <xdr:sp macro="" textlink="">
        <xdr:nvSpPr>
          <xdr:cNvPr id="697" name="Oval 260">
            <a:extLst>
              <a:ext uri="{FF2B5EF4-FFF2-40B4-BE49-F238E27FC236}">
                <a16:creationId xmlns:a16="http://schemas.microsoft.com/office/drawing/2014/main" id="{00000000-0008-0000-0600-0000B9020000}"/>
              </a:ext>
            </a:extLst>
          </xdr:cNvPr>
          <xdr:cNvSpPr>
            <a:spLocks noChangeArrowheads="1"/>
          </xdr:cNvSpPr>
        </xdr:nvSpPr>
        <xdr:spPr bwMode="auto">
          <a:xfrm>
            <a:off x="1912454" y="21810593"/>
            <a:ext cx="1470163" cy="884997"/>
          </a:xfrm>
          <a:prstGeom prst="ellipse">
            <a:avLst/>
          </a:prstGeom>
          <a:noFill/>
          <a:ln w="25400" algn="ctr">
            <a:solidFill>
              <a:srgbClr xmlns:mc="http://schemas.openxmlformats.org/markup-compatibility/2006" xmlns:a14="http://schemas.microsoft.com/office/drawing/2010/main" val="0000FF" mc:Ignorable="a14" a14:legacySpreadsheetColorIndex="12"/>
            </a:solidFill>
            <a:prstDash val="dash"/>
            <a:round/>
            <a:headEnd/>
            <a:tailEnd/>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8</xdr:col>
      <xdr:colOff>285750</xdr:colOff>
      <xdr:row>119</xdr:row>
      <xdr:rowOff>0</xdr:rowOff>
    </xdr:from>
    <xdr:to>
      <xdr:col>9</xdr:col>
      <xdr:colOff>590550</xdr:colOff>
      <xdr:row>121</xdr:row>
      <xdr:rowOff>38100</xdr:rowOff>
    </xdr:to>
    <xdr:sp macro="" textlink="">
      <xdr:nvSpPr>
        <xdr:cNvPr id="698" name="Oval 261">
          <a:extLst>
            <a:ext uri="{FF2B5EF4-FFF2-40B4-BE49-F238E27FC236}">
              <a16:creationId xmlns:a16="http://schemas.microsoft.com/office/drawing/2014/main" id="{00000000-0008-0000-0600-0000BA020000}"/>
            </a:ext>
          </a:extLst>
        </xdr:cNvPr>
        <xdr:cNvSpPr>
          <a:spLocks noChangeArrowheads="1"/>
        </xdr:cNvSpPr>
      </xdr:nvSpPr>
      <xdr:spPr bwMode="auto">
        <a:xfrm>
          <a:off x="5181600" y="24203025"/>
          <a:ext cx="990600" cy="381000"/>
        </a:xfrm>
        <a:prstGeom prst="ellipse">
          <a:avLst/>
        </a:prstGeom>
        <a:noFill/>
        <a:ln w="25400" algn="ctr">
          <a:solidFill>
            <a:srgbClr xmlns:mc="http://schemas.openxmlformats.org/markup-compatibility/2006" xmlns:a14="http://schemas.microsoft.com/office/drawing/2010/main" val="0000FF" mc:Ignorable="a14" a14:legacySpreadsheetColorIndex="12"/>
          </a:solidFill>
          <a:prstDash val="dash"/>
          <a:round/>
          <a:headEnd/>
          <a:tailEnd/>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326571</xdr:colOff>
      <xdr:row>111</xdr:row>
      <xdr:rowOff>54428</xdr:rowOff>
    </xdr:from>
    <xdr:to>
      <xdr:col>8</xdr:col>
      <xdr:colOff>504825</xdr:colOff>
      <xdr:row>119</xdr:row>
      <xdr:rowOff>0</xdr:rowOff>
    </xdr:to>
    <xdr:sp macro="" textlink="">
      <xdr:nvSpPr>
        <xdr:cNvPr id="699" name="Line 262">
          <a:extLst>
            <a:ext uri="{FF2B5EF4-FFF2-40B4-BE49-F238E27FC236}">
              <a16:creationId xmlns:a16="http://schemas.microsoft.com/office/drawing/2014/main" id="{00000000-0008-0000-0600-0000BB020000}"/>
            </a:ext>
          </a:extLst>
        </xdr:cNvPr>
        <xdr:cNvSpPr>
          <a:spLocks noChangeShapeType="1"/>
        </xdr:cNvSpPr>
      </xdr:nvSpPr>
      <xdr:spPr bwMode="auto">
        <a:xfrm>
          <a:off x="4536621" y="22809653"/>
          <a:ext cx="864054" cy="1393372"/>
        </a:xfrm>
        <a:prstGeom prst="line">
          <a:avLst/>
        </a:prstGeom>
        <a:noFill/>
        <a:ln w="25400">
          <a:solidFill>
            <a:srgbClr xmlns:mc="http://schemas.openxmlformats.org/markup-compatibility/2006" xmlns:a14="http://schemas.microsoft.com/office/drawing/2010/main" val="0000FF" mc:Ignorable="a14" a14:legacySpreadsheetColorIndex="39"/>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119</xdr:row>
      <xdr:rowOff>123825</xdr:rowOff>
    </xdr:from>
    <xdr:to>
      <xdr:col>8</xdr:col>
      <xdr:colOff>247650</xdr:colOff>
      <xdr:row>120</xdr:row>
      <xdr:rowOff>123825</xdr:rowOff>
    </xdr:to>
    <xdr:sp macro="" textlink="">
      <xdr:nvSpPr>
        <xdr:cNvPr id="700" name="Rectangle 263">
          <a:extLst>
            <a:ext uri="{FF2B5EF4-FFF2-40B4-BE49-F238E27FC236}">
              <a16:creationId xmlns:a16="http://schemas.microsoft.com/office/drawing/2014/main" id="{00000000-0008-0000-0600-0000BC020000}"/>
            </a:ext>
          </a:extLst>
        </xdr:cNvPr>
        <xdr:cNvSpPr>
          <a:spLocks noChangeArrowheads="1"/>
        </xdr:cNvSpPr>
      </xdr:nvSpPr>
      <xdr:spPr bwMode="auto">
        <a:xfrm>
          <a:off x="4229100" y="24326850"/>
          <a:ext cx="914400" cy="171450"/>
        </a:xfrm>
        <a:prstGeom prst="rect">
          <a:avLst/>
        </a:prstGeom>
        <a:noFill/>
        <a:ln w="25400" algn="ctr">
          <a:solidFill>
            <a:srgbClr xmlns:mc="http://schemas.openxmlformats.org/markup-compatibility/2006" xmlns:a14="http://schemas.microsoft.com/office/drawing/2010/main" val="0000FF" mc:Ignorable="a14" a14:legacySpreadsheetColorIndex="39"/>
          </a:solidFill>
          <a:prstDash val="dash"/>
          <a:miter lim="800000"/>
          <a:headEnd/>
          <a:tailEnd/>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121</xdr:row>
      <xdr:rowOff>142875</xdr:rowOff>
    </xdr:from>
    <xdr:to>
      <xdr:col>8</xdr:col>
      <xdr:colOff>257175</xdr:colOff>
      <xdr:row>122</xdr:row>
      <xdr:rowOff>133350</xdr:rowOff>
    </xdr:to>
    <xdr:sp macro="" textlink="">
      <xdr:nvSpPr>
        <xdr:cNvPr id="701" name="Rectangle 265">
          <a:extLst>
            <a:ext uri="{FF2B5EF4-FFF2-40B4-BE49-F238E27FC236}">
              <a16:creationId xmlns:a16="http://schemas.microsoft.com/office/drawing/2014/main" id="{00000000-0008-0000-0600-0000BD020000}"/>
            </a:ext>
          </a:extLst>
        </xdr:cNvPr>
        <xdr:cNvSpPr>
          <a:spLocks noChangeArrowheads="1"/>
        </xdr:cNvSpPr>
      </xdr:nvSpPr>
      <xdr:spPr bwMode="auto">
        <a:xfrm>
          <a:off x="4238625" y="24688800"/>
          <a:ext cx="914400" cy="171450"/>
        </a:xfrm>
        <a:prstGeom prst="rect">
          <a:avLst/>
        </a:prstGeom>
        <a:noFill/>
        <a:ln w="25400" algn="ctr">
          <a:solidFill>
            <a:srgbClr xmlns:mc="http://schemas.openxmlformats.org/markup-compatibility/2006" xmlns:a14="http://schemas.microsoft.com/office/drawing/2010/main" val="FF0000" mc:Ignorable="a14" a14:legacySpreadsheetColorIndex="10"/>
          </a:solidFill>
          <a:prstDash val="dash"/>
          <a:miter lim="800000"/>
          <a:headEnd/>
          <a:tailEnd/>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585105</xdr:colOff>
      <xdr:row>44</xdr:row>
      <xdr:rowOff>168726</xdr:rowOff>
    </xdr:from>
    <xdr:to>
      <xdr:col>14</xdr:col>
      <xdr:colOff>530676</xdr:colOff>
      <xdr:row>62</xdr:row>
      <xdr:rowOff>54427</xdr:rowOff>
    </xdr:to>
    <xdr:sp macro="" textlink="">
      <xdr:nvSpPr>
        <xdr:cNvPr id="703" name="Rectangle 29">
          <a:extLst>
            <a:ext uri="{FF2B5EF4-FFF2-40B4-BE49-F238E27FC236}">
              <a16:creationId xmlns:a16="http://schemas.microsoft.com/office/drawing/2014/main" id="{00000000-0008-0000-0600-0000BF020000}"/>
            </a:ext>
          </a:extLst>
        </xdr:cNvPr>
        <xdr:cNvSpPr>
          <a:spLocks noChangeArrowheads="1"/>
        </xdr:cNvSpPr>
      </xdr:nvSpPr>
      <xdr:spPr bwMode="auto">
        <a:xfrm>
          <a:off x="6166755" y="9598476"/>
          <a:ext cx="3374571" cy="3409951"/>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明朝"/>
              <a:ea typeface="ＭＳ 明朝"/>
            </a:rPr>
            <a:t>（マニフェストに関する基本的事項）</a:t>
          </a:r>
        </a:p>
        <a:p>
          <a:pPr marL="171450" indent="-171450" algn="l" rtl="0">
            <a:buFont typeface="ＭＳ 明朝" panose="02020609040205080304" pitchFamily="17" charset="-128"/>
            <a:buChar char="∗"/>
            <a:defRPr sz="1000"/>
          </a:pPr>
          <a:r>
            <a:rPr lang="ja-JP" altLang="en-US" sz="1200" b="0" i="0" u="none" strike="noStrike" baseline="0">
              <a:solidFill>
                <a:srgbClr val="000000"/>
              </a:solidFill>
              <a:latin typeface="ＭＳ 明朝"/>
              <a:ea typeface="ＭＳ 明朝"/>
            </a:rPr>
            <a:t>産業廃棄物は排出事業者自らが適正に処理することが原則です。</a:t>
          </a:r>
          <a:endParaRPr lang="en-US" altLang="ja-JP" sz="1200" b="0" i="0" u="none" strike="noStrike" baseline="0">
            <a:solidFill>
              <a:srgbClr val="000000"/>
            </a:solidFill>
            <a:latin typeface="ＭＳ 明朝"/>
            <a:ea typeface="ＭＳ 明朝"/>
          </a:endParaRPr>
        </a:p>
        <a:p>
          <a:pPr marL="171450" indent="-171450" algn="l" rtl="0">
            <a:buFont typeface="ＭＳ 明朝" panose="02020609040205080304" pitchFamily="17" charset="-128"/>
            <a:buChar char="∗"/>
            <a:defRPr sz="1000"/>
          </a:pPr>
          <a:r>
            <a:rPr lang="ja-JP" altLang="en-US" sz="1200" b="0" i="0" u="none" strike="noStrike" baseline="0">
              <a:solidFill>
                <a:srgbClr val="000000"/>
              </a:solidFill>
              <a:latin typeface="ＭＳ 明朝"/>
              <a:ea typeface="ＭＳ 明朝"/>
            </a:rPr>
            <a:t>産業廃棄物の処理を産業廃棄物処理業者に委託する場合は、マニフェストにより、委託した産業廃棄物が最終処分まで適正に処理されたか確認する義務があります。</a:t>
          </a:r>
          <a:endParaRPr lang="en-US" altLang="ja-JP" sz="1200" b="0" i="0" u="none" strike="noStrike" baseline="0">
            <a:solidFill>
              <a:srgbClr val="000000"/>
            </a:solidFill>
            <a:latin typeface="ＭＳ 明朝"/>
            <a:ea typeface="ＭＳ 明朝"/>
          </a:endParaRPr>
        </a:p>
        <a:p>
          <a:pPr marL="171450" indent="-171450" algn="l" rtl="0">
            <a:buFont typeface="ＭＳ 明朝" panose="02020609040205080304" pitchFamily="17" charset="-128"/>
            <a:buChar char="∗"/>
            <a:defRPr sz="1000"/>
          </a:pPr>
          <a:r>
            <a:rPr lang="ja-JP" altLang="en-US" sz="1200" b="0" i="0" u="sng" strike="noStrike" baseline="0">
              <a:solidFill>
                <a:srgbClr val="000000"/>
              </a:solidFill>
              <a:latin typeface="ＭＳ 明朝"/>
              <a:ea typeface="ＭＳ 明朝"/>
            </a:rPr>
            <a:t>マニフェストは</a:t>
          </a:r>
          <a:r>
            <a:rPr lang="ja-JP" altLang="en-US" sz="1200" b="1" i="0" u="sng" strike="noStrike" baseline="0">
              <a:solidFill>
                <a:srgbClr val="000000"/>
              </a:solidFill>
              <a:latin typeface="ＭＳ 明朝"/>
              <a:ea typeface="ＭＳ 明朝"/>
            </a:rPr>
            <a:t>排出事業者</a:t>
          </a:r>
          <a:r>
            <a:rPr lang="ja-JP" altLang="en-US" sz="1200" b="0" i="0" u="sng" strike="noStrike" baseline="0">
              <a:solidFill>
                <a:srgbClr val="000000"/>
              </a:solidFill>
              <a:latin typeface="ＭＳ 明朝"/>
              <a:ea typeface="ＭＳ 明朝"/>
            </a:rPr>
            <a:t>自らが交付しなければなりません。</a:t>
          </a:r>
          <a:endParaRPr lang="en-US" altLang="ja-JP" sz="1200" b="0" i="0" u="sng" strike="noStrike" baseline="0">
            <a:solidFill>
              <a:srgbClr val="000000"/>
            </a:solidFill>
            <a:latin typeface="ＭＳ 明朝"/>
            <a:ea typeface="ＭＳ 明朝"/>
          </a:endParaRPr>
        </a:p>
        <a:p>
          <a:pPr marL="171450" indent="-171450" algn="l" rtl="0">
            <a:buFont typeface="ＭＳ 明朝" panose="02020609040205080304" pitchFamily="17" charset="-128"/>
            <a:buChar char="∗"/>
            <a:defRPr sz="1000"/>
          </a:pPr>
          <a:r>
            <a:rPr lang="ja-JP" altLang="en-US" sz="1200" b="0" i="0" u="none" strike="noStrike" baseline="0">
              <a:solidFill>
                <a:srgbClr val="000000"/>
              </a:solidFill>
              <a:latin typeface="ＭＳ 明朝"/>
              <a:ea typeface="ＭＳ 明朝"/>
            </a:rPr>
            <a:t>マニフェストは産業廃棄物の引き渡しと同時に、廃棄物の種類ごと、運搬先ごとに交付しなければなりません。</a:t>
          </a:r>
          <a:endParaRPr lang="en-US" altLang="ja-JP" sz="1200" b="0" i="0" u="none" strike="noStrike" baseline="0">
            <a:solidFill>
              <a:srgbClr val="000000"/>
            </a:solidFill>
            <a:latin typeface="ＭＳ 明朝"/>
            <a:ea typeface="ＭＳ 明朝"/>
          </a:endParaRPr>
        </a:p>
        <a:p>
          <a:pPr marL="171450" indent="-171450" algn="l" rtl="0">
            <a:buFont typeface="ＭＳ 明朝" panose="02020609040205080304" pitchFamily="17" charset="-128"/>
            <a:buChar char="∗"/>
            <a:defRPr sz="1000"/>
          </a:pPr>
          <a:r>
            <a:rPr lang="ja-JP" altLang="en-US" sz="1200" b="0" i="0" u="none" strike="noStrike" baseline="0">
              <a:solidFill>
                <a:srgbClr val="000000"/>
              </a:solidFill>
              <a:latin typeface="ＭＳ 明朝"/>
              <a:ea typeface="ＭＳ 明朝"/>
            </a:rPr>
            <a:t>マニフェストの写しは５年間保管しなければなりません。</a:t>
          </a:r>
        </a:p>
      </xdr:txBody>
    </xdr:sp>
    <xdr:clientData/>
  </xdr:twoCellAnchor>
  <xdr:twoCellAnchor>
    <xdr:from>
      <xdr:col>7</xdr:col>
      <xdr:colOff>433168</xdr:colOff>
      <xdr:row>76</xdr:row>
      <xdr:rowOff>101405</xdr:rowOff>
    </xdr:from>
    <xdr:to>
      <xdr:col>8</xdr:col>
      <xdr:colOff>215997</xdr:colOff>
      <xdr:row>76</xdr:row>
      <xdr:rowOff>147124</xdr:rowOff>
    </xdr:to>
    <xdr:sp macro="" textlink="">
      <xdr:nvSpPr>
        <xdr:cNvPr id="704" name="Rectangle 178">
          <a:extLst>
            <a:ext uri="{FF2B5EF4-FFF2-40B4-BE49-F238E27FC236}">
              <a16:creationId xmlns:a16="http://schemas.microsoft.com/office/drawing/2014/main" id="{00000000-0008-0000-0600-0000C0020000}"/>
            </a:ext>
          </a:extLst>
        </xdr:cNvPr>
        <xdr:cNvSpPr>
          <a:spLocks noChangeArrowheads="1"/>
        </xdr:cNvSpPr>
      </xdr:nvSpPr>
      <xdr:spPr bwMode="auto">
        <a:xfrm>
          <a:off x="4643218" y="16008155"/>
          <a:ext cx="468629" cy="45719"/>
        </a:xfrm>
        <a:prstGeom prst="rect">
          <a:avLst/>
        </a:prstGeom>
        <a:solidFill>
          <a:sysClr val="window" lastClr="FFFFFF"/>
        </a:solidFill>
        <a:ln w="19050">
          <a:solidFill>
            <a:schemeClr val="bg1"/>
          </a:solidFill>
          <a:miter lim="800000"/>
          <a:headEnd/>
          <a:tailEnd/>
        </a:ln>
      </xdr:spPr>
      <xdr:txBody>
        <a:bodyPr vertOverflow="clip" wrap="square" lIns="74295" tIns="8890" rIns="74295" bIns="8890" anchor="ctr" upright="1"/>
        <a:lstStyle/>
        <a:p>
          <a:pPr algn="l"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11</xdr:col>
      <xdr:colOff>590550</xdr:colOff>
      <xdr:row>99</xdr:row>
      <xdr:rowOff>62594</xdr:rowOff>
    </xdr:from>
    <xdr:to>
      <xdr:col>14</xdr:col>
      <xdr:colOff>76200</xdr:colOff>
      <xdr:row>103</xdr:row>
      <xdr:rowOff>134712</xdr:rowOff>
    </xdr:to>
    <xdr:sp macro="" textlink="">
      <xdr:nvSpPr>
        <xdr:cNvPr id="705" name="AutoShape 169">
          <a:extLst>
            <a:ext uri="{FF2B5EF4-FFF2-40B4-BE49-F238E27FC236}">
              <a16:creationId xmlns:a16="http://schemas.microsoft.com/office/drawing/2014/main" id="{00000000-0008-0000-0600-0000C1020000}"/>
            </a:ext>
          </a:extLst>
        </xdr:cNvPr>
        <xdr:cNvSpPr>
          <a:spLocks noChangeArrowheads="1"/>
        </xdr:cNvSpPr>
      </xdr:nvSpPr>
      <xdr:spPr bwMode="auto">
        <a:xfrm>
          <a:off x="7543800" y="20608019"/>
          <a:ext cx="1543050" cy="872218"/>
        </a:xfrm>
        <a:prstGeom prst="wedgeRectCallout">
          <a:avLst>
            <a:gd name="adj1" fmla="val 32892"/>
            <a:gd name="adj2" fmla="val 94145"/>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明朝"/>
              <a:ea typeface="ＭＳ 明朝"/>
            </a:rPr>
            <a:t>処分受託者Ｄ</a:t>
          </a:r>
        </a:p>
        <a:p>
          <a:pPr algn="l" rtl="0">
            <a:defRPr sz="1000"/>
          </a:pPr>
          <a:r>
            <a:rPr lang="ja-JP" altLang="en-US" sz="1050" b="0" i="0" u="none" strike="noStrike" baseline="0">
              <a:solidFill>
                <a:srgbClr val="000000"/>
              </a:solidFill>
              <a:latin typeface="ＭＳ 明朝"/>
              <a:ea typeface="ＭＳ 明朝"/>
            </a:rPr>
            <a:t>許可番号</a:t>
          </a:r>
        </a:p>
        <a:p>
          <a:pPr algn="l" rtl="0">
            <a:defRPr sz="1000"/>
          </a:pPr>
          <a:r>
            <a:rPr lang="ja-JP" altLang="en-US" sz="1050" b="0" i="0" u="none" strike="noStrike" baseline="0">
              <a:solidFill>
                <a:srgbClr val="000000"/>
              </a:solidFill>
              <a:latin typeface="ＭＳ 明朝"/>
              <a:ea typeface="ＭＳ 明朝"/>
            </a:rPr>
            <a:t>3328▲▲▲▲▲▲</a:t>
          </a:r>
        </a:p>
        <a:p>
          <a:pPr algn="l" rtl="0">
            <a:defRPr sz="1000"/>
          </a:pPr>
          <a:r>
            <a:rPr lang="ja-JP" altLang="en-US" sz="1050" b="0" i="0" u="none" strike="noStrike" baseline="0">
              <a:solidFill>
                <a:srgbClr val="000000"/>
              </a:solidFill>
              <a:latin typeface="ＭＳ 明朝"/>
              <a:ea typeface="ＭＳ 明朝"/>
            </a:rPr>
            <a:t>(産廃処分業)</a:t>
          </a:r>
          <a:endParaRPr lang="ja-JP" altLang="en-US" sz="1050" b="0" i="0" u="none" strike="noStrike" baseline="0">
            <a:solidFill>
              <a:srgbClr val="000000"/>
            </a:solidFill>
            <a:latin typeface="Century"/>
          </a:endParaRPr>
        </a:p>
      </xdr:txBody>
    </xdr:sp>
    <xdr:clientData/>
  </xdr:twoCellAnchor>
  <xdr:twoCellAnchor>
    <xdr:from>
      <xdr:col>7</xdr:col>
      <xdr:colOff>517072</xdr:colOff>
      <xdr:row>99</xdr:row>
      <xdr:rowOff>62594</xdr:rowOff>
    </xdr:from>
    <xdr:to>
      <xdr:col>10</xdr:col>
      <xdr:colOff>525237</xdr:colOff>
      <xdr:row>103</xdr:row>
      <xdr:rowOff>134712</xdr:rowOff>
    </xdr:to>
    <xdr:sp macro="" textlink="">
      <xdr:nvSpPr>
        <xdr:cNvPr id="706" name="AutoShape 169">
          <a:extLst>
            <a:ext uri="{FF2B5EF4-FFF2-40B4-BE49-F238E27FC236}">
              <a16:creationId xmlns:a16="http://schemas.microsoft.com/office/drawing/2014/main" id="{00000000-0008-0000-0600-0000C2020000}"/>
            </a:ext>
          </a:extLst>
        </xdr:cNvPr>
        <xdr:cNvSpPr>
          <a:spLocks noChangeArrowheads="1"/>
        </xdr:cNvSpPr>
      </xdr:nvSpPr>
      <xdr:spPr bwMode="auto">
        <a:xfrm>
          <a:off x="4727122" y="20608019"/>
          <a:ext cx="2065565" cy="872218"/>
        </a:xfrm>
        <a:prstGeom prst="wedgeRectCallout">
          <a:avLst>
            <a:gd name="adj1" fmla="val 32892"/>
            <a:gd name="adj2" fmla="val 94145"/>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明朝"/>
              <a:ea typeface="ＭＳ 明朝"/>
            </a:rPr>
            <a:t>運搬受託者Ｃ</a:t>
          </a:r>
        </a:p>
        <a:p>
          <a:pPr algn="l" rtl="0">
            <a:defRPr sz="1000"/>
          </a:pPr>
          <a:r>
            <a:rPr lang="ja-JP" altLang="en-US" sz="1050" b="0" i="0" u="none" strike="noStrike" baseline="0">
              <a:solidFill>
                <a:srgbClr val="000000"/>
              </a:solidFill>
              <a:latin typeface="ＭＳ 明朝"/>
              <a:ea typeface="ＭＳ 明朝"/>
            </a:rPr>
            <a:t>許可番号　　　</a:t>
          </a:r>
          <a:r>
            <a:rPr lang="en-US" altLang="ja-JP" sz="1050" b="0" i="0" u="none" strike="noStrike" baseline="0">
              <a:solidFill>
                <a:srgbClr val="000000"/>
              </a:solidFill>
              <a:latin typeface="ＭＳ 明朝"/>
              <a:ea typeface="ＭＳ 明朝"/>
            </a:rPr>
            <a:t>3318○○○○○○</a:t>
          </a:r>
        </a:p>
        <a:p>
          <a:pPr algn="l" rtl="0">
            <a:defRPr sz="1000"/>
          </a:pP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産廃収集運搬業）</a:t>
          </a:r>
          <a:endParaRPr lang="en-US" altLang="ja-JP" sz="1050" b="0" i="0" u="none" strike="noStrike" baseline="0">
            <a:solidFill>
              <a:srgbClr val="000000"/>
            </a:solidFill>
            <a:latin typeface="ＭＳ 明朝"/>
            <a:ea typeface="ＭＳ 明朝"/>
          </a:endParaRPr>
        </a:p>
      </xdr:txBody>
    </xdr:sp>
    <xdr:clientData/>
  </xdr:twoCellAnchor>
  <xdr:twoCellAnchor>
    <xdr:from>
      <xdr:col>9</xdr:col>
      <xdr:colOff>540204</xdr:colOff>
      <xdr:row>100</xdr:row>
      <xdr:rowOff>40822</xdr:rowOff>
    </xdr:from>
    <xdr:to>
      <xdr:col>10</xdr:col>
      <xdr:colOff>521154</xdr:colOff>
      <xdr:row>102</xdr:row>
      <xdr:rowOff>68035</xdr:rowOff>
    </xdr:to>
    <xdr:sp macro="" textlink="">
      <xdr:nvSpPr>
        <xdr:cNvPr id="707" name="Rectangle 178">
          <a:extLst>
            <a:ext uri="{FF2B5EF4-FFF2-40B4-BE49-F238E27FC236}">
              <a16:creationId xmlns:a16="http://schemas.microsoft.com/office/drawing/2014/main" id="{00000000-0008-0000-0600-0000C3020000}"/>
            </a:ext>
          </a:extLst>
        </xdr:cNvPr>
        <xdr:cNvSpPr>
          <a:spLocks noChangeArrowheads="1"/>
        </xdr:cNvSpPr>
      </xdr:nvSpPr>
      <xdr:spPr bwMode="auto">
        <a:xfrm>
          <a:off x="6121854" y="20795797"/>
          <a:ext cx="666750" cy="446313"/>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CCFFCC"/>
              </a:solidFill>
            </a14:hiddenFill>
          </a:ext>
        </a:extLst>
      </xdr:spPr>
      <xdr:txBody>
        <a:bodyPr vertOverflow="clip" wrap="square" lIns="74295" tIns="8890" rIns="74295" bIns="8890" anchor="ctr" upright="1"/>
        <a:lstStyle/>
        <a:p>
          <a:pPr algn="l" rtl="0">
            <a:defRPr sz="1000"/>
          </a:pPr>
          <a:r>
            <a:rPr lang="ja-JP" altLang="en-US" sz="900" b="0" i="0" u="none" strike="noStrike" baseline="0">
              <a:solidFill>
                <a:srgbClr val="000000"/>
              </a:solidFill>
              <a:latin typeface="ＭＳ 明朝"/>
              <a:ea typeface="ＭＳ 明朝"/>
            </a:rPr>
            <a:t>積込場所の業許可</a:t>
          </a:r>
        </a:p>
      </xdr:txBody>
    </xdr:sp>
    <xdr:clientData/>
  </xdr:twoCellAnchor>
  <xdr:twoCellAnchor>
    <xdr:from>
      <xdr:col>7</xdr:col>
      <xdr:colOff>557894</xdr:colOff>
      <xdr:row>99</xdr:row>
      <xdr:rowOff>142875</xdr:rowOff>
    </xdr:from>
    <xdr:to>
      <xdr:col>9</xdr:col>
      <xdr:colOff>100695</xdr:colOff>
      <xdr:row>100</xdr:row>
      <xdr:rowOff>123825</xdr:rowOff>
    </xdr:to>
    <xdr:sp macro="" textlink="">
      <xdr:nvSpPr>
        <xdr:cNvPr id="708" name="Rectangle 266">
          <a:extLst>
            <a:ext uri="{FF2B5EF4-FFF2-40B4-BE49-F238E27FC236}">
              <a16:creationId xmlns:a16="http://schemas.microsoft.com/office/drawing/2014/main" id="{00000000-0008-0000-0600-0000C4020000}"/>
            </a:ext>
          </a:extLst>
        </xdr:cNvPr>
        <xdr:cNvSpPr>
          <a:spLocks noChangeArrowheads="1"/>
        </xdr:cNvSpPr>
      </xdr:nvSpPr>
      <xdr:spPr bwMode="auto">
        <a:xfrm>
          <a:off x="4767944" y="20688300"/>
          <a:ext cx="914401" cy="190500"/>
        </a:xfrm>
        <a:prstGeom prst="rect">
          <a:avLst/>
        </a:prstGeom>
        <a:noFill/>
        <a:ln w="25400" algn="ctr">
          <a:solidFill>
            <a:srgbClr xmlns:mc="http://schemas.openxmlformats.org/markup-compatibility/2006" xmlns:a14="http://schemas.microsoft.com/office/drawing/2010/main" val="FF0000" mc:Ignorable="a14" a14:legacySpreadsheetColorIndex="10"/>
          </a:solidFill>
          <a:prstDash val="dash"/>
          <a:miter lim="800000"/>
          <a:headEnd/>
          <a:tailEnd/>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163286</xdr:colOff>
      <xdr:row>99</xdr:row>
      <xdr:rowOff>62594</xdr:rowOff>
    </xdr:from>
    <xdr:to>
      <xdr:col>5</xdr:col>
      <xdr:colOff>212271</xdr:colOff>
      <xdr:row>103</xdr:row>
      <xdr:rowOff>134712</xdr:rowOff>
    </xdr:to>
    <xdr:sp macro="" textlink="">
      <xdr:nvSpPr>
        <xdr:cNvPr id="709" name="AutoShape 169">
          <a:extLst>
            <a:ext uri="{FF2B5EF4-FFF2-40B4-BE49-F238E27FC236}">
              <a16:creationId xmlns:a16="http://schemas.microsoft.com/office/drawing/2014/main" id="{00000000-0008-0000-0600-0000C5020000}"/>
            </a:ext>
          </a:extLst>
        </xdr:cNvPr>
        <xdr:cNvSpPr>
          <a:spLocks noChangeArrowheads="1"/>
        </xdr:cNvSpPr>
      </xdr:nvSpPr>
      <xdr:spPr bwMode="auto">
        <a:xfrm>
          <a:off x="944336" y="20608019"/>
          <a:ext cx="2106385" cy="872218"/>
        </a:xfrm>
        <a:prstGeom prst="wedgeRectCallout">
          <a:avLst>
            <a:gd name="adj1" fmla="val 32892"/>
            <a:gd name="adj2" fmla="val 94145"/>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明朝"/>
              <a:ea typeface="ＭＳ 明朝"/>
            </a:rPr>
            <a:t>運搬受託者Ｂ</a:t>
          </a:r>
        </a:p>
        <a:p>
          <a:pPr algn="l" rtl="0">
            <a:defRPr sz="1000"/>
          </a:pPr>
          <a:r>
            <a:rPr lang="ja-JP" altLang="en-US" sz="1050" b="0" i="0" u="none" strike="noStrike" baseline="0">
              <a:solidFill>
                <a:srgbClr val="000000"/>
              </a:solidFill>
              <a:latin typeface="ＭＳ 明朝"/>
              <a:ea typeface="ＭＳ 明朝"/>
            </a:rPr>
            <a:t>許可番号</a:t>
          </a:r>
        </a:p>
        <a:p>
          <a:pPr algn="l" rtl="0">
            <a:defRPr sz="1000"/>
          </a:pPr>
          <a:r>
            <a:rPr lang="en-US" altLang="ja-JP" sz="1050" b="0" i="0" u="none" strike="noStrike" baseline="0">
              <a:solidFill>
                <a:srgbClr val="000000"/>
              </a:solidFill>
              <a:latin typeface="ＭＳ 明朝"/>
              <a:ea typeface="ＭＳ 明朝"/>
            </a:rPr>
            <a:t>2816××××××</a:t>
          </a:r>
        </a:p>
        <a:p>
          <a:pPr algn="l" rtl="0">
            <a:defRPr sz="1000"/>
          </a:pP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産廃収集運搬業）</a:t>
          </a:r>
          <a:endParaRPr lang="en-US" altLang="ja-JP" sz="1050" b="0" i="0" u="none" strike="noStrike" baseline="0">
            <a:solidFill>
              <a:srgbClr val="000000"/>
            </a:solidFill>
            <a:latin typeface="ＭＳ 明朝"/>
            <a:ea typeface="ＭＳ 明朝"/>
          </a:endParaRPr>
        </a:p>
      </xdr:txBody>
    </xdr:sp>
    <xdr:clientData/>
  </xdr:twoCellAnchor>
  <xdr:twoCellAnchor>
    <xdr:from>
      <xdr:col>2</xdr:col>
      <xdr:colOff>195945</xdr:colOff>
      <xdr:row>99</xdr:row>
      <xdr:rowOff>134710</xdr:rowOff>
    </xdr:from>
    <xdr:to>
      <xdr:col>3</xdr:col>
      <xdr:colOff>424545</xdr:colOff>
      <xdr:row>100</xdr:row>
      <xdr:rowOff>125185</xdr:rowOff>
    </xdr:to>
    <xdr:sp macro="" textlink="">
      <xdr:nvSpPr>
        <xdr:cNvPr id="710" name="Rectangle 264">
          <a:extLst>
            <a:ext uri="{FF2B5EF4-FFF2-40B4-BE49-F238E27FC236}">
              <a16:creationId xmlns:a16="http://schemas.microsoft.com/office/drawing/2014/main" id="{00000000-0008-0000-0600-0000C6020000}"/>
            </a:ext>
          </a:extLst>
        </xdr:cNvPr>
        <xdr:cNvSpPr>
          <a:spLocks noChangeArrowheads="1"/>
        </xdr:cNvSpPr>
      </xdr:nvSpPr>
      <xdr:spPr bwMode="auto">
        <a:xfrm>
          <a:off x="976995" y="20680135"/>
          <a:ext cx="914400" cy="200025"/>
        </a:xfrm>
        <a:prstGeom prst="rect">
          <a:avLst/>
        </a:prstGeom>
        <a:noFill/>
        <a:ln w="25400" algn="ctr">
          <a:solidFill>
            <a:srgbClr xmlns:mc="http://schemas.openxmlformats.org/markup-compatibility/2006" xmlns:a14="http://schemas.microsoft.com/office/drawing/2010/main" val="0000FF" mc:Ignorable="a14" a14:legacySpreadsheetColorIndex="39"/>
          </a:solidFill>
          <a:prstDash val="dash"/>
          <a:miter lim="800000"/>
          <a:headEnd/>
          <a:tailEnd/>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200026</xdr:colOff>
      <xdr:row>100</xdr:row>
      <xdr:rowOff>40822</xdr:rowOff>
    </xdr:from>
    <xdr:to>
      <xdr:col>5</xdr:col>
      <xdr:colOff>180975</xdr:colOff>
      <xdr:row>102</xdr:row>
      <xdr:rowOff>68035</xdr:rowOff>
    </xdr:to>
    <xdr:sp macro="" textlink="">
      <xdr:nvSpPr>
        <xdr:cNvPr id="711" name="Rectangle 178">
          <a:extLst>
            <a:ext uri="{FF2B5EF4-FFF2-40B4-BE49-F238E27FC236}">
              <a16:creationId xmlns:a16="http://schemas.microsoft.com/office/drawing/2014/main" id="{00000000-0008-0000-0600-0000C7020000}"/>
            </a:ext>
          </a:extLst>
        </xdr:cNvPr>
        <xdr:cNvSpPr>
          <a:spLocks noChangeArrowheads="1"/>
        </xdr:cNvSpPr>
      </xdr:nvSpPr>
      <xdr:spPr bwMode="auto">
        <a:xfrm>
          <a:off x="2352676" y="20795797"/>
          <a:ext cx="666749" cy="446313"/>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CCFFCC"/>
              </a:solidFill>
            </a14:hiddenFill>
          </a:ext>
        </a:extLst>
      </xdr:spPr>
      <xdr:txBody>
        <a:bodyPr vertOverflow="clip" wrap="square" lIns="74295" tIns="8890" rIns="74295" bIns="8890" anchor="ctr" upright="1"/>
        <a:lstStyle/>
        <a:p>
          <a:pPr algn="l" rtl="0">
            <a:defRPr sz="1000"/>
          </a:pPr>
          <a:r>
            <a:rPr lang="ja-JP" altLang="en-US" sz="900" b="0" i="0" u="none" strike="noStrike" baseline="0">
              <a:solidFill>
                <a:srgbClr val="000000"/>
              </a:solidFill>
              <a:latin typeface="ＭＳ 明朝"/>
              <a:ea typeface="ＭＳ 明朝"/>
            </a:rPr>
            <a:t>積込場所の業許可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352425</xdr:colOff>
      <xdr:row>7</xdr:row>
      <xdr:rowOff>57150</xdr:rowOff>
    </xdr:from>
    <xdr:to>
      <xdr:col>3</xdr:col>
      <xdr:colOff>381000</xdr:colOff>
      <xdr:row>8</xdr:row>
      <xdr:rowOff>95250</xdr:rowOff>
    </xdr:to>
    <xdr:sp macro="" textlink="">
      <xdr:nvSpPr>
        <xdr:cNvPr id="2" name="AutoShape 1">
          <a:extLst>
            <a:ext uri="{FF2B5EF4-FFF2-40B4-BE49-F238E27FC236}">
              <a16:creationId xmlns:a16="http://schemas.microsoft.com/office/drawing/2014/main" id="{00000000-0008-0000-0700-000002000000}"/>
            </a:ext>
          </a:extLst>
        </xdr:cNvPr>
        <xdr:cNvSpPr>
          <a:spLocks/>
        </xdr:cNvSpPr>
      </xdr:nvSpPr>
      <xdr:spPr bwMode="auto">
        <a:xfrm rot="5400000">
          <a:off x="962025" y="933450"/>
          <a:ext cx="209550" cy="1257300"/>
        </a:xfrm>
        <a:prstGeom prst="rightBrace">
          <a:avLst>
            <a:gd name="adj1" fmla="val 50000"/>
            <a:gd name="adj2" fmla="val 4791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38100</xdr:colOff>
      <xdr:row>7</xdr:row>
      <xdr:rowOff>85725</xdr:rowOff>
    </xdr:from>
    <xdr:to>
      <xdr:col>12</xdr:col>
      <xdr:colOff>504825</xdr:colOff>
      <xdr:row>8</xdr:row>
      <xdr:rowOff>123825</xdr:rowOff>
    </xdr:to>
    <xdr:sp macro="" textlink="">
      <xdr:nvSpPr>
        <xdr:cNvPr id="3" name="AutoShape 2">
          <a:extLst>
            <a:ext uri="{FF2B5EF4-FFF2-40B4-BE49-F238E27FC236}">
              <a16:creationId xmlns:a16="http://schemas.microsoft.com/office/drawing/2014/main" id="{00000000-0008-0000-0700-000003000000}"/>
            </a:ext>
          </a:extLst>
        </xdr:cNvPr>
        <xdr:cNvSpPr>
          <a:spLocks/>
        </xdr:cNvSpPr>
      </xdr:nvSpPr>
      <xdr:spPr bwMode="auto">
        <a:xfrm rot="5400000">
          <a:off x="4691063" y="-138113"/>
          <a:ext cx="209550" cy="3457575"/>
        </a:xfrm>
        <a:prstGeom prst="rightBrace">
          <a:avLst>
            <a:gd name="adj1" fmla="val 137500"/>
            <a:gd name="adj2" fmla="val 3409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19050</xdr:colOff>
      <xdr:row>8</xdr:row>
      <xdr:rowOff>133350</xdr:rowOff>
    </xdr:from>
    <xdr:to>
      <xdr:col>3</xdr:col>
      <xdr:colOff>495300</xdr:colOff>
      <xdr:row>13</xdr:row>
      <xdr:rowOff>9525</xdr:rowOff>
    </xdr:to>
    <xdr:sp macro="" textlink="">
      <xdr:nvSpPr>
        <xdr:cNvPr id="4" name="Rectangle 3">
          <a:extLst>
            <a:ext uri="{FF2B5EF4-FFF2-40B4-BE49-F238E27FC236}">
              <a16:creationId xmlns:a16="http://schemas.microsoft.com/office/drawing/2014/main" id="{00000000-0008-0000-0700-000004000000}"/>
            </a:ext>
          </a:extLst>
        </xdr:cNvPr>
        <xdr:cNvSpPr>
          <a:spLocks noChangeArrowheads="1"/>
        </xdr:cNvSpPr>
      </xdr:nvSpPr>
      <xdr:spPr bwMode="auto">
        <a:xfrm>
          <a:off x="104775" y="1704975"/>
          <a:ext cx="1704975" cy="733425"/>
        </a:xfrm>
        <a:prstGeom prst="rect">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都道府県・政令市番号</a:t>
          </a:r>
        </a:p>
        <a:p>
          <a:pPr algn="l" rtl="0">
            <a:lnSpc>
              <a:spcPts val="1300"/>
            </a:lnSpc>
            <a:defRPr sz="1000"/>
          </a:pPr>
          <a:r>
            <a:rPr lang="ja-JP" altLang="en-US" sz="1100" b="0" i="0" u="none" strike="noStrike" baseline="0">
              <a:solidFill>
                <a:srgbClr val="000000"/>
              </a:solidFill>
              <a:latin typeface="ＭＳ Ｐゴシック"/>
              <a:ea typeface="ＭＳ Ｐゴシック"/>
            </a:rPr>
            <a:t>（2桁又は3桁）</a:t>
          </a:r>
        </a:p>
        <a:p>
          <a:pPr algn="l" rtl="0">
            <a:defRPr sz="1000"/>
          </a:pPr>
          <a:r>
            <a:rPr lang="ja-JP" altLang="en-US" sz="1100" b="0" i="0" u="none" strike="noStrike" baseline="0">
              <a:solidFill>
                <a:srgbClr val="000000"/>
              </a:solidFill>
              <a:latin typeface="ＭＳ Ｐゴシック"/>
              <a:ea typeface="ＭＳ Ｐゴシック"/>
            </a:rPr>
            <a:t>＊兵庫県の場合は、０28又は28となる。</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10</xdr:col>
      <xdr:colOff>0</xdr:colOff>
      <xdr:row>9</xdr:row>
      <xdr:rowOff>47625</xdr:rowOff>
    </xdr:from>
    <xdr:to>
      <xdr:col>13</xdr:col>
      <xdr:colOff>19050</xdr:colOff>
      <xdr:row>12</xdr:row>
      <xdr:rowOff>66675</xdr:rowOff>
    </xdr:to>
    <xdr:sp macro="" textlink="">
      <xdr:nvSpPr>
        <xdr:cNvPr id="5" name="Rectangle 6">
          <a:extLst>
            <a:ext uri="{FF2B5EF4-FFF2-40B4-BE49-F238E27FC236}">
              <a16:creationId xmlns:a16="http://schemas.microsoft.com/office/drawing/2014/main" id="{00000000-0008-0000-0700-000005000000}"/>
            </a:ext>
          </a:extLst>
        </xdr:cNvPr>
        <xdr:cNvSpPr>
          <a:spLocks noChangeArrowheads="1"/>
        </xdr:cNvSpPr>
      </xdr:nvSpPr>
      <xdr:spPr bwMode="auto">
        <a:xfrm>
          <a:off x="4876800" y="1790700"/>
          <a:ext cx="1733550" cy="533400"/>
        </a:xfrm>
        <a:prstGeom prst="rect">
          <a:avLst/>
        </a:prstGeom>
        <a:solidFill>
          <a:srgbClr xmlns:mc="http://schemas.openxmlformats.org/markup-compatibility/2006" xmlns:a14="http://schemas.microsoft.com/office/drawing/2010/main" val="CCFFFF" mc:Ignorable="a14" a14:legacySpreadsheetColorIndex="4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固有番号（事業者に付与する番号で全国共通）</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4</xdr:col>
      <xdr:colOff>466725</xdr:colOff>
      <xdr:row>9</xdr:row>
      <xdr:rowOff>152400</xdr:rowOff>
    </xdr:from>
    <xdr:to>
      <xdr:col>6</xdr:col>
      <xdr:colOff>390525</xdr:colOff>
      <xdr:row>12</xdr:row>
      <xdr:rowOff>47625</xdr:rowOff>
    </xdr:to>
    <xdr:sp macro="" textlink="">
      <xdr:nvSpPr>
        <xdr:cNvPr id="6" name="AutoShape 7">
          <a:extLst>
            <a:ext uri="{FF2B5EF4-FFF2-40B4-BE49-F238E27FC236}">
              <a16:creationId xmlns:a16="http://schemas.microsoft.com/office/drawing/2014/main" id="{00000000-0008-0000-0700-000006000000}"/>
            </a:ext>
          </a:extLst>
        </xdr:cNvPr>
        <xdr:cNvSpPr>
          <a:spLocks/>
        </xdr:cNvSpPr>
      </xdr:nvSpPr>
      <xdr:spPr bwMode="auto">
        <a:xfrm>
          <a:off x="2352675" y="1895475"/>
          <a:ext cx="838200" cy="409575"/>
        </a:xfrm>
        <a:prstGeom prst="borderCallout2">
          <a:avLst>
            <a:gd name="adj1" fmla="val 27907"/>
            <a:gd name="adj2" fmla="val -9093"/>
            <a:gd name="adj3" fmla="val 27907"/>
            <a:gd name="adj4" fmla="val -11366"/>
            <a:gd name="adj5" fmla="val -125583"/>
            <a:gd name="adj6" fmla="val -14773"/>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業の種類を示す番号</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6</xdr:col>
      <xdr:colOff>381000</xdr:colOff>
      <xdr:row>8</xdr:row>
      <xdr:rowOff>152400</xdr:rowOff>
    </xdr:from>
    <xdr:to>
      <xdr:col>10</xdr:col>
      <xdr:colOff>0</xdr:colOff>
      <xdr:row>15</xdr:row>
      <xdr:rowOff>0</xdr:rowOff>
    </xdr:to>
    <xdr:sp macro="" textlink="">
      <xdr:nvSpPr>
        <xdr:cNvPr id="7" name="AutoShape 8">
          <a:extLst>
            <a:ext uri="{FF2B5EF4-FFF2-40B4-BE49-F238E27FC236}">
              <a16:creationId xmlns:a16="http://schemas.microsoft.com/office/drawing/2014/main" id="{00000000-0008-0000-0700-000007000000}"/>
            </a:ext>
          </a:extLst>
        </xdr:cNvPr>
        <xdr:cNvSpPr>
          <a:spLocks/>
        </xdr:cNvSpPr>
      </xdr:nvSpPr>
      <xdr:spPr bwMode="auto">
        <a:xfrm>
          <a:off x="3409950" y="1724025"/>
          <a:ext cx="1228725" cy="1076325"/>
        </a:xfrm>
        <a:prstGeom prst="borderCallout2">
          <a:avLst>
            <a:gd name="adj1" fmla="val 10620"/>
            <a:gd name="adj2" fmla="val -6204"/>
            <a:gd name="adj3" fmla="val 10620"/>
            <a:gd name="adj4" fmla="val -24806"/>
            <a:gd name="adj5" fmla="val -31856"/>
            <a:gd name="adj6" fmla="val -44185"/>
          </a:avLst>
        </a:prstGeom>
        <a:solidFill>
          <a:srgbClr xmlns:mc="http://schemas.openxmlformats.org/markup-compatibility/2006" xmlns:a14="http://schemas.microsoft.com/office/drawing/2010/main" val="FF99CC" mc:Ignorable="a14" a14:legacySpreadsheetColorIndex="4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都道府県・政令市が自由に設定できる番号</a:t>
          </a:r>
        </a:p>
        <a:p>
          <a:pPr algn="l" rtl="0">
            <a:defRPr sz="1000"/>
          </a:pPr>
          <a:r>
            <a:rPr lang="ja-JP" altLang="en-US" sz="1100" b="0" i="0" u="none" strike="noStrike" baseline="0">
              <a:solidFill>
                <a:srgbClr val="000000"/>
              </a:solidFill>
              <a:latin typeface="ＭＳ Ｐゴシック"/>
              <a:ea typeface="ＭＳ Ｐゴシック"/>
            </a:rPr>
            <a:t>＊兵庫県の場合、地域による番号を付与</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38100</xdr:colOff>
      <xdr:row>14</xdr:row>
      <xdr:rowOff>219076</xdr:rowOff>
    </xdr:from>
    <xdr:to>
      <xdr:col>12</xdr:col>
      <xdr:colOff>552450</xdr:colOff>
      <xdr:row>20</xdr:row>
      <xdr:rowOff>17319</xdr:rowOff>
    </xdr:to>
    <xdr:sp macro="" textlink="">
      <xdr:nvSpPr>
        <xdr:cNvPr id="8" name="Rectangle 11">
          <a:extLst>
            <a:ext uri="{FF2B5EF4-FFF2-40B4-BE49-F238E27FC236}">
              <a16:creationId xmlns:a16="http://schemas.microsoft.com/office/drawing/2014/main" id="{00000000-0008-0000-0700-000008000000}"/>
            </a:ext>
          </a:extLst>
        </xdr:cNvPr>
        <xdr:cNvSpPr>
          <a:spLocks noChangeArrowheads="1"/>
        </xdr:cNvSpPr>
      </xdr:nvSpPr>
      <xdr:spPr bwMode="auto">
        <a:xfrm>
          <a:off x="124691" y="2834121"/>
          <a:ext cx="6445827" cy="1088448"/>
        </a:xfrm>
        <a:prstGeom prst="rect">
          <a:avLst/>
        </a:prstGeom>
        <a:solidFill>
          <a:srgbClr xmlns:mc="http://schemas.openxmlformats.org/markup-compatibility/2006" xmlns:a14="http://schemas.microsoft.com/office/drawing/2010/main" val="CC99FF" mc:Ignorable="a14" a14:legacySpreadsheetColorIndex="46"/>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許可番号は産業廃棄物処理委託契約書や契約書添付の許可証を確認して下さい。</a:t>
          </a:r>
        </a:p>
        <a:p>
          <a:pPr algn="l" rtl="0">
            <a:lnSpc>
              <a:spcPts val="1000"/>
            </a:lnSpc>
            <a:defRPr sz="1000"/>
          </a:pPr>
          <a:r>
            <a:rPr lang="ja-JP" altLang="en-US" sz="1100" b="0" i="0" u="none" strike="noStrike" baseline="0">
              <a:solidFill>
                <a:srgbClr val="000000"/>
              </a:solidFill>
              <a:latin typeface="ＭＳ Ｐゴシック"/>
              <a:ea typeface="ＭＳ Ｐゴシック"/>
            </a:rPr>
            <a:t>例えば、兵庫県から（普通）産業廃棄物を運搬委託する場合、運搬委託業者の許可番号は「（０）２８０□××××××」か「（０）２８１□××××××」のいずれかになり、処分委託先が姫路市内であれば処分委託業者の許可番号は「（０）７０２○◎◎◎◎◎◎」、「（０）７０３○◎◎◎◎◎◎」、「（０）７０４○◎◎◎◎◎◎」の内いずれかになります。兵庫県から特別管理産業廃棄物を運搬委託する場合、運搬委託業者の許可番号は「（０）２８５□××××××」か「（０）２８６□××××××」のいずれかになり、処分委託先が姫路市内であれば処分委託業者の許可番号は「３３７○◎◎◎◎◎◎」、「３３８○◎◎◎◎◎◎」、「３３９○◎◎◎◎◎◎」の内いずれかになり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142875</xdr:colOff>
      <xdr:row>74</xdr:row>
      <xdr:rowOff>28575</xdr:rowOff>
    </xdr:from>
    <xdr:to>
      <xdr:col>2</xdr:col>
      <xdr:colOff>352425</xdr:colOff>
      <xdr:row>76</xdr:row>
      <xdr:rowOff>133350</xdr:rowOff>
    </xdr:to>
    <xdr:sp macro="" textlink="">
      <xdr:nvSpPr>
        <xdr:cNvPr id="9" name="Oval 62">
          <a:extLst>
            <a:ext uri="{FF2B5EF4-FFF2-40B4-BE49-F238E27FC236}">
              <a16:creationId xmlns:a16="http://schemas.microsoft.com/office/drawing/2014/main" id="{00000000-0008-0000-0700-000009000000}"/>
            </a:ext>
          </a:extLst>
        </xdr:cNvPr>
        <xdr:cNvSpPr>
          <a:spLocks noChangeArrowheads="1"/>
        </xdr:cNvSpPr>
      </xdr:nvSpPr>
      <xdr:spPr bwMode="auto">
        <a:xfrm>
          <a:off x="228600" y="12696825"/>
          <a:ext cx="790575" cy="457200"/>
        </a:xfrm>
        <a:prstGeom prst="ellipse">
          <a:avLst/>
        </a:prstGeom>
        <a:solidFill>
          <a:srgbClr val="FFFFFF"/>
        </a:solidFill>
        <a:ln w="9525">
          <a:solidFill>
            <a:srgbClr val="000000"/>
          </a:solidFill>
          <a:round/>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排出事業者</a:t>
          </a:r>
          <a:r>
            <a:rPr lang="ja-JP" altLang="en-US" sz="1050" b="0" i="0" u="none" strike="noStrike" baseline="0">
              <a:solidFill>
                <a:srgbClr val="000000"/>
              </a:solidFill>
              <a:latin typeface="Century"/>
              <a:ea typeface="ＭＳ 明朝"/>
            </a:rPr>
            <a:t>A</a:t>
          </a:r>
          <a:endParaRPr lang="ja-JP" altLang="en-US" sz="1050" b="0" i="0" u="none" strike="noStrike" baseline="0">
            <a:solidFill>
              <a:srgbClr val="000000"/>
            </a:solidFill>
            <a:latin typeface="Century"/>
          </a:endParaRPr>
        </a:p>
      </xdr:txBody>
    </xdr:sp>
    <xdr:clientData/>
  </xdr:twoCellAnchor>
  <xdr:twoCellAnchor>
    <xdr:from>
      <xdr:col>8</xdr:col>
      <xdr:colOff>66675</xdr:colOff>
      <xdr:row>73</xdr:row>
      <xdr:rowOff>38100</xdr:rowOff>
    </xdr:from>
    <xdr:to>
      <xdr:col>12</xdr:col>
      <xdr:colOff>0</xdr:colOff>
      <xdr:row>78</xdr:row>
      <xdr:rowOff>66675</xdr:rowOff>
    </xdr:to>
    <xdr:sp macro="" textlink="">
      <xdr:nvSpPr>
        <xdr:cNvPr id="10" name="Oval 61">
          <a:extLst>
            <a:ext uri="{FF2B5EF4-FFF2-40B4-BE49-F238E27FC236}">
              <a16:creationId xmlns:a16="http://schemas.microsoft.com/office/drawing/2014/main" id="{00000000-0008-0000-0700-00000A000000}"/>
            </a:ext>
          </a:extLst>
        </xdr:cNvPr>
        <xdr:cNvSpPr>
          <a:spLocks noChangeArrowheads="1"/>
        </xdr:cNvSpPr>
      </xdr:nvSpPr>
      <xdr:spPr bwMode="auto">
        <a:xfrm>
          <a:off x="4238625" y="12534900"/>
          <a:ext cx="1781175" cy="914400"/>
        </a:xfrm>
        <a:prstGeom prst="ellipse">
          <a:avLst/>
        </a:prstGeom>
        <a:solidFill>
          <a:srgbClr val="FFFFFF"/>
        </a:solidFill>
        <a:ln w="9525">
          <a:solidFill>
            <a:srgbClr val="000000"/>
          </a:solidFill>
          <a:round/>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処分場（運搬先）</a:t>
          </a:r>
          <a:endParaRPr lang="ja-JP" altLang="en-US" sz="1050" b="0" i="0" u="none" strike="noStrike" baseline="0">
            <a:solidFill>
              <a:srgbClr val="000000"/>
            </a:solidFill>
            <a:latin typeface="Century"/>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○○県□□市▲▲</a:t>
          </a:r>
          <a:r>
            <a:rPr lang="ja-JP" altLang="en-US" sz="1000" b="0" i="0" u="none" strike="noStrike" baseline="0">
              <a:solidFill>
                <a:srgbClr val="000000"/>
              </a:solidFill>
              <a:latin typeface="Century"/>
              <a:ea typeface="ＭＳ 明朝"/>
            </a:rPr>
            <a:t>12-3</a:t>
          </a:r>
          <a:endParaRPr lang="ja-JP" altLang="en-US" sz="1000" b="0" i="0" u="none" strike="noStrike" baseline="0">
            <a:solidFill>
              <a:srgbClr val="000000"/>
            </a:solidFill>
            <a:latin typeface="Century"/>
          </a:endParaRPr>
        </a:p>
      </xdr:txBody>
    </xdr:sp>
    <xdr:clientData/>
  </xdr:twoCellAnchor>
  <xdr:twoCellAnchor>
    <xdr:from>
      <xdr:col>2</xdr:col>
      <xdr:colOff>314325</xdr:colOff>
      <xdr:row>75</xdr:row>
      <xdr:rowOff>104775</xdr:rowOff>
    </xdr:from>
    <xdr:to>
      <xdr:col>8</xdr:col>
      <xdr:colOff>57150</xdr:colOff>
      <xdr:row>75</xdr:row>
      <xdr:rowOff>123825</xdr:rowOff>
    </xdr:to>
    <xdr:sp macro="" textlink="">
      <xdr:nvSpPr>
        <xdr:cNvPr id="11" name="Line 59">
          <a:extLst>
            <a:ext uri="{FF2B5EF4-FFF2-40B4-BE49-F238E27FC236}">
              <a16:creationId xmlns:a16="http://schemas.microsoft.com/office/drawing/2014/main" id="{00000000-0008-0000-0700-00000B000000}"/>
            </a:ext>
          </a:extLst>
        </xdr:cNvPr>
        <xdr:cNvSpPr>
          <a:spLocks noChangeShapeType="1"/>
        </xdr:cNvSpPr>
      </xdr:nvSpPr>
      <xdr:spPr bwMode="auto">
        <a:xfrm flipV="1">
          <a:off x="981075" y="12944475"/>
          <a:ext cx="3248025" cy="1905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76</xdr:row>
      <xdr:rowOff>85725</xdr:rowOff>
    </xdr:from>
    <xdr:to>
      <xdr:col>3</xdr:col>
      <xdr:colOff>361950</xdr:colOff>
      <xdr:row>79</xdr:row>
      <xdr:rowOff>0</xdr:rowOff>
    </xdr:to>
    <xdr:grpSp>
      <xdr:nvGrpSpPr>
        <xdr:cNvPr id="12" name="Group 18">
          <a:extLst>
            <a:ext uri="{FF2B5EF4-FFF2-40B4-BE49-F238E27FC236}">
              <a16:creationId xmlns:a16="http://schemas.microsoft.com/office/drawing/2014/main" id="{00000000-0008-0000-0700-00000C000000}"/>
            </a:ext>
          </a:extLst>
        </xdr:cNvPr>
        <xdr:cNvGrpSpPr>
          <a:grpSpLocks/>
        </xdr:cNvGrpSpPr>
      </xdr:nvGrpSpPr>
      <xdr:grpSpPr bwMode="auto">
        <a:xfrm>
          <a:off x="1094509" y="14052839"/>
          <a:ext cx="583623" cy="459797"/>
          <a:chOff x="1080" y="1958"/>
          <a:chExt cx="11520" cy="7252"/>
        </a:xfrm>
      </xdr:grpSpPr>
      <xdr:sp macro="" textlink="">
        <xdr:nvSpPr>
          <xdr:cNvPr id="13" name="Rectangle 25">
            <a:extLst>
              <a:ext uri="{FF2B5EF4-FFF2-40B4-BE49-F238E27FC236}">
                <a16:creationId xmlns:a16="http://schemas.microsoft.com/office/drawing/2014/main" id="{00000000-0008-0000-0700-00000D000000}"/>
              </a:ext>
            </a:extLst>
          </xdr:cNvPr>
          <xdr:cNvSpPr>
            <a:spLocks noChangeArrowheads="1"/>
          </xdr:cNvSpPr>
        </xdr:nvSpPr>
        <xdr:spPr bwMode="auto">
          <a:xfrm>
            <a:off x="2340" y="1958"/>
            <a:ext cx="10260" cy="6120"/>
          </a:xfrm>
          <a:prstGeom prst="rect">
            <a:avLst/>
          </a:prstGeom>
          <a:solidFill>
            <a:srgbClr val="CCFFCC"/>
          </a:solidFill>
          <a:ln w="9525">
            <a:solidFill>
              <a:srgbClr val="000000"/>
            </a:solidFill>
            <a:miter lim="800000"/>
            <a:headEnd/>
            <a:tailEnd/>
          </a:ln>
        </xdr:spPr>
      </xdr:sp>
      <xdr:sp macro="" textlink="">
        <xdr:nvSpPr>
          <xdr:cNvPr id="14" name="Rectangle 24">
            <a:extLst>
              <a:ext uri="{FF2B5EF4-FFF2-40B4-BE49-F238E27FC236}">
                <a16:creationId xmlns:a16="http://schemas.microsoft.com/office/drawing/2014/main" id="{00000000-0008-0000-0700-00000E000000}"/>
              </a:ext>
            </a:extLst>
          </xdr:cNvPr>
          <xdr:cNvSpPr>
            <a:spLocks noChangeArrowheads="1"/>
          </xdr:cNvSpPr>
        </xdr:nvSpPr>
        <xdr:spPr bwMode="auto">
          <a:xfrm>
            <a:off x="2160" y="2138"/>
            <a:ext cx="10260" cy="6120"/>
          </a:xfrm>
          <a:prstGeom prst="rect">
            <a:avLst/>
          </a:prstGeom>
          <a:solidFill>
            <a:srgbClr val="FFFF99"/>
          </a:solidFill>
          <a:ln w="9525">
            <a:solidFill>
              <a:srgbClr val="000000"/>
            </a:solidFill>
            <a:miter lim="800000"/>
            <a:headEnd/>
            <a:tailEnd/>
          </a:ln>
        </xdr:spPr>
      </xdr:sp>
      <xdr:sp macro="" textlink="">
        <xdr:nvSpPr>
          <xdr:cNvPr id="15" name="Rectangle 23">
            <a:extLst>
              <a:ext uri="{FF2B5EF4-FFF2-40B4-BE49-F238E27FC236}">
                <a16:creationId xmlns:a16="http://schemas.microsoft.com/office/drawing/2014/main" id="{00000000-0008-0000-0700-00000F000000}"/>
              </a:ext>
            </a:extLst>
          </xdr:cNvPr>
          <xdr:cNvSpPr>
            <a:spLocks noChangeArrowheads="1"/>
          </xdr:cNvSpPr>
        </xdr:nvSpPr>
        <xdr:spPr bwMode="auto">
          <a:xfrm>
            <a:off x="1980" y="2318"/>
            <a:ext cx="10260" cy="6120"/>
          </a:xfrm>
          <a:prstGeom prst="rect">
            <a:avLst/>
          </a:prstGeom>
          <a:solidFill>
            <a:srgbClr val="FFFFFF"/>
          </a:solidFill>
          <a:ln w="9525">
            <a:solidFill>
              <a:srgbClr val="000000"/>
            </a:solidFill>
            <a:prstDash val="dash"/>
            <a:miter lim="800000"/>
            <a:headEnd/>
            <a:tailEnd/>
          </a:ln>
        </xdr:spPr>
      </xdr:sp>
      <xdr:sp macro="" textlink="">
        <xdr:nvSpPr>
          <xdr:cNvPr id="16" name="Rectangle 22">
            <a:extLst>
              <a:ext uri="{FF2B5EF4-FFF2-40B4-BE49-F238E27FC236}">
                <a16:creationId xmlns:a16="http://schemas.microsoft.com/office/drawing/2014/main" id="{00000000-0008-0000-0700-000010000000}"/>
              </a:ext>
            </a:extLst>
          </xdr:cNvPr>
          <xdr:cNvSpPr>
            <a:spLocks noChangeArrowheads="1"/>
          </xdr:cNvSpPr>
        </xdr:nvSpPr>
        <xdr:spPr bwMode="auto">
          <a:xfrm>
            <a:off x="1800" y="2498"/>
            <a:ext cx="10260" cy="6120"/>
          </a:xfrm>
          <a:prstGeom prst="rect">
            <a:avLst/>
          </a:prstGeom>
          <a:solidFill>
            <a:srgbClr val="FFFFFF"/>
          </a:solidFill>
          <a:ln w="9525">
            <a:solidFill>
              <a:srgbClr val="000000"/>
            </a:solidFill>
            <a:prstDash val="dash"/>
            <a:miter lim="800000"/>
            <a:headEnd/>
            <a:tailEnd/>
          </a:ln>
        </xdr:spPr>
      </xdr:sp>
      <xdr:sp macro="" textlink="">
        <xdr:nvSpPr>
          <xdr:cNvPr id="17" name="Rectangle 21">
            <a:extLst>
              <a:ext uri="{FF2B5EF4-FFF2-40B4-BE49-F238E27FC236}">
                <a16:creationId xmlns:a16="http://schemas.microsoft.com/office/drawing/2014/main" id="{00000000-0008-0000-0700-000011000000}"/>
              </a:ext>
            </a:extLst>
          </xdr:cNvPr>
          <xdr:cNvSpPr>
            <a:spLocks noChangeArrowheads="1"/>
          </xdr:cNvSpPr>
        </xdr:nvSpPr>
        <xdr:spPr bwMode="auto">
          <a:xfrm>
            <a:off x="1620" y="2678"/>
            <a:ext cx="10260" cy="6120"/>
          </a:xfrm>
          <a:prstGeom prst="rect">
            <a:avLst/>
          </a:prstGeom>
          <a:solidFill>
            <a:srgbClr val="CC99FF"/>
          </a:solidFill>
          <a:ln w="9525">
            <a:solidFill>
              <a:srgbClr val="000000"/>
            </a:solidFill>
            <a:miter lim="800000"/>
            <a:headEnd/>
            <a:tailEnd/>
          </a:ln>
        </xdr:spPr>
      </xdr:sp>
      <xdr:sp macro="" textlink="">
        <xdr:nvSpPr>
          <xdr:cNvPr id="18" name="Rectangle 20">
            <a:extLst>
              <a:ext uri="{FF2B5EF4-FFF2-40B4-BE49-F238E27FC236}">
                <a16:creationId xmlns:a16="http://schemas.microsoft.com/office/drawing/2014/main" id="{00000000-0008-0000-0700-000012000000}"/>
              </a:ext>
            </a:extLst>
          </xdr:cNvPr>
          <xdr:cNvSpPr>
            <a:spLocks noChangeArrowheads="1"/>
          </xdr:cNvSpPr>
        </xdr:nvSpPr>
        <xdr:spPr bwMode="auto">
          <a:xfrm>
            <a:off x="1440" y="2858"/>
            <a:ext cx="10260" cy="6120"/>
          </a:xfrm>
          <a:prstGeom prst="rect">
            <a:avLst/>
          </a:prstGeom>
          <a:solidFill>
            <a:srgbClr val="FFFFFF"/>
          </a:solidFill>
          <a:ln w="9525">
            <a:solidFill>
              <a:srgbClr val="000000"/>
            </a:solidFill>
            <a:prstDash val="dash"/>
            <a:miter lim="800000"/>
            <a:headEnd/>
            <a:tailEnd/>
          </a:ln>
        </xdr:spPr>
      </xdr:sp>
      <xdr:pic>
        <xdr:nvPicPr>
          <xdr:cNvPr id="19" name="Picture 19" descr="೪Ĉ">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0" y="3038"/>
            <a:ext cx="10440" cy="6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114300</xdr:colOff>
      <xdr:row>79</xdr:row>
      <xdr:rowOff>104775</xdr:rowOff>
    </xdr:from>
    <xdr:to>
      <xdr:col>12</xdr:col>
      <xdr:colOff>95250</xdr:colOff>
      <xdr:row>83</xdr:row>
      <xdr:rowOff>123825</xdr:rowOff>
    </xdr:to>
    <xdr:sp macro="" textlink="">
      <xdr:nvSpPr>
        <xdr:cNvPr id="20" name="AutoShape 26">
          <a:extLst>
            <a:ext uri="{FF2B5EF4-FFF2-40B4-BE49-F238E27FC236}">
              <a16:creationId xmlns:a16="http://schemas.microsoft.com/office/drawing/2014/main" id="{00000000-0008-0000-0700-000014000000}"/>
            </a:ext>
          </a:extLst>
        </xdr:cNvPr>
        <xdr:cNvSpPr>
          <a:spLocks/>
        </xdr:cNvSpPr>
      </xdr:nvSpPr>
      <xdr:spPr bwMode="auto">
        <a:xfrm>
          <a:off x="2000250" y="13668375"/>
          <a:ext cx="4114800" cy="742950"/>
        </a:xfrm>
        <a:prstGeom prst="borderCallout2">
          <a:avLst>
            <a:gd name="adj1" fmla="val 15384"/>
            <a:gd name="adj2" fmla="val -1852"/>
            <a:gd name="adj3" fmla="val 15384"/>
            <a:gd name="adj4" fmla="val -9954"/>
            <a:gd name="adj5" fmla="val -15384"/>
            <a:gd name="adj6" fmla="val -15972"/>
          </a:avLst>
        </a:prstGeom>
        <a:solidFill>
          <a:srgbClr val="FFFFFF"/>
        </a:solidFill>
        <a:ln w="9525">
          <a:solidFill>
            <a:srgbClr val="000000"/>
          </a:solidFill>
          <a:miter lim="800000"/>
          <a:headEnd/>
          <a:tailEnd type="triangle" w="med" len="me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汚泥</a:t>
          </a:r>
          <a:r>
            <a:rPr lang="ja-JP" altLang="en-US" sz="1050" b="0" i="0" u="none" strike="noStrike" baseline="0">
              <a:solidFill>
                <a:srgbClr val="000000"/>
              </a:solidFill>
              <a:latin typeface="Century"/>
              <a:ea typeface="ＭＳ 明朝"/>
            </a:rPr>
            <a:t>(</a:t>
          </a:r>
          <a:r>
            <a:rPr lang="ja-JP" altLang="en-US" sz="1050" b="0" i="0" u="none" strike="noStrike" baseline="0">
              <a:solidFill>
                <a:srgbClr val="000000"/>
              </a:solidFill>
              <a:latin typeface="ＭＳ 明朝"/>
              <a:ea typeface="ＭＳ 明朝"/>
            </a:rPr>
            <a:t>有害</a:t>
          </a:r>
          <a:r>
            <a:rPr lang="ja-JP" altLang="en-US" sz="1050" b="0" i="0" u="none" strike="noStrike" baseline="0">
              <a:solidFill>
                <a:srgbClr val="000000"/>
              </a:solidFill>
              <a:latin typeface="Century"/>
              <a:ea typeface="ＭＳ 明朝"/>
            </a:rPr>
            <a:t>)</a:t>
          </a:r>
          <a:r>
            <a:rPr lang="ja-JP" altLang="en-US" sz="1050" b="0" i="0" u="none" strike="noStrike" baseline="0">
              <a:solidFill>
                <a:srgbClr val="000000"/>
              </a:solidFill>
              <a:latin typeface="ＭＳ 明朝"/>
              <a:ea typeface="ＭＳ 明朝"/>
            </a:rPr>
            <a:t>の収集運搬を、○○倉庫までは収集運搬業者</a:t>
          </a:r>
          <a:r>
            <a:rPr lang="ja-JP" altLang="en-US" sz="1050" b="0" i="0" u="none" strike="noStrike" baseline="0">
              <a:solidFill>
                <a:srgbClr val="000000"/>
              </a:solidFill>
              <a:latin typeface="Century"/>
              <a:ea typeface="ＭＳ 明朝"/>
            </a:rPr>
            <a:t>B</a:t>
          </a:r>
          <a:r>
            <a:rPr lang="ja-JP" altLang="en-US" sz="1050" b="0" i="0" u="none" strike="noStrike" baseline="0">
              <a:solidFill>
                <a:srgbClr val="000000"/>
              </a:solidFill>
              <a:latin typeface="ＭＳ 明朝"/>
              <a:ea typeface="ＭＳ 明朝"/>
            </a:rPr>
            <a:t>、○○倉庫から処分場までは収集運搬業者</a:t>
          </a:r>
          <a:r>
            <a:rPr lang="ja-JP" altLang="en-US" sz="1050" b="0" i="0" u="none" strike="noStrike" baseline="0">
              <a:solidFill>
                <a:srgbClr val="000000"/>
              </a:solidFill>
              <a:latin typeface="Century"/>
              <a:ea typeface="ＭＳ 明朝"/>
            </a:rPr>
            <a:t>C</a:t>
          </a:r>
          <a:r>
            <a:rPr lang="ja-JP" altLang="en-US" sz="1050" b="0" i="0" u="none" strike="noStrike" baseline="0">
              <a:solidFill>
                <a:srgbClr val="000000"/>
              </a:solidFill>
              <a:latin typeface="ＭＳ 明朝"/>
              <a:ea typeface="ＭＳ 明朝"/>
            </a:rPr>
            <a:t>に委託し、処分を処分業者</a:t>
          </a:r>
          <a:r>
            <a:rPr lang="ja-JP" altLang="en-US" sz="1050" b="0" i="0" u="none" strike="noStrike" baseline="0">
              <a:solidFill>
                <a:srgbClr val="000000"/>
              </a:solidFill>
              <a:latin typeface="Century"/>
              <a:ea typeface="ＭＳ 明朝"/>
            </a:rPr>
            <a:t>D</a:t>
          </a:r>
          <a:r>
            <a:rPr lang="ja-JP" altLang="en-US" sz="1050" b="0" i="0" u="none" strike="noStrike" baseline="0">
              <a:solidFill>
                <a:srgbClr val="000000"/>
              </a:solidFill>
              <a:latin typeface="ＭＳ 明朝"/>
              <a:ea typeface="ＭＳ 明朝"/>
            </a:rPr>
            <a:t>に委託した。年間マニフェストを</a:t>
          </a:r>
          <a:r>
            <a:rPr lang="ja-JP" altLang="en-US" sz="1050" b="0" i="0" u="none" strike="noStrike" baseline="0">
              <a:solidFill>
                <a:srgbClr val="000000"/>
              </a:solidFill>
              <a:latin typeface="Century"/>
              <a:ea typeface="ＭＳ 明朝"/>
            </a:rPr>
            <a:t>10</a:t>
          </a:r>
          <a:r>
            <a:rPr lang="ja-JP" altLang="en-US" sz="1050" b="0" i="0" u="none" strike="noStrike" baseline="0">
              <a:solidFill>
                <a:srgbClr val="000000"/>
              </a:solidFill>
              <a:latin typeface="ＭＳ 明朝"/>
              <a:ea typeface="ＭＳ 明朝"/>
            </a:rPr>
            <a:t>枚（セット）交付し、汚泥</a:t>
          </a:r>
          <a:r>
            <a:rPr lang="ja-JP" altLang="en-US" sz="1050" b="0" i="0" u="none" strike="noStrike" baseline="0">
              <a:solidFill>
                <a:srgbClr val="000000"/>
              </a:solidFill>
              <a:latin typeface="Century"/>
              <a:ea typeface="ＭＳ 明朝"/>
            </a:rPr>
            <a:t>(</a:t>
          </a:r>
          <a:r>
            <a:rPr lang="ja-JP" altLang="en-US" sz="1050" b="0" i="0" u="none" strike="noStrike" baseline="0">
              <a:solidFill>
                <a:srgbClr val="000000"/>
              </a:solidFill>
              <a:latin typeface="ＭＳ 明朝"/>
              <a:ea typeface="ＭＳ 明朝"/>
            </a:rPr>
            <a:t>有害</a:t>
          </a:r>
          <a:r>
            <a:rPr lang="ja-JP" altLang="en-US" sz="1050" b="0" i="0" u="none" strike="noStrike" baseline="0">
              <a:solidFill>
                <a:srgbClr val="000000"/>
              </a:solidFill>
              <a:latin typeface="Century"/>
              <a:ea typeface="ＭＳ 明朝"/>
            </a:rPr>
            <a:t>)</a:t>
          </a:r>
          <a:r>
            <a:rPr lang="ja-JP" altLang="en-US" sz="1050" b="0" i="0" u="none" strike="noStrike" baseline="0">
              <a:solidFill>
                <a:srgbClr val="000000"/>
              </a:solidFill>
              <a:latin typeface="ＭＳ 明朝"/>
              <a:ea typeface="ＭＳ 明朝"/>
            </a:rPr>
            <a:t>の委託量は合計</a:t>
          </a:r>
          <a:r>
            <a:rPr lang="ja-JP" altLang="en-US" sz="1050" b="0" i="0" u="none" strike="noStrike" baseline="0">
              <a:solidFill>
                <a:srgbClr val="000000"/>
              </a:solidFill>
              <a:latin typeface="Century"/>
              <a:ea typeface="ＭＳ 明朝"/>
            </a:rPr>
            <a:t>20</a:t>
          </a:r>
          <a:r>
            <a:rPr lang="ja-JP" altLang="en-US" sz="1050" b="0" i="0" u="none" strike="noStrike" baseline="0">
              <a:solidFill>
                <a:srgbClr val="000000"/>
              </a:solidFill>
              <a:latin typeface="ＭＳ 明朝"/>
              <a:ea typeface="ＭＳ 明朝"/>
            </a:rPr>
            <a:t>トンであった。</a:t>
          </a:r>
        </a:p>
      </xdr:txBody>
    </xdr:sp>
    <xdr:clientData/>
  </xdr:twoCellAnchor>
  <xdr:twoCellAnchor>
    <xdr:from>
      <xdr:col>1</xdr:col>
      <xdr:colOff>9525</xdr:colOff>
      <xdr:row>65</xdr:row>
      <xdr:rowOff>0</xdr:rowOff>
    </xdr:from>
    <xdr:to>
      <xdr:col>8</xdr:col>
      <xdr:colOff>466725</xdr:colOff>
      <xdr:row>71</xdr:row>
      <xdr:rowOff>161925</xdr:rowOff>
    </xdr:to>
    <xdr:sp macro="" textlink="">
      <xdr:nvSpPr>
        <xdr:cNvPr id="21" name="AutoShape 38">
          <a:extLst>
            <a:ext uri="{FF2B5EF4-FFF2-40B4-BE49-F238E27FC236}">
              <a16:creationId xmlns:a16="http://schemas.microsoft.com/office/drawing/2014/main" id="{00000000-0008-0000-0700-000015000000}"/>
            </a:ext>
          </a:extLst>
        </xdr:cNvPr>
        <xdr:cNvSpPr>
          <a:spLocks noChangeArrowheads="1"/>
        </xdr:cNvSpPr>
      </xdr:nvSpPr>
      <xdr:spPr bwMode="auto">
        <a:xfrm>
          <a:off x="95250" y="11106150"/>
          <a:ext cx="4543425" cy="1200150"/>
        </a:xfrm>
        <a:prstGeom prst="wedgeRectCallout">
          <a:avLst>
            <a:gd name="adj1" fmla="val 1991"/>
            <a:gd name="adj2" fmla="val 7619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運搬受託者B(４つの許可番号を持っている。)</a:t>
          </a:r>
        </a:p>
        <a:p>
          <a:pPr algn="l" rtl="0">
            <a:lnSpc>
              <a:spcPts val="1300"/>
            </a:lnSpc>
            <a:defRPr sz="1000"/>
          </a:pPr>
          <a:r>
            <a:rPr lang="ja-JP" altLang="en-US" sz="1050" b="0" i="0" u="none" strike="noStrike" baseline="0">
              <a:solidFill>
                <a:srgbClr val="000000"/>
              </a:solidFill>
              <a:latin typeface="ＭＳ 明朝"/>
              <a:ea typeface="ＭＳ 明朝"/>
            </a:rPr>
            <a:t>　　　許可番号</a:t>
          </a:r>
        </a:p>
        <a:p>
          <a:pPr algn="l" rtl="0">
            <a:lnSpc>
              <a:spcPts val="1300"/>
            </a:lnSpc>
            <a:defRPr sz="1000"/>
          </a:pPr>
          <a:r>
            <a:rPr lang="ja-JP" altLang="en-US" sz="1050" b="0" i="0" u="none" strike="noStrike" baseline="0">
              <a:solidFill>
                <a:srgbClr val="000000"/>
              </a:solidFill>
              <a:latin typeface="ＭＳ 明朝"/>
              <a:ea typeface="ＭＳ 明朝"/>
            </a:rPr>
            <a:t>　　　2806××××××　　　　　　　3308○○○○○○</a:t>
          </a:r>
        </a:p>
        <a:p>
          <a:pPr algn="l" rtl="0">
            <a:defRPr sz="1000"/>
          </a:pPr>
          <a:r>
            <a:rPr lang="ja-JP" altLang="en-US" sz="1050" b="0" i="0" u="none" strike="noStrike" baseline="0">
              <a:solidFill>
                <a:srgbClr val="000000"/>
              </a:solidFill>
              <a:latin typeface="ＭＳ 明朝"/>
              <a:ea typeface="ＭＳ 明朝"/>
            </a:rPr>
            <a:t>　　　(産廃収集運搬業)　　　　　　　(産廃収集運搬業)</a:t>
          </a:r>
        </a:p>
        <a:p>
          <a:pPr algn="l" rtl="0">
            <a:defRPr sz="1000"/>
          </a:pPr>
          <a:r>
            <a:rPr lang="ja-JP" altLang="en-US" sz="1050" b="0" i="0" u="none" strike="noStrike" baseline="0">
              <a:solidFill>
                <a:srgbClr val="000000"/>
              </a:solidFill>
              <a:latin typeface="ＭＳ 明朝"/>
              <a:ea typeface="ＭＳ 明朝"/>
            </a:rPr>
            <a:t>　　　2856××××××　　　　　　　3358○○○○○○</a:t>
          </a:r>
        </a:p>
        <a:p>
          <a:pPr algn="l" rtl="0">
            <a:lnSpc>
              <a:spcPts val="1300"/>
            </a:lnSpc>
            <a:defRPr sz="1000"/>
          </a:pPr>
          <a:r>
            <a:rPr lang="ja-JP" altLang="en-US" sz="1050" b="0" i="0" u="none" strike="noStrike" baseline="0">
              <a:solidFill>
                <a:srgbClr val="000000"/>
              </a:solidFill>
              <a:latin typeface="ＭＳ 明朝"/>
              <a:ea typeface="ＭＳ 明朝"/>
            </a:rPr>
            <a:t>　　　(特管産廃収集運搬業)　　　　　(特管産廃収集運搬業)</a:t>
          </a:r>
        </a:p>
        <a:p>
          <a:pPr algn="l" rtl="0">
            <a:defRPr sz="1000"/>
          </a:pPr>
          <a:endParaRPr lang="ja-JP" altLang="en-US" sz="1050" b="0" i="0" u="none" strike="noStrike" baseline="0">
            <a:solidFill>
              <a:srgbClr val="000000"/>
            </a:solidFill>
            <a:latin typeface="Century"/>
          </a:endParaRPr>
        </a:p>
        <a:p>
          <a:pPr algn="l" rtl="0">
            <a:defRPr sz="1000"/>
          </a:pPr>
          <a:r>
            <a:rPr lang="ja-JP" altLang="en-US" sz="1050" b="0" i="0" u="none" strike="noStrike" baseline="0">
              <a:solidFill>
                <a:srgbClr val="000000"/>
              </a:solidFill>
              <a:latin typeface="Century"/>
            </a:rPr>
            <a:t> </a:t>
          </a:r>
        </a:p>
      </xdr:txBody>
    </xdr:sp>
    <xdr:clientData/>
  </xdr:twoCellAnchor>
  <xdr:twoCellAnchor>
    <xdr:from>
      <xdr:col>9</xdr:col>
      <xdr:colOff>47625</xdr:colOff>
      <xdr:row>64</xdr:row>
      <xdr:rowOff>171450</xdr:rowOff>
    </xdr:from>
    <xdr:to>
      <xdr:col>12</xdr:col>
      <xdr:colOff>457200</xdr:colOff>
      <xdr:row>71</xdr:row>
      <xdr:rowOff>161925</xdr:rowOff>
    </xdr:to>
    <xdr:sp macro="" textlink="">
      <xdr:nvSpPr>
        <xdr:cNvPr id="22" name="AutoShape 36">
          <a:extLst>
            <a:ext uri="{FF2B5EF4-FFF2-40B4-BE49-F238E27FC236}">
              <a16:creationId xmlns:a16="http://schemas.microsoft.com/office/drawing/2014/main" id="{00000000-0008-0000-0700-000016000000}"/>
            </a:ext>
          </a:extLst>
        </xdr:cNvPr>
        <xdr:cNvSpPr>
          <a:spLocks noChangeArrowheads="1"/>
        </xdr:cNvSpPr>
      </xdr:nvSpPr>
      <xdr:spPr bwMode="auto">
        <a:xfrm>
          <a:off x="4791075" y="11096625"/>
          <a:ext cx="1685925" cy="1209675"/>
        </a:xfrm>
        <a:prstGeom prst="wedgeRectCallout">
          <a:avLst>
            <a:gd name="adj1" fmla="val -38699"/>
            <a:gd name="adj2" fmla="val 86222"/>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ＭＳ 明朝"/>
              <a:ea typeface="ＭＳ 明朝"/>
            </a:rPr>
            <a:t>処分受託者D（２つの許可番号を持っている。）</a:t>
          </a:r>
        </a:p>
        <a:p>
          <a:pPr algn="l" rtl="0">
            <a:lnSpc>
              <a:spcPts val="1200"/>
            </a:lnSpc>
            <a:defRPr sz="1000"/>
          </a:pPr>
          <a:r>
            <a:rPr lang="ja-JP" altLang="en-US" sz="1050" b="0" i="0" u="none" strike="noStrike" baseline="0">
              <a:solidFill>
                <a:srgbClr val="000000"/>
              </a:solidFill>
              <a:latin typeface="ＭＳ 明朝"/>
              <a:ea typeface="ＭＳ 明朝"/>
            </a:rPr>
            <a:t>許可番号</a:t>
          </a:r>
        </a:p>
        <a:p>
          <a:pPr algn="l" rtl="0">
            <a:lnSpc>
              <a:spcPts val="1200"/>
            </a:lnSpc>
            <a:defRPr sz="1000"/>
          </a:pPr>
          <a:r>
            <a:rPr lang="ja-JP" altLang="en-US" sz="1050" b="0" i="0" u="none" strike="noStrike" baseline="0">
              <a:solidFill>
                <a:srgbClr val="000000"/>
              </a:solidFill>
              <a:latin typeface="ＭＳ 明朝"/>
              <a:ea typeface="ＭＳ 明朝"/>
            </a:rPr>
            <a:t>3328▲▲▲▲▲▲</a:t>
          </a:r>
        </a:p>
        <a:p>
          <a:pPr algn="l" rtl="0">
            <a:lnSpc>
              <a:spcPts val="1200"/>
            </a:lnSpc>
            <a:defRPr sz="1000"/>
          </a:pPr>
          <a:r>
            <a:rPr lang="ja-JP" altLang="en-US" sz="1050" b="0" i="0" u="none" strike="noStrike" baseline="0">
              <a:solidFill>
                <a:srgbClr val="000000"/>
              </a:solidFill>
              <a:latin typeface="ＭＳ 明朝"/>
              <a:ea typeface="ＭＳ 明朝"/>
            </a:rPr>
            <a:t>(産廃処分業)</a:t>
          </a:r>
        </a:p>
        <a:p>
          <a:pPr algn="l" rtl="0">
            <a:lnSpc>
              <a:spcPts val="1100"/>
            </a:lnSpc>
            <a:defRPr sz="1000"/>
          </a:pPr>
          <a:r>
            <a:rPr lang="ja-JP" altLang="en-US" sz="1050" b="0" i="0" u="none" strike="noStrike" baseline="0">
              <a:solidFill>
                <a:srgbClr val="000000"/>
              </a:solidFill>
              <a:latin typeface="ＭＳ 明朝"/>
              <a:ea typeface="ＭＳ 明朝"/>
            </a:rPr>
            <a:t>3378▲▲▲▲▲▲</a:t>
          </a:r>
        </a:p>
        <a:p>
          <a:pPr algn="l" rtl="0">
            <a:lnSpc>
              <a:spcPts val="1200"/>
            </a:lnSpc>
            <a:defRPr sz="1000"/>
          </a:pPr>
          <a:r>
            <a:rPr lang="ja-JP" altLang="en-US" sz="1050" b="0" i="0" u="none" strike="noStrike" baseline="0">
              <a:solidFill>
                <a:srgbClr val="000000"/>
              </a:solidFill>
              <a:latin typeface="ＭＳ 明朝"/>
              <a:ea typeface="ＭＳ 明朝"/>
            </a:rPr>
            <a:t>(特管産廃処分業)</a:t>
          </a:r>
        </a:p>
        <a:p>
          <a:pPr algn="l" rtl="0">
            <a:lnSpc>
              <a:spcPts val="1000"/>
            </a:lnSpc>
            <a:defRPr sz="1000"/>
          </a:pPr>
          <a:endParaRPr lang="ja-JP" altLang="en-US" sz="1050" b="0" i="0" u="none" strike="noStrike" baseline="0">
            <a:solidFill>
              <a:srgbClr val="000000"/>
            </a:solidFill>
            <a:latin typeface="Century"/>
          </a:endParaRPr>
        </a:p>
        <a:p>
          <a:pPr algn="l" rtl="0">
            <a:lnSpc>
              <a:spcPts val="1000"/>
            </a:lnSpc>
            <a:defRPr sz="1000"/>
          </a:pPr>
          <a:r>
            <a:rPr lang="ja-JP" altLang="en-US" sz="1050" b="0" i="0" u="none" strike="noStrike" baseline="0">
              <a:solidFill>
                <a:srgbClr val="000000"/>
              </a:solidFill>
              <a:latin typeface="Century"/>
            </a:rPr>
            <a:t> </a:t>
          </a:r>
        </a:p>
      </xdr:txBody>
    </xdr:sp>
    <xdr:clientData/>
  </xdr:twoCellAnchor>
  <xdr:twoCellAnchor>
    <xdr:from>
      <xdr:col>4</xdr:col>
      <xdr:colOff>257175</xdr:colOff>
      <xdr:row>73</xdr:row>
      <xdr:rowOff>95250</xdr:rowOff>
    </xdr:from>
    <xdr:to>
      <xdr:col>5</xdr:col>
      <xdr:colOff>304800</xdr:colOff>
      <xdr:row>75</xdr:row>
      <xdr:rowOff>114300</xdr:rowOff>
    </xdr:to>
    <xdr:grpSp>
      <xdr:nvGrpSpPr>
        <xdr:cNvPr id="23" name="Group 29">
          <a:extLst>
            <a:ext uri="{FF2B5EF4-FFF2-40B4-BE49-F238E27FC236}">
              <a16:creationId xmlns:a16="http://schemas.microsoft.com/office/drawing/2014/main" id="{00000000-0008-0000-0700-000017000000}"/>
            </a:ext>
          </a:extLst>
        </xdr:cNvPr>
        <xdr:cNvGrpSpPr>
          <a:grpSpLocks/>
        </xdr:cNvGrpSpPr>
      </xdr:nvGrpSpPr>
      <xdr:grpSpPr bwMode="auto">
        <a:xfrm>
          <a:off x="2136198" y="13534159"/>
          <a:ext cx="610466" cy="365414"/>
          <a:chOff x="2421" y="4865"/>
          <a:chExt cx="2520" cy="1440"/>
        </a:xfrm>
      </xdr:grpSpPr>
      <xdr:sp macro="" textlink="">
        <xdr:nvSpPr>
          <xdr:cNvPr id="24" name="AutoShape 35">
            <a:extLst>
              <a:ext uri="{FF2B5EF4-FFF2-40B4-BE49-F238E27FC236}">
                <a16:creationId xmlns:a16="http://schemas.microsoft.com/office/drawing/2014/main" id="{00000000-0008-0000-0700-000018000000}"/>
              </a:ext>
            </a:extLst>
          </xdr:cNvPr>
          <xdr:cNvSpPr>
            <a:spLocks noChangeArrowheads="1"/>
          </xdr:cNvSpPr>
        </xdr:nvSpPr>
        <xdr:spPr bwMode="auto">
          <a:xfrm>
            <a:off x="2615" y="4865"/>
            <a:ext cx="1434" cy="947"/>
          </a:xfrm>
          <a:prstGeom prst="cloudCallout">
            <a:avLst>
              <a:gd name="adj1" fmla="val 20269"/>
              <a:gd name="adj2" fmla="val 26000"/>
            </a:avLst>
          </a:prstGeom>
          <a:solidFill>
            <a:srgbClr val="FFCC99"/>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 </a:t>
            </a:r>
          </a:p>
        </xdr:txBody>
      </xdr:sp>
      <xdr:sp macro="" textlink="">
        <xdr:nvSpPr>
          <xdr:cNvPr id="25" name="Rectangle 34">
            <a:extLst>
              <a:ext uri="{FF2B5EF4-FFF2-40B4-BE49-F238E27FC236}">
                <a16:creationId xmlns:a16="http://schemas.microsoft.com/office/drawing/2014/main" id="{00000000-0008-0000-0700-000019000000}"/>
              </a:ext>
            </a:extLst>
          </xdr:cNvPr>
          <xdr:cNvSpPr>
            <a:spLocks noChangeArrowheads="1"/>
          </xdr:cNvSpPr>
        </xdr:nvSpPr>
        <xdr:spPr bwMode="auto">
          <a:xfrm>
            <a:off x="2421" y="5405"/>
            <a:ext cx="1620" cy="539"/>
          </a:xfrm>
          <a:prstGeom prst="rect">
            <a:avLst/>
          </a:prstGeom>
          <a:solidFill>
            <a:srgbClr val="FFFFFF"/>
          </a:solidFill>
          <a:ln w="9525">
            <a:solidFill>
              <a:srgbClr val="000000"/>
            </a:solidFill>
            <a:miter lim="800000"/>
            <a:headEnd/>
            <a:tailEnd/>
          </a:ln>
        </xdr:spPr>
      </xdr:sp>
      <xdr:sp macro="" textlink="">
        <xdr:nvSpPr>
          <xdr:cNvPr id="26" name="AutoShape 33">
            <a:extLst>
              <a:ext uri="{FF2B5EF4-FFF2-40B4-BE49-F238E27FC236}">
                <a16:creationId xmlns:a16="http://schemas.microsoft.com/office/drawing/2014/main" id="{00000000-0008-0000-0700-00001A000000}"/>
              </a:ext>
            </a:extLst>
          </xdr:cNvPr>
          <xdr:cNvSpPr>
            <a:spLocks noChangeArrowheads="1"/>
          </xdr:cNvSpPr>
        </xdr:nvSpPr>
        <xdr:spPr bwMode="auto">
          <a:xfrm>
            <a:off x="4041" y="4865"/>
            <a:ext cx="900" cy="1140"/>
          </a:xfrm>
          <a:prstGeom prst="flowChartAlternateProcess">
            <a:avLst/>
          </a:prstGeom>
          <a:solidFill>
            <a:srgbClr val="FFFFFF"/>
          </a:solidFill>
          <a:ln w="9525">
            <a:solidFill>
              <a:srgbClr val="000000"/>
            </a:solidFill>
            <a:miter lim="800000"/>
            <a:headEnd/>
            <a:tailEnd/>
          </a:ln>
        </xdr:spPr>
      </xdr:sp>
      <xdr:sp macro="" textlink="">
        <xdr:nvSpPr>
          <xdr:cNvPr id="27" name="AutoShape 32">
            <a:extLst>
              <a:ext uri="{FF2B5EF4-FFF2-40B4-BE49-F238E27FC236}">
                <a16:creationId xmlns:a16="http://schemas.microsoft.com/office/drawing/2014/main" id="{00000000-0008-0000-0700-00001B000000}"/>
              </a:ext>
            </a:extLst>
          </xdr:cNvPr>
          <xdr:cNvSpPr>
            <a:spLocks noChangeArrowheads="1"/>
          </xdr:cNvSpPr>
        </xdr:nvSpPr>
        <xdr:spPr bwMode="auto">
          <a:xfrm>
            <a:off x="4401" y="5045"/>
            <a:ext cx="540" cy="360"/>
          </a:xfrm>
          <a:prstGeom prst="flowChartAlternateProcess">
            <a:avLst/>
          </a:prstGeom>
          <a:solidFill>
            <a:srgbClr val="FFFFFF"/>
          </a:solidFill>
          <a:ln w="9525">
            <a:solidFill>
              <a:srgbClr val="000000"/>
            </a:solidFill>
            <a:miter lim="800000"/>
            <a:headEnd/>
            <a:tailEnd/>
          </a:ln>
        </xdr:spPr>
      </xdr:sp>
      <xdr:sp macro="" textlink="">
        <xdr:nvSpPr>
          <xdr:cNvPr id="28" name="AutoShape 31">
            <a:extLst>
              <a:ext uri="{FF2B5EF4-FFF2-40B4-BE49-F238E27FC236}">
                <a16:creationId xmlns:a16="http://schemas.microsoft.com/office/drawing/2014/main" id="{00000000-0008-0000-0700-00001C000000}"/>
              </a:ext>
            </a:extLst>
          </xdr:cNvPr>
          <xdr:cNvSpPr>
            <a:spLocks noChangeArrowheads="1"/>
          </xdr:cNvSpPr>
        </xdr:nvSpPr>
        <xdr:spPr bwMode="auto">
          <a:xfrm>
            <a:off x="4221" y="5765"/>
            <a:ext cx="540" cy="54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160 w 21600"/>
              <a:gd name="T25" fmla="*/ 3160 h 21600"/>
              <a:gd name="T26" fmla="*/ 18440 w 21600"/>
              <a:gd name="T27" fmla="*/ 18440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solidFill>
            <a:srgbClr val="FFFFFF"/>
          </a:solidFill>
          <a:ln w="9525">
            <a:solidFill>
              <a:srgbClr val="000000"/>
            </a:solidFill>
            <a:round/>
            <a:headEnd/>
            <a:tailEnd/>
          </a:ln>
        </xdr:spPr>
      </xdr:sp>
      <xdr:sp macro="" textlink="">
        <xdr:nvSpPr>
          <xdr:cNvPr id="29" name="AutoShape 30">
            <a:extLst>
              <a:ext uri="{FF2B5EF4-FFF2-40B4-BE49-F238E27FC236}">
                <a16:creationId xmlns:a16="http://schemas.microsoft.com/office/drawing/2014/main" id="{00000000-0008-0000-0700-00001D000000}"/>
              </a:ext>
            </a:extLst>
          </xdr:cNvPr>
          <xdr:cNvSpPr>
            <a:spLocks noChangeArrowheads="1"/>
          </xdr:cNvSpPr>
        </xdr:nvSpPr>
        <xdr:spPr bwMode="auto">
          <a:xfrm>
            <a:off x="2601" y="5765"/>
            <a:ext cx="540" cy="54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160 w 21600"/>
              <a:gd name="T25" fmla="*/ 3160 h 21600"/>
              <a:gd name="T26" fmla="*/ 18440 w 21600"/>
              <a:gd name="T27" fmla="*/ 18440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solidFill>
            <a:srgbClr val="FFFFFF"/>
          </a:solidFill>
          <a:ln w="9525">
            <a:solidFill>
              <a:srgbClr val="000000"/>
            </a:solidFill>
            <a:round/>
            <a:headEnd/>
            <a:tailEnd/>
          </a:ln>
        </xdr:spPr>
      </xdr:sp>
    </xdr:grpSp>
    <xdr:clientData/>
  </xdr:twoCellAnchor>
  <xdr:twoCellAnchor>
    <xdr:from>
      <xdr:col>4</xdr:col>
      <xdr:colOff>142875</xdr:colOff>
      <xdr:row>67</xdr:row>
      <xdr:rowOff>0</xdr:rowOff>
    </xdr:from>
    <xdr:to>
      <xdr:col>5</xdr:col>
      <xdr:colOff>95250</xdr:colOff>
      <xdr:row>71</xdr:row>
      <xdr:rowOff>123825</xdr:rowOff>
    </xdr:to>
    <xdr:sp macro="" textlink="">
      <xdr:nvSpPr>
        <xdr:cNvPr id="30" name="Rectangle 28">
          <a:extLst>
            <a:ext uri="{FF2B5EF4-FFF2-40B4-BE49-F238E27FC236}">
              <a16:creationId xmlns:a16="http://schemas.microsoft.com/office/drawing/2014/main" id="{00000000-0008-0000-0700-00001E000000}"/>
            </a:ext>
          </a:extLst>
        </xdr:cNvPr>
        <xdr:cNvSpPr>
          <a:spLocks noChangeArrowheads="1"/>
        </xdr:cNvSpPr>
      </xdr:nvSpPr>
      <xdr:spPr bwMode="auto">
        <a:xfrm>
          <a:off x="2028825" y="11449050"/>
          <a:ext cx="523875" cy="8191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CCFFCC"/>
              </a:solidFill>
            </a14:hiddenFill>
          </a:ext>
        </a:ex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a:ea typeface="ＭＳ 明朝"/>
            </a:rPr>
            <a:t>積込場所以外の業許可</a:t>
          </a:r>
        </a:p>
      </xdr:txBody>
    </xdr:sp>
    <xdr:clientData/>
  </xdr:twoCellAnchor>
  <xdr:twoCellAnchor>
    <xdr:from>
      <xdr:col>1</xdr:col>
      <xdr:colOff>0</xdr:colOff>
      <xdr:row>67</xdr:row>
      <xdr:rowOff>19050</xdr:rowOff>
    </xdr:from>
    <xdr:to>
      <xdr:col>1</xdr:col>
      <xdr:colOff>457200</xdr:colOff>
      <xdr:row>71</xdr:row>
      <xdr:rowOff>114300</xdr:rowOff>
    </xdr:to>
    <xdr:sp macro="" textlink="">
      <xdr:nvSpPr>
        <xdr:cNvPr id="31" name="Rectangle 27">
          <a:extLst>
            <a:ext uri="{FF2B5EF4-FFF2-40B4-BE49-F238E27FC236}">
              <a16:creationId xmlns:a16="http://schemas.microsoft.com/office/drawing/2014/main" id="{00000000-0008-0000-0700-00001F000000}"/>
            </a:ext>
          </a:extLst>
        </xdr:cNvPr>
        <xdr:cNvSpPr>
          <a:spLocks noChangeArrowheads="1"/>
        </xdr:cNvSpPr>
      </xdr:nvSpPr>
      <xdr:spPr bwMode="auto">
        <a:xfrm>
          <a:off x="85725" y="11468100"/>
          <a:ext cx="457200" cy="79057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CCFFCC"/>
              </a:solidFill>
            </a14:hiddenFill>
          </a:ext>
        </a:ex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明朝"/>
              <a:ea typeface="ＭＳ 明朝"/>
            </a:rPr>
            <a:t>積込  場所の業許可</a:t>
          </a:r>
        </a:p>
      </xdr:txBody>
    </xdr:sp>
    <xdr:clientData/>
  </xdr:twoCellAnchor>
  <xdr:twoCellAnchor>
    <xdr:from>
      <xdr:col>3</xdr:col>
      <xdr:colOff>438150</xdr:colOff>
      <xdr:row>77</xdr:row>
      <xdr:rowOff>66675</xdr:rowOff>
    </xdr:from>
    <xdr:to>
      <xdr:col>4</xdr:col>
      <xdr:colOff>257175</xdr:colOff>
      <xdr:row>78</xdr:row>
      <xdr:rowOff>114300</xdr:rowOff>
    </xdr:to>
    <xdr:sp macro="" textlink="">
      <xdr:nvSpPr>
        <xdr:cNvPr id="32" name="Rectangle 64">
          <a:extLst>
            <a:ext uri="{FF2B5EF4-FFF2-40B4-BE49-F238E27FC236}">
              <a16:creationId xmlns:a16="http://schemas.microsoft.com/office/drawing/2014/main" id="{00000000-0008-0000-0700-000020000000}"/>
            </a:ext>
          </a:extLst>
        </xdr:cNvPr>
        <xdr:cNvSpPr>
          <a:spLocks noChangeArrowheads="1"/>
        </xdr:cNvSpPr>
      </xdr:nvSpPr>
      <xdr:spPr bwMode="auto">
        <a:xfrm>
          <a:off x="1752600" y="13268325"/>
          <a:ext cx="3905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×10</a:t>
          </a:r>
        </a:p>
      </xdr:txBody>
    </xdr:sp>
    <xdr:clientData/>
  </xdr:twoCellAnchor>
  <xdr:twoCellAnchor>
    <xdr:from>
      <xdr:col>1</xdr:col>
      <xdr:colOff>19050</xdr:colOff>
      <xdr:row>84</xdr:row>
      <xdr:rowOff>28575</xdr:rowOff>
    </xdr:from>
    <xdr:to>
      <xdr:col>12</xdr:col>
      <xdr:colOff>457200</xdr:colOff>
      <xdr:row>87</xdr:row>
      <xdr:rowOff>114300</xdr:rowOff>
    </xdr:to>
    <xdr:pic>
      <xdr:nvPicPr>
        <xdr:cNvPr id="33" name="Picture 112" descr="΅¬">
          <a:extLst>
            <a:ext uri="{FF2B5EF4-FFF2-40B4-BE49-F238E27FC236}">
              <a16:creationId xmlns:a16="http://schemas.microsoft.com/office/drawing/2014/main" id="{00000000-0008-0000-0700-00002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14497050"/>
          <a:ext cx="637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333375</xdr:colOff>
      <xdr:row>86</xdr:row>
      <xdr:rowOff>95250</xdr:rowOff>
    </xdr:from>
    <xdr:to>
      <xdr:col>10</xdr:col>
      <xdr:colOff>352425</xdr:colOff>
      <xdr:row>87</xdr:row>
      <xdr:rowOff>104775</xdr:rowOff>
    </xdr:to>
    <xdr:sp macro="" textlink="">
      <xdr:nvSpPr>
        <xdr:cNvPr id="34" name="Rectangle 113">
          <a:extLst>
            <a:ext uri="{FF2B5EF4-FFF2-40B4-BE49-F238E27FC236}">
              <a16:creationId xmlns:a16="http://schemas.microsoft.com/office/drawing/2014/main" id="{00000000-0008-0000-0700-000022000000}"/>
            </a:ext>
          </a:extLst>
        </xdr:cNvPr>
        <xdr:cNvSpPr>
          <a:spLocks noChangeArrowheads="1"/>
        </xdr:cNvSpPr>
      </xdr:nvSpPr>
      <xdr:spPr bwMode="auto">
        <a:xfrm>
          <a:off x="4505325" y="14925675"/>
          <a:ext cx="723900" cy="180975"/>
        </a:xfrm>
        <a:prstGeom prst="rect">
          <a:avLst/>
        </a:prstGeom>
        <a:noFill/>
        <a:ln w="25400" algn="ctr">
          <a:solidFill>
            <a:srgbClr xmlns:mc="http://schemas.openxmlformats.org/markup-compatibility/2006" xmlns:a14="http://schemas.microsoft.com/office/drawing/2010/main" val="FF0000" mc:Ignorable="a14" a14:legacySpreadsheetColorIndex="10"/>
          </a:solidFill>
          <a:prstDash val="dash"/>
          <a:miter lim="800000"/>
          <a:headEnd/>
          <a:tailEnd/>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69</xdr:row>
      <xdr:rowOff>104775</xdr:rowOff>
    </xdr:from>
    <xdr:to>
      <xdr:col>11</xdr:col>
      <xdr:colOff>552450</xdr:colOff>
      <xdr:row>71</xdr:row>
      <xdr:rowOff>114300</xdr:rowOff>
    </xdr:to>
    <xdr:sp macro="" textlink="">
      <xdr:nvSpPr>
        <xdr:cNvPr id="35" name="Rectangle 114">
          <a:extLst>
            <a:ext uri="{FF2B5EF4-FFF2-40B4-BE49-F238E27FC236}">
              <a16:creationId xmlns:a16="http://schemas.microsoft.com/office/drawing/2014/main" id="{00000000-0008-0000-0700-000023000000}"/>
            </a:ext>
          </a:extLst>
        </xdr:cNvPr>
        <xdr:cNvSpPr>
          <a:spLocks noChangeArrowheads="1"/>
        </xdr:cNvSpPr>
      </xdr:nvSpPr>
      <xdr:spPr bwMode="auto">
        <a:xfrm>
          <a:off x="4848225" y="11906250"/>
          <a:ext cx="1152525" cy="352425"/>
        </a:xfrm>
        <a:prstGeom prst="rect">
          <a:avLst/>
        </a:prstGeom>
        <a:noFill/>
        <a:ln w="25400" algn="ctr">
          <a:solidFill>
            <a:srgbClr xmlns:mc="http://schemas.openxmlformats.org/markup-compatibility/2006" xmlns:a14="http://schemas.microsoft.com/office/drawing/2010/main" val="FF0000" mc:Ignorable="a14" a14:legacySpreadsheetColorIndex="10"/>
          </a:solidFill>
          <a:prstDash val="dash"/>
          <a:miter lim="800000"/>
          <a:headEnd/>
          <a:tailEnd/>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476250</xdr:colOff>
      <xdr:row>68</xdr:row>
      <xdr:rowOff>142875</xdr:rowOff>
    </xdr:from>
    <xdr:to>
      <xdr:col>4</xdr:col>
      <xdr:colOff>57150</xdr:colOff>
      <xdr:row>70</xdr:row>
      <xdr:rowOff>142875</xdr:rowOff>
    </xdr:to>
    <xdr:sp macro="" textlink="">
      <xdr:nvSpPr>
        <xdr:cNvPr id="36" name="Rectangle 115">
          <a:extLst>
            <a:ext uri="{FF2B5EF4-FFF2-40B4-BE49-F238E27FC236}">
              <a16:creationId xmlns:a16="http://schemas.microsoft.com/office/drawing/2014/main" id="{00000000-0008-0000-0700-000024000000}"/>
            </a:ext>
          </a:extLst>
        </xdr:cNvPr>
        <xdr:cNvSpPr>
          <a:spLocks noChangeArrowheads="1"/>
        </xdr:cNvSpPr>
      </xdr:nvSpPr>
      <xdr:spPr bwMode="auto">
        <a:xfrm>
          <a:off x="561975" y="11763375"/>
          <a:ext cx="1381125" cy="352425"/>
        </a:xfrm>
        <a:prstGeom prst="rect">
          <a:avLst/>
        </a:prstGeom>
        <a:noFill/>
        <a:ln w="25400" algn="ctr">
          <a:solidFill>
            <a:srgbClr xmlns:mc="http://schemas.openxmlformats.org/markup-compatibility/2006" xmlns:a14="http://schemas.microsoft.com/office/drawing/2010/main" val="0000FF" mc:Ignorable="a14" a14:legacySpreadsheetColorIndex="39"/>
          </a:solidFill>
          <a:prstDash val="dash"/>
          <a:miter lim="800000"/>
          <a:headEnd/>
          <a:tailEnd/>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447675</xdr:colOff>
      <xdr:row>86</xdr:row>
      <xdr:rowOff>76200</xdr:rowOff>
    </xdr:from>
    <xdr:to>
      <xdr:col>6</xdr:col>
      <xdr:colOff>28575</xdr:colOff>
      <xdr:row>87</xdr:row>
      <xdr:rowOff>85725</xdr:rowOff>
    </xdr:to>
    <xdr:sp macro="" textlink="">
      <xdr:nvSpPr>
        <xdr:cNvPr id="37" name="Rectangle 116">
          <a:extLst>
            <a:ext uri="{FF2B5EF4-FFF2-40B4-BE49-F238E27FC236}">
              <a16:creationId xmlns:a16="http://schemas.microsoft.com/office/drawing/2014/main" id="{00000000-0008-0000-0700-000025000000}"/>
            </a:ext>
          </a:extLst>
        </xdr:cNvPr>
        <xdr:cNvSpPr>
          <a:spLocks noChangeArrowheads="1"/>
        </xdr:cNvSpPr>
      </xdr:nvSpPr>
      <xdr:spPr bwMode="auto">
        <a:xfrm>
          <a:off x="2333625" y="14906625"/>
          <a:ext cx="723900" cy="180975"/>
        </a:xfrm>
        <a:prstGeom prst="rect">
          <a:avLst/>
        </a:prstGeom>
        <a:noFill/>
        <a:ln w="25400" algn="ctr">
          <a:solidFill>
            <a:srgbClr xmlns:mc="http://schemas.openxmlformats.org/markup-compatibility/2006" xmlns:a14="http://schemas.microsoft.com/office/drawing/2010/main" val="0000FF" mc:Ignorable="a14" a14:legacySpreadsheetColorIndex="12"/>
          </a:solidFill>
          <a:prstDash val="dash"/>
          <a:miter lim="800000"/>
          <a:headEnd/>
          <a:tailEnd/>
        </a:ln>
        <a:effectLst/>
        <a:extLst>
          <a:ext uri="{909E8E84-426E-40DD-AFC4-6F175D3DCCD1}">
            <a14:hiddenFill xmlns:a14="http://schemas.microsoft.com/office/drawing/2010/main">
              <a:solidFill>
                <a:srgbClr xmlns:mc="http://schemas.openxmlformats.org/markup-compatibility/2006" val="808080" mc:Ignorable="a14" a14:legacySpreadsheetColorIndex="2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304800</xdr:colOff>
      <xdr:row>70</xdr:row>
      <xdr:rowOff>152400</xdr:rowOff>
    </xdr:from>
    <xdr:to>
      <xdr:col>9</xdr:col>
      <xdr:colOff>104775</xdr:colOff>
      <xdr:row>86</xdr:row>
      <xdr:rowOff>104775</xdr:rowOff>
    </xdr:to>
    <xdr:sp macro="" textlink="">
      <xdr:nvSpPr>
        <xdr:cNvPr id="38" name="Line 117">
          <a:extLst>
            <a:ext uri="{FF2B5EF4-FFF2-40B4-BE49-F238E27FC236}">
              <a16:creationId xmlns:a16="http://schemas.microsoft.com/office/drawing/2014/main" id="{00000000-0008-0000-0700-000026000000}"/>
            </a:ext>
          </a:extLst>
        </xdr:cNvPr>
        <xdr:cNvSpPr>
          <a:spLocks noChangeShapeType="1"/>
        </xdr:cNvSpPr>
      </xdr:nvSpPr>
      <xdr:spPr bwMode="auto">
        <a:xfrm flipH="1">
          <a:off x="4476750" y="12125325"/>
          <a:ext cx="371475" cy="2809875"/>
        </a:xfrm>
        <a:prstGeom prst="line">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428625</xdr:colOff>
      <xdr:row>70</xdr:row>
      <xdr:rowOff>142875</xdr:rowOff>
    </xdr:from>
    <xdr:to>
      <xdr:col>4</xdr:col>
      <xdr:colOff>552450</xdr:colOff>
      <xdr:row>86</xdr:row>
      <xdr:rowOff>114300</xdr:rowOff>
    </xdr:to>
    <xdr:sp macro="" textlink="">
      <xdr:nvSpPr>
        <xdr:cNvPr id="39" name="Line 118">
          <a:extLst>
            <a:ext uri="{FF2B5EF4-FFF2-40B4-BE49-F238E27FC236}">
              <a16:creationId xmlns:a16="http://schemas.microsoft.com/office/drawing/2014/main" id="{00000000-0008-0000-0700-000027000000}"/>
            </a:ext>
          </a:extLst>
        </xdr:cNvPr>
        <xdr:cNvSpPr>
          <a:spLocks noChangeShapeType="1"/>
        </xdr:cNvSpPr>
      </xdr:nvSpPr>
      <xdr:spPr bwMode="auto">
        <a:xfrm>
          <a:off x="1743075" y="12115800"/>
          <a:ext cx="695325" cy="2828925"/>
        </a:xfrm>
        <a:prstGeom prst="line">
          <a:avLst/>
        </a:prstGeom>
        <a:noFill/>
        <a:ln w="25400">
          <a:solidFill>
            <a:srgbClr xmlns:mc="http://schemas.openxmlformats.org/markup-compatibility/2006" xmlns:a14="http://schemas.microsoft.com/office/drawing/2010/main" val="0000FF" mc:Ignorable="a14" a14:legacySpreadsheetColorIndex="12"/>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3" Type="http://schemas.openxmlformats.org/officeDocument/2006/relationships/hyperlink" Target="http://www.stat.go.jp/index/seido/sangyo/pdf/19san3i.pdf" TargetMode="External"/><Relationship Id="rId18" Type="http://schemas.openxmlformats.org/officeDocument/2006/relationships/hyperlink" Target="http://www.stat.go.jp/index/seido/sangyo/19-3.htm" TargetMode="External"/><Relationship Id="rId26" Type="http://schemas.openxmlformats.org/officeDocument/2006/relationships/hyperlink" Target="http://www.stat.go.jp/index/seido/sangyo/19-3.htm" TargetMode="External"/><Relationship Id="rId39" Type="http://schemas.openxmlformats.org/officeDocument/2006/relationships/hyperlink" Target="http://www.stat.go.jp/index/seido/sangyo/pdf/19san3c.pdf" TargetMode="External"/><Relationship Id="rId21" Type="http://schemas.openxmlformats.org/officeDocument/2006/relationships/hyperlink" Target="http://www.stat.go.jp/index/seido/sangyo/pdf/19san3m.pdf" TargetMode="External"/><Relationship Id="rId34" Type="http://schemas.openxmlformats.org/officeDocument/2006/relationships/hyperlink" Target="http://www.stat.go.jp/index/seido/sangyo/19-3.htm" TargetMode="External"/><Relationship Id="rId42" Type="http://schemas.openxmlformats.org/officeDocument/2006/relationships/hyperlink" Target="http://www.stat.go.jp/index/seido/sangyo/pdf/19san3c.pdf" TargetMode="External"/><Relationship Id="rId47" Type="http://schemas.openxmlformats.org/officeDocument/2006/relationships/hyperlink" Target="http://www.stat.go.jp/index/seido/sangyo/pdf/19san3h.pdf" TargetMode="External"/><Relationship Id="rId50" Type="http://schemas.openxmlformats.org/officeDocument/2006/relationships/hyperlink" Target="http://www.stat.go.jp/index/seido/sangyo/pdf/19san3k.pdf" TargetMode="External"/><Relationship Id="rId55" Type="http://schemas.openxmlformats.org/officeDocument/2006/relationships/hyperlink" Target="http://www.stat.go.jp/index/seido/sangyo/pdf/19san3p.pdf" TargetMode="External"/><Relationship Id="rId7" Type="http://schemas.openxmlformats.org/officeDocument/2006/relationships/hyperlink" Target="http://www.stat.go.jp/index/seido/sangyo/pdf/19san3f.pdf" TargetMode="External"/><Relationship Id="rId2" Type="http://schemas.openxmlformats.org/officeDocument/2006/relationships/hyperlink" Target="http://www.stat.go.jp/index/seido/sangyo/19-3.htm" TargetMode="External"/><Relationship Id="rId16" Type="http://schemas.openxmlformats.org/officeDocument/2006/relationships/hyperlink" Target="http://www.stat.go.jp/index/seido/sangyo/19-3.htm" TargetMode="External"/><Relationship Id="rId29" Type="http://schemas.openxmlformats.org/officeDocument/2006/relationships/hyperlink" Target="http://www.stat.go.jp/index/seido/sangyo/pdf/19san3q.pdf" TargetMode="External"/><Relationship Id="rId11" Type="http://schemas.openxmlformats.org/officeDocument/2006/relationships/hyperlink" Target="http://www.stat.go.jp/index/seido/sangyo/pdf/19san3h.pdf" TargetMode="External"/><Relationship Id="rId24" Type="http://schemas.openxmlformats.org/officeDocument/2006/relationships/hyperlink" Target="http://www.stat.go.jp/index/seido/sangyo/19-3.htm" TargetMode="External"/><Relationship Id="rId32" Type="http://schemas.openxmlformats.org/officeDocument/2006/relationships/hyperlink" Target="http://www.stat.go.jp/index/seido/sangyo/19-3.htm" TargetMode="External"/><Relationship Id="rId37" Type="http://schemas.openxmlformats.org/officeDocument/2006/relationships/hyperlink" Target="http://www.stat.go.jp/index/seido/sangyo/pdf/19san3b.pdf" TargetMode="External"/><Relationship Id="rId40" Type="http://schemas.openxmlformats.org/officeDocument/2006/relationships/hyperlink" Target="http://www.stat.go.jp/index/seido/sangyo/pdf/19san3a.pdf" TargetMode="External"/><Relationship Id="rId45" Type="http://schemas.openxmlformats.org/officeDocument/2006/relationships/hyperlink" Target="http://www.stat.go.jp/index/seido/sangyo/pdf/19san3f.pdf" TargetMode="External"/><Relationship Id="rId53" Type="http://schemas.openxmlformats.org/officeDocument/2006/relationships/hyperlink" Target="http://www.stat.go.jp/index/seido/sangyo/pdf/19san3n.pdf" TargetMode="External"/><Relationship Id="rId58" Type="http://schemas.openxmlformats.org/officeDocument/2006/relationships/hyperlink" Target="http://www.stat.go.jp/index/seido/sangyo/pdf/19san3s.pdf" TargetMode="External"/><Relationship Id="rId5" Type="http://schemas.openxmlformats.org/officeDocument/2006/relationships/hyperlink" Target="http://www.stat.go.jp/index/seido/sangyo/pdf/19san3e.pdf" TargetMode="External"/><Relationship Id="rId19" Type="http://schemas.openxmlformats.org/officeDocument/2006/relationships/hyperlink" Target="http://www.stat.go.jp/index/seido/sangyo/pdf/19san3l.pdf" TargetMode="External"/><Relationship Id="rId4" Type="http://schemas.openxmlformats.org/officeDocument/2006/relationships/hyperlink" Target="http://www.stat.go.jp/index/seido/sangyo/19-3.htm" TargetMode="External"/><Relationship Id="rId9" Type="http://schemas.openxmlformats.org/officeDocument/2006/relationships/hyperlink" Target="http://www.stat.go.jp/index/seido/sangyo/pdf/19san3g.pdf" TargetMode="External"/><Relationship Id="rId14" Type="http://schemas.openxmlformats.org/officeDocument/2006/relationships/hyperlink" Target="http://www.stat.go.jp/index/seido/sangyo/19-3.htm" TargetMode="External"/><Relationship Id="rId22" Type="http://schemas.openxmlformats.org/officeDocument/2006/relationships/hyperlink" Target="http://www.stat.go.jp/index/seido/sangyo/19-3.htm" TargetMode="External"/><Relationship Id="rId27" Type="http://schemas.openxmlformats.org/officeDocument/2006/relationships/hyperlink" Target="http://www.stat.go.jp/index/seido/sangyo/pdf/19san3p.pdf" TargetMode="External"/><Relationship Id="rId30" Type="http://schemas.openxmlformats.org/officeDocument/2006/relationships/hyperlink" Target="http://www.stat.go.jp/index/seido/sangyo/19-3.htm" TargetMode="External"/><Relationship Id="rId35" Type="http://schemas.openxmlformats.org/officeDocument/2006/relationships/hyperlink" Target="http://www.stat.go.jp/index/seido/sangyo/pdf/19san3t.pdf" TargetMode="External"/><Relationship Id="rId43" Type="http://schemas.openxmlformats.org/officeDocument/2006/relationships/hyperlink" Target="http://www.stat.go.jp/index/seido/sangyo/pdf/19san3d.pdf" TargetMode="External"/><Relationship Id="rId48" Type="http://schemas.openxmlformats.org/officeDocument/2006/relationships/hyperlink" Target="http://www.stat.go.jp/index/seido/sangyo/pdf/19san3i.pdf" TargetMode="External"/><Relationship Id="rId56" Type="http://schemas.openxmlformats.org/officeDocument/2006/relationships/hyperlink" Target="http://www.stat.go.jp/index/seido/sangyo/pdf/19san3q.pdf" TargetMode="External"/><Relationship Id="rId8" Type="http://schemas.openxmlformats.org/officeDocument/2006/relationships/hyperlink" Target="http://www.stat.go.jp/index/seido/sangyo/19-3.htm" TargetMode="External"/><Relationship Id="rId51" Type="http://schemas.openxmlformats.org/officeDocument/2006/relationships/hyperlink" Target="http://www.stat.go.jp/index/seido/sangyo/pdf/19san3l.pdf" TargetMode="External"/><Relationship Id="rId3" Type="http://schemas.openxmlformats.org/officeDocument/2006/relationships/hyperlink" Target="http://www.stat.go.jp/index/seido/sangyo/pdf/19san3d.pdf" TargetMode="External"/><Relationship Id="rId12" Type="http://schemas.openxmlformats.org/officeDocument/2006/relationships/hyperlink" Target="http://www.stat.go.jp/index/seido/sangyo/19-3.htm" TargetMode="External"/><Relationship Id="rId17" Type="http://schemas.openxmlformats.org/officeDocument/2006/relationships/hyperlink" Target="http://www.stat.go.jp/index/seido/sangyo/pdf/19san3k.pdf" TargetMode="External"/><Relationship Id="rId25" Type="http://schemas.openxmlformats.org/officeDocument/2006/relationships/hyperlink" Target="http://www.stat.go.jp/index/seido/sangyo/pdf/19san3o.pdf" TargetMode="External"/><Relationship Id="rId33" Type="http://schemas.openxmlformats.org/officeDocument/2006/relationships/hyperlink" Target="http://www.stat.go.jp/index/seido/sangyo/pdf/19san3s.pdf" TargetMode="External"/><Relationship Id="rId38" Type="http://schemas.openxmlformats.org/officeDocument/2006/relationships/hyperlink" Target="http://www.stat.go.jp/index/seido/sangyo/19-3.htm" TargetMode="External"/><Relationship Id="rId46" Type="http://schemas.openxmlformats.org/officeDocument/2006/relationships/hyperlink" Target="http://www.stat.go.jp/index/seido/sangyo/pdf/19san3g.pdf" TargetMode="External"/><Relationship Id="rId59" Type="http://schemas.openxmlformats.org/officeDocument/2006/relationships/hyperlink" Target="http://www.stat.go.jp/index/seido/sangyo/pdf/19san3t.pdf" TargetMode="External"/><Relationship Id="rId20" Type="http://schemas.openxmlformats.org/officeDocument/2006/relationships/hyperlink" Target="http://www.stat.go.jp/index/seido/sangyo/19-3.htm" TargetMode="External"/><Relationship Id="rId41" Type="http://schemas.openxmlformats.org/officeDocument/2006/relationships/hyperlink" Target="http://www.stat.go.jp/index/seido/sangyo/pdf/19san3b.pdf" TargetMode="External"/><Relationship Id="rId54" Type="http://schemas.openxmlformats.org/officeDocument/2006/relationships/hyperlink" Target="http://www.stat.go.jp/index/seido/sangyo/pdf/19san3o.pdf" TargetMode="External"/><Relationship Id="rId1" Type="http://schemas.openxmlformats.org/officeDocument/2006/relationships/hyperlink" Target="http://www.stat.go.jp/index/seido/sangyo/pdf/19san3a.pdf" TargetMode="External"/><Relationship Id="rId6" Type="http://schemas.openxmlformats.org/officeDocument/2006/relationships/hyperlink" Target="http://www.stat.go.jp/index/seido/sangyo/19-3.htm" TargetMode="External"/><Relationship Id="rId15" Type="http://schemas.openxmlformats.org/officeDocument/2006/relationships/hyperlink" Target="http://www.stat.go.jp/index/seido/sangyo/pdf/19san3j.pdf" TargetMode="External"/><Relationship Id="rId23" Type="http://schemas.openxmlformats.org/officeDocument/2006/relationships/hyperlink" Target="http://www.stat.go.jp/index/seido/sangyo/pdf/19san3n.pdf" TargetMode="External"/><Relationship Id="rId28" Type="http://schemas.openxmlformats.org/officeDocument/2006/relationships/hyperlink" Target="http://www.stat.go.jp/index/seido/sangyo/19-3.htm" TargetMode="External"/><Relationship Id="rId36" Type="http://schemas.openxmlformats.org/officeDocument/2006/relationships/hyperlink" Target="http://www.stat.go.jp/index/seido/sangyo/19-3.htm" TargetMode="External"/><Relationship Id="rId49" Type="http://schemas.openxmlformats.org/officeDocument/2006/relationships/hyperlink" Target="http://www.stat.go.jp/index/seido/sangyo/pdf/19san3j.pdf" TargetMode="External"/><Relationship Id="rId57" Type="http://schemas.openxmlformats.org/officeDocument/2006/relationships/hyperlink" Target="http://www.stat.go.jp/index/seido/sangyo/pdf/19san3r.pdf" TargetMode="External"/><Relationship Id="rId10" Type="http://schemas.openxmlformats.org/officeDocument/2006/relationships/hyperlink" Target="http://www.stat.go.jp/index/seido/sangyo/19-3.htm" TargetMode="External"/><Relationship Id="rId31" Type="http://schemas.openxmlformats.org/officeDocument/2006/relationships/hyperlink" Target="http://www.stat.go.jp/index/seido/sangyo/pdf/19san3r.pdf" TargetMode="External"/><Relationship Id="rId44" Type="http://schemas.openxmlformats.org/officeDocument/2006/relationships/hyperlink" Target="http://www.stat.go.jp/index/seido/sangyo/pdf/19san3e.pdf" TargetMode="External"/><Relationship Id="rId52" Type="http://schemas.openxmlformats.org/officeDocument/2006/relationships/hyperlink" Target="http://www.stat.go.jp/index/seido/sangyo/pdf/19san3m.pdf" TargetMode="External"/><Relationship Id="rId60"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K796"/>
  <sheetViews>
    <sheetView tabSelected="1" view="pageBreakPreview" topLeftCell="A58" zoomScaleNormal="100" zoomScaleSheetLayoutView="100" workbookViewId="0">
      <selection activeCell="L32" sqref="L32"/>
    </sheetView>
  </sheetViews>
  <sheetFormatPr defaultColWidth="9" defaultRowHeight="21.95" customHeight="1"/>
  <cols>
    <col min="1" max="1" width="0.375" style="63" customWidth="1"/>
    <col min="2" max="2" width="1.75" style="64" customWidth="1"/>
    <col min="3" max="3" width="3.25" style="64" customWidth="1"/>
    <col min="4" max="4" width="22.75" style="65" customWidth="1"/>
    <col min="5" max="5" width="11.75" style="64" customWidth="1"/>
    <col min="6" max="6" width="11.75" style="66" customWidth="1"/>
    <col min="7" max="8" width="16.125" style="67" customWidth="1"/>
    <col min="9" max="10" width="16.125" style="64" customWidth="1"/>
    <col min="11" max="19" width="3.75" style="64" customWidth="1"/>
    <col min="20" max="20" width="3.75" style="68" customWidth="1"/>
    <col min="21" max="21" width="0.875" style="64" customWidth="1"/>
    <col min="22" max="22" width="0.75" style="64" customWidth="1"/>
    <col min="23" max="23" width="1" style="64" customWidth="1"/>
    <col min="24" max="24" width="7.125" style="64" customWidth="1"/>
    <col min="25" max="25" width="8.25" style="64" customWidth="1"/>
    <col min="26" max="26" width="7.75" style="64" customWidth="1"/>
    <col min="27" max="27" width="7" style="64" customWidth="1"/>
    <col min="28" max="28" width="8.375" style="64" customWidth="1"/>
    <col min="29" max="29" width="7.75" style="64" customWidth="1"/>
    <col min="30" max="30" width="4.75" style="64" customWidth="1"/>
    <col min="31" max="31" width="8.375" style="64" customWidth="1"/>
    <col min="32" max="32" width="6.875" style="65" customWidth="1"/>
    <col min="33" max="33" width="8.75" style="69" customWidth="1"/>
    <col min="34" max="35" width="5.25" style="69" customWidth="1"/>
    <col min="36" max="37" width="8.75" style="69" customWidth="1"/>
    <col min="38" max="16384" width="9" style="63"/>
  </cols>
  <sheetData>
    <row r="1" spans="1:37" ht="9.75" customHeight="1">
      <c r="A1" s="379"/>
      <c r="B1" s="380"/>
      <c r="C1" s="380"/>
      <c r="D1" s="381"/>
      <c r="E1" s="380"/>
      <c r="F1" s="382"/>
      <c r="G1" s="383"/>
      <c r="H1" s="383"/>
      <c r="I1" s="380"/>
      <c r="J1" s="380"/>
      <c r="K1" s="380"/>
      <c r="L1" s="380"/>
      <c r="M1" s="380"/>
      <c r="N1" s="380"/>
      <c r="O1" s="380"/>
      <c r="P1" s="380"/>
      <c r="Q1" s="380"/>
      <c r="R1" s="380"/>
      <c r="S1" s="380"/>
      <c r="T1" s="384"/>
      <c r="U1" s="380"/>
      <c r="V1" s="380"/>
      <c r="W1" s="380"/>
    </row>
    <row r="2" spans="1:37" ht="16.5" customHeight="1" thickBot="1">
      <c r="A2" s="406"/>
      <c r="B2" s="405" t="s">
        <v>0</v>
      </c>
      <c r="C2" s="405"/>
      <c r="D2" s="405"/>
      <c r="E2" s="405"/>
      <c r="F2" s="385"/>
      <c r="G2" s="386"/>
      <c r="H2" s="386"/>
      <c r="I2" s="405"/>
      <c r="J2" s="405"/>
      <c r="K2" s="405"/>
      <c r="L2" s="405"/>
      <c r="M2" s="405"/>
      <c r="N2" s="405"/>
      <c r="O2" s="405"/>
      <c r="P2" s="405"/>
      <c r="Q2" s="405"/>
      <c r="R2" s="405"/>
      <c r="S2" s="405"/>
      <c r="T2" s="405"/>
      <c r="U2" s="405"/>
      <c r="V2" s="405"/>
      <c r="W2" s="406"/>
      <c r="X2" s="70"/>
      <c r="Y2" s="70"/>
      <c r="Z2" s="69"/>
      <c r="AC2" s="69"/>
    </row>
    <row r="3" spans="1:37" ht="27" customHeight="1">
      <c r="A3" s="141"/>
      <c r="B3" s="387"/>
      <c r="C3" s="388"/>
      <c r="D3" s="388"/>
      <c r="E3" s="389"/>
      <c r="F3" s="390" t="s">
        <v>1</v>
      </c>
      <c r="G3" s="388"/>
      <c r="H3" s="388"/>
      <c r="I3" s="391"/>
      <c r="J3" s="377"/>
      <c r="K3" s="390" t="s">
        <v>2</v>
      </c>
      <c r="L3" s="388"/>
      <c r="M3" s="388"/>
      <c r="N3" s="388"/>
      <c r="O3" s="388"/>
      <c r="P3" s="388"/>
      <c r="Q3" s="388"/>
      <c r="R3" s="388"/>
      <c r="S3" s="388"/>
      <c r="T3" s="388"/>
      <c r="U3" s="388"/>
      <c r="V3" s="392"/>
      <c r="W3" s="406"/>
      <c r="X3" s="70"/>
      <c r="Y3" s="69"/>
      <c r="Z3" s="69"/>
      <c r="AC3" s="69"/>
    </row>
    <row r="4" spans="1:37" ht="27" customHeight="1">
      <c r="A4" s="141"/>
      <c r="B4" s="393"/>
      <c r="C4" s="405"/>
      <c r="D4" s="394" t="s">
        <v>3</v>
      </c>
      <c r="E4" s="383"/>
      <c r="F4" s="395"/>
      <c r="G4" s="405"/>
      <c r="H4" s="405"/>
      <c r="I4" s="396"/>
      <c r="J4" s="397"/>
      <c r="K4" s="608" t="s">
        <v>4</v>
      </c>
      <c r="L4" s="608"/>
      <c r="M4" s="608"/>
      <c r="N4" s="608"/>
      <c r="O4" s="608"/>
      <c r="P4" s="608"/>
      <c r="Q4" s="608"/>
      <c r="R4" s="608"/>
      <c r="S4" s="608"/>
      <c r="T4" s="608"/>
      <c r="U4" s="405"/>
      <c r="V4" s="398"/>
      <c r="W4" s="406"/>
      <c r="X4" s="70"/>
      <c r="Y4" s="69"/>
      <c r="Z4" s="69"/>
      <c r="AC4" s="69"/>
    </row>
    <row r="5" spans="1:37" ht="16.899999999999999" customHeight="1">
      <c r="A5" s="141"/>
      <c r="B5" s="393"/>
      <c r="C5" s="405"/>
      <c r="D5" s="379"/>
      <c r="E5" s="405"/>
      <c r="F5" s="405"/>
      <c r="G5" s="405"/>
      <c r="H5" s="405"/>
      <c r="I5" s="405" t="s">
        <v>5</v>
      </c>
      <c r="J5" s="399"/>
      <c r="K5" s="400"/>
      <c r="L5" s="399"/>
      <c r="M5" s="399"/>
      <c r="N5" s="399"/>
      <c r="O5" s="399"/>
      <c r="P5" s="399"/>
      <c r="Q5" s="399"/>
      <c r="R5" s="399"/>
      <c r="S5" s="399"/>
      <c r="T5" s="405"/>
      <c r="U5" s="405"/>
      <c r="V5" s="398"/>
      <c r="W5" s="406"/>
      <c r="X5" s="70"/>
      <c r="Y5" s="69"/>
      <c r="Z5" s="69"/>
      <c r="AC5" s="69"/>
    </row>
    <row r="6" spans="1:37" ht="27" customHeight="1">
      <c r="A6" s="141"/>
      <c r="B6" s="393"/>
      <c r="C6" s="405"/>
      <c r="D6" s="405"/>
      <c r="E6" s="405"/>
      <c r="F6" s="405"/>
      <c r="G6" s="405"/>
      <c r="H6" s="405"/>
      <c r="I6" s="401" t="s">
        <v>6</v>
      </c>
      <c r="J6" s="443"/>
      <c r="K6" s="443"/>
      <c r="L6" s="443"/>
      <c r="M6" s="443"/>
      <c r="N6" s="443"/>
      <c r="O6" s="443"/>
      <c r="P6" s="443"/>
      <c r="Q6" s="443"/>
      <c r="R6" s="443"/>
      <c r="S6" s="443"/>
      <c r="T6" s="443"/>
      <c r="U6" s="405"/>
      <c r="V6" s="398"/>
      <c r="W6" s="406"/>
      <c r="X6" s="70"/>
      <c r="Y6" s="69"/>
      <c r="Z6" s="69"/>
      <c r="AC6" s="69"/>
    </row>
    <row r="7" spans="1:37" ht="16.7" customHeight="1">
      <c r="A7" s="141"/>
      <c r="B7" s="393"/>
      <c r="C7" s="405"/>
      <c r="D7" s="405"/>
      <c r="E7" s="405"/>
      <c r="F7" s="405"/>
      <c r="G7" s="405"/>
      <c r="H7" s="405"/>
      <c r="I7" s="402" t="s">
        <v>7</v>
      </c>
      <c r="J7" s="444" t="s">
        <v>8</v>
      </c>
      <c r="K7" s="444"/>
      <c r="L7" s="444"/>
      <c r="M7" s="444"/>
      <c r="N7" s="444"/>
      <c r="O7" s="444"/>
      <c r="P7" s="444"/>
      <c r="Q7" s="444"/>
      <c r="R7" s="444"/>
      <c r="S7" s="444"/>
      <c r="T7" s="444"/>
      <c r="U7" s="405"/>
      <c r="V7" s="398"/>
      <c r="W7" s="406"/>
      <c r="X7" s="70"/>
      <c r="Y7" s="69"/>
      <c r="Z7" s="69"/>
      <c r="AC7" s="69"/>
    </row>
    <row r="8" spans="1:37" ht="24" customHeight="1">
      <c r="A8" s="141"/>
      <c r="B8" s="393"/>
      <c r="C8" s="405"/>
      <c r="D8" s="385"/>
      <c r="E8" s="403"/>
      <c r="F8" s="405"/>
      <c r="G8" s="405"/>
      <c r="H8" s="405"/>
      <c r="I8" s="405"/>
      <c r="J8" s="443"/>
      <c r="K8" s="443"/>
      <c r="L8" s="443"/>
      <c r="M8" s="443"/>
      <c r="N8" s="443"/>
      <c r="O8" s="443"/>
      <c r="P8" s="443"/>
      <c r="Q8" s="443"/>
      <c r="R8" s="443"/>
      <c r="S8" s="443"/>
      <c r="T8" s="443"/>
      <c r="U8" s="405"/>
      <c r="V8" s="398"/>
      <c r="W8" s="406"/>
      <c r="X8" s="70"/>
      <c r="Y8" s="69"/>
      <c r="Z8" s="69"/>
      <c r="AC8" s="69"/>
      <c r="AD8" s="67"/>
      <c r="AE8" s="67"/>
      <c r="AF8" s="66"/>
    </row>
    <row r="9" spans="1:37" ht="10.5" customHeight="1">
      <c r="A9" s="141"/>
      <c r="B9" s="393"/>
      <c r="C9" s="405"/>
      <c r="D9" s="405"/>
      <c r="E9" s="405"/>
      <c r="F9" s="405"/>
      <c r="G9" s="405"/>
      <c r="H9" s="405"/>
      <c r="I9" s="405" t="s">
        <v>9</v>
      </c>
      <c r="J9" s="445"/>
      <c r="K9" s="445"/>
      <c r="L9" s="445"/>
      <c r="M9" s="445"/>
      <c r="N9" s="445"/>
      <c r="O9" s="445"/>
      <c r="P9" s="445"/>
      <c r="Q9" s="445"/>
      <c r="R9" s="445"/>
      <c r="S9" s="445"/>
      <c r="T9" s="445"/>
      <c r="U9" s="405"/>
      <c r="V9" s="398"/>
      <c r="W9" s="406"/>
      <c r="X9" s="70"/>
      <c r="Y9" s="69"/>
      <c r="Z9" s="69"/>
      <c r="AC9" s="69"/>
      <c r="AD9" s="67"/>
      <c r="AE9" s="67"/>
      <c r="AF9" s="66"/>
    </row>
    <row r="10" spans="1:37" ht="20.100000000000001" customHeight="1">
      <c r="A10" s="141"/>
      <c r="B10" s="393"/>
      <c r="C10" s="405"/>
      <c r="D10" s="385"/>
      <c r="E10" s="403"/>
      <c r="F10" s="405"/>
      <c r="G10" s="405"/>
      <c r="H10" s="405"/>
      <c r="I10" s="399" t="s">
        <v>10</v>
      </c>
      <c r="J10" s="443"/>
      <c r="K10" s="443"/>
      <c r="L10" s="443"/>
      <c r="M10" s="443"/>
      <c r="N10" s="443"/>
      <c r="O10" s="443"/>
      <c r="P10" s="443"/>
      <c r="Q10" s="443"/>
      <c r="R10" s="443"/>
      <c r="S10" s="443"/>
      <c r="T10" s="443"/>
      <c r="U10" s="405"/>
      <c r="V10" s="398"/>
      <c r="W10" s="406"/>
      <c r="X10" s="70"/>
      <c r="Y10" s="69"/>
      <c r="Z10" s="69"/>
      <c r="AC10" s="69"/>
      <c r="AD10" s="358"/>
      <c r="AE10" s="67"/>
      <c r="AF10" s="66"/>
    </row>
    <row r="11" spans="1:37" ht="9" customHeight="1">
      <c r="A11" s="141"/>
      <c r="B11" s="393"/>
      <c r="C11" s="405"/>
      <c r="D11" s="405"/>
      <c r="E11" s="405"/>
      <c r="F11" s="405"/>
      <c r="G11" s="405"/>
      <c r="H11" s="405"/>
      <c r="I11" s="404"/>
      <c r="J11" s="431"/>
      <c r="K11" s="431"/>
      <c r="L11" s="432"/>
      <c r="M11" s="406"/>
      <c r="N11" s="406"/>
      <c r="O11" s="406"/>
      <c r="P11" s="406"/>
      <c r="Q11" s="406"/>
      <c r="R11" s="406"/>
      <c r="S11" s="406"/>
      <c r="T11" s="407"/>
      <c r="U11" s="405"/>
      <c r="V11" s="398"/>
      <c r="W11" s="406"/>
      <c r="X11" s="70"/>
      <c r="Y11" s="69"/>
      <c r="Z11" s="69"/>
      <c r="AC11" s="69"/>
      <c r="AD11" s="358"/>
      <c r="AE11" s="67"/>
      <c r="AF11" s="66"/>
    </row>
    <row r="12" spans="1:37" s="99" customFormat="1" ht="19.5" customHeight="1">
      <c r="A12" s="408"/>
      <c r="B12" s="409" t="s">
        <v>11</v>
      </c>
      <c r="C12" s="410" t="s">
        <v>12</v>
      </c>
      <c r="D12" s="411"/>
      <c r="E12" s="411"/>
      <c r="F12" s="411"/>
      <c r="G12" s="411"/>
      <c r="H12" s="423" t="str">
        <f>"令和　"&amp;J3</f>
        <v>令和　</v>
      </c>
      <c r="I12" s="412" t="s">
        <v>13</v>
      </c>
      <c r="J12" s="412"/>
      <c r="K12" s="412"/>
      <c r="L12" s="412"/>
      <c r="M12" s="412"/>
      <c r="N12" s="412"/>
      <c r="O12" s="412"/>
      <c r="P12" s="412"/>
      <c r="Q12" s="412"/>
      <c r="R12" s="412"/>
      <c r="S12" s="412"/>
      <c r="T12" s="412"/>
      <c r="U12" s="412"/>
      <c r="V12" s="413"/>
      <c r="W12" s="408"/>
      <c r="X12" s="93"/>
      <c r="Y12" s="94"/>
      <c r="Z12" s="94"/>
      <c r="AA12" s="95"/>
      <c r="AB12" s="95"/>
      <c r="AC12" s="94"/>
      <c r="AD12" s="96"/>
      <c r="AE12" s="97"/>
      <c r="AF12" s="98"/>
      <c r="AG12" s="94"/>
      <c r="AH12" s="94"/>
      <c r="AI12" s="94"/>
      <c r="AJ12" s="94"/>
      <c r="AK12" s="94"/>
    </row>
    <row r="13" spans="1:37" ht="27.6" customHeight="1">
      <c r="A13" s="141"/>
      <c r="B13" s="393"/>
      <c r="C13" s="433" t="s">
        <v>14</v>
      </c>
      <c r="D13" s="434"/>
      <c r="E13" s="435"/>
      <c r="F13" s="436"/>
      <c r="G13" s="436"/>
      <c r="H13" s="436"/>
      <c r="I13" s="437"/>
      <c r="J13" s="100" t="s">
        <v>15</v>
      </c>
      <c r="K13" s="435"/>
      <c r="L13" s="436"/>
      <c r="M13" s="436"/>
      <c r="N13" s="436"/>
      <c r="O13" s="436"/>
      <c r="P13" s="436"/>
      <c r="Q13" s="436"/>
      <c r="R13" s="436"/>
      <c r="S13" s="436"/>
      <c r="T13" s="437"/>
      <c r="U13" s="405"/>
      <c r="V13" s="398"/>
      <c r="W13" s="406"/>
      <c r="X13" s="70"/>
      <c r="Y13" s="69"/>
      <c r="Z13" s="69"/>
      <c r="AC13" s="69"/>
      <c r="AD13" s="358"/>
      <c r="AE13" s="67"/>
      <c r="AF13" s="66"/>
    </row>
    <row r="14" spans="1:37" ht="33" customHeight="1">
      <c r="A14" s="141"/>
      <c r="B14" s="393"/>
      <c r="C14" s="438" t="s">
        <v>16</v>
      </c>
      <c r="D14" s="439"/>
      <c r="E14" s="435"/>
      <c r="F14" s="436"/>
      <c r="G14" s="436"/>
      <c r="H14" s="436"/>
      <c r="I14" s="437"/>
      <c r="J14" s="414" t="s">
        <v>17</v>
      </c>
      <c r="K14" s="440"/>
      <c r="L14" s="441"/>
      <c r="M14" s="441"/>
      <c r="N14" s="441"/>
      <c r="O14" s="441"/>
      <c r="P14" s="441"/>
      <c r="Q14" s="441"/>
      <c r="R14" s="441"/>
      <c r="S14" s="441"/>
      <c r="T14" s="442"/>
      <c r="U14" s="405"/>
      <c r="V14" s="398"/>
      <c r="W14" s="406"/>
      <c r="X14" s="70"/>
      <c r="Y14" s="69"/>
      <c r="Z14" s="69"/>
      <c r="AC14" s="69"/>
      <c r="AD14" s="358"/>
      <c r="AE14" s="67"/>
      <c r="AF14" s="66"/>
    </row>
    <row r="15" spans="1:37" ht="33" customHeight="1">
      <c r="A15" s="141"/>
      <c r="B15" s="393"/>
      <c r="C15" s="415" t="s">
        <v>18</v>
      </c>
      <c r="D15" s="102" t="s">
        <v>19</v>
      </c>
      <c r="E15" s="102" t="s">
        <v>20</v>
      </c>
      <c r="F15" s="416" t="s">
        <v>21</v>
      </c>
      <c r="G15" s="103" t="s">
        <v>22</v>
      </c>
      <c r="H15" s="416" t="s">
        <v>23</v>
      </c>
      <c r="I15" s="102" t="s">
        <v>24</v>
      </c>
      <c r="J15" s="103" t="s">
        <v>25</v>
      </c>
      <c r="K15" s="428" t="s">
        <v>26</v>
      </c>
      <c r="L15" s="428"/>
      <c r="M15" s="428"/>
      <c r="N15" s="428"/>
      <c r="O15" s="428"/>
      <c r="P15" s="429" t="s">
        <v>27</v>
      </c>
      <c r="Q15" s="429"/>
      <c r="R15" s="429"/>
      <c r="S15" s="429"/>
      <c r="T15" s="429"/>
      <c r="U15" s="417"/>
      <c r="V15" s="398"/>
      <c r="W15" s="406"/>
      <c r="X15" s="70"/>
      <c r="Y15" s="69"/>
      <c r="Z15" s="69"/>
      <c r="AC15" s="69"/>
      <c r="AD15" s="358"/>
      <c r="AE15" s="67"/>
      <c r="AF15" s="66"/>
    </row>
    <row r="16" spans="1:37" ht="36" customHeight="1">
      <c r="A16" s="141"/>
      <c r="B16" s="393"/>
      <c r="C16" s="369"/>
      <c r="D16" s="370"/>
      <c r="E16" s="371"/>
      <c r="F16" s="372"/>
      <c r="G16" s="373"/>
      <c r="H16" s="378"/>
      <c r="I16" s="374"/>
      <c r="J16" s="373"/>
      <c r="K16" s="425"/>
      <c r="L16" s="426"/>
      <c r="M16" s="426"/>
      <c r="N16" s="426"/>
      <c r="O16" s="427"/>
      <c r="P16" s="425"/>
      <c r="Q16" s="426"/>
      <c r="R16" s="426"/>
      <c r="S16" s="426"/>
      <c r="T16" s="427"/>
      <c r="U16" s="405"/>
      <c r="V16" s="398"/>
      <c r="W16" s="406"/>
      <c r="X16" s="70"/>
      <c r="Y16" s="69" t="str">
        <f>IF((COUNTIF(D16,"*7000*")&gt;0)+(COUNTIF(D16,"*7010*")&gt;0)+(COUNTIF(D16,"*7100*")&gt;0)+(COUNTIF(D16,"*7110*")&gt;0)+(COUNTIF(D16,"*7200*")&gt;0)+(COUNTIF(D16,"*7210*")&gt;0)+(COUNTIF(D16,"*7300*")&gt;0)+(COUNTIF(D16,"*7411*")&gt;0)+(COUNTIF(D16,"*7412*")&gt;0)+(COUNTIF(D16,"*7413*")&gt;0)+(COUNTIF(D16,"*7421*")&gt;0)+(COUNTIF(D16,"*7422*")&gt;0)+(COUNTIF(D16,"*7423*")&gt;0)+(COUNTIF(D16,"*7424*")&gt;0)+(COUNTIF(D16,"*7425*")&gt;0)+(COUNTIF(D16,"*7426*")&gt;0)+(COUNTIF(D16,"*7427*")&gt;0)+(COUNTIF(D16,"*7428*")&gt;0)+(COUNTIF(D16,"*7429*")&gt;0)+(COUNTIF(D16,"*7900*")&gt;0),"1","０")</f>
        <v>０</v>
      </c>
      <c r="Z16" s="69"/>
      <c r="AA16" s="69"/>
      <c r="AB16" s="69"/>
      <c r="AC16" s="69"/>
      <c r="AD16" s="358"/>
      <c r="AE16" s="105"/>
      <c r="AF16" s="105"/>
    </row>
    <row r="17" spans="1:37" ht="36" customHeight="1">
      <c r="A17" s="141"/>
      <c r="B17" s="393"/>
      <c r="C17" s="369"/>
      <c r="D17" s="370"/>
      <c r="E17" s="371"/>
      <c r="F17" s="372"/>
      <c r="G17" s="373"/>
      <c r="H17" s="378"/>
      <c r="I17" s="374"/>
      <c r="J17" s="373"/>
      <c r="K17" s="425"/>
      <c r="L17" s="426"/>
      <c r="M17" s="426"/>
      <c r="N17" s="426"/>
      <c r="O17" s="427"/>
      <c r="P17" s="425"/>
      <c r="Q17" s="426"/>
      <c r="R17" s="426"/>
      <c r="S17" s="426"/>
      <c r="T17" s="427"/>
      <c r="U17" s="405"/>
      <c r="V17" s="398"/>
      <c r="W17" s="406"/>
      <c r="X17" s="70"/>
      <c r="Y17" s="69" t="str">
        <f t="shared" ref="Y17:Y70" si="0">IF((COUNTIF(D17,"*7000*")&gt;0)+(COUNTIF(D17,"*7010*")&gt;0)+(COUNTIF(D17,"*7100*")&gt;0)+(COUNTIF(D17,"*7110*")&gt;0)+(COUNTIF(D17,"*7200*")&gt;0)+(COUNTIF(D17,"*7210*")&gt;0)+(COUNTIF(D17,"*7300*")&gt;0)+(COUNTIF(D17,"*7411*")&gt;0)+(COUNTIF(D17,"*7412*")&gt;0)+(COUNTIF(D17,"*7413*")&gt;0)+(COUNTIF(D17,"*7421*")&gt;0)+(COUNTIF(D17,"*7422*")&gt;0)+(COUNTIF(D17,"*7423*")&gt;0)+(COUNTIF(D17,"*7424*")&gt;0)+(COUNTIF(D17,"*7425*")&gt;0)+(COUNTIF(D17,"*7426*")&gt;0)+(COUNTIF(D17,"*7427*")&gt;0)+(COUNTIF(D17,"*7428*")&gt;0)+(COUNTIF(D17,"*7429*")&gt;0)+(COUNTIF(D17,"*7900*")&gt;0),"1","０")</f>
        <v>０</v>
      </c>
      <c r="Z17" s="69"/>
      <c r="AC17" s="69"/>
      <c r="AD17" s="358"/>
      <c r="AE17" s="67"/>
      <c r="AF17" s="66"/>
    </row>
    <row r="18" spans="1:37" ht="36" customHeight="1">
      <c r="A18" s="141"/>
      <c r="B18" s="393"/>
      <c r="C18" s="369"/>
      <c r="D18" s="370"/>
      <c r="E18" s="371"/>
      <c r="F18" s="372"/>
      <c r="G18" s="373"/>
      <c r="H18" s="378"/>
      <c r="I18" s="374"/>
      <c r="J18" s="373"/>
      <c r="K18" s="425"/>
      <c r="L18" s="426"/>
      <c r="M18" s="426"/>
      <c r="N18" s="426"/>
      <c r="O18" s="427"/>
      <c r="P18" s="425"/>
      <c r="Q18" s="426"/>
      <c r="R18" s="426"/>
      <c r="S18" s="426"/>
      <c r="T18" s="427"/>
      <c r="U18" s="405"/>
      <c r="V18" s="398"/>
      <c r="W18" s="406"/>
      <c r="X18" s="70"/>
      <c r="Y18" s="69" t="str">
        <f t="shared" si="0"/>
        <v>０</v>
      </c>
      <c r="Z18" s="69"/>
      <c r="AC18" s="69"/>
      <c r="AD18" s="358"/>
      <c r="AE18" s="67"/>
      <c r="AF18" s="66"/>
    </row>
    <row r="19" spans="1:37" ht="36" customHeight="1">
      <c r="A19" s="141"/>
      <c r="B19" s="393"/>
      <c r="C19" s="369"/>
      <c r="D19" s="370"/>
      <c r="E19" s="371"/>
      <c r="F19" s="372"/>
      <c r="G19" s="373"/>
      <c r="H19" s="378"/>
      <c r="I19" s="374"/>
      <c r="J19" s="373"/>
      <c r="K19" s="425"/>
      <c r="L19" s="426"/>
      <c r="M19" s="426"/>
      <c r="N19" s="426"/>
      <c r="O19" s="427"/>
      <c r="P19" s="425"/>
      <c r="Q19" s="426"/>
      <c r="R19" s="426"/>
      <c r="S19" s="426"/>
      <c r="T19" s="427"/>
      <c r="U19" s="405"/>
      <c r="V19" s="398"/>
      <c r="W19" s="406"/>
      <c r="X19" s="70"/>
      <c r="Y19" s="69" t="str">
        <f t="shared" si="0"/>
        <v>０</v>
      </c>
      <c r="Z19" s="69"/>
      <c r="AC19" s="69"/>
      <c r="AD19" s="358"/>
      <c r="AE19" s="67"/>
      <c r="AF19" s="66"/>
    </row>
    <row r="20" spans="1:37" ht="3.6" customHeight="1">
      <c r="A20" s="141"/>
      <c r="B20" s="393"/>
      <c r="C20" s="405"/>
      <c r="D20" s="405"/>
      <c r="E20" s="405"/>
      <c r="F20" s="405"/>
      <c r="G20" s="405"/>
      <c r="H20" s="405"/>
      <c r="I20" s="405"/>
      <c r="J20" s="405"/>
      <c r="K20" s="405"/>
      <c r="L20" s="405"/>
      <c r="M20" s="405"/>
      <c r="N20" s="405"/>
      <c r="O20" s="405"/>
      <c r="P20" s="405"/>
      <c r="Q20" s="405"/>
      <c r="R20" s="405"/>
      <c r="S20" s="405"/>
      <c r="T20" s="405"/>
      <c r="U20" s="405"/>
      <c r="V20" s="398"/>
      <c r="W20" s="406"/>
      <c r="X20" s="70"/>
      <c r="Y20" s="69" t="str">
        <f t="shared" si="0"/>
        <v>０</v>
      </c>
      <c r="Z20" s="69"/>
      <c r="AC20" s="69"/>
      <c r="AD20" s="358"/>
      <c r="AE20" s="67"/>
      <c r="AF20" s="66"/>
    </row>
    <row r="21" spans="1:37" ht="11.65" customHeight="1">
      <c r="A21" s="141"/>
      <c r="B21" s="393"/>
      <c r="C21" s="418" t="s">
        <v>28</v>
      </c>
      <c r="D21" s="385"/>
      <c r="E21" s="405"/>
      <c r="F21" s="405"/>
      <c r="G21" s="405"/>
      <c r="H21" s="405"/>
      <c r="I21" s="405"/>
      <c r="J21" s="405"/>
      <c r="K21" s="405"/>
      <c r="L21" s="405"/>
      <c r="M21" s="405"/>
      <c r="N21" s="405"/>
      <c r="O21" s="405"/>
      <c r="P21" s="405"/>
      <c r="Q21" s="405"/>
      <c r="R21" s="405"/>
      <c r="S21" s="405"/>
      <c r="T21" s="405"/>
      <c r="U21" s="405"/>
      <c r="V21" s="398"/>
      <c r="W21" s="406"/>
      <c r="X21" s="70"/>
      <c r="Y21" s="69" t="str">
        <f t="shared" si="0"/>
        <v>０</v>
      </c>
      <c r="Z21" s="105"/>
      <c r="AA21" s="67"/>
      <c r="AB21" s="67"/>
      <c r="AC21" s="105"/>
      <c r="AD21" s="430"/>
      <c r="AE21" s="67"/>
      <c r="AF21" s="66"/>
    </row>
    <row r="22" spans="1:37" ht="13.5">
      <c r="A22" s="141"/>
      <c r="B22" s="393"/>
      <c r="C22" s="418" t="s">
        <v>29</v>
      </c>
      <c r="D22" s="405"/>
      <c r="E22" s="405"/>
      <c r="F22" s="405"/>
      <c r="G22" s="405"/>
      <c r="H22" s="405"/>
      <c r="I22" s="405"/>
      <c r="J22" s="405"/>
      <c r="K22" s="405"/>
      <c r="L22" s="405"/>
      <c r="M22" s="405"/>
      <c r="N22" s="405"/>
      <c r="O22" s="405"/>
      <c r="P22" s="405"/>
      <c r="Q22" s="405"/>
      <c r="R22" s="405"/>
      <c r="S22" s="405"/>
      <c r="T22" s="405"/>
      <c r="U22" s="405"/>
      <c r="V22" s="398"/>
      <c r="W22" s="406"/>
      <c r="X22" s="70"/>
      <c r="Y22" s="69" t="str">
        <f t="shared" si="0"/>
        <v>０</v>
      </c>
      <c r="Z22" s="105"/>
      <c r="AA22" s="67"/>
      <c r="AB22" s="67"/>
      <c r="AC22" s="105"/>
      <c r="AD22" s="430"/>
      <c r="AE22" s="67"/>
      <c r="AF22" s="66"/>
    </row>
    <row r="23" spans="1:37" ht="13.5">
      <c r="A23" s="141"/>
      <c r="B23" s="393"/>
      <c r="C23" s="418" t="s">
        <v>30</v>
      </c>
      <c r="D23" s="405"/>
      <c r="E23" s="405"/>
      <c r="F23" s="405"/>
      <c r="G23" s="405"/>
      <c r="H23" s="405"/>
      <c r="I23" s="405"/>
      <c r="J23" s="405"/>
      <c r="K23" s="405"/>
      <c r="L23" s="405"/>
      <c r="M23" s="405"/>
      <c r="N23" s="405"/>
      <c r="O23" s="405"/>
      <c r="P23" s="405"/>
      <c r="Q23" s="405"/>
      <c r="R23" s="405"/>
      <c r="S23" s="405"/>
      <c r="T23" s="405"/>
      <c r="U23" s="405"/>
      <c r="V23" s="398"/>
      <c r="W23" s="406"/>
      <c r="X23" s="70"/>
      <c r="Y23" s="69" t="str">
        <f t="shared" si="0"/>
        <v>０</v>
      </c>
      <c r="Z23" s="105"/>
      <c r="AA23" s="358"/>
      <c r="AB23" s="67"/>
      <c r="AC23" s="105"/>
      <c r="AD23" s="430"/>
      <c r="AE23" s="67"/>
      <c r="AF23" s="66"/>
    </row>
    <row r="24" spans="1:37" ht="13.5">
      <c r="A24" s="141"/>
      <c r="B24" s="393"/>
      <c r="C24" s="418" t="s">
        <v>31</v>
      </c>
      <c r="D24" s="405"/>
      <c r="E24" s="405"/>
      <c r="F24" s="405"/>
      <c r="G24" s="405"/>
      <c r="H24" s="405"/>
      <c r="I24" s="405"/>
      <c r="J24" s="405"/>
      <c r="K24" s="405"/>
      <c r="L24" s="405"/>
      <c r="M24" s="405"/>
      <c r="N24" s="405"/>
      <c r="O24" s="405"/>
      <c r="P24" s="405"/>
      <c r="Q24" s="405"/>
      <c r="R24" s="405"/>
      <c r="S24" s="405"/>
      <c r="T24" s="405"/>
      <c r="U24" s="405"/>
      <c r="V24" s="398"/>
      <c r="W24" s="406"/>
      <c r="X24" s="70"/>
      <c r="Y24" s="69" t="str">
        <f t="shared" si="0"/>
        <v>０</v>
      </c>
      <c r="Z24" s="105"/>
      <c r="AA24" s="358"/>
      <c r="AB24" s="67"/>
      <c r="AC24" s="105"/>
      <c r="AD24" s="430"/>
      <c r="AE24" s="67"/>
      <c r="AF24" s="66"/>
    </row>
    <row r="25" spans="1:37" ht="13.5">
      <c r="A25" s="141"/>
      <c r="B25" s="393"/>
      <c r="C25" s="418" t="s">
        <v>32</v>
      </c>
      <c r="D25" s="405"/>
      <c r="E25" s="405"/>
      <c r="F25" s="405"/>
      <c r="G25" s="405"/>
      <c r="H25" s="405"/>
      <c r="I25" s="405"/>
      <c r="J25" s="405"/>
      <c r="K25" s="405"/>
      <c r="L25" s="405"/>
      <c r="M25" s="405"/>
      <c r="N25" s="405"/>
      <c r="O25" s="405"/>
      <c r="P25" s="405"/>
      <c r="Q25" s="405"/>
      <c r="R25" s="405"/>
      <c r="S25" s="405"/>
      <c r="T25" s="405"/>
      <c r="U25" s="405"/>
      <c r="V25" s="398"/>
      <c r="W25" s="406"/>
      <c r="X25" s="70"/>
      <c r="Y25" s="69" t="str">
        <f t="shared" si="0"/>
        <v>０</v>
      </c>
      <c r="Z25" s="105"/>
      <c r="AA25" s="358"/>
      <c r="AB25" s="67"/>
      <c r="AC25" s="105"/>
      <c r="AD25" s="358"/>
      <c r="AE25" s="67"/>
      <c r="AF25" s="66"/>
    </row>
    <row r="26" spans="1:37" ht="13.5">
      <c r="A26" s="141"/>
      <c r="B26" s="393"/>
      <c r="C26" s="418" t="s">
        <v>33</v>
      </c>
      <c r="D26" s="405"/>
      <c r="E26" s="405"/>
      <c r="F26" s="405"/>
      <c r="G26" s="405"/>
      <c r="H26" s="405"/>
      <c r="I26" s="405"/>
      <c r="J26" s="405"/>
      <c r="K26" s="405"/>
      <c r="L26" s="405"/>
      <c r="M26" s="405"/>
      <c r="N26" s="405"/>
      <c r="O26" s="405"/>
      <c r="P26" s="405"/>
      <c r="Q26" s="405"/>
      <c r="R26" s="405"/>
      <c r="S26" s="405"/>
      <c r="T26" s="405"/>
      <c r="U26" s="405"/>
      <c r="V26" s="398"/>
      <c r="W26" s="406"/>
      <c r="X26" s="70"/>
      <c r="Y26" s="69" t="str">
        <f t="shared" si="0"/>
        <v>０</v>
      </c>
      <c r="Z26" s="105"/>
      <c r="AA26" s="358"/>
      <c r="AB26" s="67"/>
      <c r="AC26" s="105"/>
      <c r="AD26" s="358"/>
      <c r="AE26" s="67"/>
      <c r="AF26" s="66"/>
    </row>
    <row r="27" spans="1:37" ht="13.5">
      <c r="A27" s="141"/>
      <c r="B27" s="393"/>
      <c r="C27" s="418"/>
      <c r="D27" s="418" t="s">
        <v>34</v>
      </c>
      <c r="E27" s="405"/>
      <c r="F27" s="405"/>
      <c r="G27" s="405"/>
      <c r="H27" s="405"/>
      <c r="I27" s="405"/>
      <c r="J27" s="405"/>
      <c r="K27" s="405"/>
      <c r="L27" s="405"/>
      <c r="M27" s="405"/>
      <c r="N27" s="405"/>
      <c r="O27" s="405"/>
      <c r="P27" s="405"/>
      <c r="Q27" s="405"/>
      <c r="R27" s="405"/>
      <c r="S27" s="405"/>
      <c r="T27" s="405"/>
      <c r="U27" s="405"/>
      <c r="V27" s="398"/>
      <c r="W27" s="406"/>
      <c r="X27" s="70"/>
      <c r="Y27" s="69" t="str">
        <f t="shared" si="0"/>
        <v>０</v>
      </c>
      <c r="Z27" s="105"/>
      <c r="AA27" s="358"/>
      <c r="AB27" s="67"/>
      <c r="AC27" s="105"/>
      <c r="AD27" s="358"/>
      <c r="AE27" s="67"/>
      <c r="AF27" s="66"/>
    </row>
    <row r="28" spans="1:37" ht="13.5">
      <c r="A28" s="141"/>
      <c r="B28" s="393"/>
      <c r="C28" s="418" t="s">
        <v>35</v>
      </c>
      <c r="D28" s="405"/>
      <c r="E28" s="405"/>
      <c r="F28" s="405"/>
      <c r="G28" s="405"/>
      <c r="H28" s="405"/>
      <c r="I28" s="405"/>
      <c r="J28" s="405"/>
      <c r="K28" s="405"/>
      <c r="L28" s="405"/>
      <c r="M28" s="405"/>
      <c r="N28" s="405"/>
      <c r="O28" s="405"/>
      <c r="P28" s="405"/>
      <c r="Q28" s="405"/>
      <c r="R28" s="405"/>
      <c r="S28" s="405"/>
      <c r="T28" s="405"/>
      <c r="U28" s="405"/>
      <c r="V28" s="398"/>
      <c r="W28" s="406"/>
      <c r="X28" s="70"/>
      <c r="Y28" s="69" t="str">
        <f t="shared" si="0"/>
        <v>０</v>
      </c>
      <c r="Z28" s="105"/>
      <c r="AA28" s="358"/>
      <c r="AB28" s="67"/>
      <c r="AC28" s="105"/>
      <c r="AD28" s="107"/>
      <c r="AE28" s="67"/>
      <c r="AF28" s="66"/>
    </row>
    <row r="29" spans="1:37" ht="13.5">
      <c r="A29" s="141"/>
      <c r="B29" s="393"/>
      <c r="C29" s="418" t="s">
        <v>36</v>
      </c>
      <c r="D29" s="405"/>
      <c r="E29" s="405"/>
      <c r="F29" s="405"/>
      <c r="G29" s="405"/>
      <c r="H29" s="405"/>
      <c r="I29" s="405"/>
      <c r="J29" s="405"/>
      <c r="K29" s="405"/>
      <c r="L29" s="405" t="s">
        <v>37</v>
      </c>
      <c r="M29" s="405"/>
      <c r="N29" s="405"/>
      <c r="O29" s="405"/>
      <c r="P29" s="405"/>
      <c r="Q29" s="405"/>
      <c r="R29" s="405"/>
      <c r="S29" s="405"/>
      <c r="T29" s="405"/>
      <c r="U29" s="405"/>
      <c r="V29" s="398"/>
      <c r="W29" s="406"/>
      <c r="X29" s="70"/>
      <c r="Y29" s="69" t="str">
        <f t="shared" si="0"/>
        <v>０</v>
      </c>
      <c r="Z29" s="105"/>
      <c r="AA29" s="358"/>
      <c r="AB29" s="67"/>
      <c r="AC29" s="105"/>
      <c r="AD29" s="67"/>
      <c r="AE29" s="67"/>
      <c r="AF29" s="66"/>
    </row>
    <row r="30" spans="1:37" ht="8.4499999999999993" customHeight="1" thickBot="1">
      <c r="A30" s="141"/>
      <c r="B30" s="419"/>
      <c r="C30" s="420"/>
      <c r="D30" s="420"/>
      <c r="E30" s="420"/>
      <c r="F30" s="420"/>
      <c r="G30" s="420"/>
      <c r="H30" s="420"/>
      <c r="I30" s="420"/>
      <c r="J30" s="420"/>
      <c r="K30" s="420"/>
      <c r="L30" s="420"/>
      <c r="M30" s="420"/>
      <c r="N30" s="420"/>
      <c r="O30" s="420"/>
      <c r="P30" s="420"/>
      <c r="Q30" s="420"/>
      <c r="R30" s="420"/>
      <c r="S30" s="420"/>
      <c r="T30" s="420"/>
      <c r="U30" s="420"/>
      <c r="V30" s="421"/>
      <c r="W30" s="406"/>
      <c r="X30" s="70"/>
      <c r="Y30" s="69" t="str">
        <f t="shared" si="0"/>
        <v>０</v>
      </c>
      <c r="Z30" s="105"/>
      <c r="AA30" s="358"/>
      <c r="AB30" s="67"/>
      <c r="AC30" s="105"/>
      <c r="AD30" s="67"/>
      <c r="AE30" s="67"/>
      <c r="AF30" s="66"/>
    </row>
    <row r="31" spans="1:37" s="105" customFormat="1" ht="5.0999999999999996" customHeight="1">
      <c r="A31" s="406"/>
      <c r="B31" s="405"/>
      <c r="C31" s="405"/>
      <c r="D31" s="405"/>
      <c r="E31" s="405"/>
      <c r="F31" s="405"/>
      <c r="G31" s="405"/>
      <c r="H31" s="405"/>
      <c r="I31" s="405"/>
      <c r="J31" s="405"/>
      <c r="K31" s="405"/>
      <c r="L31" s="405"/>
      <c r="M31" s="405"/>
      <c r="N31" s="405"/>
      <c r="O31" s="405"/>
      <c r="P31" s="405"/>
      <c r="Q31" s="405"/>
      <c r="R31" s="405"/>
      <c r="S31" s="405"/>
      <c r="T31" s="405"/>
      <c r="U31" s="405"/>
      <c r="V31" s="405"/>
      <c r="W31" s="406"/>
      <c r="X31" s="356"/>
      <c r="Y31" s="69" t="str">
        <f t="shared" si="0"/>
        <v>０</v>
      </c>
      <c r="AA31" s="358"/>
    </row>
    <row r="32" spans="1:37" ht="18.75" customHeight="1" thickBot="1">
      <c r="A32" s="111">
        <v>64</v>
      </c>
      <c r="B32" s="112"/>
      <c r="C32" s="113"/>
      <c r="D32" s="114"/>
      <c r="E32" s="115"/>
      <c r="F32" s="115"/>
      <c r="G32" s="116"/>
      <c r="H32" s="117"/>
      <c r="I32" s="118"/>
      <c r="J32" s="119"/>
      <c r="K32" s="120"/>
      <c r="L32" s="120"/>
      <c r="M32" s="120"/>
      <c r="N32" s="121"/>
      <c r="O32" s="121"/>
      <c r="P32" s="122"/>
      <c r="Q32" s="121" t="s">
        <v>38</v>
      </c>
      <c r="R32" s="123"/>
      <c r="S32" s="121"/>
      <c r="T32" s="124"/>
      <c r="U32" s="125"/>
      <c r="V32" s="126"/>
      <c r="W32" s="126"/>
      <c r="X32" s="127"/>
      <c r="Y32" s="69" t="str">
        <f t="shared" si="0"/>
        <v>０</v>
      </c>
      <c r="Z32" s="63"/>
      <c r="AC32" s="63"/>
      <c r="AD32" s="63"/>
      <c r="AE32" s="63"/>
      <c r="AF32" s="63"/>
      <c r="AG32" s="63"/>
      <c r="AH32" s="63"/>
      <c r="AI32" s="63"/>
      <c r="AJ32" s="63"/>
      <c r="AK32" s="63"/>
    </row>
    <row r="33" spans="1:37" ht="14.25" customHeight="1">
      <c r="A33" s="128"/>
      <c r="B33" s="129"/>
      <c r="C33" s="130"/>
      <c r="D33" s="131"/>
      <c r="E33" s="132"/>
      <c r="F33" s="133"/>
      <c r="G33" s="134"/>
      <c r="H33" s="135"/>
      <c r="I33" s="136"/>
      <c r="J33" s="137"/>
      <c r="K33" s="138"/>
      <c r="L33" s="138"/>
      <c r="M33" s="138"/>
      <c r="N33" s="138"/>
      <c r="O33" s="138"/>
      <c r="P33" s="138"/>
      <c r="Q33" s="138"/>
      <c r="R33" s="138"/>
      <c r="S33" s="138"/>
      <c r="T33" s="138"/>
      <c r="U33" s="139"/>
      <c r="V33" s="140"/>
      <c r="W33" s="126"/>
      <c r="X33" s="127"/>
      <c r="Y33" s="69" t="str">
        <f t="shared" si="0"/>
        <v>０</v>
      </c>
      <c r="Z33" s="63"/>
      <c r="AC33" s="63"/>
      <c r="AD33" s="63"/>
      <c r="AE33" s="63"/>
      <c r="AF33" s="63"/>
      <c r="AG33" s="63"/>
      <c r="AH33" s="63"/>
      <c r="AI33" s="63"/>
      <c r="AJ33" s="63"/>
      <c r="AK33" s="63"/>
    </row>
    <row r="34" spans="1:37" ht="36" customHeight="1">
      <c r="A34" s="128">
        <v>65</v>
      </c>
      <c r="B34" s="112"/>
      <c r="C34" s="415" t="s">
        <v>18</v>
      </c>
      <c r="D34" s="102" t="s">
        <v>19</v>
      </c>
      <c r="E34" s="102" t="s">
        <v>20</v>
      </c>
      <c r="F34" s="416" t="s">
        <v>21</v>
      </c>
      <c r="G34" s="103" t="s">
        <v>22</v>
      </c>
      <c r="H34" s="416" t="s">
        <v>23</v>
      </c>
      <c r="I34" s="102" t="s">
        <v>24</v>
      </c>
      <c r="J34" s="103" t="s">
        <v>25</v>
      </c>
      <c r="K34" s="428" t="s">
        <v>26</v>
      </c>
      <c r="L34" s="428"/>
      <c r="M34" s="428"/>
      <c r="N34" s="428"/>
      <c r="O34" s="428"/>
      <c r="P34" s="429" t="s">
        <v>27</v>
      </c>
      <c r="Q34" s="429"/>
      <c r="R34" s="429"/>
      <c r="S34" s="429"/>
      <c r="T34" s="429"/>
      <c r="U34" s="139"/>
      <c r="V34" s="128"/>
      <c r="W34" s="126"/>
      <c r="X34" s="127"/>
      <c r="Y34" s="69" t="str">
        <f t="shared" si="0"/>
        <v>０</v>
      </c>
      <c r="Z34" s="63"/>
      <c r="AC34" s="63"/>
      <c r="AD34" s="63"/>
      <c r="AE34" s="63"/>
      <c r="AF34" s="63"/>
      <c r="AG34" s="63"/>
      <c r="AH34" s="63"/>
      <c r="AI34" s="63"/>
      <c r="AJ34" s="63"/>
      <c r="AK34" s="63"/>
    </row>
    <row r="35" spans="1:37" ht="36" customHeight="1">
      <c r="A35" s="128">
        <v>66</v>
      </c>
      <c r="B35" s="112"/>
      <c r="C35" s="369"/>
      <c r="D35" s="370"/>
      <c r="E35" s="371"/>
      <c r="F35" s="372"/>
      <c r="G35" s="373"/>
      <c r="H35" s="378"/>
      <c r="I35" s="374"/>
      <c r="J35" s="373"/>
      <c r="K35" s="425"/>
      <c r="L35" s="426"/>
      <c r="M35" s="426"/>
      <c r="N35" s="426"/>
      <c r="O35" s="427"/>
      <c r="P35" s="425"/>
      <c r="Q35" s="426"/>
      <c r="R35" s="426"/>
      <c r="S35" s="426"/>
      <c r="T35" s="427"/>
      <c r="U35" s="139"/>
      <c r="V35" s="128"/>
      <c r="W35" s="126"/>
      <c r="X35" s="127"/>
      <c r="Y35" s="69" t="str">
        <f t="shared" si="0"/>
        <v>０</v>
      </c>
      <c r="Z35" s="63"/>
      <c r="AC35" s="63"/>
      <c r="AD35" s="63"/>
      <c r="AE35" s="63"/>
      <c r="AF35" s="63"/>
      <c r="AG35" s="63"/>
      <c r="AH35" s="63"/>
      <c r="AI35" s="63"/>
      <c r="AJ35" s="63"/>
      <c r="AK35" s="63"/>
    </row>
    <row r="36" spans="1:37" ht="36" customHeight="1">
      <c r="A36" s="128">
        <v>67</v>
      </c>
      <c r="B36" s="112"/>
      <c r="C36" s="369"/>
      <c r="D36" s="370"/>
      <c r="E36" s="371"/>
      <c r="F36" s="372"/>
      <c r="G36" s="373"/>
      <c r="H36" s="378"/>
      <c r="I36" s="374"/>
      <c r="J36" s="373"/>
      <c r="K36" s="425"/>
      <c r="L36" s="426"/>
      <c r="M36" s="426"/>
      <c r="N36" s="426"/>
      <c r="O36" s="427"/>
      <c r="P36" s="425"/>
      <c r="Q36" s="426"/>
      <c r="R36" s="426"/>
      <c r="S36" s="426"/>
      <c r="T36" s="427"/>
      <c r="U36" s="139"/>
      <c r="V36" s="128"/>
      <c r="W36" s="126"/>
      <c r="X36" s="127"/>
      <c r="Y36" s="69" t="str">
        <f t="shared" si="0"/>
        <v>０</v>
      </c>
      <c r="Z36" s="63"/>
      <c r="AC36" s="63"/>
      <c r="AD36" s="63"/>
      <c r="AE36" s="63"/>
      <c r="AF36" s="63"/>
      <c r="AG36" s="63"/>
      <c r="AH36" s="63"/>
      <c r="AI36" s="63"/>
      <c r="AJ36" s="63"/>
      <c r="AK36" s="63"/>
    </row>
    <row r="37" spans="1:37" ht="36" customHeight="1">
      <c r="A37" s="128">
        <v>68</v>
      </c>
      <c r="B37" s="112"/>
      <c r="C37" s="369"/>
      <c r="D37" s="370"/>
      <c r="E37" s="371"/>
      <c r="F37" s="372"/>
      <c r="G37" s="373"/>
      <c r="H37" s="378"/>
      <c r="I37" s="374"/>
      <c r="J37" s="373"/>
      <c r="K37" s="425"/>
      <c r="L37" s="426"/>
      <c r="M37" s="426"/>
      <c r="N37" s="426"/>
      <c r="O37" s="427"/>
      <c r="P37" s="425"/>
      <c r="Q37" s="426"/>
      <c r="R37" s="426"/>
      <c r="S37" s="426"/>
      <c r="T37" s="427"/>
      <c r="U37" s="139"/>
      <c r="V37" s="128"/>
      <c r="W37" s="126"/>
      <c r="X37" s="127"/>
      <c r="Y37" s="69" t="str">
        <f t="shared" si="0"/>
        <v>０</v>
      </c>
      <c r="Z37" s="63"/>
      <c r="AC37" s="63"/>
      <c r="AD37" s="63"/>
      <c r="AE37" s="63"/>
      <c r="AF37" s="63"/>
      <c r="AG37" s="63"/>
      <c r="AH37" s="63"/>
      <c r="AI37" s="63"/>
      <c r="AJ37" s="63"/>
      <c r="AK37" s="63"/>
    </row>
    <row r="38" spans="1:37" ht="36" customHeight="1">
      <c r="A38" s="128">
        <v>69</v>
      </c>
      <c r="B38" s="112"/>
      <c r="C38" s="369"/>
      <c r="D38" s="370"/>
      <c r="E38" s="371"/>
      <c r="F38" s="372"/>
      <c r="G38" s="373"/>
      <c r="H38" s="378"/>
      <c r="I38" s="374"/>
      <c r="J38" s="373"/>
      <c r="K38" s="425"/>
      <c r="L38" s="426"/>
      <c r="M38" s="426"/>
      <c r="N38" s="426"/>
      <c r="O38" s="427"/>
      <c r="P38" s="425"/>
      <c r="Q38" s="426"/>
      <c r="R38" s="426"/>
      <c r="S38" s="426"/>
      <c r="T38" s="427"/>
      <c r="U38" s="139"/>
      <c r="V38" s="128"/>
      <c r="W38" s="126"/>
      <c r="X38" s="127"/>
      <c r="Y38" s="69" t="str">
        <f t="shared" si="0"/>
        <v>０</v>
      </c>
      <c r="Z38" s="63"/>
      <c r="AC38" s="63"/>
      <c r="AD38" s="63"/>
      <c r="AE38" s="63"/>
      <c r="AF38" s="63"/>
      <c r="AG38" s="63"/>
      <c r="AH38" s="63"/>
      <c r="AI38" s="63"/>
      <c r="AJ38" s="63"/>
      <c r="AK38" s="63"/>
    </row>
    <row r="39" spans="1:37" ht="36" customHeight="1">
      <c r="A39" s="128">
        <v>70</v>
      </c>
      <c r="B39" s="112"/>
      <c r="C39" s="369"/>
      <c r="D39" s="370"/>
      <c r="E39" s="371"/>
      <c r="F39" s="372"/>
      <c r="G39" s="373"/>
      <c r="H39" s="378"/>
      <c r="I39" s="374"/>
      <c r="J39" s="373"/>
      <c r="K39" s="425"/>
      <c r="L39" s="426"/>
      <c r="M39" s="426"/>
      <c r="N39" s="426"/>
      <c r="O39" s="427"/>
      <c r="P39" s="425"/>
      <c r="Q39" s="426"/>
      <c r="R39" s="426"/>
      <c r="S39" s="426"/>
      <c r="T39" s="427"/>
      <c r="U39" s="139"/>
      <c r="V39" s="128"/>
      <c r="W39" s="126"/>
      <c r="X39" s="127"/>
      <c r="Y39" s="69" t="str">
        <f t="shared" si="0"/>
        <v>０</v>
      </c>
      <c r="Z39" s="63"/>
      <c r="AC39" s="63"/>
      <c r="AD39" s="63"/>
      <c r="AE39" s="63"/>
      <c r="AF39" s="63"/>
      <c r="AG39" s="63"/>
      <c r="AH39" s="63"/>
      <c r="AI39" s="63"/>
      <c r="AJ39" s="63"/>
      <c r="AK39" s="63"/>
    </row>
    <row r="40" spans="1:37" ht="36" customHeight="1">
      <c r="A40" s="128">
        <v>71</v>
      </c>
      <c r="B40" s="112"/>
      <c r="C40" s="369"/>
      <c r="D40" s="370"/>
      <c r="E40" s="371"/>
      <c r="F40" s="372"/>
      <c r="G40" s="373"/>
      <c r="H40" s="378"/>
      <c r="I40" s="374"/>
      <c r="J40" s="373"/>
      <c r="K40" s="425"/>
      <c r="L40" s="426"/>
      <c r="M40" s="426"/>
      <c r="N40" s="426"/>
      <c r="O40" s="427"/>
      <c r="P40" s="425"/>
      <c r="Q40" s="426"/>
      <c r="R40" s="426"/>
      <c r="S40" s="426"/>
      <c r="T40" s="427"/>
      <c r="U40" s="139"/>
      <c r="V40" s="128"/>
      <c r="W40" s="126"/>
      <c r="X40" s="127"/>
      <c r="Y40" s="69" t="str">
        <f t="shared" si="0"/>
        <v>０</v>
      </c>
      <c r="Z40" s="63"/>
      <c r="AC40" s="63"/>
      <c r="AD40" s="63"/>
      <c r="AE40" s="63"/>
      <c r="AF40" s="63"/>
      <c r="AG40" s="63"/>
      <c r="AH40" s="63"/>
      <c r="AI40" s="63"/>
      <c r="AJ40" s="63"/>
      <c r="AK40" s="63"/>
    </row>
    <row r="41" spans="1:37" ht="36" customHeight="1">
      <c r="A41" s="128">
        <v>72</v>
      </c>
      <c r="B41" s="112"/>
      <c r="C41" s="369"/>
      <c r="D41" s="370"/>
      <c r="E41" s="371"/>
      <c r="F41" s="372"/>
      <c r="G41" s="373"/>
      <c r="H41" s="378"/>
      <c r="I41" s="374"/>
      <c r="J41" s="373"/>
      <c r="K41" s="425"/>
      <c r="L41" s="426"/>
      <c r="M41" s="426"/>
      <c r="N41" s="426"/>
      <c r="O41" s="427"/>
      <c r="P41" s="425"/>
      <c r="Q41" s="426"/>
      <c r="R41" s="426"/>
      <c r="S41" s="426"/>
      <c r="T41" s="427"/>
      <c r="U41" s="139"/>
      <c r="V41" s="128"/>
      <c r="W41" s="126"/>
      <c r="X41" s="127"/>
      <c r="Y41" s="69" t="str">
        <f t="shared" si="0"/>
        <v>０</v>
      </c>
      <c r="Z41" s="63"/>
      <c r="AC41" s="63"/>
      <c r="AD41" s="63"/>
      <c r="AE41" s="63"/>
      <c r="AF41" s="63"/>
      <c r="AG41" s="63"/>
      <c r="AH41" s="63"/>
      <c r="AI41" s="63"/>
      <c r="AJ41" s="63"/>
      <c r="AK41" s="63"/>
    </row>
    <row r="42" spans="1:37" ht="36" customHeight="1">
      <c r="A42" s="128">
        <v>73</v>
      </c>
      <c r="B42" s="112"/>
      <c r="C42" s="369"/>
      <c r="D42" s="370"/>
      <c r="E42" s="371"/>
      <c r="F42" s="372"/>
      <c r="G42" s="373"/>
      <c r="H42" s="378"/>
      <c r="I42" s="374"/>
      <c r="J42" s="373"/>
      <c r="K42" s="425"/>
      <c r="L42" s="426"/>
      <c r="M42" s="426"/>
      <c r="N42" s="426"/>
      <c r="O42" s="427"/>
      <c r="P42" s="425"/>
      <c r="Q42" s="426"/>
      <c r="R42" s="426"/>
      <c r="S42" s="426"/>
      <c r="T42" s="427"/>
      <c r="U42" s="139"/>
      <c r="V42" s="128"/>
      <c r="W42" s="126"/>
      <c r="X42" s="127"/>
      <c r="Y42" s="69" t="str">
        <f t="shared" si="0"/>
        <v>０</v>
      </c>
      <c r="Z42" s="63"/>
      <c r="AC42" s="63"/>
      <c r="AD42" s="63"/>
      <c r="AE42" s="63"/>
      <c r="AF42" s="63"/>
      <c r="AG42" s="63"/>
      <c r="AH42" s="63"/>
      <c r="AI42" s="63"/>
      <c r="AJ42" s="63"/>
      <c r="AK42" s="63"/>
    </row>
    <row r="43" spans="1:37" ht="36" customHeight="1">
      <c r="A43" s="128">
        <v>74</v>
      </c>
      <c r="B43" s="112"/>
      <c r="C43" s="369"/>
      <c r="D43" s="370"/>
      <c r="E43" s="371"/>
      <c r="F43" s="372"/>
      <c r="G43" s="373"/>
      <c r="H43" s="378"/>
      <c r="I43" s="374"/>
      <c r="J43" s="373"/>
      <c r="K43" s="425"/>
      <c r="L43" s="426"/>
      <c r="M43" s="426"/>
      <c r="N43" s="426"/>
      <c r="O43" s="427"/>
      <c r="P43" s="425"/>
      <c r="Q43" s="426"/>
      <c r="R43" s="426"/>
      <c r="S43" s="426"/>
      <c r="T43" s="427"/>
      <c r="U43" s="139"/>
      <c r="V43" s="128"/>
      <c r="W43" s="126"/>
      <c r="X43" s="127"/>
      <c r="Y43" s="69" t="str">
        <f t="shared" si="0"/>
        <v>０</v>
      </c>
      <c r="Z43" s="63"/>
      <c r="AC43" s="63"/>
      <c r="AD43" s="63"/>
      <c r="AE43" s="63"/>
      <c r="AF43" s="63"/>
      <c r="AG43" s="63"/>
      <c r="AH43" s="63"/>
      <c r="AI43" s="63"/>
      <c r="AJ43" s="63"/>
      <c r="AK43" s="63"/>
    </row>
    <row r="44" spans="1:37" ht="36" customHeight="1">
      <c r="A44" s="128">
        <v>75</v>
      </c>
      <c r="B44" s="112"/>
      <c r="C44" s="369"/>
      <c r="D44" s="370"/>
      <c r="E44" s="371"/>
      <c r="F44" s="372"/>
      <c r="G44" s="373"/>
      <c r="H44" s="378"/>
      <c r="I44" s="374"/>
      <c r="J44" s="373"/>
      <c r="K44" s="425"/>
      <c r="L44" s="426"/>
      <c r="M44" s="426"/>
      <c r="N44" s="426"/>
      <c r="O44" s="427"/>
      <c r="P44" s="425"/>
      <c r="Q44" s="426"/>
      <c r="R44" s="426"/>
      <c r="S44" s="426"/>
      <c r="T44" s="427"/>
      <c r="U44" s="139"/>
      <c r="V44" s="128"/>
      <c r="W44" s="126"/>
      <c r="X44" s="127"/>
      <c r="Y44" s="69" t="str">
        <f t="shared" si="0"/>
        <v>０</v>
      </c>
      <c r="Z44" s="63"/>
      <c r="AC44" s="63"/>
      <c r="AD44" s="63"/>
      <c r="AE44" s="63"/>
      <c r="AF44" s="63"/>
      <c r="AG44" s="63"/>
      <c r="AH44" s="63"/>
      <c r="AI44" s="63"/>
      <c r="AJ44" s="63"/>
      <c r="AK44" s="63"/>
    </row>
    <row r="45" spans="1:37" ht="36" customHeight="1">
      <c r="A45" s="128">
        <v>76</v>
      </c>
      <c r="B45" s="112"/>
      <c r="C45" s="369"/>
      <c r="D45" s="370"/>
      <c r="E45" s="371"/>
      <c r="F45" s="372"/>
      <c r="G45" s="373"/>
      <c r="H45" s="378"/>
      <c r="I45" s="374"/>
      <c r="J45" s="373"/>
      <c r="K45" s="425"/>
      <c r="L45" s="426"/>
      <c r="M45" s="426"/>
      <c r="N45" s="426"/>
      <c r="O45" s="427"/>
      <c r="P45" s="425"/>
      <c r="Q45" s="426"/>
      <c r="R45" s="426"/>
      <c r="S45" s="426"/>
      <c r="T45" s="427"/>
      <c r="U45" s="139"/>
      <c r="V45" s="128"/>
      <c r="W45" s="126"/>
      <c r="X45" s="127"/>
      <c r="Y45" s="69" t="str">
        <f t="shared" si="0"/>
        <v>０</v>
      </c>
      <c r="Z45" s="63"/>
      <c r="AC45" s="63"/>
      <c r="AD45" s="63"/>
      <c r="AE45" s="63"/>
      <c r="AF45" s="63"/>
      <c r="AG45" s="63"/>
      <c r="AH45" s="63"/>
      <c r="AI45" s="63"/>
      <c r="AJ45" s="63"/>
      <c r="AK45" s="63"/>
    </row>
    <row r="46" spans="1:37" ht="36" customHeight="1">
      <c r="A46" s="128">
        <v>77</v>
      </c>
      <c r="B46" s="112"/>
      <c r="C46" s="369"/>
      <c r="D46" s="370"/>
      <c r="E46" s="371"/>
      <c r="F46" s="372"/>
      <c r="G46" s="373"/>
      <c r="H46" s="378"/>
      <c r="I46" s="374"/>
      <c r="J46" s="373"/>
      <c r="K46" s="425"/>
      <c r="L46" s="426"/>
      <c r="M46" s="426"/>
      <c r="N46" s="426"/>
      <c r="O46" s="427"/>
      <c r="P46" s="425"/>
      <c r="Q46" s="426"/>
      <c r="R46" s="426"/>
      <c r="S46" s="426"/>
      <c r="T46" s="427"/>
      <c r="U46" s="139"/>
      <c r="V46" s="128"/>
      <c r="W46" s="126"/>
      <c r="X46" s="127"/>
      <c r="Y46" s="69" t="str">
        <f t="shared" si="0"/>
        <v>０</v>
      </c>
      <c r="Z46" s="63"/>
      <c r="AC46" s="63"/>
      <c r="AD46" s="63"/>
      <c r="AE46" s="63"/>
      <c r="AF46" s="63"/>
      <c r="AG46" s="63"/>
      <c r="AH46" s="63"/>
      <c r="AI46" s="63"/>
      <c r="AJ46" s="63"/>
      <c r="AK46" s="63"/>
    </row>
    <row r="47" spans="1:37" ht="36" customHeight="1">
      <c r="A47" s="128">
        <v>78</v>
      </c>
      <c r="B47" s="112"/>
      <c r="C47" s="369"/>
      <c r="D47" s="370"/>
      <c r="E47" s="371"/>
      <c r="F47" s="372"/>
      <c r="G47" s="373"/>
      <c r="H47" s="378"/>
      <c r="I47" s="374"/>
      <c r="J47" s="373"/>
      <c r="K47" s="425"/>
      <c r="L47" s="426"/>
      <c r="M47" s="426"/>
      <c r="N47" s="426"/>
      <c r="O47" s="427"/>
      <c r="P47" s="425"/>
      <c r="Q47" s="426"/>
      <c r="R47" s="426"/>
      <c r="S47" s="426"/>
      <c r="T47" s="427"/>
      <c r="U47" s="139"/>
      <c r="V47" s="128"/>
      <c r="W47" s="126"/>
      <c r="X47" s="127"/>
      <c r="Y47" s="69" t="str">
        <f t="shared" si="0"/>
        <v>０</v>
      </c>
      <c r="Z47" s="63"/>
      <c r="AC47" s="63"/>
      <c r="AD47" s="63"/>
      <c r="AE47" s="63"/>
      <c r="AF47" s="63"/>
      <c r="AG47" s="63"/>
      <c r="AH47" s="63"/>
      <c r="AI47" s="63"/>
      <c r="AJ47" s="63"/>
      <c r="AK47" s="63"/>
    </row>
    <row r="48" spans="1:37" ht="36" customHeight="1">
      <c r="A48" s="128">
        <v>79</v>
      </c>
      <c r="B48" s="112"/>
      <c r="C48" s="369"/>
      <c r="D48" s="370"/>
      <c r="E48" s="371"/>
      <c r="F48" s="372"/>
      <c r="G48" s="373"/>
      <c r="H48" s="378"/>
      <c r="I48" s="374"/>
      <c r="J48" s="373"/>
      <c r="K48" s="425"/>
      <c r="L48" s="426"/>
      <c r="M48" s="426"/>
      <c r="N48" s="426"/>
      <c r="O48" s="427"/>
      <c r="P48" s="425"/>
      <c r="Q48" s="426"/>
      <c r="R48" s="426"/>
      <c r="S48" s="426"/>
      <c r="T48" s="427"/>
      <c r="U48" s="139"/>
      <c r="V48" s="128"/>
      <c r="W48" s="126"/>
      <c r="X48" s="127"/>
      <c r="Y48" s="69" t="str">
        <f t="shared" si="0"/>
        <v>０</v>
      </c>
      <c r="Z48" s="63"/>
      <c r="AC48" s="63"/>
      <c r="AD48" s="63"/>
      <c r="AE48" s="63"/>
      <c r="AF48" s="63"/>
      <c r="AG48" s="63"/>
      <c r="AH48" s="63"/>
      <c r="AI48" s="63"/>
      <c r="AJ48" s="63"/>
      <c r="AK48" s="63"/>
    </row>
    <row r="49" spans="1:37" ht="36" customHeight="1">
      <c r="A49" s="128">
        <v>80</v>
      </c>
      <c r="B49" s="112"/>
      <c r="C49" s="369"/>
      <c r="D49" s="370"/>
      <c r="E49" s="371"/>
      <c r="F49" s="372"/>
      <c r="G49" s="373"/>
      <c r="H49" s="378"/>
      <c r="I49" s="374"/>
      <c r="J49" s="373"/>
      <c r="K49" s="425"/>
      <c r="L49" s="426"/>
      <c r="M49" s="426"/>
      <c r="N49" s="426"/>
      <c r="O49" s="427"/>
      <c r="P49" s="425"/>
      <c r="Q49" s="426"/>
      <c r="R49" s="426"/>
      <c r="S49" s="426"/>
      <c r="T49" s="427"/>
      <c r="U49" s="406"/>
      <c r="V49" s="128"/>
      <c r="W49" s="126"/>
      <c r="X49" s="127"/>
      <c r="Y49" s="69" t="str">
        <f t="shared" si="0"/>
        <v>０</v>
      </c>
      <c r="Z49" s="63"/>
      <c r="AC49" s="63"/>
      <c r="AD49" s="63"/>
      <c r="AE49" s="63"/>
      <c r="AF49" s="63"/>
      <c r="AG49" s="63"/>
      <c r="AH49" s="63"/>
      <c r="AI49" s="63"/>
      <c r="AJ49" s="63"/>
      <c r="AK49" s="63"/>
    </row>
    <row r="50" spans="1:37" ht="30.75" customHeight="1" thickBot="1">
      <c r="A50" s="111">
        <v>81</v>
      </c>
      <c r="B50" s="142"/>
      <c r="C50" s="375"/>
      <c r="D50" s="144"/>
      <c r="E50" s="145"/>
      <c r="F50" s="145"/>
      <c r="G50" s="145"/>
      <c r="H50" s="146"/>
      <c r="I50" s="146"/>
      <c r="J50" s="145"/>
      <c r="K50" s="424"/>
      <c r="L50" s="424"/>
      <c r="M50" s="424"/>
      <c r="N50" s="424"/>
      <c r="O50" s="424"/>
      <c r="P50" s="424"/>
      <c r="Q50" s="424"/>
      <c r="R50" s="424"/>
      <c r="S50" s="424"/>
      <c r="T50" s="424"/>
      <c r="U50" s="125"/>
      <c r="V50" s="121"/>
      <c r="W50" s="147"/>
      <c r="X50" s="127"/>
      <c r="Y50" s="69" t="str">
        <f t="shared" si="0"/>
        <v>０</v>
      </c>
      <c r="Z50" s="63"/>
      <c r="AC50" s="63"/>
      <c r="AD50" s="63"/>
      <c r="AE50" s="63"/>
      <c r="AF50" s="63"/>
      <c r="AG50" s="63"/>
      <c r="AH50" s="63"/>
      <c r="AI50" s="63"/>
      <c r="AJ50" s="63"/>
      <c r="AK50" s="63"/>
    </row>
    <row r="51" spans="1:37" ht="18.75" customHeight="1">
      <c r="A51" s="111"/>
      <c r="B51" s="148"/>
      <c r="C51" s="376"/>
      <c r="D51" s="150"/>
      <c r="E51" s="151"/>
      <c r="F51" s="151"/>
      <c r="G51" s="151"/>
      <c r="H51" s="151"/>
      <c r="I51" s="151"/>
      <c r="J51" s="151"/>
      <c r="K51" s="151"/>
      <c r="L51" s="151"/>
      <c r="M51" s="151"/>
      <c r="N51" s="151"/>
      <c r="O51" s="151"/>
      <c r="P51" s="151"/>
      <c r="Q51" s="151"/>
      <c r="R51" s="151"/>
      <c r="S51" s="151"/>
      <c r="T51" s="151"/>
      <c r="U51" s="152"/>
      <c r="V51" s="153"/>
      <c r="W51" s="111"/>
      <c r="X51" s="127"/>
      <c r="Y51" s="69" t="str">
        <f t="shared" si="0"/>
        <v>０</v>
      </c>
      <c r="Z51" s="63"/>
      <c r="AC51" s="154"/>
      <c r="AJ51" s="63"/>
      <c r="AK51" s="63"/>
    </row>
    <row r="52" spans="1:37" ht="18.75" customHeight="1" thickBot="1">
      <c r="A52" s="111">
        <v>64</v>
      </c>
      <c r="B52" s="112"/>
      <c r="C52" s="113"/>
      <c r="D52" s="114"/>
      <c r="E52" s="115"/>
      <c r="F52" s="115"/>
      <c r="G52" s="116"/>
      <c r="H52" s="117"/>
      <c r="I52" s="118"/>
      <c r="J52" s="119"/>
      <c r="K52" s="120"/>
      <c r="L52" s="120"/>
      <c r="M52" s="120"/>
      <c r="N52" s="121"/>
      <c r="O52" s="121"/>
      <c r="P52" s="122"/>
      <c r="Q52" s="121" t="s">
        <v>38</v>
      </c>
      <c r="R52" s="123"/>
      <c r="S52" s="121"/>
      <c r="T52" s="124"/>
      <c r="U52" s="125"/>
      <c r="V52" s="126"/>
      <c r="W52" s="126"/>
      <c r="X52" s="127"/>
      <c r="Y52" s="69" t="str">
        <f t="shared" si="0"/>
        <v>０</v>
      </c>
      <c r="Z52" s="63"/>
      <c r="AC52" s="63"/>
      <c r="AD52" s="63"/>
      <c r="AE52" s="63"/>
      <c r="AF52" s="63"/>
      <c r="AG52" s="63"/>
      <c r="AH52" s="63"/>
      <c r="AI52" s="63"/>
      <c r="AJ52" s="63"/>
      <c r="AK52" s="63"/>
    </row>
    <row r="53" spans="1:37" ht="14.25" customHeight="1">
      <c r="A53" s="128"/>
      <c r="B53" s="129"/>
      <c r="C53" s="130"/>
      <c r="D53" s="131"/>
      <c r="E53" s="132"/>
      <c r="F53" s="133"/>
      <c r="G53" s="134"/>
      <c r="H53" s="135"/>
      <c r="I53" s="136"/>
      <c r="J53" s="137"/>
      <c r="K53" s="138"/>
      <c r="L53" s="138"/>
      <c r="M53" s="138"/>
      <c r="N53" s="138"/>
      <c r="O53" s="138"/>
      <c r="P53" s="138"/>
      <c r="Q53" s="138"/>
      <c r="R53" s="138"/>
      <c r="S53" s="138"/>
      <c r="T53" s="138"/>
      <c r="U53" s="139"/>
      <c r="V53" s="140"/>
      <c r="W53" s="126"/>
      <c r="X53" s="127"/>
      <c r="Y53" s="69" t="str">
        <f t="shared" si="0"/>
        <v>０</v>
      </c>
      <c r="Z53" s="63"/>
      <c r="AC53" s="63"/>
      <c r="AD53" s="63"/>
      <c r="AE53" s="63"/>
      <c r="AF53" s="63"/>
      <c r="AG53" s="63"/>
      <c r="AH53" s="63"/>
      <c r="AI53" s="63"/>
      <c r="AJ53" s="63"/>
      <c r="AK53" s="63"/>
    </row>
    <row r="54" spans="1:37" ht="36" customHeight="1">
      <c r="A54" s="128">
        <v>65</v>
      </c>
      <c r="B54" s="112"/>
      <c r="C54" s="422" t="s">
        <v>18</v>
      </c>
      <c r="D54" s="102" t="s">
        <v>19</v>
      </c>
      <c r="E54" s="102" t="s">
        <v>20</v>
      </c>
      <c r="F54" s="416" t="s">
        <v>21</v>
      </c>
      <c r="G54" s="103" t="s">
        <v>22</v>
      </c>
      <c r="H54" s="416" t="s">
        <v>23</v>
      </c>
      <c r="I54" s="102" t="s">
        <v>24</v>
      </c>
      <c r="J54" s="103" t="s">
        <v>25</v>
      </c>
      <c r="K54" s="428" t="s">
        <v>26</v>
      </c>
      <c r="L54" s="428"/>
      <c r="M54" s="428"/>
      <c r="N54" s="428"/>
      <c r="O54" s="428"/>
      <c r="P54" s="429" t="s">
        <v>27</v>
      </c>
      <c r="Q54" s="429"/>
      <c r="R54" s="429"/>
      <c r="S54" s="429"/>
      <c r="T54" s="429"/>
      <c r="U54" s="139"/>
      <c r="V54" s="128"/>
      <c r="W54" s="126"/>
      <c r="X54" s="127"/>
      <c r="Y54" s="69" t="str">
        <f t="shared" si="0"/>
        <v>０</v>
      </c>
      <c r="Z54" s="63"/>
      <c r="AC54" s="63"/>
      <c r="AD54" s="63"/>
      <c r="AE54" s="63"/>
      <c r="AF54" s="63"/>
      <c r="AG54" s="63"/>
      <c r="AH54" s="63"/>
      <c r="AI54" s="63"/>
      <c r="AJ54" s="63"/>
      <c r="AK54" s="63"/>
    </row>
    <row r="55" spans="1:37" ht="36" customHeight="1">
      <c r="A55" s="128">
        <v>66</v>
      </c>
      <c r="B55" s="112"/>
      <c r="C55" s="369"/>
      <c r="D55" s="370"/>
      <c r="E55" s="371"/>
      <c r="F55" s="372"/>
      <c r="G55" s="373"/>
      <c r="H55" s="378"/>
      <c r="I55" s="374"/>
      <c r="J55" s="373"/>
      <c r="K55" s="425"/>
      <c r="L55" s="426"/>
      <c r="M55" s="426"/>
      <c r="N55" s="426"/>
      <c r="O55" s="427"/>
      <c r="P55" s="425"/>
      <c r="Q55" s="426"/>
      <c r="R55" s="426"/>
      <c r="S55" s="426"/>
      <c r="T55" s="427"/>
      <c r="U55" s="139"/>
      <c r="V55" s="128"/>
      <c r="W55" s="126"/>
      <c r="X55" s="127"/>
      <c r="Y55" s="69" t="str">
        <f t="shared" si="0"/>
        <v>０</v>
      </c>
      <c r="Z55" s="63"/>
      <c r="AC55" s="63"/>
      <c r="AD55" s="63"/>
      <c r="AE55" s="63"/>
      <c r="AF55" s="63"/>
      <c r="AG55" s="63"/>
      <c r="AH55" s="63"/>
      <c r="AI55" s="63"/>
      <c r="AJ55" s="63"/>
      <c r="AK55" s="63"/>
    </row>
    <row r="56" spans="1:37" ht="36" customHeight="1">
      <c r="A56" s="128">
        <v>67</v>
      </c>
      <c r="B56" s="112"/>
      <c r="C56" s="369"/>
      <c r="D56" s="370"/>
      <c r="E56" s="371"/>
      <c r="F56" s="372"/>
      <c r="G56" s="373"/>
      <c r="H56" s="378"/>
      <c r="I56" s="374"/>
      <c r="J56" s="373"/>
      <c r="K56" s="425"/>
      <c r="L56" s="426"/>
      <c r="M56" s="426"/>
      <c r="N56" s="426"/>
      <c r="O56" s="427"/>
      <c r="P56" s="425"/>
      <c r="Q56" s="426"/>
      <c r="R56" s="426"/>
      <c r="S56" s="426"/>
      <c r="T56" s="427"/>
      <c r="U56" s="139"/>
      <c r="V56" s="128"/>
      <c r="W56" s="126"/>
      <c r="X56" s="127"/>
      <c r="Y56" s="69" t="str">
        <f t="shared" si="0"/>
        <v>０</v>
      </c>
      <c r="Z56" s="63"/>
      <c r="AC56" s="63"/>
      <c r="AD56" s="63"/>
      <c r="AE56" s="63"/>
      <c r="AF56" s="63"/>
      <c r="AG56" s="63"/>
      <c r="AH56" s="63"/>
      <c r="AI56" s="63"/>
      <c r="AJ56" s="63"/>
      <c r="AK56" s="63"/>
    </row>
    <row r="57" spans="1:37" ht="36" customHeight="1">
      <c r="A57" s="128">
        <v>68</v>
      </c>
      <c r="B57" s="112"/>
      <c r="C57" s="369"/>
      <c r="D57" s="370"/>
      <c r="E57" s="371"/>
      <c r="F57" s="372"/>
      <c r="G57" s="373"/>
      <c r="H57" s="378"/>
      <c r="I57" s="374"/>
      <c r="J57" s="373"/>
      <c r="K57" s="425"/>
      <c r="L57" s="426"/>
      <c r="M57" s="426"/>
      <c r="N57" s="426"/>
      <c r="O57" s="427"/>
      <c r="P57" s="425"/>
      <c r="Q57" s="426"/>
      <c r="R57" s="426"/>
      <c r="S57" s="426"/>
      <c r="T57" s="427"/>
      <c r="U57" s="139"/>
      <c r="V57" s="128"/>
      <c r="W57" s="126"/>
      <c r="X57" s="127"/>
      <c r="Y57" s="69" t="str">
        <f t="shared" si="0"/>
        <v>０</v>
      </c>
      <c r="Z57" s="63"/>
      <c r="AC57" s="63"/>
      <c r="AD57" s="63"/>
      <c r="AE57" s="63"/>
      <c r="AF57" s="63"/>
      <c r="AG57" s="63"/>
      <c r="AH57" s="63"/>
      <c r="AI57" s="63"/>
      <c r="AJ57" s="63"/>
      <c r="AK57" s="63"/>
    </row>
    <row r="58" spans="1:37" ht="36" customHeight="1">
      <c r="A58" s="128">
        <v>69</v>
      </c>
      <c r="B58" s="112"/>
      <c r="C58" s="369"/>
      <c r="D58" s="370"/>
      <c r="E58" s="371"/>
      <c r="F58" s="372"/>
      <c r="G58" s="373"/>
      <c r="H58" s="378"/>
      <c r="I58" s="374"/>
      <c r="J58" s="373"/>
      <c r="K58" s="425"/>
      <c r="L58" s="426"/>
      <c r="M58" s="426"/>
      <c r="N58" s="426"/>
      <c r="O58" s="427"/>
      <c r="P58" s="425"/>
      <c r="Q58" s="426"/>
      <c r="R58" s="426"/>
      <c r="S58" s="426"/>
      <c r="T58" s="427"/>
      <c r="U58" s="139"/>
      <c r="V58" s="128"/>
      <c r="W58" s="126"/>
      <c r="X58" s="127"/>
      <c r="Y58" s="69" t="str">
        <f t="shared" si="0"/>
        <v>０</v>
      </c>
      <c r="Z58" s="63"/>
      <c r="AC58" s="63"/>
      <c r="AD58" s="63"/>
      <c r="AE58" s="63"/>
      <c r="AF58" s="63"/>
      <c r="AG58" s="63"/>
      <c r="AH58" s="63"/>
      <c r="AI58" s="63"/>
      <c r="AJ58" s="63"/>
      <c r="AK58" s="63"/>
    </row>
    <row r="59" spans="1:37" ht="36" customHeight="1">
      <c r="A59" s="128">
        <v>70</v>
      </c>
      <c r="B59" s="112"/>
      <c r="C59" s="369"/>
      <c r="D59" s="370"/>
      <c r="E59" s="371"/>
      <c r="F59" s="372"/>
      <c r="G59" s="373"/>
      <c r="H59" s="378"/>
      <c r="I59" s="374"/>
      <c r="J59" s="373"/>
      <c r="K59" s="425"/>
      <c r="L59" s="426"/>
      <c r="M59" s="426"/>
      <c r="N59" s="426"/>
      <c r="O59" s="427"/>
      <c r="P59" s="425"/>
      <c r="Q59" s="426"/>
      <c r="R59" s="426"/>
      <c r="S59" s="426"/>
      <c r="T59" s="427"/>
      <c r="U59" s="139"/>
      <c r="V59" s="128"/>
      <c r="W59" s="126"/>
      <c r="X59" s="127"/>
      <c r="Y59" s="69" t="str">
        <f t="shared" si="0"/>
        <v>０</v>
      </c>
      <c r="Z59" s="63"/>
      <c r="AC59" s="63"/>
      <c r="AD59" s="63"/>
      <c r="AE59" s="63"/>
      <c r="AF59" s="63"/>
      <c r="AG59" s="63"/>
      <c r="AH59" s="63"/>
      <c r="AI59" s="63"/>
      <c r="AJ59" s="63"/>
      <c r="AK59" s="63"/>
    </row>
    <row r="60" spans="1:37" ht="36" customHeight="1">
      <c r="A60" s="128">
        <v>71</v>
      </c>
      <c r="B60" s="112"/>
      <c r="C60" s="369"/>
      <c r="D60" s="370"/>
      <c r="E60" s="371"/>
      <c r="F60" s="372"/>
      <c r="G60" s="373"/>
      <c r="H60" s="378"/>
      <c r="I60" s="374"/>
      <c r="J60" s="373"/>
      <c r="K60" s="425"/>
      <c r="L60" s="426"/>
      <c r="M60" s="426"/>
      <c r="N60" s="426"/>
      <c r="O60" s="427"/>
      <c r="P60" s="425"/>
      <c r="Q60" s="426"/>
      <c r="R60" s="426"/>
      <c r="S60" s="426"/>
      <c r="T60" s="427"/>
      <c r="U60" s="139"/>
      <c r="V60" s="128"/>
      <c r="W60" s="126"/>
      <c r="X60" s="127"/>
      <c r="Y60" s="69" t="str">
        <f t="shared" si="0"/>
        <v>０</v>
      </c>
      <c r="Z60" s="63"/>
      <c r="AC60" s="63"/>
      <c r="AD60" s="63"/>
      <c r="AE60" s="63"/>
      <c r="AF60" s="63"/>
      <c r="AG60" s="63"/>
      <c r="AH60" s="63"/>
      <c r="AI60" s="63"/>
      <c r="AJ60" s="63"/>
      <c r="AK60" s="63"/>
    </row>
    <row r="61" spans="1:37" ht="36" customHeight="1">
      <c r="A61" s="128">
        <v>72</v>
      </c>
      <c r="B61" s="112"/>
      <c r="C61" s="369"/>
      <c r="D61" s="370"/>
      <c r="E61" s="371"/>
      <c r="F61" s="372"/>
      <c r="G61" s="373"/>
      <c r="H61" s="378"/>
      <c r="I61" s="374"/>
      <c r="J61" s="373"/>
      <c r="K61" s="425"/>
      <c r="L61" s="426"/>
      <c r="M61" s="426"/>
      <c r="N61" s="426"/>
      <c r="O61" s="427"/>
      <c r="P61" s="425"/>
      <c r="Q61" s="426"/>
      <c r="R61" s="426"/>
      <c r="S61" s="426"/>
      <c r="T61" s="427"/>
      <c r="U61" s="139"/>
      <c r="V61" s="128"/>
      <c r="W61" s="126"/>
      <c r="X61" s="127"/>
      <c r="Y61" s="69" t="str">
        <f t="shared" si="0"/>
        <v>０</v>
      </c>
      <c r="Z61" s="63"/>
      <c r="AC61" s="63"/>
      <c r="AD61" s="63"/>
      <c r="AE61" s="63"/>
      <c r="AF61" s="63"/>
      <c r="AG61" s="63"/>
      <c r="AH61" s="63"/>
      <c r="AI61" s="63"/>
      <c r="AJ61" s="63"/>
      <c r="AK61" s="63"/>
    </row>
    <row r="62" spans="1:37" ht="36" customHeight="1">
      <c r="A62" s="128">
        <v>73</v>
      </c>
      <c r="B62" s="112"/>
      <c r="C62" s="369"/>
      <c r="D62" s="370"/>
      <c r="E62" s="371"/>
      <c r="F62" s="372"/>
      <c r="G62" s="373"/>
      <c r="H62" s="378"/>
      <c r="I62" s="374"/>
      <c r="J62" s="373"/>
      <c r="K62" s="425"/>
      <c r="L62" s="426"/>
      <c r="M62" s="426"/>
      <c r="N62" s="426"/>
      <c r="O62" s="427"/>
      <c r="P62" s="425"/>
      <c r="Q62" s="426"/>
      <c r="R62" s="426"/>
      <c r="S62" s="426"/>
      <c r="T62" s="427"/>
      <c r="U62" s="139"/>
      <c r="V62" s="128"/>
      <c r="W62" s="126"/>
      <c r="X62" s="127"/>
      <c r="Y62" s="69" t="str">
        <f t="shared" si="0"/>
        <v>０</v>
      </c>
      <c r="Z62" s="63"/>
      <c r="AC62" s="63"/>
      <c r="AD62" s="63"/>
      <c r="AE62" s="63"/>
      <c r="AF62" s="63"/>
      <c r="AG62" s="63"/>
      <c r="AH62" s="63"/>
      <c r="AI62" s="63"/>
      <c r="AJ62" s="63"/>
      <c r="AK62" s="63"/>
    </row>
    <row r="63" spans="1:37" ht="36" customHeight="1">
      <c r="A63" s="128">
        <v>74</v>
      </c>
      <c r="B63" s="112"/>
      <c r="C63" s="369"/>
      <c r="D63" s="370"/>
      <c r="E63" s="371"/>
      <c r="F63" s="372"/>
      <c r="G63" s="373"/>
      <c r="H63" s="378"/>
      <c r="I63" s="374"/>
      <c r="J63" s="373"/>
      <c r="K63" s="425"/>
      <c r="L63" s="426"/>
      <c r="M63" s="426"/>
      <c r="N63" s="426"/>
      <c r="O63" s="427"/>
      <c r="P63" s="425"/>
      <c r="Q63" s="426"/>
      <c r="R63" s="426"/>
      <c r="S63" s="426"/>
      <c r="T63" s="427"/>
      <c r="U63" s="139"/>
      <c r="V63" s="128"/>
      <c r="W63" s="126"/>
      <c r="X63" s="127"/>
      <c r="Y63" s="69" t="str">
        <f t="shared" si="0"/>
        <v>０</v>
      </c>
      <c r="Z63" s="63"/>
      <c r="AC63" s="63"/>
      <c r="AD63" s="63"/>
      <c r="AE63" s="63"/>
      <c r="AF63" s="63"/>
      <c r="AG63" s="63"/>
      <c r="AH63" s="63"/>
      <c r="AI63" s="63"/>
      <c r="AJ63" s="63"/>
      <c r="AK63" s="63"/>
    </row>
    <row r="64" spans="1:37" ht="36" customHeight="1">
      <c r="A64" s="128">
        <v>75</v>
      </c>
      <c r="B64" s="112"/>
      <c r="C64" s="369"/>
      <c r="D64" s="370"/>
      <c r="E64" s="371"/>
      <c r="F64" s="372"/>
      <c r="G64" s="373"/>
      <c r="H64" s="378"/>
      <c r="I64" s="374"/>
      <c r="J64" s="373"/>
      <c r="K64" s="425"/>
      <c r="L64" s="426"/>
      <c r="M64" s="426"/>
      <c r="N64" s="426"/>
      <c r="O64" s="427"/>
      <c r="P64" s="425"/>
      <c r="Q64" s="426"/>
      <c r="R64" s="426"/>
      <c r="S64" s="426"/>
      <c r="T64" s="427"/>
      <c r="U64" s="139"/>
      <c r="V64" s="128"/>
      <c r="W64" s="126"/>
      <c r="X64" s="127"/>
      <c r="Y64" s="69" t="str">
        <f t="shared" si="0"/>
        <v>０</v>
      </c>
      <c r="Z64" s="63"/>
      <c r="AC64" s="63"/>
      <c r="AD64" s="63"/>
      <c r="AE64" s="63"/>
      <c r="AF64" s="63"/>
      <c r="AG64" s="63"/>
      <c r="AH64" s="63"/>
      <c r="AI64" s="63"/>
      <c r="AJ64" s="63"/>
      <c r="AK64" s="63"/>
    </row>
    <row r="65" spans="1:37" ht="36" customHeight="1">
      <c r="A65" s="128">
        <v>76</v>
      </c>
      <c r="B65" s="112"/>
      <c r="C65" s="369"/>
      <c r="D65" s="370"/>
      <c r="E65" s="371"/>
      <c r="F65" s="372"/>
      <c r="G65" s="373"/>
      <c r="H65" s="378"/>
      <c r="I65" s="374"/>
      <c r="J65" s="373"/>
      <c r="K65" s="425"/>
      <c r="L65" s="426"/>
      <c r="M65" s="426"/>
      <c r="N65" s="426"/>
      <c r="O65" s="427"/>
      <c r="P65" s="425"/>
      <c r="Q65" s="426"/>
      <c r="R65" s="426"/>
      <c r="S65" s="426"/>
      <c r="T65" s="427"/>
      <c r="U65" s="139"/>
      <c r="V65" s="128"/>
      <c r="W65" s="126"/>
      <c r="X65" s="127"/>
      <c r="Y65" s="69" t="str">
        <f t="shared" si="0"/>
        <v>０</v>
      </c>
      <c r="Z65" s="63"/>
      <c r="AC65" s="63"/>
      <c r="AD65" s="63"/>
      <c r="AE65" s="63"/>
      <c r="AF65" s="63"/>
      <c r="AG65" s="63"/>
      <c r="AH65" s="63"/>
      <c r="AI65" s="63"/>
      <c r="AJ65" s="63"/>
      <c r="AK65" s="63"/>
    </row>
    <row r="66" spans="1:37" ht="36" customHeight="1">
      <c r="A66" s="128">
        <v>77</v>
      </c>
      <c r="B66" s="112"/>
      <c r="C66" s="369"/>
      <c r="D66" s="370"/>
      <c r="E66" s="371"/>
      <c r="F66" s="372"/>
      <c r="G66" s="373"/>
      <c r="H66" s="378"/>
      <c r="I66" s="374"/>
      <c r="J66" s="373"/>
      <c r="K66" s="425"/>
      <c r="L66" s="426"/>
      <c r="M66" s="426"/>
      <c r="N66" s="426"/>
      <c r="O66" s="427"/>
      <c r="P66" s="425"/>
      <c r="Q66" s="426"/>
      <c r="R66" s="426"/>
      <c r="S66" s="426"/>
      <c r="T66" s="427"/>
      <c r="U66" s="139"/>
      <c r="V66" s="128"/>
      <c r="W66" s="126"/>
      <c r="X66" s="127"/>
      <c r="Y66" s="69" t="str">
        <f t="shared" si="0"/>
        <v>０</v>
      </c>
      <c r="Z66" s="63"/>
      <c r="AC66" s="63"/>
      <c r="AD66" s="63"/>
      <c r="AE66" s="63"/>
      <c r="AF66" s="63"/>
      <c r="AG66" s="63"/>
      <c r="AH66" s="63"/>
      <c r="AI66" s="63"/>
      <c r="AJ66" s="63"/>
      <c r="AK66" s="63"/>
    </row>
    <row r="67" spans="1:37" ht="36" customHeight="1">
      <c r="A67" s="128">
        <v>78</v>
      </c>
      <c r="B67" s="112"/>
      <c r="C67" s="369"/>
      <c r="D67" s="370"/>
      <c r="E67" s="371"/>
      <c r="F67" s="372"/>
      <c r="G67" s="373"/>
      <c r="H67" s="378"/>
      <c r="I67" s="374"/>
      <c r="J67" s="373"/>
      <c r="K67" s="425"/>
      <c r="L67" s="426"/>
      <c r="M67" s="426"/>
      <c r="N67" s="426"/>
      <c r="O67" s="427"/>
      <c r="P67" s="425"/>
      <c r="Q67" s="426"/>
      <c r="R67" s="426"/>
      <c r="S67" s="426"/>
      <c r="T67" s="427"/>
      <c r="U67" s="139"/>
      <c r="V67" s="128"/>
      <c r="W67" s="126"/>
      <c r="X67" s="127"/>
      <c r="Y67" s="69" t="str">
        <f t="shared" si="0"/>
        <v>０</v>
      </c>
      <c r="Z67" s="63"/>
      <c r="AC67" s="63"/>
      <c r="AD67" s="63"/>
      <c r="AE67" s="63"/>
      <c r="AF67" s="63"/>
      <c r="AG67" s="63"/>
      <c r="AH67" s="63"/>
      <c r="AI67" s="63"/>
      <c r="AJ67" s="63"/>
      <c r="AK67" s="63"/>
    </row>
    <row r="68" spans="1:37" ht="36" customHeight="1">
      <c r="A68" s="128">
        <v>79</v>
      </c>
      <c r="B68" s="112"/>
      <c r="C68" s="369"/>
      <c r="D68" s="370"/>
      <c r="E68" s="371"/>
      <c r="F68" s="372"/>
      <c r="G68" s="373"/>
      <c r="H68" s="378"/>
      <c r="I68" s="374"/>
      <c r="J68" s="373"/>
      <c r="K68" s="425"/>
      <c r="L68" s="426"/>
      <c r="M68" s="426"/>
      <c r="N68" s="426"/>
      <c r="O68" s="427"/>
      <c r="P68" s="425"/>
      <c r="Q68" s="426"/>
      <c r="R68" s="426"/>
      <c r="S68" s="426"/>
      <c r="T68" s="427"/>
      <c r="U68" s="139"/>
      <c r="V68" s="128"/>
      <c r="W68" s="126"/>
      <c r="X68" s="127"/>
      <c r="Y68" s="69" t="str">
        <f t="shared" si="0"/>
        <v>０</v>
      </c>
      <c r="Z68" s="63"/>
      <c r="AC68" s="63"/>
      <c r="AD68" s="63"/>
      <c r="AE68" s="63"/>
      <c r="AF68" s="63"/>
      <c r="AG68" s="63"/>
      <c r="AH68" s="63"/>
      <c r="AI68" s="63"/>
      <c r="AJ68" s="63"/>
      <c r="AK68" s="63"/>
    </row>
    <row r="69" spans="1:37" ht="36" customHeight="1">
      <c r="A69" s="128">
        <v>80</v>
      </c>
      <c r="B69" s="112"/>
      <c r="C69" s="369"/>
      <c r="D69" s="370"/>
      <c r="E69" s="371"/>
      <c r="F69" s="372"/>
      <c r="G69" s="373"/>
      <c r="H69" s="378"/>
      <c r="I69" s="374"/>
      <c r="J69" s="373"/>
      <c r="K69" s="425"/>
      <c r="L69" s="426"/>
      <c r="M69" s="426"/>
      <c r="N69" s="426"/>
      <c r="O69" s="427"/>
      <c r="P69" s="425"/>
      <c r="Q69" s="426"/>
      <c r="R69" s="426"/>
      <c r="S69" s="426"/>
      <c r="T69" s="427"/>
      <c r="U69" s="406"/>
      <c r="V69" s="128"/>
      <c r="W69" s="126"/>
      <c r="X69" s="127"/>
      <c r="Y69" s="69" t="str">
        <f t="shared" si="0"/>
        <v>０</v>
      </c>
      <c r="Z69" s="63"/>
      <c r="AC69" s="63"/>
      <c r="AD69" s="63"/>
      <c r="AE69" s="63"/>
      <c r="AF69" s="63"/>
      <c r="AG69" s="63"/>
      <c r="AH69" s="63"/>
      <c r="AI69" s="63"/>
      <c r="AJ69" s="63"/>
      <c r="AK69" s="63"/>
    </row>
    <row r="70" spans="1:37" ht="30.75" customHeight="1" thickBot="1">
      <c r="A70" s="111">
        <v>81</v>
      </c>
      <c r="B70" s="142"/>
      <c r="C70" s="375"/>
      <c r="D70" s="144"/>
      <c r="E70" s="145"/>
      <c r="F70" s="145"/>
      <c r="G70" s="145"/>
      <c r="H70" s="146"/>
      <c r="I70" s="146"/>
      <c r="J70" s="145"/>
      <c r="K70" s="424"/>
      <c r="L70" s="424"/>
      <c r="M70" s="424"/>
      <c r="N70" s="424"/>
      <c r="O70" s="424"/>
      <c r="P70" s="424"/>
      <c r="Q70" s="424"/>
      <c r="R70" s="424"/>
      <c r="S70" s="424"/>
      <c r="T70" s="424"/>
      <c r="U70" s="125"/>
      <c r="V70" s="121"/>
      <c r="W70" s="147"/>
      <c r="X70" s="127"/>
      <c r="Y70" s="69" t="str">
        <f t="shared" si="0"/>
        <v>０</v>
      </c>
      <c r="Z70" s="63"/>
      <c r="AC70" s="63"/>
      <c r="AD70" s="63"/>
      <c r="AE70" s="63"/>
      <c r="AF70" s="63"/>
      <c r="AG70" s="63"/>
      <c r="AH70" s="63"/>
      <c r="AI70" s="63"/>
      <c r="AJ70" s="63"/>
      <c r="AK70" s="63"/>
    </row>
    <row r="71" spans="1:37" ht="18.75" customHeight="1">
      <c r="A71" s="111"/>
      <c r="B71" s="148"/>
      <c r="C71" s="155"/>
      <c r="D71" s="156"/>
      <c r="E71" s="151"/>
      <c r="F71" s="151"/>
      <c r="G71" s="157"/>
      <c r="H71" s="158"/>
      <c r="I71" s="159"/>
      <c r="J71" s="160"/>
      <c r="K71" s="161"/>
      <c r="L71" s="161"/>
      <c r="M71" s="161"/>
      <c r="N71" s="161"/>
      <c r="O71" s="161"/>
      <c r="P71" s="161"/>
      <c r="Q71" s="161"/>
      <c r="R71" s="161"/>
      <c r="S71" s="161"/>
      <c r="T71" s="161"/>
      <c r="U71" s="152"/>
      <c r="V71" s="153"/>
      <c r="W71" s="126"/>
      <c r="X71" s="127"/>
      <c r="Y71" s="69"/>
      <c r="Z71" s="63"/>
      <c r="AC71" s="63"/>
      <c r="AD71" s="63"/>
      <c r="AE71" s="63"/>
      <c r="AF71" s="63"/>
      <c r="AG71" s="63"/>
      <c r="AH71" s="63"/>
      <c r="AI71" s="63"/>
      <c r="AJ71" s="63"/>
      <c r="AK71" s="63"/>
    </row>
    <row r="72" spans="1:37" ht="18.75" customHeight="1" thickBot="1">
      <c r="A72" s="111">
        <v>64</v>
      </c>
      <c r="B72" s="112"/>
      <c r="C72" s="113"/>
      <c r="D72" s="114"/>
      <c r="E72" s="115"/>
      <c r="F72" s="115"/>
      <c r="G72" s="116"/>
      <c r="H72" s="117"/>
      <c r="I72" s="118"/>
      <c r="J72" s="119"/>
      <c r="K72" s="120"/>
      <c r="L72" s="120"/>
      <c r="M72" s="120"/>
      <c r="N72" s="121"/>
      <c r="O72" s="121"/>
      <c r="P72" s="122"/>
      <c r="Q72" s="121" t="s">
        <v>38</v>
      </c>
      <c r="R72" s="123"/>
      <c r="S72" s="121"/>
      <c r="T72" s="124"/>
      <c r="U72" s="125"/>
      <c r="V72" s="126"/>
      <c r="W72" s="126"/>
      <c r="X72" s="127"/>
      <c r="Y72" s="69" t="str">
        <f t="shared" ref="Y72:Y110" si="1">IF((COUNTIF(D72,"*7000*")&gt;0)+(COUNTIF(D72,"*7010*")&gt;0)+(COUNTIF(D72,"*7100*")&gt;0)+(COUNTIF(D72,"*7110*")&gt;0)+(COUNTIF(D72,"*7200*")&gt;0)+(COUNTIF(D72,"*7210*")&gt;0)+(COUNTIF(D72,"*7300*")&gt;0)+(COUNTIF(D72,"*7411*")&gt;0)+(COUNTIF(D72,"*7412*")&gt;0)+(COUNTIF(D72,"*7413*")&gt;0)+(COUNTIF(D72,"*7421*")&gt;0)+(COUNTIF(D72,"*7422*")&gt;0)+(COUNTIF(D72,"*7423*")&gt;0)+(COUNTIF(D72,"*7424*")&gt;0)+(COUNTIF(D72,"*7425*")&gt;0)+(COUNTIF(D72,"*7426*")&gt;0)+(COUNTIF(D72,"*7427*")&gt;0)+(COUNTIF(D72,"*7428*")&gt;0)+(COUNTIF(D72,"*7429*")&gt;0)+(COUNTIF(D72,"*7900*")&gt;0),"1","０")</f>
        <v>０</v>
      </c>
      <c r="Z72" s="63"/>
      <c r="AC72" s="63"/>
      <c r="AD72" s="63"/>
      <c r="AE72" s="63"/>
      <c r="AF72" s="63"/>
      <c r="AG72" s="63"/>
      <c r="AH72" s="63"/>
      <c r="AI72" s="63"/>
      <c r="AJ72" s="63"/>
      <c r="AK72" s="63"/>
    </row>
    <row r="73" spans="1:37" ht="14.25" customHeight="1">
      <c r="A73" s="128"/>
      <c r="B73" s="129"/>
      <c r="C73" s="130"/>
      <c r="D73" s="131"/>
      <c r="E73" s="132"/>
      <c r="F73" s="133"/>
      <c r="G73" s="134"/>
      <c r="H73" s="135"/>
      <c r="I73" s="136"/>
      <c r="J73" s="137"/>
      <c r="K73" s="138"/>
      <c r="L73" s="138"/>
      <c r="M73" s="138"/>
      <c r="N73" s="138"/>
      <c r="O73" s="138"/>
      <c r="P73" s="138"/>
      <c r="Q73" s="138"/>
      <c r="R73" s="138"/>
      <c r="S73" s="138"/>
      <c r="T73" s="138"/>
      <c r="U73" s="139"/>
      <c r="V73" s="140"/>
      <c r="W73" s="126"/>
      <c r="X73" s="127"/>
      <c r="Y73" s="69" t="str">
        <f t="shared" si="1"/>
        <v>０</v>
      </c>
      <c r="Z73" s="63"/>
      <c r="AC73" s="63"/>
      <c r="AD73" s="63"/>
      <c r="AE73" s="63"/>
      <c r="AF73" s="63"/>
      <c r="AG73" s="63"/>
      <c r="AH73" s="63"/>
      <c r="AI73" s="63"/>
      <c r="AJ73" s="63"/>
      <c r="AK73" s="63"/>
    </row>
    <row r="74" spans="1:37" ht="36" customHeight="1">
      <c r="A74" s="128">
        <v>65</v>
      </c>
      <c r="B74" s="112"/>
      <c r="C74" s="422" t="s">
        <v>18</v>
      </c>
      <c r="D74" s="102" t="s">
        <v>19</v>
      </c>
      <c r="E74" s="102" t="s">
        <v>20</v>
      </c>
      <c r="F74" s="416" t="s">
        <v>21</v>
      </c>
      <c r="G74" s="103" t="s">
        <v>22</v>
      </c>
      <c r="H74" s="416" t="s">
        <v>23</v>
      </c>
      <c r="I74" s="102" t="s">
        <v>24</v>
      </c>
      <c r="J74" s="103" t="s">
        <v>25</v>
      </c>
      <c r="K74" s="428" t="s">
        <v>26</v>
      </c>
      <c r="L74" s="428"/>
      <c r="M74" s="428"/>
      <c r="N74" s="428"/>
      <c r="O74" s="428"/>
      <c r="P74" s="429" t="s">
        <v>27</v>
      </c>
      <c r="Q74" s="429"/>
      <c r="R74" s="429"/>
      <c r="S74" s="429"/>
      <c r="T74" s="429"/>
      <c r="U74" s="139"/>
      <c r="V74" s="128"/>
      <c r="W74" s="126"/>
      <c r="X74" s="127"/>
      <c r="Y74" s="69" t="str">
        <f t="shared" si="1"/>
        <v>０</v>
      </c>
      <c r="Z74" s="63"/>
      <c r="AC74" s="63"/>
      <c r="AD74" s="63"/>
      <c r="AE74" s="63"/>
      <c r="AF74" s="63"/>
      <c r="AG74" s="63"/>
      <c r="AH74" s="63"/>
      <c r="AI74" s="63"/>
      <c r="AJ74" s="63"/>
      <c r="AK74" s="63"/>
    </row>
    <row r="75" spans="1:37" ht="36" customHeight="1">
      <c r="A75" s="128">
        <v>66</v>
      </c>
      <c r="B75" s="112"/>
      <c r="C75" s="369"/>
      <c r="D75" s="370"/>
      <c r="E75" s="371"/>
      <c r="F75" s="372"/>
      <c r="G75" s="373"/>
      <c r="H75" s="378"/>
      <c r="I75" s="374"/>
      <c r="J75" s="373"/>
      <c r="K75" s="425"/>
      <c r="L75" s="426"/>
      <c r="M75" s="426"/>
      <c r="N75" s="426"/>
      <c r="O75" s="427"/>
      <c r="P75" s="425"/>
      <c r="Q75" s="426"/>
      <c r="R75" s="426"/>
      <c r="S75" s="426"/>
      <c r="T75" s="427"/>
      <c r="U75" s="139"/>
      <c r="V75" s="128"/>
      <c r="W75" s="126"/>
      <c r="X75" s="127"/>
      <c r="Y75" s="69" t="str">
        <f t="shared" si="1"/>
        <v>０</v>
      </c>
      <c r="Z75" s="63"/>
      <c r="AC75" s="63"/>
      <c r="AD75" s="63"/>
      <c r="AE75" s="63"/>
      <c r="AF75" s="63"/>
      <c r="AG75" s="63"/>
      <c r="AH75" s="63"/>
      <c r="AI75" s="63"/>
      <c r="AJ75" s="63"/>
      <c r="AK75" s="63"/>
    </row>
    <row r="76" spans="1:37" ht="36" customHeight="1">
      <c r="A76" s="128">
        <v>67</v>
      </c>
      <c r="B76" s="112"/>
      <c r="C76" s="369"/>
      <c r="D76" s="370"/>
      <c r="E76" s="371"/>
      <c r="F76" s="372"/>
      <c r="G76" s="373"/>
      <c r="H76" s="378"/>
      <c r="I76" s="374"/>
      <c r="J76" s="373"/>
      <c r="K76" s="425"/>
      <c r="L76" s="426"/>
      <c r="M76" s="426"/>
      <c r="N76" s="426"/>
      <c r="O76" s="427"/>
      <c r="P76" s="425"/>
      <c r="Q76" s="426"/>
      <c r="R76" s="426"/>
      <c r="S76" s="426"/>
      <c r="T76" s="427"/>
      <c r="U76" s="139"/>
      <c r="V76" s="128"/>
      <c r="W76" s="126"/>
      <c r="X76" s="127"/>
      <c r="Y76" s="69" t="str">
        <f t="shared" si="1"/>
        <v>０</v>
      </c>
      <c r="Z76" s="63"/>
      <c r="AC76" s="63"/>
      <c r="AD76" s="63"/>
      <c r="AE76" s="63"/>
      <c r="AF76" s="63"/>
      <c r="AG76" s="63"/>
      <c r="AH76" s="63"/>
      <c r="AI76" s="63"/>
      <c r="AJ76" s="63"/>
      <c r="AK76" s="63"/>
    </row>
    <row r="77" spans="1:37" ht="36" customHeight="1">
      <c r="A77" s="128">
        <v>68</v>
      </c>
      <c r="B77" s="112"/>
      <c r="C77" s="369"/>
      <c r="D77" s="370"/>
      <c r="E77" s="371"/>
      <c r="F77" s="372"/>
      <c r="G77" s="373"/>
      <c r="H77" s="378"/>
      <c r="I77" s="374"/>
      <c r="J77" s="373"/>
      <c r="K77" s="425"/>
      <c r="L77" s="426"/>
      <c r="M77" s="426"/>
      <c r="N77" s="426"/>
      <c r="O77" s="427"/>
      <c r="P77" s="425"/>
      <c r="Q77" s="426"/>
      <c r="R77" s="426"/>
      <c r="S77" s="426"/>
      <c r="T77" s="427"/>
      <c r="U77" s="139"/>
      <c r="V77" s="128"/>
      <c r="W77" s="126"/>
      <c r="X77" s="127"/>
      <c r="Y77" s="69" t="str">
        <f t="shared" si="1"/>
        <v>０</v>
      </c>
      <c r="Z77" s="63"/>
      <c r="AC77" s="63"/>
      <c r="AD77" s="63"/>
      <c r="AE77" s="63"/>
      <c r="AF77" s="63"/>
      <c r="AG77" s="63"/>
      <c r="AH77" s="63"/>
      <c r="AI77" s="63"/>
      <c r="AJ77" s="63"/>
      <c r="AK77" s="63"/>
    </row>
    <row r="78" spans="1:37" ht="36" customHeight="1">
      <c r="A78" s="128">
        <v>69</v>
      </c>
      <c r="B78" s="112"/>
      <c r="C78" s="369"/>
      <c r="D78" s="370"/>
      <c r="E78" s="371"/>
      <c r="F78" s="372"/>
      <c r="G78" s="373"/>
      <c r="H78" s="378"/>
      <c r="I78" s="374"/>
      <c r="J78" s="373"/>
      <c r="K78" s="425"/>
      <c r="L78" s="426"/>
      <c r="M78" s="426"/>
      <c r="N78" s="426"/>
      <c r="O78" s="427"/>
      <c r="P78" s="425"/>
      <c r="Q78" s="426"/>
      <c r="R78" s="426"/>
      <c r="S78" s="426"/>
      <c r="T78" s="427"/>
      <c r="U78" s="139"/>
      <c r="V78" s="128"/>
      <c r="W78" s="126"/>
      <c r="X78" s="127"/>
      <c r="Y78" s="69" t="str">
        <f t="shared" si="1"/>
        <v>０</v>
      </c>
      <c r="Z78" s="63"/>
      <c r="AC78" s="63"/>
      <c r="AD78" s="63"/>
      <c r="AE78" s="63"/>
      <c r="AF78" s="63"/>
      <c r="AG78" s="63"/>
      <c r="AH78" s="63"/>
      <c r="AI78" s="63"/>
      <c r="AJ78" s="63"/>
      <c r="AK78" s="63"/>
    </row>
    <row r="79" spans="1:37" ht="36" customHeight="1">
      <c r="A79" s="128">
        <v>70</v>
      </c>
      <c r="B79" s="112"/>
      <c r="C79" s="369"/>
      <c r="D79" s="370"/>
      <c r="E79" s="371"/>
      <c r="F79" s="372"/>
      <c r="G79" s="373"/>
      <c r="H79" s="378"/>
      <c r="I79" s="374"/>
      <c r="J79" s="373"/>
      <c r="K79" s="425"/>
      <c r="L79" s="426"/>
      <c r="M79" s="426"/>
      <c r="N79" s="426"/>
      <c r="O79" s="427"/>
      <c r="P79" s="425"/>
      <c r="Q79" s="426"/>
      <c r="R79" s="426"/>
      <c r="S79" s="426"/>
      <c r="T79" s="427"/>
      <c r="U79" s="139"/>
      <c r="V79" s="128"/>
      <c r="W79" s="126"/>
      <c r="X79" s="127"/>
      <c r="Y79" s="69" t="str">
        <f t="shared" si="1"/>
        <v>０</v>
      </c>
      <c r="Z79" s="63"/>
      <c r="AC79" s="63"/>
      <c r="AD79" s="63"/>
      <c r="AE79" s="63"/>
      <c r="AF79" s="63"/>
      <c r="AG79" s="63"/>
      <c r="AH79" s="63"/>
      <c r="AI79" s="63"/>
      <c r="AJ79" s="63"/>
      <c r="AK79" s="63"/>
    </row>
    <row r="80" spans="1:37" ht="36" customHeight="1">
      <c r="A80" s="128">
        <v>71</v>
      </c>
      <c r="B80" s="112"/>
      <c r="C80" s="369"/>
      <c r="D80" s="370"/>
      <c r="E80" s="371"/>
      <c r="F80" s="372"/>
      <c r="G80" s="373"/>
      <c r="H80" s="378"/>
      <c r="I80" s="374"/>
      <c r="J80" s="373"/>
      <c r="K80" s="425"/>
      <c r="L80" s="426"/>
      <c r="M80" s="426"/>
      <c r="N80" s="426"/>
      <c r="O80" s="427"/>
      <c r="P80" s="425"/>
      <c r="Q80" s="426"/>
      <c r="R80" s="426"/>
      <c r="S80" s="426"/>
      <c r="T80" s="427"/>
      <c r="U80" s="139"/>
      <c r="V80" s="128"/>
      <c r="W80" s="126"/>
      <c r="X80" s="127"/>
      <c r="Y80" s="69" t="str">
        <f t="shared" si="1"/>
        <v>０</v>
      </c>
      <c r="Z80" s="63"/>
      <c r="AC80" s="63"/>
      <c r="AD80" s="63"/>
      <c r="AE80" s="63"/>
      <c r="AF80" s="63"/>
      <c r="AG80" s="63"/>
      <c r="AH80" s="63"/>
      <c r="AI80" s="63"/>
      <c r="AJ80" s="63"/>
      <c r="AK80" s="63"/>
    </row>
    <row r="81" spans="1:37" ht="36" customHeight="1">
      <c r="A81" s="128">
        <v>72</v>
      </c>
      <c r="B81" s="112"/>
      <c r="C81" s="369"/>
      <c r="D81" s="370"/>
      <c r="E81" s="371"/>
      <c r="F81" s="372"/>
      <c r="G81" s="373"/>
      <c r="H81" s="378"/>
      <c r="I81" s="374"/>
      <c r="J81" s="373"/>
      <c r="K81" s="425"/>
      <c r="L81" s="426"/>
      <c r="M81" s="426"/>
      <c r="N81" s="426"/>
      <c r="O81" s="427"/>
      <c r="P81" s="425"/>
      <c r="Q81" s="426"/>
      <c r="R81" s="426"/>
      <c r="S81" s="426"/>
      <c r="T81" s="427"/>
      <c r="U81" s="139"/>
      <c r="V81" s="128"/>
      <c r="W81" s="126"/>
      <c r="X81" s="127"/>
      <c r="Y81" s="69" t="str">
        <f t="shared" si="1"/>
        <v>０</v>
      </c>
      <c r="Z81" s="63"/>
      <c r="AC81" s="63"/>
      <c r="AD81" s="63"/>
      <c r="AE81" s="63"/>
      <c r="AF81" s="63"/>
      <c r="AG81" s="63"/>
      <c r="AH81" s="63"/>
      <c r="AI81" s="63"/>
      <c r="AJ81" s="63"/>
      <c r="AK81" s="63"/>
    </row>
    <row r="82" spans="1:37" ht="36" customHeight="1">
      <c r="A82" s="128">
        <v>73</v>
      </c>
      <c r="B82" s="112"/>
      <c r="C82" s="369"/>
      <c r="D82" s="370"/>
      <c r="E82" s="371"/>
      <c r="F82" s="372"/>
      <c r="G82" s="373"/>
      <c r="H82" s="378"/>
      <c r="I82" s="374"/>
      <c r="J82" s="373"/>
      <c r="K82" s="425"/>
      <c r="L82" s="426"/>
      <c r="M82" s="426"/>
      <c r="N82" s="426"/>
      <c r="O82" s="427"/>
      <c r="P82" s="425"/>
      <c r="Q82" s="426"/>
      <c r="R82" s="426"/>
      <c r="S82" s="426"/>
      <c r="T82" s="427"/>
      <c r="U82" s="139"/>
      <c r="V82" s="128"/>
      <c r="W82" s="126"/>
      <c r="X82" s="127"/>
      <c r="Y82" s="69" t="str">
        <f t="shared" si="1"/>
        <v>０</v>
      </c>
      <c r="Z82" s="63"/>
      <c r="AC82" s="63"/>
      <c r="AD82" s="63"/>
      <c r="AE82" s="63"/>
      <c r="AF82" s="63"/>
      <c r="AG82" s="63"/>
      <c r="AH82" s="63"/>
      <c r="AI82" s="63"/>
      <c r="AJ82" s="63"/>
      <c r="AK82" s="63"/>
    </row>
    <row r="83" spans="1:37" ht="36" customHeight="1">
      <c r="A83" s="128">
        <v>74</v>
      </c>
      <c r="B83" s="112"/>
      <c r="C83" s="369"/>
      <c r="D83" s="370"/>
      <c r="E83" s="371"/>
      <c r="F83" s="372"/>
      <c r="G83" s="373"/>
      <c r="H83" s="378"/>
      <c r="I83" s="374"/>
      <c r="J83" s="373"/>
      <c r="K83" s="425"/>
      <c r="L83" s="426"/>
      <c r="M83" s="426"/>
      <c r="N83" s="426"/>
      <c r="O83" s="427"/>
      <c r="P83" s="425"/>
      <c r="Q83" s="426"/>
      <c r="R83" s="426"/>
      <c r="S83" s="426"/>
      <c r="T83" s="427"/>
      <c r="U83" s="139"/>
      <c r="V83" s="128"/>
      <c r="W83" s="126"/>
      <c r="X83" s="127"/>
      <c r="Y83" s="69" t="str">
        <f t="shared" si="1"/>
        <v>０</v>
      </c>
      <c r="Z83" s="63"/>
      <c r="AC83" s="63"/>
      <c r="AD83" s="63"/>
      <c r="AE83" s="63"/>
      <c r="AF83" s="63"/>
      <c r="AG83" s="63"/>
      <c r="AH83" s="63"/>
      <c r="AI83" s="63"/>
      <c r="AJ83" s="63"/>
      <c r="AK83" s="63"/>
    </row>
    <row r="84" spans="1:37" ht="36" customHeight="1">
      <c r="A84" s="128">
        <v>75</v>
      </c>
      <c r="B84" s="112"/>
      <c r="C84" s="369"/>
      <c r="D84" s="370"/>
      <c r="E84" s="371"/>
      <c r="F84" s="372"/>
      <c r="G84" s="373"/>
      <c r="H84" s="378"/>
      <c r="I84" s="374"/>
      <c r="J84" s="373"/>
      <c r="K84" s="425"/>
      <c r="L84" s="426"/>
      <c r="M84" s="426"/>
      <c r="N84" s="426"/>
      <c r="O84" s="427"/>
      <c r="P84" s="425"/>
      <c r="Q84" s="426"/>
      <c r="R84" s="426"/>
      <c r="S84" s="426"/>
      <c r="T84" s="427"/>
      <c r="U84" s="139"/>
      <c r="V84" s="128"/>
      <c r="W84" s="126"/>
      <c r="X84" s="127"/>
      <c r="Y84" s="69" t="str">
        <f t="shared" si="1"/>
        <v>０</v>
      </c>
      <c r="Z84" s="63"/>
      <c r="AC84" s="63"/>
      <c r="AD84" s="63"/>
      <c r="AE84" s="63"/>
      <c r="AF84" s="63"/>
      <c r="AG84" s="63"/>
      <c r="AH84" s="63"/>
      <c r="AI84" s="63"/>
      <c r="AJ84" s="63"/>
      <c r="AK84" s="63"/>
    </row>
    <row r="85" spans="1:37" ht="36" customHeight="1">
      <c r="A85" s="128">
        <v>76</v>
      </c>
      <c r="B85" s="112"/>
      <c r="C85" s="369"/>
      <c r="D85" s="370"/>
      <c r="E85" s="371"/>
      <c r="F85" s="372"/>
      <c r="G85" s="373"/>
      <c r="H85" s="378"/>
      <c r="I85" s="374"/>
      <c r="J85" s="373"/>
      <c r="K85" s="425"/>
      <c r="L85" s="426"/>
      <c r="M85" s="426"/>
      <c r="N85" s="426"/>
      <c r="O85" s="427"/>
      <c r="P85" s="425"/>
      <c r="Q85" s="426"/>
      <c r="R85" s="426"/>
      <c r="S85" s="426"/>
      <c r="T85" s="427"/>
      <c r="U85" s="139"/>
      <c r="V85" s="128"/>
      <c r="W85" s="126"/>
      <c r="X85" s="127"/>
      <c r="Y85" s="69" t="str">
        <f t="shared" si="1"/>
        <v>０</v>
      </c>
      <c r="Z85" s="63"/>
      <c r="AC85" s="63"/>
      <c r="AD85" s="63"/>
      <c r="AE85" s="63"/>
      <c r="AF85" s="63"/>
      <c r="AG85" s="63"/>
      <c r="AH85" s="63"/>
      <c r="AI85" s="63"/>
      <c r="AJ85" s="63"/>
      <c r="AK85" s="63"/>
    </row>
    <row r="86" spans="1:37" ht="36" customHeight="1">
      <c r="A86" s="128">
        <v>77</v>
      </c>
      <c r="B86" s="112"/>
      <c r="C86" s="369"/>
      <c r="D86" s="370"/>
      <c r="E86" s="371"/>
      <c r="F86" s="372"/>
      <c r="G86" s="373"/>
      <c r="H86" s="378"/>
      <c r="I86" s="374"/>
      <c r="J86" s="373"/>
      <c r="K86" s="425"/>
      <c r="L86" s="426"/>
      <c r="M86" s="426"/>
      <c r="N86" s="426"/>
      <c r="O86" s="427"/>
      <c r="P86" s="425"/>
      <c r="Q86" s="426"/>
      <c r="R86" s="426"/>
      <c r="S86" s="426"/>
      <c r="T86" s="427"/>
      <c r="U86" s="139"/>
      <c r="V86" s="128"/>
      <c r="W86" s="126"/>
      <c r="X86" s="127"/>
      <c r="Y86" s="69" t="str">
        <f t="shared" si="1"/>
        <v>０</v>
      </c>
      <c r="Z86" s="63"/>
      <c r="AC86" s="63"/>
      <c r="AD86" s="63"/>
      <c r="AE86" s="63"/>
      <c r="AF86" s="63"/>
      <c r="AG86" s="63"/>
      <c r="AH86" s="63"/>
      <c r="AI86" s="63"/>
      <c r="AJ86" s="63"/>
      <c r="AK86" s="63"/>
    </row>
    <row r="87" spans="1:37" ht="36" customHeight="1">
      <c r="A87" s="128">
        <v>78</v>
      </c>
      <c r="B87" s="112"/>
      <c r="C87" s="369"/>
      <c r="D87" s="370"/>
      <c r="E87" s="371"/>
      <c r="F87" s="372"/>
      <c r="G87" s="373"/>
      <c r="H87" s="378"/>
      <c r="I87" s="374"/>
      <c r="J87" s="373"/>
      <c r="K87" s="425"/>
      <c r="L87" s="426"/>
      <c r="M87" s="426"/>
      <c r="N87" s="426"/>
      <c r="O87" s="427"/>
      <c r="P87" s="425"/>
      <c r="Q87" s="426"/>
      <c r="R87" s="426"/>
      <c r="S87" s="426"/>
      <c r="T87" s="427"/>
      <c r="U87" s="139"/>
      <c r="V87" s="128"/>
      <c r="W87" s="126"/>
      <c r="X87" s="127"/>
      <c r="Y87" s="69" t="str">
        <f t="shared" si="1"/>
        <v>０</v>
      </c>
      <c r="Z87" s="63"/>
      <c r="AC87" s="63"/>
      <c r="AD87" s="63"/>
      <c r="AE87" s="63"/>
      <c r="AF87" s="63"/>
      <c r="AG87" s="63"/>
      <c r="AH87" s="63"/>
      <c r="AI87" s="63"/>
      <c r="AJ87" s="63"/>
      <c r="AK87" s="63"/>
    </row>
    <row r="88" spans="1:37" ht="36" customHeight="1">
      <c r="A88" s="128">
        <v>79</v>
      </c>
      <c r="B88" s="112"/>
      <c r="C88" s="369"/>
      <c r="D88" s="370"/>
      <c r="E88" s="371"/>
      <c r="F88" s="372"/>
      <c r="G88" s="373"/>
      <c r="H88" s="378"/>
      <c r="I88" s="374"/>
      <c r="J88" s="373"/>
      <c r="K88" s="425"/>
      <c r="L88" s="426"/>
      <c r="M88" s="426"/>
      <c r="N88" s="426"/>
      <c r="O88" s="427"/>
      <c r="P88" s="425"/>
      <c r="Q88" s="426"/>
      <c r="R88" s="426"/>
      <c r="S88" s="426"/>
      <c r="T88" s="427"/>
      <c r="U88" s="139"/>
      <c r="V88" s="128"/>
      <c r="W88" s="126"/>
      <c r="X88" s="127"/>
      <c r="Y88" s="69" t="str">
        <f t="shared" si="1"/>
        <v>０</v>
      </c>
      <c r="Z88" s="63"/>
      <c r="AC88" s="63"/>
      <c r="AD88" s="63"/>
      <c r="AE88" s="63"/>
      <c r="AF88" s="63"/>
      <c r="AG88" s="63"/>
      <c r="AH88" s="63"/>
      <c r="AI88" s="63"/>
      <c r="AJ88" s="63"/>
      <c r="AK88" s="63"/>
    </row>
    <row r="89" spans="1:37" ht="36" customHeight="1">
      <c r="A89" s="128">
        <v>80</v>
      </c>
      <c r="B89" s="112"/>
      <c r="C89" s="369"/>
      <c r="D89" s="370"/>
      <c r="E89" s="371"/>
      <c r="F89" s="372"/>
      <c r="G89" s="373"/>
      <c r="H89" s="378"/>
      <c r="I89" s="374"/>
      <c r="J89" s="373"/>
      <c r="K89" s="425"/>
      <c r="L89" s="426"/>
      <c r="M89" s="426"/>
      <c r="N89" s="426"/>
      <c r="O89" s="427"/>
      <c r="P89" s="425"/>
      <c r="Q89" s="426"/>
      <c r="R89" s="426"/>
      <c r="S89" s="426"/>
      <c r="T89" s="427"/>
      <c r="U89" s="406"/>
      <c r="V89" s="128"/>
      <c r="W89" s="126"/>
      <c r="X89" s="127"/>
      <c r="Y89" s="69" t="str">
        <f t="shared" si="1"/>
        <v>０</v>
      </c>
      <c r="Z89" s="63"/>
      <c r="AC89" s="63"/>
      <c r="AD89" s="63"/>
      <c r="AE89" s="63"/>
      <c r="AF89" s="63"/>
      <c r="AG89" s="63"/>
      <c r="AH89" s="63"/>
      <c r="AI89" s="63"/>
      <c r="AJ89" s="63"/>
      <c r="AK89" s="63"/>
    </row>
    <row r="90" spans="1:37" ht="30.75" customHeight="1" thickBot="1">
      <c r="A90" s="111">
        <v>81</v>
      </c>
      <c r="B90" s="142"/>
      <c r="C90" s="375"/>
      <c r="D90" s="144"/>
      <c r="E90" s="145"/>
      <c r="F90" s="145"/>
      <c r="G90" s="145"/>
      <c r="H90" s="146"/>
      <c r="I90" s="146"/>
      <c r="J90" s="145"/>
      <c r="K90" s="424"/>
      <c r="L90" s="424"/>
      <c r="M90" s="424"/>
      <c r="N90" s="424"/>
      <c r="O90" s="424"/>
      <c r="P90" s="424"/>
      <c r="Q90" s="424"/>
      <c r="R90" s="424"/>
      <c r="S90" s="424"/>
      <c r="T90" s="424"/>
      <c r="U90" s="125"/>
      <c r="V90" s="121"/>
      <c r="W90" s="147"/>
      <c r="X90" s="127"/>
      <c r="Y90" s="69" t="str">
        <f t="shared" si="1"/>
        <v>０</v>
      </c>
      <c r="Z90" s="63"/>
      <c r="AC90" s="63"/>
      <c r="AD90" s="63"/>
      <c r="AE90" s="63"/>
      <c r="AF90" s="63"/>
      <c r="AG90" s="63"/>
      <c r="AH90" s="63"/>
      <c r="AI90" s="63"/>
      <c r="AJ90" s="63"/>
      <c r="AK90" s="63"/>
    </row>
    <row r="91" spans="1:37" ht="18.75" customHeight="1">
      <c r="A91" s="111"/>
      <c r="B91" s="148"/>
      <c r="C91" s="376"/>
      <c r="D91" s="150"/>
      <c r="E91" s="151"/>
      <c r="F91" s="151"/>
      <c r="G91" s="151"/>
      <c r="H91" s="151"/>
      <c r="I91" s="151"/>
      <c r="J91" s="151"/>
      <c r="K91" s="151"/>
      <c r="L91" s="151"/>
      <c r="M91" s="151"/>
      <c r="N91" s="151"/>
      <c r="O91" s="151"/>
      <c r="P91" s="151"/>
      <c r="Q91" s="151"/>
      <c r="R91" s="151"/>
      <c r="S91" s="151"/>
      <c r="T91" s="151"/>
      <c r="U91" s="152"/>
      <c r="V91" s="153"/>
      <c r="W91" s="111"/>
      <c r="X91" s="127"/>
      <c r="Y91" s="69" t="str">
        <f t="shared" si="1"/>
        <v>０</v>
      </c>
      <c r="Z91" s="63"/>
      <c r="AC91" s="154"/>
      <c r="AJ91" s="63"/>
      <c r="AK91" s="63"/>
    </row>
    <row r="92" spans="1:37" ht="18.75" customHeight="1" thickBot="1">
      <c r="A92" s="111">
        <v>64</v>
      </c>
      <c r="B92" s="112"/>
      <c r="C92" s="113"/>
      <c r="D92" s="114"/>
      <c r="E92" s="115"/>
      <c r="F92" s="115"/>
      <c r="G92" s="116"/>
      <c r="H92" s="117"/>
      <c r="I92" s="118"/>
      <c r="J92" s="119"/>
      <c r="K92" s="120"/>
      <c r="L92" s="120"/>
      <c r="M92" s="120"/>
      <c r="N92" s="121"/>
      <c r="O92" s="121"/>
      <c r="P92" s="122"/>
      <c r="Q92" s="121" t="s">
        <v>38</v>
      </c>
      <c r="R92" s="123"/>
      <c r="S92" s="121"/>
      <c r="T92" s="124"/>
      <c r="U92" s="125"/>
      <c r="V92" s="126"/>
      <c r="W92" s="126"/>
      <c r="X92" s="127"/>
      <c r="Y92" s="69" t="str">
        <f t="shared" si="1"/>
        <v>０</v>
      </c>
      <c r="Z92" s="63"/>
      <c r="AC92" s="63"/>
      <c r="AD92" s="63"/>
      <c r="AE92" s="63"/>
      <c r="AF92" s="63"/>
      <c r="AG92" s="63"/>
      <c r="AH92" s="63"/>
      <c r="AI92" s="63"/>
      <c r="AJ92" s="63"/>
      <c r="AK92" s="63"/>
    </row>
    <row r="93" spans="1:37" ht="14.25" customHeight="1">
      <c r="A93" s="128"/>
      <c r="B93" s="129"/>
      <c r="C93" s="130"/>
      <c r="D93" s="131"/>
      <c r="E93" s="132"/>
      <c r="F93" s="133"/>
      <c r="G93" s="134"/>
      <c r="H93" s="135"/>
      <c r="I93" s="136"/>
      <c r="J93" s="137"/>
      <c r="K93" s="138"/>
      <c r="L93" s="138"/>
      <c r="M93" s="138"/>
      <c r="N93" s="138"/>
      <c r="O93" s="138"/>
      <c r="P93" s="138"/>
      <c r="Q93" s="138"/>
      <c r="R93" s="138"/>
      <c r="S93" s="138"/>
      <c r="T93" s="138"/>
      <c r="U93" s="139"/>
      <c r="V93" s="140"/>
      <c r="W93" s="126"/>
      <c r="X93" s="127"/>
      <c r="Y93" s="69" t="str">
        <f t="shared" si="1"/>
        <v>０</v>
      </c>
      <c r="Z93" s="63"/>
      <c r="AC93" s="63"/>
      <c r="AD93" s="63"/>
      <c r="AE93" s="63"/>
      <c r="AF93" s="63"/>
      <c r="AG93" s="63"/>
      <c r="AH93" s="63"/>
      <c r="AI93" s="63"/>
      <c r="AJ93" s="63"/>
      <c r="AK93" s="63"/>
    </row>
    <row r="94" spans="1:37" ht="36" customHeight="1">
      <c r="A94" s="128">
        <v>65</v>
      </c>
      <c r="B94" s="112"/>
      <c r="C94" s="422" t="s">
        <v>18</v>
      </c>
      <c r="D94" s="102" t="s">
        <v>19</v>
      </c>
      <c r="E94" s="102" t="s">
        <v>20</v>
      </c>
      <c r="F94" s="416" t="s">
        <v>21</v>
      </c>
      <c r="G94" s="103" t="s">
        <v>22</v>
      </c>
      <c r="H94" s="416" t="s">
        <v>23</v>
      </c>
      <c r="I94" s="102" t="s">
        <v>24</v>
      </c>
      <c r="J94" s="103" t="s">
        <v>25</v>
      </c>
      <c r="K94" s="428" t="s">
        <v>26</v>
      </c>
      <c r="L94" s="428"/>
      <c r="M94" s="428"/>
      <c r="N94" s="428"/>
      <c r="O94" s="428"/>
      <c r="P94" s="429" t="s">
        <v>27</v>
      </c>
      <c r="Q94" s="429"/>
      <c r="R94" s="429"/>
      <c r="S94" s="429"/>
      <c r="T94" s="429"/>
      <c r="U94" s="139"/>
      <c r="V94" s="128"/>
      <c r="W94" s="126"/>
      <c r="X94" s="127"/>
      <c r="Y94" s="69" t="str">
        <f t="shared" si="1"/>
        <v>０</v>
      </c>
      <c r="Z94" s="63"/>
      <c r="AC94" s="63"/>
      <c r="AD94" s="63"/>
      <c r="AE94" s="63"/>
      <c r="AF94" s="63"/>
      <c r="AG94" s="63"/>
      <c r="AH94" s="63"/>
      <c r="AI94" s="63"/>
      <c r="AJ94" s="63"/>
      <c r="AK94" s="63"/>
    </row>
    <row r="95" spans="1:37" ht="36" customHeight="1">
      <c r="A95" s="128">
        <v>66</v>
      </c>
      <c r="B95" s="112"/>
      <c r="C95" s="369"/>
      <c r="D95" s="370"/>
      <c r="E95" s="371"/>
      <c r="F95" s="372"/>
      <c r="G95" s="373"/>
      <c r="H95" s="378"/>
      <c r="I95" s="374"/>
      <c r="J95" s="373"/>
      <c r="K95" s="425"/>
      <c r="L95" s="426"/>
      <c r="M95" s="426"/>
      <c r="N95" s="426"/>
      <c r="O95" s="427"/>
      <c r="P95" s="425"/>
      <c r="Q95" s="426"/>
      <c r="R95" s="426"/>
      <c r="S95" s="426"/>
      <c r="T95" s="427"/>
      <c r="U95" s="139"/>
      <c r="V95" s="128"/>
      <c r="W95" s="126"/>
      <c r="X95" s="127"/>
      <c r="Y95" s="69" t="str">
        <f t="shared" si="1"/>
        <v>０</v>
      </c>
      <c r="Z95" s="63"/>
      <c r="AC95" s="63"/>
      <c r="AD95" s="63"/>
      <c r="AE95" s="63"/>
      <c r="AF95" s="63"/>
      <c r="AG95" s="63"/>
      <c r="AH95" s="63"/>
      <c r="AI95" s="63"/>
      <c r="AJ95" s="63"/>
      <c r="AK95" s="63"/>
    </row>
    <row r="96" spans="1:37" ht="36" customHeight="1">
      <c r="A96" s="128">
        <v>67</v>
      </c>
      <c r="B96" s="112"/>
      <c r="C96" s="369"/>
      <c r="D96" s="370"/>
      <c r="E96" s="371"/>
      <c r="F96" s="372"/>
      <c r="G96" s="373"/>
      <c r="H96" s="378"/>
      <c r="I96" s="374"/>
      <c r="J96" s="373"/>
      <c r="K96" s="425"/>
      <c r="L96" s="426"/>
      <c r="M96" s="426"/>
      <c r="N96" s="426"/>
      <c r="O96" s="427"/>
      <c r="P96" s="425"/>
      <c r="Q96" s="426"/>
      <c r="R96" s="426"/>
      <c r="S96" s="426"/>
      <c r="T96" s="427"/>
      <c r="U96" s="139"/>
      <c r="V96" s="128"/>
      <c r="W96" s="126"/>
      <c r="X96" s="127"/>
      <c r="Y96" s="69" t="str">
        <f t="shared" si="1"/>
        <v>０</v>
      </c>
      <c r="Z96" s="63"/>
      <c r="AC96" s="63"/>
      <c r="AD96" s="63"/>
      <c r="AE96" s="63"/>
      <c r="AF96" s="63"/>
      <c r="AG96" s="63"/>
      <c r="AH96" s="63"/>
      <c r="AI96" s="63"/>
      <c r="AJ96" s="63"/>
      <c r="AK96" s="63"/>
    </row>
    <row r="97" spans="1:37" ht="36" customHeight="1">
      <c r="A97" s="128">
        <v>68</v>
      </c>
      <c r="B97" s="112"/>
      <c r="C97" s="369"/>
      <c r="D97" s="370"/>
      <c r="E97" s="371"/>
      <c r="F97" s="372"/>
      <c r="G97" s="373"/>
      <c r="H97" s="378"/>
      <c r="I97" s="374"/>
      <c r="J97" s="373"/>
      <c r="K97" s="425"/>
      <c r="L97" s="426"/>
      <c r="M97" s="426"/>
      <c r="N97" s="426"/>
      <c r="O97" s="427"/>
      <c r="P97" s="425"/>
      <c r="Q97" s="426"/>
      <c r="R97" s="426"/>
      <c r="S97" s="426"/>
      <c r="T97" s="427"/>
      <c r="U97" s="139"/>
      <c r="V97" s="128"/>
      <c r="W97" s="126"/>
      <c r="X97" s="127"/>
      <c r="Y97" s="69" t="str">
        <f t="shared" si="1"/>
        <v>０</v>
      </c>
      <c r="Z97" s="63"/>
      <c r="AC97" s="63"/>
      <c r="AD97" s="63"/>
      <c r="AE97" s="63"/>
      <c r="AF97" s="63"/>
      <c r="AG97" s="63"/>
      <c r="AH97" s="63"/>
      <c r="AI97" s="63"/>
      <c r="AJ97" s="63"/>
      <c r="AK97" s="63"/>
    </row>
    <row r="98" spans="1:37" ht="36" customHeight="1">
      <c r="A98" s="128">
        <v>69</v>
      </c>
      <c r="B98" s="112"/>
      <c r="C98" s="369"/>
      <c r="D98" s="370"/>
      <c r="E98" s="371"/>
      <c r="F98" s="372"/>
      <c r="G98" s="373"/>
      <c r="H98" s="378"/>
      <c r="I98" s="374"/>
      <c r="J98" s="373"/>
      <c r="K98" s="425"/>
      <c r="L98" s="426"/>
      <c r="M98" s="426"/>
      <c r="N98" s="426"/>
      <c r="O98" s="427"/>
      <c r="P98" s="425"/>
      <c r="Q98" s="426"/>
      <c r="R98" s="426"/>
      <c r="S98" s="426"/>
      <c r="T98" s="427"/>
      <c r="U98" s="139"/>
      <c r="V98" s="128"/>
      <c r="W98" s="126"/>
      <c r="X98" s="127"/>
      <c r="Y98" s="69" t="str">
        <f t="shared" si="1"/>
        <v>０</v>
      </c>
      <c r="Z98" s="63"/>
      <c r="AC98" s="63"/>
      <c r="AD98" s="63"/>
      <c r="AE98" s="63"/>
      <c r="AF98" s="63"/>
      <c r="AG98" s="63"/>
      <c r="AH98" s="63"/>
      <c r="AI98" s="63"/>
      <c r="AJ98" s="63"/>
      <c r="AK98" s="63"/>
    </row>
    <row r="99" spans="1:37" ht="36" customHeight="1">
      <c r="A99" s="128">
        <v>70</v>
      </c>
      <c r="B99" s="112"/>
      <c r="C99" s="369"/>
      <c r="D99" s="370"/>
      <c r="E99" s="371"/>
      <c r="F99" s="372"/>
      <c r="G99" s="373"/>
      <c r="H99" s="378"/>
      <c r="I99" s="374"/>
      <c r="J99" s="373"/>
      <c r="K99" s="425"/>
      <c r="L99" s="426"/>
      <c r="M99" s="426"/>
      <c r="N99" s="426"/>
      <c r="O99" s="427"/>
      <c r="P99" s="425"/>
      <c r="Q99" s="426"/>
      <c r="R99" s="426"/>
      <c r="S99" s="426"/>
      <c r="T99" s="427"/>
      <c r="U99" s="139"/>
      <c r="V99" s="128"/>
      <c r="W99" s="126"/>
      <c r="X99" s="127"/>
      <c r="Y99" s="69" t="str">
        <f t="shared" si="1"/>
        <v>０</v>
      </c>
      <c r="Z99" s="63"/>
      <c r="AC99" s="63"/>
      <c r="AD99" s="63"/>
      <c r="AE99" s="63"/>
      <c r="AF99" s="63"/>
      <c r="AG99" s="63"/>
      <c r="AH99" s="63"/>
      <c r="AI99" s="63"/>
      <c r="AJ99" s="63"/>
      <c r="AK99" s="63"/>
    </row>
    <row r="100" spans="1:37" ht="36" customHeight="1">
      <c r="A100" s="128">
        <v>71</v>
      </c>
      <c r="B100" s="112"/>
      <c r="C100" s="369"/>
      <c r="D100" s="370"/>
      <c r="E100" s="371"/>
      <c r="F100" s="372"/>
      <c r="G100" s="373"/>
      <c r="H100" s="378"/>
      <c r="I100" s="374"/>
      <c r="J100" s="373"/>
      <c r="K100" s="425"/>
      <c r="L100" s="426"/>
      <c r="M100" s="426"/>
      <c r="N100" s="426"/>
      <c r="O100" s="427"/>
      <c r="P100" s="425"/>
      <c r="Q100" s="426"/>
      <c r="R100" s="426"/>
      <c r="S100" s="426"/>
      <c r="T100" s="427"/>
      <c r="U100" s="139"/>
      <c r="V100" s="128"/>
      <c r="W100" s="126"/>
      <c r="X100" s="127"/>
      <c r="Y100" s="69" t="str">
        <f t="shared" si="1"/>
        <v>０</v>
      </c>
      <c r="Z100" s="63"/>
      <c r="AC100" s="63"/>
      <c r="AD100" s="63"/>
      <c r="AE100" s="63"/>
      <c r="AF100" s="63"/>
      <c r="AG100" s="63"/>
      <c r="AH100" s="63"/>
      <c r="AI100" s="63"/>
      <c r="AJ100" s="63"/>
      <c r="AK100" s="63"/>
    </row>
    <row r="101" spans="1:37" ht="36" customHeight="1">
      <c r="A101" s="128">
        <v>72</v>
      </c>
      <c r="B101" s="112"/>
      <c r="C101" s="369"/>
      <c r="D101" s="370"/>
      <c r="E101" s="371"/>
      <c r="F101" s="372"/>
      <c r="G101" s="373"/>
      <c r="H101" s="378"/>
      <c r="I101" s="374"/>
      <c r="J101" s="373"/>
      <c r="K101" s="425"/>
      <c r="L101" s="426"/>
      <c r="M101" s="426"/>
      <c r="N101" s="426"/>
      <c r="O101" s="427"/>
      <c r="P101" s="425"/>
      <c r="Q101" s="426"/>
      <c r="R101" s="426"/>
      <c r="S101" s="426"/>
      <c r="T101" s="427"/>
      <c r="U101" s="139"/>
      <c r="V101" s="128"/>
      <c r="W101" s="126"/>
      <c r="X101" s="127"/>
      <c r="Y101" s="69" t="str">
        <f t="shared" si="1"/>
        <v>０</v>
      </c>
      <c r="Z101" s="63"/>
      <c r="AC101" s="63"/>
      <c r="AD101" s="63"/>
      <c r="AE101" s="63"/>
      <c r="AF101" s="63"/>
      <c r="AG101" s="63"/>
      <c r="AH101" s="63"/>
      <c r="AI101" s="63"/>
      <c r="AJ101" s="63"/>
      <c r="AK101" s="63"/>
    </row>
    <row r="102" spans="1:37" ht="36" customHeight="1">
      <c r="A102" s="128">
        <v>73</v>
      </c>
      <c r="B102" s="112"/>
      <c r="C102" s="369"/>
      <c r="D102" s="370"/>
      <c r="E102" s="371"/>
      <c r="F102" s="372"/>
      <c r="G102" s="373"/>
      <c r="H102" s="378"/>
      <c r="I102" s="374"/>
      <c r="J102" s="373"/>
      <c r="K102" s="425"/>
      <c r="L102" s="426"/>
      <c r="M102" s="426"/>
      <c r="N102" s="426"/>
      <c r="O102" s="427"/>
      <c r="P102" s="425"/>
      <c r="Q102" s="426"/>
      <c r="R102" s="426"/>
      <c r="S102" s="426"/>
      <c r="T102" s="427"/>
      <c r="U102" s="139"/>
      <c r="V102" s="128"/>
      <c r="W102" s="126"/>
      <c r="X102" s="127"/>
      <c r="Y102" s="69" t="str">
        <f t="shared" si="1"/>
        <v>０</v>
      </c>
      <c r="Z102" s="63"/>
      <c r="AC102" s="63"/>
      <c r="AD102" s="63"/>
      <c r="AE102" s="63"/>
      <c r="AF102" s="63"/>
      <c r="AG102" s="63"/>
      <c r="AH102" s="63"/>
      <c r="AI102" s="63"/>
      <c r="AJ102" s="63"/>
      <c r="AK102" s="63"/>
    </row>
    <row r="103" spans="1:37" ht="36" customHeight="1">
      <c r="A103" s="128">
        <v>74</v>
      </c>
      <c r="B103" s="112"/>
      <c r="C103" s="369"/>
      <c r="D103" s="370"/>
      <c r="E103" s="371"/>
      <c r="F103" s="372"/>
      <c r="G103" s="373"/>
      <c r="H103" s="378"/>
      <c r="I103" s="374"/>
      <c r="J103" s="373"/>
      <c r="K103" s="425"/>
      <c r="L103" s="426"/>
      <c r="M103" s="426"/>
      <c r="N103" s="426"/>
      <c r="O103" s="427"/>
      <c r="P103" s="425"/>
      <c r="Q103" s="426"/>
      <c r="R103" s="426"/>
      <c r="S103" s="426"/>
      <c r="T103" s="427"/>
      <c r="U103" s="139"/>
      <c r="V103" s="128"/>
      <c r="W103" s="126"/>
      <c r="X103" s="127"/>
      <c r="Y103" s="69" t="str">
        <f t="shared" si="1"/>
        <v>０</v>
      </c>
      <c r="Z103" s="63"/>
      <c r="AC103" s="63"/>
      <c r="AD103" s="63"/>
      <c r="AE103" s="63"/>
      <c r="AF103" s="63"/>
      <c r="AG103" s="63"/>
      <c r="AH103" s="63"/>
      <c r="AI103" s="63"/>
      <c r="AJ103" s="63"/>
      <c r="AK103" s="63"/>
    </row>
    <row r="104" spans="1:37" ht="36" customHeight="1">
      <c r="A104" s="128">
        <v>75</v>
      </c>
      <c r="B104" s="112"/>
      <c r="C104" s="369"/>
      <c r="D104" s="370"/>
      <c r="E104" s="371"/>
      <c r="F104" s="372"/>
      <c r="G104" s="373"/>
      <c r="H104" s="378"/>
      <c r="I104" s="374"/>
      <c r="J104" s="373"/>
      <c r="K104" s="425"/>
      <c r="L104" s="426"/>
      <c r="M104" s="426"/>
      <c r="N104" s="426"/>
      <c r="O104" s="427"/>
      <c r="P104" s="425"/>
      <c r="Q104" s="426"/>
      <c r="R104" s="426"/>
      <c r="S104" s="426"/>
      <c r="T104" s="427"/>
      <c r="U104" s="139"/>
      <c r="V104" s="128"/>
      <c r="W104" s="126"/>
      <c r="X104" s="127"/>
      <c r="Y104" s="69" t="str">
        <f t="shared" si="1"/>
        <v>０</v>
      </c>
      <c r="Z104" s="63"/>
      <c r="AC104" s="63"/>
      <c r="AD104" s="63"/>
      <c r="AE104" s="63"/>
      <c r="AF104" s="63"/>
      <c r="AG104" s="63"/>
      <c r="AH104" s="63"/>
      <c r="AI104" s="63"/>
      <c r="AJ104" s="63"/>
      <c r="AK104" s="63"/>
    </row>
    <row r="105" spans="1:37" ht="36" customHeight="1">
      <c r="A105" s="128">
        <v>76</v>
      </c>
      <c r="B105" s="112"/>
      <c r="C105" s="369"/>
      <c r="D105" s="370"/>
      <c r="E105" s="371"/>
      <c r="F105" s="372"/>
      <c r="G105" s="373"/>
      <c r="H105" s="378"/>
      <c r="I105" s="374"/>
      <c r="J105" s="373"/>
      <c r="K105" s="425"/>
      <c r="L105" s="426"/>
      <c r="M105" s="426"/>
      <c r="N105" s="426"/>
      <c r="O105" s="427"/>
      <c r="P105" s="425"/>
      <c r="Q105" s="426"/>
      <c r="R105" s="426"/>
      <c r="S105" s="426"/>
      <c r="T105" s="427"/>
      <c r="U105" s="139"/>
      <c r="V105" s="128"/>
      <c r="W105" s="126"/>
      <c r="X105" s="127"/>
      <c r="Y105" s="69" t="str">
        <f t="shared" si="1"/>
        <v>０</v>
      </c>
      <c r="Z105" s="63"/>
      <c r="AC105" s="63"/>
      <c r="AD105" s="63"/>
      <c r="AE105" s="63"/>
      <c r="AF105" s="63"/>
      <c r="AG105" s="63"/>
      <c r="AH105" s="63"/>
      <c r="AI105" s="63"/>
      <c r="AJ105" s="63"/>
      <c r="AK105" s="63"/>
    </row>
    <row r="106" spans="1:37" ht="36" customHeight="1">
      <c r="A106" s="128">
        <v>77</v>
      </c>
      <c r="B106" s="112"/>
      <c r="C106" s="369"/>
      <c r="D106" s="370"/>
      <c r="E106" s="371"/>
      <c r="F106" s="372"/>
      <c r="G106" s="373"/>
      <c r="H106" s="378"/>
      <c r="I106" s="374"/>
      <c r="J106" s="373"/>
      <c r="K106" s="425"/>
      <c r="L106" s="426"/>
      <c r="M106" s="426"/>
      <c r="N106" s="426"/>
      <c r="O106" s="427"/>
      <c r="P106" s="425"/>
      <c r="Q106" s="426"/>
      <c r="R106" s="426"/>
      <c r="S106" s="426"/>
      <c r="T106" s="427"/>
      <c r="U106" s="139"/>
      <c r="V106" s="128"/>
      <c r="W106" s="126"/>
      <c r="X106" s="127"/>
      <c r="Y106" s="69" t="str">
        <f t="shared" si="1"/>
        <v>０</v>
      </c>
      <c r="Z106" s="63"/>
      <c r="AC106" s="63"/>
      <c r="AD106" s="63"/>
      <c r="AE106" s="63"/>
      <c r="AF106" s="63"/>
      <c r="AG106" s="63"/>
      <c r="AH106" s="63"/>
      <c r="AI106" s="63"/>
      <c r="AJ106" s="63"/>
      <c r="AK106" s="63"/>
    </row>
    <row r="107" spans="1:37" ht="36" customHeight="1">
      <c r="A107" s="128">
        <v>78</v>
      </c>
      <c r="B107" s="112"/>
      <c r="C107" s="369"/>
      <c r="D107" s="370"/>
      <c r="E107" s="371"/>
      <c r="F107" s="372"/>
      <c r="G107" s="373"/>
      <c r="H107" s="378"/>
      <c r="I107" s="374"/>
      <c r="J107" s="373"/>
      <c r="K107" s="425"/>
      <c r="L107" s="426"/>
      <c r="M107" s="426"/>
      <c r="N107" s="426"/>
      <c r="O107" s="427"/>
      <c r="P107" s="425"/>
      <c r="Q107" s="426"/>
      <c r="R107" s="426"/>
      <c r="S107" s="426"/>
      <c r="T107" s="427"/>
      <c r="U107" s="139"/>
      <c r="V107" s="128"/>
      <c r="W107" s="126"/>
      <c r="X107" s="127"/>
      <c r="Y107" s="69" t="str">
        <f t="shared" si="1"/>
        <v>０</v>
      </c>
      <c r="Z107" s="63"/>
      <c r="AC107" s="63"/>
      <c r="AD107" s="63"/>
      <c r="AE107" s="63"/>
      <c r="AF107" s="63"/>
      <c r="AG107" s="63"/>
      <c r="AH107" s="63"/>
      <c r="AI107" s="63"/>
      <c r="AJ107" s="63"/>
      <c r="AK107" s="63"/>
    </row>
    <row r="108" spans="1:37" ht="36" customHeight="1">
      <c r="A108" s="128">
        <v>79</v>
      </c>
      <c r="B108" s="112"/>
      <c r="C108" s="369"/>
      <c r="D108" s="370"/>
      <c r="E108" s="371"/>
      <c r="F108" s="372"/>
      <c r="G108" s="373"/>
      <c r="H108" s="378"/>
      <c r="I108" s="374"/>
      <c r="J108" s="373"/>
      <c r="K108" s="425"/>
      <c r="L108" s="426"/>
      <c r="M108" s="426"/>
      <c r="N108" s="426"/>
      <c r="O108" s="427"/>
      <c r="P108" s="425"/>
      <c r="Q108" s="426"/>
      <c r="R108" s="426"/>
      <c r="S108" s="426"/>
      <c r="T108" s="427"/>
      <c r="U108" s="139"/>
      <c r="V108" s="128"/>
      <c r="W108" s="126"/>
      <c r="X108" s="127"/>
      <c r="Y108" s="69" t="str">
        <f t="shared" si="1"/>
        <v>０</v>
      </c>
      <c r="Z108" s="63"/>
      <c r="AC108" s="63"/>
      <c r="AD108" s="63"/>
      <c r="AE108" s="63"/>
      <c r="AF108" s="63"/>
      <c r="AG108" s="63"/>
      <c r="AH108" s="63"/>
      <c r="AI108" s="63"/>
      <c r="AJ108" s="63"/>
      <c r="AK108" s="63"/>
    </row>
    <row r="109" spans="1:37" ht="36" customHeight="1">
      <c r="A109" s="128">
        <v>80</v>
      </c>
      <c r="B109" s="112"/>
      <c r="C109" s="369"/>
      <c r="D109" s="370"/>
      <c r="E109" s="371"/>
      <c r="F109" s="372"/>
      <c r="G109" s="373"/>
      <c r="H109" s="378"/>
      <c r="I109" s="374"/>
      <c r="J109" s="373"/>
      <c r="K109" s="425"/>
      <c r="L109" s="426"/>
      <c r="M109" s="426"/>
      <c r="N109" s="426"/>
      <c r="O109" s="427"/>
      <c r="P109" s="425"/>
      <c r="Q109" s="426"/>
      <c r="R109" s="426"/>
      <c r="S109" s="426"/>
      <c r="T109" s="427"/>
      <c r="U109" s="406"/>
      <c r="V109" s="128"/>
      <c r="W109" s="126"/>
      <c r="X109" s="127"/>
      <c r="Y109" s="69" t="str">
        <f t="shared" si="1"/>
        <v>０</v>
      </c>
      <c r="Z109" s="63"/>
      <c r="AC109" s="63"/>
      <c r="AD109" s="63"/>
      <c r="AE109" s="63"/>
      <c r="AF109" s="63"/>
      <c r="AG109" s="63"/>
      <c r="AH109" s="63"/>
      <c r="AI109" s="63"/>
      <c r="AJ109" s="63"/>
      <c r="AK109" s="63"/>
    </row>
    <row r="110" spans="1:37" ht="30.75" customHeight="1" thickBot="1">
      <c r="A110" s="111">
        <v>81</v>
      </c>
      <c r="B110" s="142"/>
      <c r="C110" s="375"/>
      <c r="D110" s="144"/>
      <c r="E110" s="145"/>
      <c r="F110" s="145"/>
      <c r="G110" s="145"/>
      <c r="H110" s="146"/>
      <c r="I110" s="146"/>
      <c r="J110" s="145"/>
      <c r="K110" s="424"/>
      <c r="L110" s="424"/>
      <c r="M110" s="424"/>
      <c r="N110" s="424"/>
      <c r="O110" s="424"/>
      <c r="P110" s="424"/>
      <c r="Q110" s="424"/>
      <c r="R110" s="424"/>
      <c r="S110" s="424"/>
      <c r="T110" s="424"/>
      <c r="U110" s="125"/>
      <c r="V110" s="121"/>
      <c r="W110" s="147"/>
      <c r="X110" s="127"/>
      <c r="Y110" s="69" t="str">
        <f t="shared" si="1"/>
        <v>０</v>
      </c>
      <c r="Z110" s="63"/>
      <c r="AC110" s="63"/>
      <c r="AD110" s="63"/>
      <c r="AE110" s="63"/>
      <c r="AF110" s="63"/>
      <c r="AG110" s="63"/>
      <c r="AH110" s="63"/>
      <c r="AI110" s="63"/>
      <c r="AJ110" s="63"/>
      <c r="AK110" s="63"/>
    </row>
    <row r="111" spans="1:37" ht="18.75" customHeight="1">
      <c r="A111" s="111"/>
      <c r="B111" s="148"/>
      <c r="C111" s="155"/>
      <c r="D111" s="156"/>
      <c r="E111" s="151"/>
      <c r="F111" s="151"/>
      <c r="G111" s="157"/>
      <c r="H111" s="158"/>
      <c r="I111" s="159"/>
      <c r="J111" s="160"/>
      <c r="K111" s="161"/>
      <c r="L111" s="161"/>
      <c r="M111" s="161"/>
      <c r="N111" s="161"/>
      <c r="O111" s="161"/>
      <c r="P111" s="161"/>
      <c r="Q111" s="161"/>
      <c r="R111" s="161"/>
      <c r="S111" s="161"/>
      <c r="T111" s="161"/>
      <c r="U111" s="152"/>
      <c r="V111" s="153"/>
      <c r="W111" s="126"/>
      <c r="X111" s="127"/>
      <c r="Y111" s="69"/>
      <c r="Z111" s="63"/>
      <c r="AC111" s="63"/>
      <c r="AD111" s="63"/>
      <c r="AE111" s="63"/>
      <c r="AF111" s="63"/>
      <c r="AG111" s="63"/>
      <c r="AH111" s="63"/>
      <c r="AI111" s="63"/>
      <c r="AJ111" s="63"/>
      <c r="AK111" s="63"/>
    </row>
    <row r="112" spans="1:37" ht="18.75" customHeight="1" thickBot="1">
      <c r="A112" s="111">
        <v>64</v>
      </c>
      <c r="B112" s="112"/>
      <c r="C112" s="113"/>
      <c r="D112" s="114"/>
      <c r="E112" s="115"/>
      <c r="F112" s="115"/>
      <c r="G112" s="116"/>
      <c r="H112" s="117"/>
      <c r="I112" s="118"/>
      <c r="J112" s="119"/>
      <c r="K112" s="120"/>
      <c r="L112" s="120"/>
      <c r="M112" s="120"/>
      <c r="N112" s="121"/>
      <c r="O112" s="121"/>
      <c r="P112" s="122"/>
      <c r="Q112" s="121" t="s">
        <v>38</v>
      </c>
      <c r="R112" s="123"/>
      <c r="S112" s="121"/>
      <c r="T112" s="124"/>
      <c r="U112" s="125"/>
      <c r="V112" s="126"/>
      <c r="W112" s="126"/>
      <c r="X112" s="127"/>
      <c r="Y112" s="69" t="str">
        <f t="shared" ref="Y112:Y175" si="2">IF((COUNTIF(D112,"*7000*")&gt;0)+(COUNTIF(D112,"*7010*")&gt;0)+(COUNTIF(D112,"*7100*")&gt;0)+(COUNTIF(D112,"*7110*")&gt;0)+(COUNTIF(D112,"*7200*")&gt;0)+(COUNTIF(D112,"*7210*")&gt;0)+(COUNTIF(D112,"*7300*")&gt;0)+(COUNTIF(D112,"*7411*")&gt;0)+(COUNTIF(D112,"*7412*")&gt;0)+(COUNTIF(D112,"*7413*")&gt;0)+(COUNTIF(D112,"*7421*")&gt;0)+(COUNTIF(D112,"*7422*")&gt;0)+(COUNTIF(D112,"*7423*")&gt;0)+(COUNTIF(D112,"*7424*")&gt;0)+(COUNTIF(D112,"*7425*")&gt;0)+(COUNTIF(D112,"*7426*")&gt;0)+(COUNTIF(D112,"*7427*")&gt;0)+(COUNTIF(D112,"*7428*")&gt;0)+(COUNTIF(D112,"*7429*")&gt;0)+(COUNTIF(D112,"*7900*")&gt;0),"1","０")</f>
        <v>０</v>
      </c>
      <c r="Z112" s="63"/>
      <c r="AC112" s="63"/>
      <c r="AD112" s="63"/>
      <c r="AE112" s="63"/>
      <c r="AF112" s="63"/>
      <c r="AG112" s="63"/>
      <c r="AH112" s="63"/>
      <c r="AI112" s="63"/>
      <c r="AJ112" s="63"/>
      <c r="AK112" s="63"/>
    </row>
    <row r="113" spans="1:37" ht="14.25" customHeight="1">
      <c r="A113" s="128"/>
      <c r="B113" s="129"/>
      <c r="C113" s="130"/>
      <c r="D113" s="131"/>
      <c r="E113" s="132"/>
      <c r="F113" s="133"/>
      <c r="G113" s="134"/>
      <c r="H113" s="135"/>
      <c r="I113" s="136"/>
      <c r="J113" s="137"/>
      <c r="K113" s="138"/>
      <c r="L113" s="138"/>
      <c r="M113" s="138"/>
      <c r="N113" s="138"/>
      <c r="O113" s="138"/>
      <c r="P113" s="138"/>
      <c r="Q113" s="138"/>
      <c r="R113" s="138"/>
      <c r="S113" s="138"/>
      <c r="T113" s="138"/>
      <c r="U113" s="139"/>
      <c r="V113" s="140"/>
      <c r="W113" s="126"/>
      <c r="X113" s="127"/>
      <c r="Y113" s="69" t="str">
        <f t="shared" si="2"/>
        <v>０</v>
      </c>
      <c r="Z113" s="63"/>
      <c r="AC113" s="63"/>
      <c r="AD113" s="63"/>
      <c r="AE113" s="63"/>
      <c r="AF113" s="63"/>
      <c r="AG113" s="63"/>
      <c r="AH113" s="63"/>
      <c r="AI113" s="63"/>
      <c r="AJ113" s="63"/>
      <c r="AK113" s="63"/>
    </row>
    <row r="114" spans="1:37" ht="36" customHeight="1">
      <c r="A114" s="128">
        <v>65</v>
      </c>
      <c r="B114" s="112"/>
      <c r="C114" s="422" t="s">
        <v>18</v>
      </c>
      <c r="D114" s="102" t="s">
        <v>19</v>
      </c>
      <c r="E114" s="102" t="s">
        <v>20</v>
      </c>
      <c r="F114" s="416" t="s">
        <v>21</v>
      </c>
      <c r="G114" s="103" t="s">
        <v>22</v>
      </c>
      <c r="H114" s="416" t="s">
        <v>23</v>
      </c>
      <c r="I114" s="102" t="s">
        <v>24</v>
      </c>
      <c r="J114" s="103" t="s">
        <v>25</v>
      </c>
      <c r="K114" s="428" t="s">
        <v>26</v>
      </c>
      <c r="L114" s="428"/>
      <c r="M114" s="428"/>
      <c r="N114" s="428"/>
      <c r="O114" s="428"/>
      <c r="P114" s="429" t="s">
        <v>27</v>
      </c>
      <c r="Q114" s="429"/>
      <c r="R114" s="429"/>
      <c r="S114" s="429"/>
      <c r="T114" s="429"/>
      <c r="U114" s="139"/>
      <c r="V114" s="128"/>
      <c r="W114" s="126"/>
      <c r="X114" s="127"/>
      <c r="Y114" s="69" t="str">
        <f t="shared" si="2"/>
        <v>０</v>
      </c>
      <c r="Z114" s="63"/>
      <c r="AC114" s="63"/>
      <c r="AD114" s="63"/>
      <c r="AE114" s="63"/>
      <c r="AF114" s="63"/>
      <c r="AG114" s="63"/>
      <c r="AH114" s="63"/>
      <c r="AI114" s="63"/>
      <c r="AJ114" s="63"/>
      <c r="AK114" s="63"/>
    </row>
    <row r="115" spans="1:37" ht="36" customHeight="1">
      <c r="A115" s="128">
        <v>66</v>
      </c>
      <c r="B115" s="112"/>
      <c r="C115" s="369"/>
      <c r="D115" s="370"/>
      <c r="E115" s="371"/>
      <c r="F115" s="372"/>
      <c r="G115" s="373"/>
      <c r="H115" s="378"/>
      <c r="I115" s="374"/>
      <c r="J115" s="373"/>
      <c r="K115" s="425"/>
      <c r="L115" s="426"/>
      <c r="M115" s="426"/>
      <c r="N115" s="426"/>
      <c r="O115" s="427"/>
      <c r="P115" s="425"/>
      <c r="Q115" s="426"/>
      <c r="R115" s="426"/>
      <c r="S115" s="426"/>
      <c r="T115" s="427"/>
      <c r="U115" s="139"/>
      <c r="V115" s="128"/>
      <c r="W115" s="126"/>
      <c r="X115" s="127"/>
      <c r="Y115" s="69" t="str">
        <f t="shared" si="2"/>
        <v>０</v>
      </c>
      <c r="Z115" s="63"/>
      <c r="AC115" s="63"/>
      <c r="AD115" s="63"/>
      <c r="AE115" s="63"/>
      <c r="AF115" s="63"/>
      <c r="AG115" s="63"/>
      <c r="AH115" s="63"/>
      <c r="AI115" s="63"/>
      <c r="AJ115" s="63"/>
      <c r="AK115" s="63"/>
    </row>
    <row r="116" spans="1:37" ht="36" customHeight="1">
      <c r="A116" s="128">
        <v>67</v>
      </c>
      <c r="B116" s="112"/>
      <c r="C116" s="369"/>
      <c r="D116" s="370"/>
      <c r="E116" s="371"/>
      <c r="F116" s="372"/>
      <c r="G116" s="373"/>
      <c r="H116" s="378"/>
      <c r="I116" s="374"/>
      <c r="J116" s="373"/>
      <c r="K116" s="425"/>
      <c r="L116" s="426"/>
      <c r="M116" s="426"/>
      <c r="N116" s="426"/>
      <c r="O116" s="427"/>
      <c r="P116" s="425"/>
      <c r="Q116" s="426"/>
      <c r="R116" s="426"/>
      <c r="S116" s="426"/>
      <c r="T116" s="427"/>
      <c r="U116" s="139"/>
      <c r="V116" s="128"/>
      <c r="W116" s="126"/>
      <c r="X116" s="127"/>
      <c r="Y116" s="69" t="str">
        <f t="shared" si="2"/>
        <v>０</v>
      </c>
      <c r="Z116" s="63"/>
      <c r="AC116" s="63"/>
      <c r="AD116" s="63"/>
      <c r="AE116" s="63"/>
      <c r="AF116" s="63"/>
      <c r="AG116" s="63"/>
      <c r="AH116" s="63"/>
      <c r="AI116" s="63"/>
      <c r="AJ116" s="63"/>
      <c r="AK116" s="63"/>
    </row>
    <row r="117" spans="1:37" ht="36" customHeight="1">
      <c r="A117" s="128">
        <v>68</v>
      </c>
      <c r="B117" s="112"/>
      <c r="C117" s="369"/>
      <c r="D117" s="370"/>
      <c r="E117" s="371"/>
      <c r="F117" s="372"/>
      <c r="G117" s="373"/>
      <c r="H117" s="378"/>
      <c r="I117" s="374"/>
      <c r="J117" s="373"/>
      <c r="K117" s="425"/>
      <c r="L117" s="426"/>
      <c r="M117" s="426"/>
      <c r="N117" s="426"/>
      <c r="O117" s="427"/>
      <c r="P117" s="425"/>
      <c r="Q117" s="426"/>
      <c r="R117" s="426"/>
      <c r="S117" s="426"/>
      <c r="T117" s="427"/>
      <c r="U117" s="139"/>
      <c r="V117" s="128"/>
      <c r="W117" s="126"/>
      <c r="X117" s="127"/>
      <c r="Y117" s="69" t="str">
        <f t="shared" si="2"/>
        <v>０</v>
      </c>
      <c r="Z117" s="63"/>
      <c r="AC117" s="63"/>
      <c r="AD117" s="63"/>
      <c r="AE117" s="63"/>
      <c r="AF117" s="63"/>
      <c r="AG117" s="63"/>
      <c r="AH117" s="63"/>
      <c r="AI117" s="63"/>
      <c r="AJ117" s="63"/>
      <c r="AK117" s="63"/>
    </row>
    <row r="118" spans="1:37" ht="36" customHeight="1">
      <c r="A118" s="128">
        <v>69</v>
      </c>
      <c r="B118" s="112"/>
      <c r="C118" s="369"/>
      <c r="D118" s="370"/>
      <c r="E118" s="371"/>
      <c r="F118" s="372"/>
      <c r="G118" s="373"/>
      <c r="H118" s="378"/>
      <c r="I118" s="374"/>
      <c r="J118" s="373"/>
      <c r="K118" s="425"/>
      <c r="L118" s="426"/>
      <c r="M118" s="426"/>
      <c r="N118" s="426"/>
      <c r="O118" s="427"/>
      <c r="P118" s="425"/>
      <c r="Q118" s="426"/>
      <c r="R118" s="426"/>
      <c r="S118" s="426"/>
      <c r="T118" s="427"/>
      <c r="U118" s="139"/>
      <c r="V118" s="128"/>
      <c r="W118" s="126"/>
      <c r="X118" s="127"/>
      <c r="Y118" s="69" t="str">
        <f t="shared" si="2"/>
        <v>０</v>
      </c>
      <c r="Z118" s="63"/>
      <c r="AC118" s="63"/>
      <c r="AD118" s="63"/>
      <c r="AE118" s="63"/>
      <c r="AF118" s="63"/>
      <c r="AG118" s="63"/>
      <c r="AH118" s="63"/>
      <c r="AI118" s="63"/>
      <c r="AJ118" s="63"/>
      <c r="AK118" s="63"/>
    </row>
    <row r="119" spans="1:37" ht="36" customHeight="1">
      <c r="A119" s="128">
        <v>70</v>
      </c>
      <c r="B119" s="112"/>
      <c r="C119" s="369"/>
      <c r="D119" s="370"/>
      <c r="E119" s="371"/>
      <c r="F119" s="372"/>
      <c r="G119" s="373"/>
      <c r="H119" s="378"/>
      <c r="I119" s="374"/>
      <c r="J119" s="373"/>
      <c r="K119" s="425"/>
      <c r="L119" s="426"/>
      <c r="M119" s="426"/>
      <c r="N119" s="426"/>
      <c r="O119" s="427"/>
      <c r="P119" s="425"/>
      <c r="Q119" s="426"/>
      <c r="R119" s="426"/>
      <c r="S119" s="426"/>
      <c r="T119" s="427"/>
      <c r="U119" s="139"/>
      <c r="V119" s="128"/>
      <c r="W119" s="126"/>
      <c r="X119" s="127"/>
      <c r="Y119" s="69" t="str">
        <f t="shared" si="2"/>
        <v>０</v>
      </c>
      <c r="Z119" s="63"/>
      <c r="AC119" s="63"/>
      <c r="AD119" s="63"/>
      <c r="AE119" s="63"/>
      <c r="AF119" s="63"/>
      <c r="AG119" s="63"/>
      <c r="AH119" s="63"/>
      <c r="AI119" s="63"/>
      <c r="AJ119" s="63"/>
      <c r="AK119" s="63"/>
    </row>
    <row r="120" spans="1:37" ht="36" customHeight="1">
      <c r="A120" s="128">
        <v>71</v>
      </c>
      <c r="B120" s="112"/>
      <c r="C120" s="369"/>
      <c r="D120" s="370"/>
      <c r="E120" s="371"/>
      <c r="F120" s="372"/>
      <c r="G120" s="373"/>
      <c r="H120" s="378"/>
      <c r="I120" s="374"/>
      <c r="J120" s="373"/>
      <c r="K120" s="425"/>
      <c r="L120" s="426"/>
      <c r="M120" s="426"/>
      <c r="N120" s="426"/>
      <c r="O120" s="427"/>
      <c r="P120" s="425"/>
      <c r="Q120" s="426"/>
      <c r="R120" s="426"/>
      <c r="S120" s="426"/>
      <c r="T120" s="427"/>
      <c r="U120" s="139"/>
      <c r="V120" s="128"/>
      <c r="W120" s="126"/>
      <c r="X120" s="127"/>
      <c r="Y120" s="69" t="str">
        <f t="shared" si="2"/>
        <v>０</v>
      </c>
      <c r="Z120" s="63"/>
      <c r="AC120" s="63"/>
      <c r="AD120" s="63"/>
      <c r="AE120" s="63"/>
      <c r="AF120" s="63"/>
      <c r="AG120" s="63"/>
      <c r="AH120" s="63"/>
      <c r="AI120" s="63"/>
      <c r="AJ120" s="63"/>
      <c r="AK120" s="63"/>
    </row>
    <row r="121" spans="1:37" ht="36" customHeight="1">
      <c r="A121" s="128">
        <v>72</v>
      </c>
      <c r="B121" s="112"/>
      <c r="C121" s="369"/>
      <c r="D121" s="370"/>
      <c r="E121" s="371"/>
      <c r="F121" s="372"/>
      <c r="G121" s="373"/>
      <c r="H121" s="378"/>
      <c r="I121" s="374"/>
      <c r="J121" s="373"/>
      <c r="K121" s="425"/>
      <c r="L121" s="426"/>
      <c r="M121" s="426"/>
      <c r="N121" s="426"/>
      <c r="O121" s="427"/>
      <c r="P121" s="425"/>
      <c r="Q121" s="426"/>
      <c r="R121" s="426"/>
      <c r="S121" s="426"/>
      <c r="T121" s="427"/>
      <c r="U121" s="139"/>
      <c r="V121" s="128"/>
      <c r="W121" s="126"/>
      <c r="X121" s="127"/>
      <c r="Y121" s="69" t="str">
        <f t="shared" si="2"/>
        <v>０</v>
      </c>
      <c r="Z121" s="63"/>
      <c r="AC121" s="63"/>
      <c r="AD121" s="63"/>
      <c r="AE121" s="63"/>
      <c r="AF121" s="63"/>
      <c r="AG121" s="63"/>
      <c r="AH121" s="63"/>
      <c r="AI121" s="63"/>
      <c r="AJ121" s="63"/>
      <c r="AK121" s="63"/>
    </row>
    <row r="122" spans="1:37" ht="36" customHeight="1">
      <c r="A122" s="128">
        <v>73</v>
      </c>
      <c r="B122" s="112"/>
      <c r="C122" s="369"/>
      <c r="D122" s="370"/>
      <c r="E122" s="371"/>
      <c r="F122" s="372"/>
      <c r="G122" s="373"/>
      <c r="H122" s="378"/>
      <c r="I122" s="374"/>
      <c r="J122" s="373"/>
      <c r="K122" s="425"/>
      <c r="L122" s="426"/>
      <c r="M122" s="426"/>
      <c r="N122" s="426"/>
      <c r="O122" s="427"/>
      <c r="P122" s="425"/>
      <c r="Q122" s="426"/>
      <c r="R122" s="426"/>
      <c r="S122" s="426"/>
      <c r="T122" s="427"/>
      <c r="U122" s="139"/>
      <c r="V122" s="128"/>
      <c r="W122" s="126"/>
      <c r="X122" s="127"/>
      <c r="Y122" s="69" t="str">
        <f t="shared" si="2"/>
        <v>０</v>
      </c>
      <c r="Z122" s="63"/>
      <c r="AC122" s="63"/>
      <c r="AD122" s="63"/>
      <c r="AE122" s="63"/>
      <c r="AF122" s="63"/>
      <c r="AG122" s="63"/>
      <c r="AH122" s="63"/>
      <c r="AI122" s="63"/>
      <c r="AJ122" s="63"/>
      <c r="AK122" s="63"/>
    </row>
    <row r="123" spans="1:37" ht="36" customHeight="1">
      <c r="A123" s="128">
        <v>74</v>
      </c>
      <c r="B123" s="112"/>
      <c r="C123" s="369"/>
      <c r="D123" s="370"/>
      <c r="E123" s="371"/>
      <c r="F123" s="372"/>
      <c r="G123" s="373"/>
      <c r="H123" s="378"/>
      <c r="I123" s="374"/>
      <c r="J123" s="373"/>
      <c r="K123" s="425"/>
      <c r="L123" s="426"/>
      <c r="M123" s="426"/>
      <c r="N123" s="426"/>
      <c r="O123" s="427"/>
      <c r="P123" s="425"/>
      <c r="Q123" s="426"/>
      <c r="R123" s="426"/>
      <c r="S123" s="426"/>
      <c r="T123" s="427"/>
      <c r="U123" s="139"/>
      <c r="V123" s="128"/>
      <c r="W123" s="126"/>
      <c r="X123" s="127"/>
      <c r="Y123" s="69" t="str">
        <f t="shared" si="2"/>
        <v>０</v>
      </c>
      <c r="Z123" s="63"/>
      <c r="AC123" s="63"/>
      <c r="AD123" s="63"/>
      <c r="AE123" s="63"/>
      <c r="AF123" s="63"/>
      <c r="AG123" s="63"/>
      <c r="AH123" s="63"/>
      <c r="AI123" s="63"/>
      <c r="AJ123" s="63"/>
      <c r="AK123" s="63"/>
    </row>
    <row r="124" spans="1:37" ht="36" customHeight="1">
      <c r="A124" s="128">
        <v>75</v>
      </c>
      <c r="B124" s="112"/>
      <c r="C124" s="369"/>
      <c r="D124" s="370"/>
      <c r="E124" s="371"/>
      <c r="F124" s="372"/>
      <c r="G124" s="373"/>
      <c r="H124" s="378"/>
      <c r="I124" s="374"/>
      <c r="J124" s="373"/>
      <c r="K124" s="425"/>
      <c r="L124" s="426"/>
      <c r="M124" s="426"/>
      <c r="N124" s="426"/>
      <c r="O124" s="427"/>
      <c r="P124" s="425"/>
      <c r="Q124" s="426"/>
      <c r="R124" s="426"/>
      <c r="S124" s="426"/>
      <c r="T124" s="427"/>
      <c r="U124" s="139"/>
      <c r="V124" s="128"/>
      <c r="W124" s="126"/>
      <c r="X124" s="127"/>
      <c r="Y124" s="69" t="str">
        <f t="shared" si="2"/>
        <v>０</v>
      </c>
      <c r="Z124" s="63"/>
      <c r="AC124" s="63"/>
      <c r="AD124" s="63"/>
      <c r="AE124" s="63"/>
      <c r="AF124" s="63"/>
      <c r="AG124" s="63"/>
      <c r="AH124" s="63"/>
      <c r="AI124" s="63"/>
      <c r="AJ124" s="63"/>
      <c r="AK124" s="63"/>
    </row>
    <row r="125" spans="1:37" ht="36" customHeight="1">
      <c r="A125" s="128">
        <v>76</v>
      </c>
      <c r="B125" s="112"/>
      <c r="C125" s="369"/>
      <c r="D125" s="370"/>
      <c r="E125" s="371"/>
      <c r="F125" s="372"/>
      <c r="G125" s="373"/>
      <c r="H125" s="378"/>
      <c r="I125" s="374"/>
      <c r="J125" s="373"/>
      <c r="K125" s="425"/>
      <c r="L125" s="426"/>
      <c r="M125" s="426"/>
      <c r="N125" s="426"/>
      <c r="O125" s="427"/>
      <c r="P125" s="425"/>
      <c r="Q125" s="426"/>
      <c r="R125" s="426"/>
      <c r="S125" s="426"/>
      <c r="T125" s="427"/>
      <c r="U125" s="139"/>
      <c r="V125" s="128"/>
      <c r="W125" s="126"/>
      <c r="X125" s="127"/>
      <c r="Y125" s="69" t="str">
        <f t="shared" si="2"/>
        <v>０</v>
      </c>
      <c r="Z125" s="63"/>
      <c r="AC125" s="63"/>
      <c r="AD125" s="63"/>
      <c r="AE125" s="63"/>
      <c r="AF125" s="63"/>
      <c r="AG125" s="63"/>
      <c r="AH125" s="63"/>
      <c r="AI125" s="63"/>
      <c r="AJ125" s="63"/>
      <c r="AK125" s="63"/>
    </row>
    <row r="126" spans="1:37" ht="36" customHeight="1">
      <c r="A126" s="128">
        <v>77</v>
      </c>
      <c r="B126" s="112"/>
      <c r="C126" s="369"/>
      <c r="D126" s="370"/>
      <c r="E126" s="371"/>
      <c r="F126" s="372"/>
      <c r="G126" s="373"/>
      <c r="H126" s="378"/>
      <c r="I126" s="374"/>
      <c r="J126" s="373"/>
      <c r="K126" s="425"/>
      <c r="L126" s="426"/>
      <c r="M126" s="426"/>
      <c r="N126" s="426"/>
      <c r="O126" s="427"/>
      <c r="P126" s="425"/>
      <c r="Q126" s="426"/>
      <c r="R126" s="426"/>
      <c r="S126" s="426"/>
      <c r="T126" s="427"/>
      <c r="U126" s="139"/>
      <c r="V126" s="128"/>
      <c r="W126" s="126"/>
      <c r="X126" s="127"/>
      <c r="Y126" s="69" t="str">
        <f t="shared" si="2"/>
        <v>０</v>
      </c>
      <c r="Z126" s="63"/>
      <c r="AC126" s="63"/>
      <c r="AD126" s="63"/>
      <c r="AE126" s="63"/>
      <c r="AF126" s="63"/>
      <c r="AG126" s="63"/>
      <c r="AH126" s="63"/>
      <c r="AI126" s="63"/>
      <c r="AJ126" s="63"/>
      <c r="AK126" s="63"/>
    </row>
    <row r="127" spans="1:37" ht="36" customHeight="1">
      <c r="A127" s="128">
        <v>78</v>
      </c>
      <c r="B127" s="112"/>
      <c r="C127" s="369"/>
      <c r="D127" s="370"/>
      <c r="E127" s="371"/>
      <c r="F127" s="372"/>
      <c r="G127" s="373"/>
      <c r="H127" s="378"/>
      <c r="I127" s="374"/>
      <c r="J127" s="373"/>
      <c r="K127" s="425"/>
      <c r="L127" s="426"/>
      <c r="M127" s="426"/>
      <c r="N127" s="426"/>
      <c r="O127" s="427"/>
      <c r="P127" s="425"/>
      <c r="Q127" s="426"/>
      <c r="R127" s="426"/>
      <c r="S127" s="426"/>
      <c r="T127" s="427"/>
      <c r="U127" s="139"/>
      <c r="V127" s="128"/>
      <c r="W127" s="126"/>
      <c r="X127" s="127"/>
      <c r="Y127" s="69" t="str">
        <f t="shared" si="2"/>
        <v>０</v>
      </c>
      <c r="Z127" s="63"/>
      <c r="AC127" s="63"/>
      <c r="AD127" s="63"/>
      <c r="AE127" s="63"/>
      <c r="AF127" s="63"/>
      <c r="AG127" s="63"/>
      <c r="AH127" s="63"/>
      <c r="AI127" s="63"/>
      <c r="AJ127" s="63"/>
      <c r="AK127" s="63"/>
    </row>
    <row r="128" spans="1:37" ht="36" customHeight="1">
      <c r="A128" s="128">
        <v>79</v>
      </c>
      <c r="B128" s="112"/>
      <c r="C128" s="369"/>
      <c r="D128" s="370"/>
      <c r="E128" s="371"/>
      <c r="F128" s="372"/>
      <c r="G128" s="373"/>
      <c r="H128" s="378"/>
      <c r="I128" s="374"/>
      <c r="J128" s="373"/>
      <c r="K128" s="425"/>
      <c r="L128" s="426"/>
      <c r="M128" s="426"/>
      <c r="N128" s="426"/>
      <c r="O128" s="427"/>
      <c r="P128" s="425"/>
      <c r="Q128" s="426"/>
      <c r="R128" s="426"/>
      <c r="S128" s="426"/>
      <c r="T128" s="427"/>
      <c r="U128" s="139"/>
      <c r="V128" s="128"/>
      <c r="W128" s="126"/>
      <c r="X128" s="127"/>
      <c r="Y128" s="69" t="str">
        <f t="shared" si="2"/>
        <v>０</v>
      </c>
      <c r="Z128" s="63"/>
      <c r="AC128" s="63"/>
      <c r="AD128" s="63"/>
      <c r="AE128" s="63"/>
      <c r="AF128" s="63"/>
      <c r="AG128" s="63"/>
      <c r="AH128" s="63"/>
      <c r="AI128" s="63"/>
      <c r="AJ128" s="63"/>
      <c r="AK128" s="63"/>
    </row>
    <row r="129" spans="1:37" ht="36" customHeight="1">
      <c r="A129" s="128">
        <v>80</v>
      </c>
      <c r="B129" s="112"/>
      <c r="C129" s="369"/>
      <c r="D129" s="370"/>
      <c r="E129" s="371"/>
      <c r="F129" s="372"/>
      <c r="G129" s="373"/>
      <c r="H129" s="378"/>
      <c r="I129" s="374"/>
      <c r="J129" s="373"/>
      <c r="K129" s="425"/>
      <c r="L129" s="426"/>
      <c r="M129" s="426"/>
      <c r="N129" s="426"/>
      <c r="O129" s="427"/>
      <c r="P129" s="425"/>
      <c r="Q129" s="426"/>
      <c r="R129" s="426"/>
      <c r="S129" s="426"/>
      <c r="T129" s="427"/>
      <c r="U129" s="406"/>
      <c r="V129" s="128"/>
      <c r="W129" s="126"/>
      <c r="X129" s="127"/>
      <c r="Y129" s="69" t="str">
        <f t="shared" si="2"/>
        <v>０</v>
      </c>
      <c r="Z129" s="63"/>
      <c r="AC129" s="63"/>
      <c r="AD129" s="63"/>
      <c r="AE129" s="63"/>
      <c r="AF129" s="63"/>
      <c r="AG129" s="63"/>
      <c r="AH129" s="63"/>
      <c r="AI129" s="63"/>
      <c r="AJ129" s="63"/>
      <c r="AK129" s="63"/>
    </row>
    <row r="130" spans="1:37" ht="30.75" customHeight="1" thickBot="1">
      <c r="A130" s="111">
        <v>81</v>
      </c>
      <c r="B130" s="142"/>
      <c r="C130" s="143"/>
      <c r="D130" s="144"/>
      <c r="E130" s="145"/>
      <c r="F130" s="145"/>
      <c r="G130" s="145"/>
      <c r="H130" s="146"/>
      <c r="I130" s="146"/>
      <c r="J130" s="145"/>
      <c r="K130" s="424"/>
      <c r="L130" s="424"/>
      <c r="M130" s="424"/>
      <c r="N130" s="424"/>
      <c r="O130" s="424"/>
      <c r="P130" s="424"/>
      <c r="Q130" s="424"/>
      <c r="R130" s="424"/>
      <c r="S130" s="424"/>
      <c r="T130" s="424"/>
      <c r="U130" s="125"/>
      <c r="V130" s="121"/>
      <c r="W130" s="147"/>
      <c r="X130" s="127"/>
      <c r="Y130" s="69" t="str">
        <f t="shared" si="2"/>
        <v>０</v>
      </c>
      <c r="Z130" s="63"/>
      <c r="AC130" s="63"/>
      <c r="AD130" s="63"/>
      <c r="AE130" s="63"/>
      <c r="AF130" s="63"/>
      <c r="AG130" s="63"/>
      <c r="AH130" s="63"/>
      <c r="AI130" s="63"/>
      <c r="AJ130" s="63"/>
      <c r="AK130" s="63"/>
    </row>
    <row r="131" spans="1:37" ht="18.75" customHeight="1">
      <c r="A131" s="111"/>
      <c r="B131" s="148"/>
      <c r="C131" s="149"/>
      <c r="D131" s="150"/>
      <c r="E131" s="151"/>
      <c r="F131" s="151"/>
      <c r="G131" s="151"/>
      <c r="H131" s="151"/>
      <c r="I131" s="151"/>
      <c r="J131" s="151"/>
      <c r="K131" s="151"/>
      <c r="L131" s="151"/>
      <c r="M131" s="151"/>
      <c r="N131" s="151"/>
      <c r="O131" s="151"/>
      <c r="P131" s="151"/>
      <c r="Q131" s="151"/>
      <c r="R131" s="151"/>
      <c r="S131" s="151"/>
      <c r="T131" s="151"/>
      <c r="U131" s="152"/>
      <c r="V131" s="153"/>
      <c r="W131" s="111"/>
      <c r="X131" s="127"/>
      <c r="Y131" s="69" t="str">
        <f t="shared" si="2"/>
        <v>０</v>
      </c>
      <c r="Z131" s="63"/>
      <c r="AC131" s="154"/>
      <c r="AJ131" s="63"/>
      <c r="AK131" s="63"/>
    </row>
    <row r="132" spans="1:37" ht="21.95" customHeight="1">
      <c r="A132" s="162"/>
      <c r="B132" s="163"/>
      <c r="C132" s="164"/>
      <c r="D132" s="164"/>
      <c r="E132" s="164"/>
      <c r="F132" s="164"/>
      <c r="G132" s="165"/>
      <c r="H132" s="166"/>
      <c r="I132" s="167"/>
      <c r="J132" s="167"/>
      <c r="K132" s="167"/>
      <c r="L132" s="167"/>
      <c r="M132" s="167"/>
      <c r="N132" s="164"/>
      <c r="O132" s="164"/>
      <c r="P132" s="167"/>
      <c r="Q132" s="167"/>
      <c r="R132" s="167"/>
      <c r="S132" s="167"/>
      <c r="T132" s="167"/>
      <c r="U132" s="167"/>
      <c r="V132" s="167"/>
      <c r="W132" s="167"/>
      <c r="X132" s="63"/>
      <c r="Y132" s="69" t="str">
        <f t="shared" si="2"/>
        <v>０</v>
      </c>
      <c r="Z132" s="63"/>
      <c r="AA132" s="63"/>
      <c r="AB132" s="63"/>
      <c r="AC132" s="63"/>
      <c r="AD132" s="63"/>
      <c r="AE132" s="63"/>
      <c r="AF132" s="63"/>
      <c r="AG132" s="63"/>
      <c r="AH132" s="63"/>
      <c r="AI132" s="63"/>
      <c r="AJ132" s="63"/>
      <c r="AK132" s="63"/>
    </row>
    <row r="133" spans="1:37" ht="21.95" customHeight="1">
      <c r="A133" s="162"/>
      <c r="B133" s="163"/>
      <c r="C133" s="164"/>
      <c r="D133" s="164"/>
      <c r="E133" s="164"/>
      <c r="F133" s="164"/>
      <c r="G133" s="165"/>
      <c r="H133" s="166"/>
      <c r="I133" s="167"/>
      <c r="J133" s="167"/>
      <c r="K133" s="167"/>
      <c r="L133" s="167"/>
      <c r="M133" s="167"/>
      <c r="N133" s="164"/>
      <c r="O133" s="164"/>
      <c r="P133" s="167"/>
      <c r="Q133" s="167"/>
      <c r="R133" s="167"/>
      <c r="S133" s="167"/>
      <c r="T133" s="167"/>
      <c r="U133" s="167"/>
      <c r="V133" s="167"/>
      <c r="W133" s="167"/>
      <c r="X133" s="63"/>
      <c r="Y133" s="69" t="str">
        <f t="shared" si="2"/>
        <v>０</v>
      </c>
      <c r="Z133" s="63"/>
      <c r="AA133" s="63"/>
      <c r="AB133" s="63"/>
      <c r="AC133" s="63"/>
      <c r="AD133" s="63"/>
      <c r="AE133" s="63"/>
      <c r="AF133" s="63"/>
      <c r="AG133" s="63"/>
      <c r="AH133" s="63"/>
      <c r="AI133" s="63"/>
      <c r="AJ133" s="63"/>
      <c r="AK133" s="63"/>
    </row>
    <row r="134" spans="1:37" ht="21.95" customHeight="1">
      <c r="A134" s="162"/>
      <c r="B134" s="163"/>
      <c r="C134" s="164"/>
      <c r="D134" s="164"/>
      <c r="E134" s="164"/>
      <c r="F134" s="164"/>
      <c r="G134" s="165"/>
      <c r="H134" s="166"/>
      <c r="I134" s="167"/>
      <c r="J134" s="167"/>
      <c r="K134" s="167"/>
      <c r="L134" s="167"/>
      <c r="M134" s="167"/>
      <c r="N134" s="164"/>
      <c r="O134" s="164"/>
      <c r="P134" s="167"/>
      <c r="Q134" s="167"/>
      <c r="R134" s="167"/>
      <c r="S134" s="167"/>
      <c r="T134" s="167"/>
      <c r="U134" s="167"/>
      <c r="V134" s="167"/>
      <c r="W134" s="167"/>
      <c r="X134" s="63"/>
      <c r="Y134" s="69" t="str">
        <f t="shared" si="2"/>
        <v>０</v>
      </c>
      <c r="Z134" s="63"/>
      <c r="AA134" s="63"/>
      <c r="AB134" s="63"/>
      <c r="AC134" s="63"/>
      <c r="AD134" s="63"/>
      <c r="AE134" s="63"/>
      <c r="AF134" s="63"/>
      <c r="AG134" s="63"/>
      <c r="AH134" s="63"/>
      <c r="AI134" s="63"/>
      <c r="AJ134" s="63"/>
      <c r="AK134" s="63"/>
    </row>
    <row r="135" spans="1:37" ht="21.95" customHeight="1">
      <c r="A135" s="162"/>
      <c r="B135" s="163"/>
      <c r="C135" s="164"/>
      <c r="D135" s="164"/>
      <c r="E135" s="164"/>
      <c r="F135" s="164"/>
      <c r="G135" s="165"/>
      <c r="H135" s="166"/>
      <c r="I135" s="167"/>
      <c r="J135" s="167"/>
      <c r="K135" s="167"/>
      <c r="L135" s="167"/>
      <c r="M135" s="167"/>
      <c r="N135" s="164"/>
      <c r="O135" s="164"/>
      <c r="P135" s="167"/>
      <c r="Q135" s="167"/>
      <c r="R135" s="167"/>
      <c r="S135" s="167"/>
      <c r="T135" s="167"/>
      <c r="U135" s="167"/>
      <c r="V135" s="167"/>
      <c r="W135" s="167"/>
      <c r="X135" s="63"/>
      <c r="Y135" s="69" t="str">
        <f t="shared" si="2"/>
        <v>０</v>
      </c>
      <c r="Z135" s="63"/>
      <c r="AA135" s="63"/>
      <c r="AB135" s="63"/>
      <c r="AC135" s="63"/>
      <c r="AD135" s="63"/>
      <c r="AE135" s="63"/>
      <c r="AF135" s="63"/>
      <c r="AG135" s="63"/>
      <c r="AH135" s="63"/>
      <c r="AI135" s="63"/>
      <c r="AJ135" s="63"/>
      <c r="AK135" s="63"/>
    </row>
    <row r="136" spans="1:37" ht="21.95" customHeight="1">
      <c r="A136" s="162"/>
      <c r="B136" s="163"/>
      <c r="C136" s="164"/>
      <c r="D136" s="164"/>
      <c r="E136" s="164"/>
      <c r="F136" s="164"/>
      <c r="G136" s="165"/>
      <c r="H136" s="166"/>
      <c r="I136" s="167"/>
      <c r="J136" s="167"/>
      <c r="K136" s="167"/>
      <c r="L136" s="167"/>
      <c r="M136" s="167"/>
      <c r="N136" s="164"/>
      <c r="O136" s="164"/>
      <c r="P136" s="167"/>
      <c r="Q136" s="167"/>
      <c r="R136" s="167"/>
      <c r="S136" s="167"/>
      <c r="T136" s="167"/>
      <c r="U136" s="167"/>
      <c r="V136" s="167"/>
      <c r="W136" s="167"/>
      <c r="X136" s="63"/>
      <c r="Y136" s="69" t="str">
        <f t="shared" si="2"/>
        <v>０</v>
      </c>
      <c r="Z136" s="63"/>
      <c r="AA136" s="63"/>
      <c r="AB136" s="63"/>
      <c r="AC136" s="63"/>
      <c r="AD136" s="63"/>
      <c r="AE136" s="63"/>
      <c r="AF136" s="63"/>
      <c r="AG136" s="63"/>
      <c r="AH136" s="63"/>
      <c r="AI136" s="63"/>
      <c r="AJ136" s="63"/>
      <c r="AK136" s="63"/>
    </row>
    <row r="137" spans="1:37" ht="21.95" customHeight="1">
      <c r="A137" s="162"/>
      <c r="B137" s="163"/>
      <c r="C137" s="164"/>
      <c r="D137" s="164"/>
      <c r="E137" s="164"/>
      <c r="F137" s="164"/>
      <c r="G137" s="166"/>
      <c r="H137" s="167"/>
      <c r="I137" s="167"/>
      <c r="J137" s="167"/>
      <c r="K137" s="167"/>
      <c r="L137" s="167"/>
      <c r="M137" s="164"/>
      <c r="N137" s="164"/>
      <c r="O137" s="167"/>
      <c r="P137" s="167"/>
      <c r="Q137" s="167"/>
      <c r="R137" s="167"/>
      <c r="S137" s="167"/>
      <c r="T137" s="167"/>
      <c r="U137" s="167"/>
      <c r="V137" s="167"/>
      <c r="W137" s="167"/>
      <c r="X137" s="63"/>
      <c r="Y137" s="69" t="str">
        <f t="shared" si="2"/>
        <v>０</v>
      </c>
      <c r="Z137" s="63"/>
      <c r="AA137" s="63"/>
      <c r="AB137" s="63"/>
      <c r="AC137" s="63"/>
      <c r="AD137" s="63"/>
      <c r="AE137" s="63"/>
      <c r="AF137" s="63"/>
      <c r="AG137" s="63"/>
      <c r="AH137" s="63"/>
      <c r="AI137" s="63"/>
      <c r="AJ137" s="63"/>
      <c r="AK137" s="63"/>
    </row>
    <row r="138" spans="1:37" ht="21.95" customHeight="1">
      <c r="A138" s="162"/>
      <c r="B138" s="163"/>
      <c r="C138" s="164"/>
      <c r="D138" s="164"/>
      <c r="E138" s="164"/>
      <c r="F138" s="164"/>
      <c r="G138" s="166"/>
      <c r="H138" s="167"/>
      <c r="I138" s="167"/>
      <c r="J138" s="167"/>
      <c r="K138" s="167"/>
      <c r="L138" s="167"/>
      <c r="M138" s="164"/>
      <c r="N138" s="164"/>
      <c r="O138" s="167"/>
      <c r="P138" s="167"/>
      <c r="Q138" s="167"/>
      <c r="R138" s="167"/>
      <c r="S138" s="167"/>
      <c r="T138" s="167"/>
      <c r="U138" s="167"/>
      <c r="V138" s="167"/>
      <c r="W138" s="167"/>
      <c r="X138" s="63"/>
      <c r="Y138" s="69" t="str">
        <f t="shared" si="2"/>
        <v>０</v>
      </c>
      <c r="Z138" s="63"/>
      <c r="AA138" s="63"/>
      <c r="AB138" s="63"/>
      <c r="AC138" s="63"/>
      <c r="AD138" s="63"/>
      <c r="AE138" s="63"/>
      <c r="AF138" s="63"/>
      <c r="AG138" s="63"/>
      <c r="AH138" s="63"/>
      <c r="AI138" s="63"/>
      <c r="AJ138" s="63"/>
      <c r="AK138" s="63"/>
    </row>
    <row r="139" spans="1:37" ht="21.95" customHeight="1">
      <c r="A139" s="162"/>
      <c r="B139" s="163"/>
      <c r="C139" s="164"/>
      <c r="D139" s="164"/>
      <c r="E139" s="164"/>
      <c r="F139" s="164"/>
      <c r="G139" s="166"/>
      <c r="H139" s="167"/>
      <c r="I139" s="167"/>
      <c r="J139" s="167"/>
      <c r="K139" s="167"/>
      <c r="L139" s="167"/>
      <c r="M139" s="164"/>
      <c r="N139" s="164"/>
      <c r="O139" s="167"/>
      <c r="P139" s="167"/>
      <c r="Q139" s="167"/>
      <c r="R139" s="167"/>
      <c r="S139" s="167"/>
      <c r="T139" s="167"/>
      <c r="U139" s="167"/>
      <c r="V139" s="167"/>
      <c r="W139" s="167"/>
      <c r="X139" s="63"/>
      <c r="Y139" s="69" t="str">
        <f t="shared" si="2"/>
        <v>０</v>
      </c>
      <c r="Z139" s="63"/>
      <c r="AA139" s="63"/>
      <c r="AB139" s="63"/>
      <c r="AC139" s="63"/>
      <c r="AD139" s="63"/>
      <c r="AE139" s="63"/>
      <c r="AF139" s="63"/>
      <c r="AG139" s="63"/>
      <c r="AH139" s="63"/>
      <c r="AI139" s="63"/>
      <c r="AJ139" s="63"/>
      <c r="AK139" s="63"/>
    </row>
    <row r="140" spans="1:37" ht="21.95" customHeight="1">
      <c r="A140" s="162"/>
      <c r="B140" s="163"/>
      <c r="C140" s="164"/>
      <c r="D140" s="164"/>
      <c r="E140" s="164"/>
      <c r="F140" s="164"/>
      <c r="G140" s="166"/>
      <c r="H140" s="167"/>
      <c r="I140" s="167"/>
      <c r="J140" s="167"/>
      <c r="K140" s="167"/>
      <c r="L140" s="167"/>
      <c r="M140" s="164"/>
      <c r="N140" s="164"/>
      <c r="O140" s="167"/>
      <c r="P140" s="167"/>
      <c r="Q140" s="167"/>
      <c r="R140" s="167"/>
      <c r="S140" s="167"/>
      <c r="T140" s="167"/>
      <c r="U140" s="167"/>
      <c r="V140" s="167"/>
      <c r="W140" s="167"/>
      <c r="X140" s="63"/>
      <c r="Y140" s="69" t="str">
        <f t="shared" si="2"/>
        <v>０</v>
      </c>
      <c r="Z140" s="63"/>
      <c r="AA140" s="63"/>
      <c r="AB140" s="63"/>
      <c r="AC140" s="63"/>
      <c r="AD140" s="63"/>
      <c r="AE140" s="63"/>
      <c r="AF140" s="63"/>
      <c r="AG140" s="63"/>
      <c r="AH140" s="63"/>
      <c r="AI140" s="63"/>
      <c r="AJ140" s="63"/>
      <c r="AK140" s="63"/>
    </row>
    <row r="141" spans="1:37" ht="21.95" customHeight="1">
      <c r="A141" s="168"/>
      <c r="B141" s="164"/>
      <c r="C141" s="164"/>
      <c r="D141" s="164"/>
      <c r="E141" s="164"/>
      <c r="F141" s="164"/>
      <c r="G141" s="166"/>
      <c r="H141" s="167"/>
      <c r="I141" s="167"/>
      <c r="J141" s="167"/>
      <c r="K141" s="167"/>
      <c r="L141" s="167"/>
      <c r="M141" s="164"/>
      <c r="N141" s="164"/>
      <c r="O141" s="167"/>
      <c r="P141" s="167"/>
      <c r="Q141" s="167"/>
      <c r="R141" s="167"/>
      <c r="S141" s="167"/>
      <c r="T141" s="167"/>
      <c r="U141" s="167"/>
      <c r="V141" s="167"/>
      <c r="W141" s="167"/>
      <c r="X141" s="63"/>
      <c r="Y141" s="69" t="str">
        <f t="shared" si="2"/>
        <v>０</v>
      </c>
      <c r="Z141" s="63"/>
      <c r="AA141" s="63"/>
      <c r="AB141" s="63"/>
      <c r="AC141" s="63"/>
      <c r="AD141" s="63"/>
      <c r="AE141" s="63"/>
      <c r="AF141" s="63"/>
      <c r="AG141" s="63"/>
      <c r="AH141" s="63"/>
      <c r="AI141" s="63"/>
      <c r="AJ141" s="63"/>
      <c r="AK141" s="63"/>
    </row>
    <row r="142" spans="1:37" ht="21.95" customHeight="1">
      <c r="A142" s="168"/>
      <c r="B142" s="164"/>
      <c r="C142" s="164"/>
      <c r="D142" s="164"/>
      <c r="E142" s="164"/>
      <c r="F142" s="164"/>
      <c r="G142" s="166"/>
      <c r="H142" s="167"/>
      <c r="I142" s="167"/>
      <c r="J142" s="167"/>
      <c r="K142" s="167"/>
      <c r="L142" s="167"/>
      <c r="M142" s="164"/>
      <c r="N142" s="164"/>
      <c r="O142" s="167"/>
      <c r="P142" s="167"/>
      <c r="Q142" s="167"/>
      <c r="R142" s="167"/>
      <c r="S142" s="167"/>
      <c r="T142" s="167"/>
      <c r="U142" s="167"/>
      <c r="V142" s="167"/>
      <c r="W142" s="167"/>
      <c r="X142" s="63"/>
      <c r="Y142" s="69" t="str">
        <f t="shared" si="2"/>
        <v>０</v>
      </c>
      <c r="Z142" s="63"/>
      <c r="AA142" s="63"/>
      <c r="AB142" s="63"/>
      <c r="AC142" s="63"/>
      <c r="AD142" s="63"/>
      <c r="AE142" s="63"/>
      <c r="AF142" s="63"/>
      <c r="AG142" s="63"/>
      <c r="AH142" s="63"/>
      <c r="AI142" s="63"/>
      <c r="AJ142" s="63"/>
      <c r="AK142" s="63"/>
    </row>
    <row r="143" spans="1:37" ht="21.95" customHeight="1">
      <c r="A143" s="168"/>
      <c r="B143" s="164"/>
      <c r="C143" s="164"/>
      <c r="D143" s="164"/>
      <c r="E143" s="164"/>
      <c r="F143" s="164"/>
      <c r="G143" s="166"/>
      <c r="H143" s="167"/>
      <c r="I143" s="167"/>
      <c r="J143" s="167"/>
      <c r="K143" s="167"/>
      <c r="L143" s="167"/>
      <c r="M143" s="164"/>
      <c r="N143" s="164"/>
      <c r="O143" s="167"/>
      <c r="P143" s="167"/>
      <c r="Q143" s="167"/>
      <c r="R143" s="167"/>
      <c r="S143" s="167"/>
      <c r="T143" s="167"/>
      <c r="U143" s="167"/>
      <c r="V143" s="167"/>
      <c r="W143" s="167"/>
      <c r="X143" s="63"/>
      <c r="Y143" s="69" t="str">
        <f t="shared" si="2"/>
        <v>０</v>
      </c>
      <c r="Z143" s="63"/>
      <c r="AA143" s="63"/>
      <c r="AB143" s="63"/>
      <c r="AC143" s="63"/>
      <c r="AD143" s="63"/>
      <c r="AE143" s="63"/>
      <c r="AF143" s="63"/>
      <c r="AG143" s="63"/>
      <c r="AH143" s="63"/>
      <c r="AI143" s="63"/>
      <c r="AJ143" s="63"/>
      <c r="AK143" s="63"/>
    </row>
    <row r="144" spans="1:37" ht="21.95" customHeight="1">
      <c r="A144" s="168"/>
      <c r="B144" s="164"/>
      <c r="C144" s="164"/>
      <c r="D144" s="164"/>
      <c r="E144" s="164"/>
      <c r="F144" s="164"/>
      <c r="G144" s="166"/>
      <c r="H144" s="167"/>
      <c r="I144" s="167"/>
      <c r="J144" s="167"/>
      <c r="K144" s="167"/>
      <c r="L144" s="167"/>
      <c r="M144" s="164"/>
      <c r="N144" s="164"/>
      <c r="O144" s="167"/>
      <c r="P144" s="167"/>
      <c r="Q144" s="167"/>
      <c r="R144" s="167"/>
      <c r="S144" s="167"/>
      <c r="T144" s="167"/>
      <c r="U144" s="167"/>
      <c r="V144" s="167"/>
      <c r="W144" s="167"/>
      <c r="X144" s="63"/>
      <c r="Y144" s="69" t="str">
        <f t="shared" si="2"/>
        <v>０</v>
      </c>
      <c r="Z144" s="63"/>
      <c r="AA144" s="63"/>
      <c r="AB144" s="63"/>
      <c r="AC144" s="63"/>
      <c r="AD144" s="63"/>
      <c r="AE144" s="63"/>
      <c r="AF144" s="63"/>
      <c r="AG144" s="63"/>
      <c r="AH144" s="63"/>
      <c r="AI144" s="63"/>
      <c r="AJ144" s="63"/>
      <c r="AK144" s="63"/>
    </row>
    <row r="145" spans="1:37" ht="21.95" customHeight="1">
      <c r="A145" s="168"/>
      <c r="B145" s="164"/>
      <c r="C145" s="164"/>
      <c r="D145" s="164"/>
      <c r="E145" s="164"/>
      <c r="F145" s="165"/>
      <c r="G145" s="166"/>
      <c r="H145" s="167"/>
      <c r="I145" s="167"/>
      <c r="J145" s="167"/>
      <c r="K145" s="167"/>
      <c r="L145" s="167"/>
      <c r="M145" s="164"/>
      <c r="N145" s="164"/>
      <c r="O145" s="167"/>
      <c r="P145" s="167"/>
      <c r="Q145" s="167"/>
      <c r="R145" s="167"/>
      <c r="S145" s="167"/>
      <c r="T145" s="167"/>
      <c r="U145" s="167"/>
      <c r="V145" s="167"/>
      <c r="W145" s="167"/>
      <c r="X145" s="63"/>
      <c r="Y145" s="69" t="str">
        <f t="shared" si="2"/>
        <v>０</v>
      </c>
      <c r="Z145" s="63"/>
      <c r="AA145" s="63"/>
      <c r="AB145" s="63"/>
      <c r="AC145" s="63"/>
      <c r="AD145" s="63"/>
      <c r="AE145" s="63"/>
      <c r="AF145" s="63"/>
      <c r="AG145" s="63"/>
      <c r="AH145" s="63"/>
      <c r="AI145" s="63"/>
      <c r="AJ145" s="63"/>
      <c r="AK145" s="63"/>
    </row>
    <row r="146" spans="1:37" ht="21.95" customHeight="1">
      <c r="A146" s="168"/>
      <c r="B146" s="164"/>
      <c r="C146" s="164"/>
      <c r="D146" s="164"/>
      <c r="E146" s="164"/>
      <c r="F146" s="165"/>
      <c r="G146" s="166"/>
      <c r="H146" s="167"/>
      <c r="I146" s="167"/>
      <c r="J146" s="167"/>
      <c r="K146" s="167"/>
      <c r="L146" s="167"/>
      <c r="M146" s="164"/>
      <c r="N146" s="164"/>
      <c r="O146" s="167"/>
      <c r="P146" s="167"/>
      <c r="Q146" s="167"/>
      <c r="R146" s="167"/>
      <c r="S146" s="167"/>
      <c r="T146" s="167"/>
      <c r="U146" s="167"/>
      <c r="V146" s="167"/>
      <c r="W146" s="167"/>
      <c r="X146" s="63"/>
      <c r="Y146" s="69" t="str">
        <f t="shared" si="2"/>
        <v>０</v>
      </c>
      <c r="Z146" s="63"/>
      <c r="AA146" s="63"/>
      <c r="AB146" s="63"/>
      <c r="AC146" s="63"/>
      <c r="AD146" s="63"/>
      <c r="AE146" s="63"/>
      <c r="AF146" s="63"/>
      <c r="AG146" s="63"/>
      <c r="AH146" s="63"/>
      <c r="AI146" s="63"/>
      <c r="AJ146" s="63"/>
      <c r="AK146" s="63"/>
    </row>
    <row r="147" spans="1:37" ht="21.95" customHeight="1">
      <c r="A147" s="168"/>
      <c r="B147" s="164"/>
      <c r="C147" s="164"/>
      <c r="D147" s="164"/>
      <c r="E147" s="164"/>
      <c r="F147" s="165"/>
      <c r="G147" s="166"/>
      <c r="H147" s="167"/>
      <c r="I147" s="167"/>
      <c r="J147" s="167"/>
      <c r="K147" s="167"/>
      <c r="L147" s="167"/>
      <c r="M147" s="164"/>
      <c r="N147" s="164"/>
      <c r="O147" s="167"/>
      <c r="P147" s="167"/>
      <c r="Q147" s="167"/>
      <c r="R147" s="167"/>
      <c r="S147" s="167"/>
      <c r="T147" s="167"/>
      <c r="U147" s="167"/>
      <c r="V147" s="167"/>
      <c r="W147" s="167"/>
      <c r="X147" s="63"/>
      <c r="Y147" s="69" t="str">
        <f t="shared" si="2"/>
        <v>０</v>
      </c>
      <c r="Z147" s="63"/>
      <c r="AA147" s="63"/>
      <c r="AB147" s="63"/>
      <c r="AC147" s="63"/>
      <c r="AD147" s="63"/>
      <c r="AE147" s="63"/>
      <c r="AF147" s="63"/>
      <c r="AG147" s="63"/>
      <c r="AH147" s="63"/>
      <c r="AI147" s="63"/>
      <c r="AJ147" s="63"/>
      <c r="AK147" s="63"/>
    </row>
    <row r="148" spans="1:37" ht="21.95" customHeight="1">
      <c r="A148" s="168"/>
      <c r="B148" s="164"/>
      <c r="C148" s="164"/>
      <c r="D148" s="164"/>
      <c r="E148" s="164"/>
      <c r="F148" s="165"/>
      <c r="G148" s="166"/>
      <c r="H148" s="167"/>
      <c r="I148" s="167"/>
      <c r="J148" s="167"/>
      <c r="K148" s="167"/>
      <c r="L148" s="167"/>
      <c r="M148" s="164"/>
      <c r="N148" s="164"/>
      <c r="O148" s="167"/>
      <c r="P148" s="167"/>
      <c r="Q148" s="167"/>
      <c r="R148" s="167"/>
      <c r="S148" s="167"/>
      <c r="T148" s="167"/>
      <c r="U148" s="167"/>
      <c r="V148" s="167"/>
      <c r="W148" s="167"/>
      <c r="X148" s="63"/>
      <c r="Y148" s="69" t="str">
        <f t="shared" si="2"/>
        <v>０</v>
      </c>
      <c r="Z148" s="63"/>
      <c r="AA148" s="63"/>
      <c r="AB148" s="63"/>
      <c r="AC148" s="63"/>
      <c r="AD148" s="63"/>
      <c r="AE148" s="63"/>
      <c r="AF148" s="63"/>
      <c r="AG148" s="63"/>
      <c r="AH148" s="63"/>
      <c r="AI148" s="63"/>
      <c r="AJ148" s="63"/>
      <c r="AK148" s="63"/>
    </row>
    <row r="149" spans="1:37" ht="21.95" customHeight="1">
      <c r="A149" s="168"/>
      <c r="B149" s="164"/>
      <c r="C149" s="164"/>
      <c r="D149" s="164"/>
      <c r="E149" s="164"/>
      <c r="F149" s="165"/>
      <c r="G149" s="166"/>
      <c r="H149" s="167"/>
      <c r="I149" s="167"/>
      <c r="J149" s="167"/>
      <c r="K149" s="167"/>
      <c r="L149" s="167"/>
      <c r="M149" s="164"/>
      <c r="N149" s="164"/>
      <c r="O149" s="167"/>
      <c r="P149" s="167"/>
      <c r="Q149" s="167"/>
      <c r="R149" s="167"/>
      <c r="S149" s="167"/>
      <c r="T149" s="167"/>
      <c r="U149" s="167"/>
      <c r="V149" s="167"/>
      <c r="W149" s="167"/>
      <c r="X149" s="63"/>
      <c r="Y149" s="69" t="str">
        <f t="shared" si="2"/>
        <v>０</v>
      </c>
      <c r="Z149" s="63"/>
      <c r="AA149" s="63"/>
      <c r="AB149" s="63"/>
      <c r="AC149" s="63"/>
      <c r="AD149" s="63"/>
      <c r="AE149" s="63"/>
      <c r="AF149" s="63"/>
      <c r="AG149" s="63"/>
      <c r="AH149" s="63"/>
      <c r="AI149" s="63"/>
      <c r="AJ149" s="63"/>
      <c r="AK149" s="63"/>
    </row>
    <row r="150" spans="1:37" ht="21.95" customHeight="1">
      <c r="A150" s="168"/>
      <c r="B150" s="164"/>
      <c r="C150" s="164"/>
      <c r="D150" s="164"/>
      <c r="E150" s="164"/>
      <c r="F150" s="165"/>
      <c r="G150" s="166"/>
      <c r="H150" s="167"/>
      <c r="I150" s="167"/>
      <c r="J150" s="167"/>
      <c r="K150" s="167"/>
      <c r="L150" s="167"/>
      <c r="M150" s="164"/>
      <c r="N150" s="164"/>
      <c r="O150" s="167"/>
      <c r="P150" s="167"/>
      <c r="Q150" s="167"/>
      <c r="R150" s="167"/>
      <c r="S150" s="167"/>
      <c r="T150" s="167"/>
      <c r="U150" s="167"/>
      <c r="V150" s="167"/>
      <c r="W150" s="167"/>
      <c r="X150" s="63"/>
      <c r="Y150" s="69" t="str">
        <f t="shared" si="2"/>
        <v>０</v>
      </c>
      <c r="Z150" s="63"/>
      <c r="AA150" s="63"/>
      <c r="AB150" s="63"/>
      <c r="AC150" s="63"/>
      <c r="AD150" s="63"/>
      <c r="AE150" s="63"/>
      <c r="AF150" s="63"/>
      <c r="AG150" s="63"/>
      <c r="AH150" s="63"/>
      <c r="AI150" s="63"/>
      <c r="AJ150" s="63"/>
      <c r="AK150" s="63"/>
    </row>
    <row r="151" spans="1:37" ht="21.95" customHeight="1">
      <c r="A151" s="168"/>
      <c r="B151" s="169"/>
      <c r="C151" s="169"/>
      <c r="D151" s="170"/>
      <c r="E151" s="170"/>
      <c r="F151" s="170"/>
      <c r="G151" s="164"/>
      <c r="H151" s="164"/>
      <c r="I151" s="164"/>
      <c r="J151" s="164"/>
      <c r="K151" s="164"/>
      <c r="L151" s="164"/>
      <c r="M151" s="164"/>
      <c r="N151" s="165"/>
      <c r="O151" s="166"/>
      <c r="P151" s="167"/>
      <c r="Q151" s="167"/>
      <c r="R151" s="167"/>
      <c r="S151" s="167"/>
      <c r="T151" s="167"/>
      <c r="U151" s="164"/>
      <c r="V151" s="164"/>
      <c r="W151" s="167"/>
      <c r="X151" s="63"/>
      <c r="Y151" s="69" t="str">
        <f t="shared" si="2"/>
        <v>０</v>
      </c>
      <c r="Z151" s="63"/>
      <c r="AA151" s="63"/>
      <c r="AB151" s="63"/>
      <c r="AC151" s="63"/>
      <c r="AD151" s="63"/>
      <c r="AE151" s="63"/>
      <c r="AF151" s="63"/>
      <c r="AG151" s="63"/>
      <c r="AH151" s="63"/>
      <c r="AI151" s="63"/>
      <c r="AJ151" s="63"/>
      <c r="AK151" s="63"/>
    </row>
    <row r="152" spans="1:37" ht="21.95" customHeight="1">
      <c r="A152" s="168"/>
      <c r="B152" s="169"/>
      <c r="C152" s="169"/>
      <c r="D152" s="170"/>
      <c r="E152" s="170"/>
      <c r="F152" s="170"/>
      <c r="G152" s="164"/>
      <c r="H152" s="164"/>
      <c r="I152" s="164"/>
      <c r="J152" s="164"/>
      <c r="K152" s="164"/>
      <c r="L152" s="164"/>
      <c r="M152" s="164"/>
      <c r="N152" s="165"/>
      <c r="O152" s="166"/>
      <c r="P152" s="167"/>
      <c r="Q152" s="167"/>
      <c r="R152" s="167"/>
      <c r="S152" s="167"/>
      <c r="T152" s="167"/>
      <c r="U152" s="164"/>
      <c r="V152" s="164"/>
      <c r="W152" s="167"/>
      <c r="X152" s="63"/>
      <c r="Y152" s="69" t="str">
        <f t="shared" si="2"/>
        <v>０</v>
      </c>
      <c r="Z152" s="63"/>
      <c r="AA152" s="63"/>
      <c r="AB152" s="63"/>
      <c r="AC152" s="63"/>
      <c r="AD152" s="63"/>
      <c r="AE152" s="63"/>
      <c r="AF152" s="63"/>
      <c r="AG152" s="63"/>
      <c r="AH152" s="63"/>
      <c r="AI152" s="63"/>
      <c r="AJ152" s="63"/>
      <c r="AK152" s="63"/>
    </row>
    <row r="153" spans="1:37" ht="21.95" customHeight="1">
      <c r="A153" s="168"/>
      <c r="B153" s="169"/>
      <c r="C153" s="169"/>
      <c r="D153" s="170"/>
      <c r="E153" s="170"/>
      <c r="F153" s="170"/>
      <c r="G153" s="164"/>
      <c r="H153" s="164"/>
      <c r="I153" s="164"/>
      <c r="J153" s="164"/>
      <c r="K153" s="164"/>
      <c r="L153" s="164"/>
      <c r="M153" s="164"/>
      <c r="N153" s="165"/>
      <c r="O153" s="166"/>
      <c r="P153" s="167"/>
      <c r="Q153" s="167"/>
      <c r="R153" s="167"/>
      <c r="S153" s="167"/>
      <c r="T153" s="167"/>
      <c r="U153" s="164"/>
      <c r="V153" s="164"/>
      <c r="W153" s="167"/>
      <c r="X153" s="63"/>
      <c r="Y153" s="69" t="str">
        <f t="shared" si="2"/>
        <v>０</v>
      </c>
      <c r="Z153" s="63"/>
      <c r="AA153" s="63"/>
      <c r="AB153" s="63"/>
      <c r="AC153" s="63"/>
      <c r="AD153" s="63"/>
      <c r="AE153" s="63"/>
      <c r="AF153" s="63"/>
      <c r="AG153" s="63"/>
      <c r="AH153" s="63"/>
      <c r="AI153" s="63"/>
      <c r="AJ153" s="63"/>
      <c r="AK153" s="63"/>
    </row>
    <row r="154" spans="1:37" ht="21.95" customHeight="1">
      <c r="A154" s="168"/>
      <c r="B154" s="169"/>
      <c r="C154" s="169"/>
      <c r="D154" s="170"/>
      <c r="E154" s="170"/>
      <c r="F154" s="170"/>
      <c r="G154" s="164"/>
      <c r="H154" s="164"/>
      <c r="I154" s="164"/>
      <c r="J154" s="164"/>
      <c r="K154" s="164"/>
      <c r="L154" s="164"/>
      <c r="M154" s="164"/>
      <c r="N154" s="165"/>
      <c r="O154" s="166"/>
      <c r="P154" s="167"/>
      <c r="Q154" s="167"/>
      <c r="R154" s="167"/>
      <c r="S154" s="167"/>
      <c r="T154" s="167"/>
      <c r="U154" s="164"/>
      <c r="V154" s="164"/>
      <c r="W154" s="167"/>
      <c r="X154" s="63"/>
      <c r="Y154" s="69" t="str">
        <f t="shared" si="2"/>
        <v>０</v>
      </c>
      <c r="Z154" s="63"/>
      <c r="AA154" s="63"/>
      <c r="AB154" s="63"/>
      <c r="AC154" s="63"/>
      <c r="AD154" s="63"/>
      <c r="AE154" s="63"/>
      <c r="AF154" s="63"/>
      <c r="AG154" s="63"/>
      <c r="AH154" s="63"/>
      <c r="AI154" s="63"/>
      <c r="AJ154" s="63"/>
      <c r="AK154" s="63"/>
    </row>
    <row r="155" spans="1:37" ht="21.95" customHeight="1">
      <c r="A155" s="168"/>
      <c r="B155" s="169"/>
      <c r="C155" s="169"/>
      <c r="D155" s="170"/>
      <c r="E155" s="170"/>
      <c r="F155" s="170"/>
      <c r="G155" s="164"/>
      <c r="H155" s="164"/>
      <c r="I155" s="164"/>
      <c r="J155" s="164"/>
      <c r="K155" s="164"/>
      <c r="L155" s="164"/>
      <c r="M155" s="164"/>
      <c r="N155" s="165"/>
      <c r="O155" s="166"/>
      <c r="P155" s="167"/>
      <c r="Q155" s="167"/>
      <c r="R155" s="167"/>
      <c r="S155" s="167"/>
      <c r="T155" s="167"/>
      <c r="U155" s="164"/>
      <c r="V155" s="164"/>
      <c r="W155" s="167"/>
      <c r="X155" s="63"/>
      <c r="Y155" s="69" t="str">
        <f t="shared" si="2"/>
        <v>０</v>
      </c>
      <c r="Z155" s="63"/>
      <c r="AA155" s="63"/>
      <c r="AB155" s="63"/>
      <c r="AC155" s="63"/>
      <c r="AD155" s="63"/>
      <c r="AE155" s="63"/>
      <c r="AF155" s="63"/>
      <c r="AG155" s="63"/>
      <c r="AH155" s="63"/>
      <c r="AI155" s="63"/>
      <c r="AJ155" s="63"/>
      <c r="AK155" s="63"/>
    </row>
    <row r="156" spans="1:37" ht="21.95" customHeight="1">
      <c r="A156" s="168"/>
      <c r="B156" s="169"/>
      <c r="C156" s="169"/>
      <c r="D156" s="171"/>
      <c r="E156" s="171"/>
      <c r="F156" s="172"/>
      <c r="G156" s="169"/>
      <c r="H156" s="169"/>
      <c r="I156" s="170"/>
      <c r="J156" s="170"/>
      <c r="K156" s="170"/>
      <c r="L156" s="170"/>
      <c r="M156" s="164"/>
      <c r="N156" s="164"/>
      <c r="O156" s="164"/>
      <c r="P156" s="164"/>
      <c r="Q156" s="164"/>
      <c r="R156" s="164"/>
      <c r="S156" s="164"/>
      <c r="T156" s="165"/>
      <c r="U156" s="166"/>
      <c r="V156" s="167"/>
      <c r="W156" s="167"/>
      <c r="X156" s="63"/>
      <c r="Y156" s="69" t="str">
        <f t="shared" si="2"/>
        <v>０</v>
      </c>
      <c r="Z156" s="63"/>
      <c r="AC156" s="63"/>
      <c r="AD156" s="63"/>
      <c r="AE156" s="63"/>
      <c r="AF156" s="63"/>
      <c r="AG156" s="63"/>
      <c r="AH156" s="63"/>
      <c r="AI156" s="63"/>
      <c r="AJ156" s="63"/>
      <c r="AK156" s="63"/>
    </row>
    <row r="157" spans="1:37" ht="21.95" customHeight="1">
      <c r="A157" s="168"/>
      <c r="B157" s="169"/>
      <c r="C157" s="169"/>
      <c r="D157" s="171"/>
      <c r="E157" s="171"/>
      <c r="F157" s="172"/>
      <c r="G157" s="169"/>
      <c r="H157" s="169"/>
      <c r="I157" s="170"/>
      <c r="J157" s="170"/>
      <c r="K157" s="170"/>
      <c r="L157" s="170"/>
      <c r="M157" s="164"/>
      <c r="N157" s="164"/>
      <c r="O157" s="164"/>
      <c r="P157" s="164"/>
      <c r="Q157" s="164"/>
      <c r="R157" s="164"/>
      <c r="S157" s="164"/>
      <c r="T157" s="165"/>
      <c r="U157" s="166"/>
      <c r="V157" s="167"/>
      <c r="W157" s="167"/>
      <c r="X157" s="63"/>
      <c r="Y157" s="69" t="str">
        <f t="shared" si="2"/>
        <v>０</v>
      </c>
      <c r="Z157" s="63"/>
      <c r="AC157" s="63"/>
      <c r="AD157" s="63"/>
      <c r="AE157" s="63"/>
      <c r="AF157" s="63"/>
      <c r="AG157" s="63"/>
      <c r="AH157" s="63"/>
      <c r="AI157" s="63"/>
      <c r="AJ157" s="63"/>
      <c r="AK157" s="63"/>
    </row>
    <row r="158" spans="1:37" ht="21.95" customHeight="1">
      <c r="A158" s="168"/>
      <c r="B158" s="169"/>
      <c r="C158" s="169"/>
      <c r="D158" s="171"/>
      <c r="E158" s="171"/>
      <c r="F158" s="172"/>
      <c r="G158" s="169"/>
      <c r="H158" s="169"/>
      <c r="I158" s="170"/>
      <c r="J158" s="170"/>
      <c r="K158" s="170"/>
      <c r="L158" s="170"/>
      <c r="M158" s="164"/>
      <c r="N158" s="164"/>
      <c r="O158" s="164"/>
      <c r="P158" s="164"/>
      <c r="Q158" s="164"/>
      <c r="R158" s="164"/>
      <c r="S158" s="164"/>
      <c r="T158" s="165"/>
      <c r="U158" s="166"/>
      <c r="V158" s="167"/>
      <c r="W158" s="167"/>
      <c r="X158" s="63"/>
      <c r="Y158" s="69" t="str">
        <f t="shared" si="2"/>
        <v>０</v>
      </c>
      <c r="Z158" s="63"/>
      <c r="AC158" s="63"/>
      <c r="AD158" s="63"/>
      <c r="AE158" s="63"/>
      <c r="AF158" s="63"/>
      <c r="AG158" s="63"/>
      <c r="AH158" s="63"/>
      <c r="AI158" s="63"/>
      <c r="AJ158" s="63"/>
      <c r="AK158" s="63"/>
    </row>
    <row r="159" spans="1:37" ht="21.95" customHeight="1">
      <c r="A159" s="168"/>
      <c r="B159" s="169"/>
      <c r="C159" s="169"/>
      <c r="D159" s="171"/>
      <c r="E159" s="171"/>
      <c r="F159" s="172"/>
      <c r="G159" s="169"/>
      <c r="H159" s="169"/>
      <c r="I159" s="170"/>
      <c r="J159" s="170"/>
      <c r="K159" s="170"/>
      <c r="L159" s="170"/>
      <c r="M159" s="164"/>
      <c r="N159" s="164"/>
      <c r="O159" s="164"/>
      <c r="P159" s="164"/>
      <c r="Q159" s="164"/>
      <c r="R159" s="164"/>
      <c r="S159" s="164"/>
      <c r="T159" s="165"/>
      <c r="U159" s="166"/>
      <c r="V159" s="167"/>
      <c r="W159" s="167"/>
      <c r="X159" s="63"/>
      <c r="Y159" s="69" t="str">
        <f t="shared" si="2"/>
        <v>０</v>
      </c>
      <c r="Z159" s="63"/>
      <c r="AC159" s="63"/>
      <c r="AD159" s="63"/>
      <c r="AE159" s="63"/>
      <c r="AF159" s="63"/>
      <c r="AG159" s="63"/>
      <c r="AH159" s="63"/>
      <c r="AI159" s="63"/>
      <c r="AJ159" s="63"/>
      <c r="AK159" s="63"/>
    </row>
    <row r="160" spans="1:37" ht="21.95" customHeight="1">
      <c r="A160" s="168"/>
      <c r="B160" s="169"/>
      <c r="C160" s="169"/>
      <c r="D160" s="171"/>
      <c r="E160" s="171"/>
      <c r="F160" s="172"/>
      <c r="G160" s="169"/>
      <c r="H160" s="169"/>
      <c r="I160" s="170"/>
      <c r="J160" s="170"/>
      <c r="K160" s="170"/>
      <c r="L160" s="170"/>
      <c r="M160" s="164"/>
      <c r="N160" s="164"/>
      <c r="O160" s="164"/>
      <c r="P160" s="164"/>
      <c r="Q160" s="164"/>
      <c r="R160" s="164"/>
      <c r="S160" s="164"/>
      <c r="T160" s="165"/>
      <c r="U160" s="166"/>
      <c r="V160" s="167"/>
      <c r="W160" s="167"/>
      <c r="X160" s="63"/>
      <c r="Y160" s="69" t="str">
        <f t="shared" si="2"/>
        <v>０</v>
      </c>
      <c r="Z160" s="63"/>
      <c r="AC160" s="63"/>
      <c r="AD160" s="63"/>
      <c r="AE160" s="63"/>
      <c r="AF160" s="63"/>
      <c r="AG160" s="63"/>
      <c r="AH160" s="63"/>
      <c r="AI160" s="63"/>
      <c r="AJ160" s="63"/>
      <c r="AK160" s="63"/>
    </row>
    <row r="161" spans="1:37" ht="21.95" customHeight="1">
      <c r="A161" s="168"/>
      <c r="B161" s="169"/>
      <c r="C161" s="169"/>
      <c r="D161" s="171"/>
      <c r="E161" s="171"/>
      <c r="F161" s="172"/>
      <c r="G161" s="169"/>
      <c r="H161" s="169"/>
      <c r="I161" s="170"/>
      <c r="J161" s="170"/>
      <c r="K161" s="170"/>
      <c r="L161" s="170"/>
      <c r="M161" s="164"/>
      <c r="N161" s="164"/>
      <c r="O161" s="164"/>
      <c r="P161" s="164"/>
      <c r="Q161" s="164"/>
      <c r="R161" s="164"/>
      <c r="S161" s="164"/>
      <c r="T161" s="165"/>
      <c r="U161" s="166"/>
      <c r="V161" s="167"/>
      <c r="W161" s="167"/>
      <c r="X161" s="63"/>
      <c r="Y161" s="69" t="str">
        <f t="shared" si="2"/>
        <v>０</v>
      </c>
      <c r="Z161" s="63"/>
      <c r="AC161" s="63"/>
      <c r="AD161" s="63"/>
      <c r="AE161" s="63"/>
      <c r="AF161" s="63"/>
      <c r="AG161" s="63"/>
      <c r="AH161" s="63"/>
      <c r="AI161" s="63"/>
      <c r="AJ161" s="63"/>
      <c r="AK161" s="63"/>
    </row>
    <row r="162" spans="1:37" ht="21.95" customHeight="1">
      <c r="A162" s="168"/>
      <c r="B162" s="169"/>
      <c r="C162" s="169"/>
      <c r="D162" s="171"/>
      <c r="E162" s="171"/>
      <c r="F162" s="172"/>
      <c r="G162" s="169"/>
      <c r="H162" s="169"/>
      <c r="I162" s="170"/>
      <c r="J162" s="170"/>
      <c r="K162" s="170"/>
      <c r="L162" s="170"/>
      <c r="M162" s="164"/>
      <c r="N162" s="164"/>
      <c r="O162" s="164"/>
      <c r="P162" s="164"/>
      <c r="Q162" s="164"/>
      <c r="R162" s="164"/>
      <c r="S162" s="164"/>
      <c r="T162" s="165"/>
      <c r="U162" s="166"/>
      <c r="V162" s="167"/>
      <c r="W162" s="167"/>
      <c r="X162" s="63"/>
      <c r="Y162" s="69" t="str">
        <f t="shared" si="2"/>
        <v>０</v>
      </c>
      <c r="Z162" s="63"/>
      <c r="AC162" s="63"/>
      <c r="AD162" s="63"/>
      <c r="AE162" s="63"/>
      <c r="AF162" s="63"/>
      <c r="AG162" s="63"/>
      <c r="AH162" s="63"/>
      <c r="AI162" s="63"/>
      <c r="AJ162" s="63"/>
      <c r="AK162" s="63"/>
    </row>
    <row r="163" spans="1:37" ht="21.95" customHeight="1">
      <c r="A163" s="168"/>
      <c r="B163" s="169"/>
      <c r="C163" s="169"/>
      <c r="D163" s="171"/>
      <c r="E163" s="171"/>
      <c r="F163" s="172"/>
      <c r="G163" s="169"/>
      <c r="H163" s="169"/>
      <c r="I163" s="170"/>
      <c r="J163" s="170"/>
      <c r="K163" s="170"/>
      <c r="L163" s="170"/>
      <c r="M163" s="164"/>
      <c r="N163" s="164"/>
      <c r="O163" s="164"/>
      <c r="P163" s="164"/>
      <c r="Q163" s="164"/>
      <c r="R163" s="164"/>
      <c r="S163" s="164"/>
      <c r="T163" s="165"/>
      <c r="U163" s="166"/>
      <c r="V163" s="167"/>
      <c r="W163" s="167"/>
      <c r="X163" s="63"/>
      <c r="Y163" s="69" t="str">
        <f t="shared" si="2"/>
        <v>０</v>
      </c>
      <c r="Z163" s="63"/>
      <c r="AC163" s="63"/>
      <c r="AD163" s="63"/>
      <c r="AE163" s="63"/>
      <c r="AF163" s="63"/>
      <c r="AG163" s="63"/>
      <c r="AH163" s="63"/>
      <c r="AI163" s="63"/>
      <c r="AJ163" s="63"/>
      <c r="AK163" s="63"/>
    </row>
    <row r="164" spans="1:37" ht="21.95" customHeight="1">
      <c r="A164" s="168"/>
      <c r="B164" s="169"/>
      <c r="C164" s="169"/>
      <c r="D164" s="171"/>
      <c r="E164" s="171"/>
      <c r="F164" s="172"/>
      <c r="G164" s="169"/>
      <c r="H164" s="169"/>
      <c r="I164" s="170"/>
      <c r="J164" s="170"/>
      <c r="K164" s="170"/>
      <c r="L164" s="170"/>
      <c r="M164" s="164"/>
      <c r="N164" s="164"/>
      <c r="O164" s="164"/>
      <c r="P164" s="164"/>
      <c r="Q164" s="164"/>
      <c r="R164" s="164"/>
      <c r="S164" s="164"/>
      <c r="T164" s="165"/>
      <c r="U164" s="166"/>
      <c r="V164" s="167"/>
      <c r="W164" s="167"/>
      <c r="X164" s="63"/>
      <c r="Y164" s="69" t="str">
        <f t="shared" si="2"/>
        <v>０</v>
      </c>
      <c r="Z164" s="63"/>
      <c r="AC164" s="63"/>
      <c r="AD164" s="63"/>
      <c r="AE164" s="63"/>
      <c r="AF164" s="63"/>
      <c r="AG164" s="63"/>
      <c r="AH164" s="63"/>
      <c r="AI164" s="63"/>
      <c r="AJ164" s="63"/>
      <c r="AK164" s="63"/>
    </row>
    <row r="165" spans="1:37" ht="21.95" customHeight="1">
      <c r="A165" s="168"/>
      <c r="B165" s="169"/>
      <c r="C165" s="169"/>
      <c r="D165" s="171"/>
      <c r="E165" s="171"/>
      <c r="F165" s="172"/>
      <c r="G165" s="169"/>
      <c r="H165" s="169"/>
      <c r="I165" s="170"/>
      <c r="J165" s="170"/>
      <c r="K165" s="170"/>
      <c r="L165" s="170"/>
      <c r="M165" s="164"/>
      <c r="N165" s="164"/>
      <c r="O165" s="164"/>
      <c r="P165" s="164"/>
      <c r="Q165" s="164"/>
      <c r="R165" s="164"/>
      <c r="S165" s="164"/>
      <c r="T165" s="165"/>
      <c r="U165" s="166"/>
      <c r="V165" s="167"/>
      <c r="W165" s="167"/>
      <c r="X165" s="63"/>
      <c r="Y165" s="69" t="str">
        <f t="shared" si="2"/>
        <v>０</v>
      </c>
      <c r="Z165" s="63"/>
      <c r="AC165" s="63"/>
      <c r="AD165" s="63"/>
      <c r="AE165" s="63"/>
      <c r="AF165" s="63"/>
      <c r="AG165" s="63"/>
      <c r="AH165" s="63"/>
      <c r="AI165" s="63"/>
      <c r="AJ165" s="63"/>
      <c r="AK165" s="63"/>
    </row>
    <row r="166" spans="1:37" ht="21.95" customHeight="1">
      <c r="A166" s="168"/>
      <c r="B166" s="169"/>
      <c r="C166" s="169"/>
      <c r="D166" s="171"/>
      <c r="E166" s="171"/>
      <c r="F166" s="172"/>
      <c r="G166" s="169"/>
      <c r="H166" s="169"/>
      <c r="I166" s="170"/>
      <c r="J166" s="170"/>
      <c r="K166" s="170"/>
      <c r="L166" s="170"/>
      <c r="M166" s="164"/>
      <c r="N166" s="164"/>
      <c r="O166" s="164"/>
      <c r="P166" s="164"/>
      <c r="Q166" s="164"/>
      <c r="R166" s="164"/>
      <c r="S166" s="164"/>
      <c r="T166" s="165"/>
      <c r="U166" s="166"/>
      <c r="V166" s="167"/>
      <c r="W166" s="167"/>
      <c r="X166" s="63"/>
      <c r="Y166" s="69" t="str">
        <f t="shared" si="2"/>
        <v>０</v>
      </c>
      <c r="Z166" s="63"/>
      <c r="AC166" s="63"/>
      <c r="AD166" s="63"/>
      <c r="AE166" s="63"/>
      <c r="AF166" s="63"/>
      <c r="AG166" s="63"/>
      <c r="AH166" s="63"/>
      <c r="AI166" s="63"/>
      <c r="AJ166" s="63"/>
      <c r="AK166" s="63"/>
    </row>
    <row r="167" spans="1:37" ht="21.95" customHeight="1">
      <c r="A167" s="168"/>
      <c r="B167" s="169"/>
      <c r="C167" s="169"/>
      <c r="D167" s="171"/>
      <c r="E167" s="171"/>
      <c r="F167" s="172"/>
      <c r="G167" s="169"/>
      <c r="H167" s="169"/>
      <c r="I167" s="170"/>
      <c r="J167" s="170"/>
      <c r="K167" s="170"/>
      <c r="L167" s="170"/>
      <c r="M167" s="164"/>
      <c r="N167" s="164"/>
      <c r="O167" s="164"/>
      <c r="P167" s="164"/>
      <c r="Q167" s="164"/>
      <c r="R167" s="164"/>
      <c r="S167" s="164"/>
      <c r="T167" s="165"/>
      <c r="U167" s="166"/>
      <c r="V167" s="167"/>
      <c r="W167" s="167"/>
      <c r="X167" s="63"/>
      <c r="Y167" s="69" t="str">
        <f t="shared" si="2"/>
        <v>０</v>
      </c>
      <c r="Z167" s="63"/>
      <c r="AC167" s="63"/>
      <c r="AD167" s="63"/>
      <c r="AE167" s="63"/>
      <c r="AF167" s="63"/>
      <c r="AG167" s="63"/>
      <c r="AH167" s="63"/>
      <c r="AI167" s="63"/>
      <c r="AJ167" s="63"/>
      <c r="AK167" s="63"/>
    </row>
    <row r="168" spans="1:37" ht="21.95" customHeight="1">
      <c r="A168" s="168"/>
      <c r="B168" s="169"/>
      <c r="C168" s="169"/>
      <c r="D168" s="171"/>
      <c r="E168" s="171"/>
      <c r="F168" s="172"/>
      <c r="G168" s="169"/>
      <c r="H168" s="169"/>
      <c r="I168" s="170"/>
      <c r="J168" s="170"/>
      <c r="K168" s="170"/>
      <c r="L168" s="170"/>
      <c r="M168" s="164"/>
      <c r="N168" s="164"/>
      <c r="O168" s="164"/>
      <c r="P168" s="164"/>
      <c r="Q168" s="164"/>
      <c r="R168" s="164"/>
      <c r="S168" s="164"/>
      <c r="T168" s="165"/>
      <c r="U168" s="166"/>
      <c r="V168" s="167"/>
      <c r="W168" s="167"/>
      <c r="X168" s="63"/>
      <c r="Y168" s="69" t="str">
        <f t="shared" si="2"/>
        <v>０</v>
      </c>
      <c r="Z168" s="63"/>
      <c r="AC168" s="63"/>
      <c r="AD168" s="63"/>
      <c r="AE168" s="63"/>
      <c r="AF168" s="63"/>
      <c r="AG168" s="63"/>
      <c r="AH168" s="63"/>
      <c r="AI168" s="63"/>
      <c r="AJ168" s="63"/>
      <c r="AK168" s="63"/>
    </row>
    <row r="169" spans="1:37" ht="21.95" customHeight="1">
      <c r="A169" s="168"/>
      <c r="B169" s="169"/>
      <c r="C169" s="169"/>
      <c r="D169" s="171"/>
      <c r="E169" s="171"/>
      <c r="F169" s="172"/>
      <c r="G169" s="169"/>
      <c r="H169" s="169"/>
      <c r="I169" s="170"/>
      <c r="J169" s="170"/>
      <c r="K169" s="170"/>
      <c r="L169" s="170"/>
      <c r="M169" s="164"/>
      <c r="N169" s="164"/>
      <c r="O169" s="164"/>
      <c r="P169" s="164"/>
      <c r="Q169" s="164"/>
      <c r="R169" s="164"/>
      <c r="S169" s="164"/>
      <c r="T169" s="165"/>
      <c r="U169" s="166"/>
      <c r="V169" s="167"/>
      <c r="W169" s="167"/>
      <c r="X169" s="63"/>
      <c r="Y169" s="69" t="str">
        <f t="shared" si="2"/>
        <v>０</v>
      </c>
      <c r="Z169" s="63"/>
      <c r="AC169" s="63"/>
      <c r="AD169" s="63"/>
      <c r="AE169" s="63"/>
      <c r="AF169" s="63"/>
      <c r="AG169" s="63"/>
      <c r="AH169" s="63"/>
      <c r="AI169" s="63"/>
      <c r="AJ169" s="63"/>
      <c r="AK169" s="63"/>
    </row>
    <row r="170" spans="1:37" ht="21.95" customHeight="1">
      <c r="A170" s="168"/>
      <c r="B170" s="169"/>
      <c r="C170" s="169"/>
      <c r="D170" s="171"/>
      <c r="E170" s="171"/>
      <c r="F170" s="172"/>
      <c r="G170" s="169"/>
      <c r="H170" s="169"/>
      <c r="I170" s="170"/>
      <c r="J170" s="170"/>
      <c r="K170" s="170"/>
      <c r="L170" s="170"/>
      <c r="M170" s="164"/>
      <c r="N170" s="164"/>
      <c r="O170" s="164"/>
      <c r="P170" s="164"/>
      <c r="Q170" s="164"/>
      <c r="R170" s="164"/>
      <c r="S170" s="164"/>
      <c r="T170" s="165"/>
      <c r="U170" s="166"/>
      <c r="V170" s="167"/>
      <c r="W170" s="167"/>
      <c r="X170" s="63"/>
      <c r="Y170" s="69" t="str">
        <f t="shared" si="2"/>
        <v>０</v>
      </c>
      <c r="Z170" s="63"/>
      <c r="AC170" s="63"/>
      <c r="AD170" s="63"/>
      <c r="AE170" s="63"/>
      <c r="AF170" s="63"/>
      <c r="AG170" s="63"/>
      <c r="AH170" s="63"/>
      <c r="AI170" s="63"/>
      <c r="AJ170" s="63"/>
      <c r="AK170" s="63"/>
    </row>
    <row r="171" spans="1:37" ht="21.95" customHeight="1">
      <c r="A171" s="168"/>
      <c r="B171" s="169"/>
      <c r="C171" s="169"/>
      <c r="D171" s="171"/>
      <c r="E171" s="171"/>
      <c r="F171" s="172"/>
      <c r="G171" s="169"/>
      <c r="H171" s="169"/>
      <c r="I171" s="170"/>
      <c r="J171" s="170"/>
      <c r="K171" s="170"/>
      <c r="L171" s="170"/>
      <c r="M171" s="164"/>
      <c r="N171" s="164"/>
      <c r="O171" s="164"/>
      <c r="P171" s="164"/>
      <c r="Q171" s="164"/>
      <c r="R171" s="164"/>
      <c r="S171" s="164"/>
      <c r="T171" s="165"/>
      <c r="U171" s="166"/>
      <c r="V171" s="167"/>
      <c r="W171" s="167"/>
      <c r="X171" s="63"/>
      <c r="Y171" s="69" t="str">
        <f t="shared" si="2"/>
        <v>０</v>
      </c>
      <c r="Z171" s="63"/>
      <c r="AC171" s="63"/>
      <c r="AD171" s="63"/>
      <c r="AE171" s="63"/>
      <c r="AF171" s="63"/>
      <c r="AG171" s="63"/>
      <c r="AH171" s="63"/>
      <c r="AI171" s="63"/>
      <c r="AJ171" s="63"/>
      <c r="AK171" s="63"/>
    </row>
    <row r="172" spans="1:37" ht="21.95" customHeight="1">
      <c r="A172" s="168"/>
      <c r="B172" s="169"/>
      <c r="C172" s="169"/>
      <c r="D172" s="171"/>
      <c r="E172" s="171"/>
      <c r="F172" s="172"/>
      <c r="G172" s="169"/>
      <c r="H172" s="169"/>
      <c r="I172" s="170"/>
      <c r="J172" s="170"/>
      <c r="K172" s="170"/>
      <c r="L172" s="170"/>
      <c r="M172" s="164"/>
      <c r="N172" s="164"/>
      <c r="O172" s="164"/>
      <c r="P172" s="164"/>
      <c r="Q172" s="164"/>
      <c r="R172" s="164"/>
      <c r="S172" s="164"/>
      <c r="T172" s="165"/>
      <c r="U172" s="166"/>
      <c r="V172" s="167"/>
      <c r="W172" s="167"/>
      <c r="X172" s="63"/>
      <c r="Y172" s="69" t="str">
        <f t="shared" si="2"/>
        <v>０</v>
      </c>
      <c r="Z172" s="63"/>
      <c r="AC172" s="63"/>
      <c r="AD172" s="63"/>
      <c r="AE172" s="63"/>
      <c r="AF172" s="63"/>
      <c r="AG172" s="63"/>
      <c r="AH172" s="63"/>
      <c r="AI172" s="63"/>
      <c r="AJ172" s="63"/>
      <c r="AK172" s="63"/>
    </row>
    <row r="173" spans="1:37" ht="21.95" customHeight="1">
      <c r="A173" s="168"/>
      <c r="B173" s="169"/>
      <c r="C173" s="169"/>
      <c r="D173" s="171"/>
      <c r="E173" s="171"/>
      <c r="F173" s="172"/>
      <c r="G173" s="169"/>
      <c r="H173" s="169"/>
      <c r="I173" s="170"/>
      <c r="J173" s="170"/>
      <c r="K173" s="170"/>
      <c r="L173" s="170"/>
      <c r="M173" s="164"/>
      <c r="N173" s="164"/>
      <c r="O173" s="164"/>
      <c r="P173" s="164"/>
      <c r="Q173" s="164"/>
      <c r="R173" s="164"/>
      <c r="S173" s="164"/>
      <c r="T173" s="165"/>
      <c r="U173" s="166"/>
      <c r="V173" s="167"/>
      <c r="W173" s="167"/>
      <c r="X173" s="63"/>
      <c r="Y173" s="69" t="str">
        <f t="shared" si="2"/>
        <v>０</v>
      </c>
      <c r="Z173" s="63"/>
      <c r="AC173" s="63"/>
      <c r="AD173" s="63"/>
      <c r="AE173" s="63"/>
      <c r="AF173" s="63"/>
      <c r="AG173" s="63"/>
      <c r="AH173" s="63"/>
      <c r="AI173" s="63"/>
      <c r="AJ173" s="63"/>
      <c r="AK173" s="63"/>
    </row>
    <row r="174" spans="1:37" ht="21.95" customHeight="1">
      <c r="A174" s="168"/>
      <c r="B174" s="169"/>
      <c r="C174" s="169"/>
      <c r="D174" s="171"/>
      <c r="E174" s="171"/>
      <c r="F174" s="172"/>
      <c r="G174" s="169"/>
      <c r="H174" s="169"/>
      <c r="I174" s="170"/>
      <c r="J174" s="170"/>
      <c r="K174" s="170"/>
      <c r="L174" s="170"/>
      <c r="M174" s="164"/>
      <c r="N174" s="164"/>
      <c r="O174" s="164"/>
      <c r="P174" s="164"/>
      <c r="Q174" s="164"/>
      <c r="R174" s="164"/>
      <c r="S174" s="164"/>
      <c r="T174" s="165"/>
      <c r="U174" s="166"/>
      <c r="V174" s="167"/>
      <c r="W174" s="167"/>
      <c r="X174" s="63"/>
      <c r="Y174" s="69" t="str">
        <f t="shared" si="2"/>
        <v>０</v>
      </c>
      <c r="Z174" s="63"/>
      <c r="AC174" s="63"/>
      <c r="AD174" s="63"/>
      <c r="AE174" s="63"/>
      <c r="AF174" s="63"/>
      <c r="AG174" s="63"/>
      <c r="AH174" s="63"/>
      <c r="AI174" s="63"/>
      <c r="AJ174" s="63"/>
      <c r="AK174" s="63"/>
    </row>
    <row r="175" spans="1:37" ht="21.95" customHeight="1">
      <c r="A175" s="168"/>
      <c r="B175" s="169"/>
      <c r="C175" s="169"/>
      <c r="D175" s="171"/>
      <c r="E175" s="171"/>
      <c r="F175" s="172"/>
      <c r="G175" s="169"/>
      <c r="H175" s="169"/>
      <c r="I175" s="170"/>
      <c r="J175" s="170"/>
      <c r="K175" s="170"/>
      <c r="L175" s="170"/>
      <c r="M175" s="164"/>
      <c r="N175" s="164"/>
      <c r="O175" s="164"/>
      <c r="P175" s="164"/>
      <c r="Q175" s="164"/>
      <c r="R175" s="164"/>
      <c r="S175" s="164"/>
      <c r="T175" s="165"/>
      <c r="U175" s="166"/>
      <c r="V175" s="167"/>
      <c r="W175" s="167"/>
      <c r="X175" s="63"/>
      <c r="Y175" s="69" t="str">
        <f t="shared" si="2"/>
        <v>０</v>
      </c>
      <c r="Z175" s="63"/>
      <c r="AC175" s="63"/>
      <c r="AD175" s="63"/>
      <c r="AE175" s="63"/>
      <c r="AF175" s="63"/>
      <c r="AG175" s="63"/>
      <c r="AH175" s="63"/>
      <c r="AI175" s="63"/>
      <c r="AJ175" s="63"/>
      <c r="AK175" s="63"/>
    </row>
    <row r="176" spans="1:37" ht="21.95" customHeight="1">
      <c r="A176" s="168"/>
      <c r="B176" s="169"/>
      <c r="C176" s="169"/>
      <c r="D176" s="171"/>
      <c r="E176" s="171"/>
      <c r="F176" s="172"/>
      <c r="G176" s="169"/>
      <c r="H176" s="169"/>
      <c r="I176" s="170"/>
      <c r="J176" s="170"/>
      <c r="K176" s="170"/>
      <c r="L176" s="170"/>
      <c r="M176" s="164"/>
      <c r="N176" s="164"/>
      <c r="O176" s="164"/>
      <c r="P176" s="164"/>
      <c r="Q176" s="164"/>
      <c r="R176" s="164"/>
      <c r="S176" s="164"/>
      <c r="T176" s="165"/>
      <c r="U176" s="166"/>
      <c r="V176" s="167"/>
      <c r="W176" s="167"/>
      <c r="X176" s="63"/>
      <c r="Y176" s="69" t="str">
        <f t="shared" ref="Y176:Y239" si="3">IF((COUNTIF(D176,"*7000*")&gt;0)+(COUNTIF(D176,"*7010*")&gt;0)+(COUNTIF(D176,"*7100*")&gt;0)+(COUNTIF(D176,"*7110*")&gt;0)+(COUNTIF(D176,"*7200*")&gt;0)+(COUNTIF(D176,"*7210*")&gt;0)+(COUNTIF(D176,"*7300*")&gt;0)+(COUNTIF(D176,"*7411*")&gt;0)+(COUNTIF(D176,"*7412*")&gt;0)+(COUNTIF(D176,"*7413*")&gt;0)+(COUNTIF(D176,"*7421*")&gt;0)+(COUNTIF(D176,"*7422*")&gt;0)+(COUNTIF(D176,"*7423*")&gt;0)+(COUNTIF(D176,"*7424*")&gt;0)+(COUNTIF(D176,"*7425*")&gt;0)+(COUNTIF(D176,"*7426*")&gt;0)+(COUNTIF(D176,"*7427*")&gt;0)+(COUNTIF(D176,"*7428*")&gt;0)+(COUNTIF(D176,"*7429*")&gt;0)+(COUNTIF(D176,"*7900*")&gt;0),"1","０")</f>
        <v>０</v>
      </c>
      <c r="Z176" s="63"/>
      <c r="AC176" s="63"/>
      <c r="AD176" s="63"/>
      <c r="AE176" s="63"/>
      <c r="AF176" s="63"/>
      <c r="AG176" s="63"/>
      <c r="AH176" s="63"/>
      <c r="AI176" s="63"/>
      <c r="AJ176" s="63"/>
      <c r="AK176" s="63"/>
    </row>
    <row r="177" spans="1:37" ht="21.95" customHeight="1">
      <c r="A177" s="168"/>
      <c r="B177" s="169"/>
      <c r="C177" s="169"/>
      <c r="D177" s="171"/>
      <c r="E177" s="171"/>
      <c r="F177" s="172"/>
      <c r="G177" s="169"/>
      <c r="H177" s="169"/>
      <c r="I177" s="170"/>
      <c r="J177" s="170"/>
      <c r="K177" s="170"/>
      <c r="L177" s="170"/>
      <c r="M177" s="164"/>
      <c r="N177" s="164"/>
      <c r="O177" s="164"/>
      <c r="P177" s="164"/>
      <c r="Q177" s="164"/>
      <c r="R177" s="164"/>
      <c r="S177" s="164"/>
      <c r="T177" s="165"/>
      <c r="U177" s="166"/>
      <c r="V177" s="167"/>
      <c r="W177" s="167"/>
      <c r="X177" s="63"/>
      <c r="Y177" s="69" t="str">
        <f t="shared" si="3"/>
        <v>０</v>
      </c>
      <c r="Z177" s="63"/>
      <c r="AC177" s="63"/>
      <c r="AD177" s="63"/>
      <c r="AE177" s="63"/>
      <c r="AF177" s="63"/>
      <c r="AG177" s="63"/>
      <c r="AH177" s="63"/>
      <c r="AI177" s="63"/>
      <c r="AJ177" s="63"/>
      <c r="AK177" s="63"/>
    </row>
    <row r="178" spans="1:37" ht="21.95" customHeight="1">
      <c r="A178" s="168"/>
      <c r="B178" s="169"/>
      <c r="C178" s="169"/>
      <c r="D178" s="171"/>
      <c r="E178" s="171"/>
      <c r="F178" s="172"/>
      <c r="G178" s="169"/>
      <c r="H178" s="169"/>
      <c r="I178" s="170"/>
      <c r="J178" s="170"/>
      <c r="K178" s="170"/>
      <c r="L178" s="170"/>
      <c r="M178" s="164"/>
      <c r="N178" s="164"/>
      <c r="O178" s="164"/>
      <c r="P178" s="164"/>
      <c r="Q178" s="164"/>
      <c r="R178" s="164"/>
      <c r="S178" s="164"/>
      <c r="T178" s="165"/>
      <c r="U178" s="166"/>
      <c r="V178" s="167"/>
      <c r="W178" s="167"/>
      <c r="X178" s="63"/>
      <c r="Y178" s="69" t="str">
        <f t="shared" si="3"/>
        <v>０</v>
      </c>
      <c r="Z178" s="63"/>
      <c r="AC178" s="63"/>
      <c r="AD178" s="63"/>
      <c r="AE178" s="63"/>
      <c r="AF178" s="63"/>
      <c r="AG178" s="63"/>
      <c r="AH178" s="63"/>
      <c r="AI178" s="63"/>
      <c r="AJ178" s="63"/>
      <c r="AK178" s="63"/>
    </row>
    <row r="179" spans="1:37" ht="21.95" customHeight="1">
      <c r="A179" s="168"/>
      <c r="B179" s="169"/>
      <c r="C179" s="169"/>
      <c r="D179" s="171"/>
      <c r="E179" s="171"/>
      <c r="F179" s="172"/>
      <c r="G179" s="169"/>
      <c r="H179" s="169"/>
      <c r="I179" s="170"/>
      <c r="J179" s="170"/>
      <c r="K179" s="170"/>
      <c r="L179" s="170"/>
      <c r="M179" s="164"/>
      <c r="N179" s="164"/>
      <c r="O179" s="164"/>
      <c r="P179" s="164"/>
      <c r="Q179" s="164"/>
      <c r="R179" s="164"/>
      <c r="S179" s="164"/>
      <c r="T179" s="165"/>
      <c r="U179" s="166"/>
      <c r="V179" s="167"/>
      <c r="W179" s="167"/>
      <c r="X179" s="63"/>
      <c r="Y179" s="69" t="str">
        <f t="shared" si="3"/>
        <v>０</v>
      </c>
      <c r="Z179" s="63"/>
      <c r="AC179" s="63"/>
      <c r="AD179" s="63"/>
      <c r="AE179" s="63"/>
      <c r="AF179" s="63"/>
      <c r="AG179" s="63"/>
      <c r="AH179" s="63"/>
      <c r="AI179" s="63"/>
      <c r="AJ179" s="63"/>
      <c r="AK179" s="63"/>
    </row>
    <row r="180" spans="1:37" ht="21.95" customHeight="1">
      <c r="A180" s="168"/>
      <c r="B180" s="169"/>
      <c r="C180" s="169"/>
      <c r="D180" s="171"/>
      <c r="E180" s="171"/>
      <c r="F180" s="172"/>
      <c r="G180" s="169"/>
      <c r="H180" s="169"/>
      <c r="I180" s="170"/>
      <c r="J180" s="170"/>
      <c r="K180" s="170"/>
      <c r="L180" s="170"/>
      <c r="M180" s="164"/>
      <c r="N180" s="164"/>
      <c r="O180" s="164"/>
      <c r="P180" s="164"/>
      <c r="Q180" s="164"/>
      <c r="R180" s="164"/>
      <c r="S180" s="164"/>
      <c r="T180" s="165"/>
      <c r="U180" s="166"/>
      <c r="V180" s="167"/>
      <c r="W180" s="167"/>
      <c r="X180" s="63"/>
      <c r="Y180" s="69" t="str">
        <f t="shared" si="3"/>
        <v>０</v>
      </c>
      <c r="Z180" s="63"/>
      <c r="AC180" s="63"/>
      <c r="AD180" s="63"/>
      <c r="AE180" s="63"/>
      <c r="AF180" s="63"/>
      <c r="AG180" s="63"/>
      <c r="AH180" s="63"/>
      <c r="AI180" s="63"/>
      <c r="AJ180" s="63"/>
      <c r="AK180" s="63"/>
    </row>
    <row r="181" spans="1:37" ht="21.95" customHeight="1">
      <c r="A181" s="168"/>
      <c r="B181" s="169"/>
      <c r="C181" s="169"/>
      <c r="D181" s="171"/>
      <c r="E181" s="171"/>
      <c r="F181" s="172"/>
      <c r="G181" s="169"/>
      <c r="H181" s="169"/>
      <c r="I181" s="170"/>
      <c r="J181" s="170"/>
      <c r="K181" s="170"/>
      <c r="L181" s="170"/>
      <c r="M181" s="164"/>
      <c r="N181" s="164"/>
      <c r="O181" s="164"/>
      <c r="P181" s="164"/>
      <c r="Q181" s="164"/>
      <c r="R181" s="164"/>
      <c r="S181" s="164"/>
      <c r="T181" s="165"/>
      <c r="U181" s="166"/>
      <c r="V181" s="167"/>
      <c r="W181" s="167"/>
      <c r="X181" s="63"/>
      <c r="Y181" s="69" t="str">
        <f t="shared" si="3"/>
        <v>０</v>
      </c>
      <c r="Z181" s="63"/>
      <c r="AC181" s="63"/>
      <c r="AD181" s="63"/>
      <c r="AE181" s="63"/>
      <c r="AF181" s="63"/>
      <c r="AG181" s="63"/>
      <c r="AH181" s="63"/>
      <c r="AI181" s="63"/>
      <c r="AJ181" s="63"/>
      <c r="AK181" s="63"/>
    </row>
    <row r="182" spans="1:37" ht="21.95" customHeight="1">
      <c r="A182" s="168"/>
      <c r="B182" s="169"/>
      <c r="C182" s="169"/>
      <c r="D182" s="171"/>
      <c r="E182" s="171"/>
      <c r="F182" s="172"/>
      <c r="G182" s="169"/>
      <c r="H182" s="169"/>
      <c r="I182" s="170"/>
      <c r="J182" s="170"/>
      <c r="K182" s="170"/>
      <c r="L182" s="170"/>
      <c r="M182" s="164"/>
      <c r="N182" s="164"/>
      <c r="O182" s="164"/>
      <c r="P182" s="164"/>
      <c r="Q182" s="164"/>
      <c r="R182" s="164"/>
      <c r="S182" s="164"/>
      <c r="T182" s="165"/>
      <c r="U182" s="166"/>
      <c r="V182" s="167"/>
      <c r="W182" s="167"/>
      <c r="X182" s="63"/>
      <c r="Y182" s="69" t="str">
        <f t="shared" si="3"/>
        <v>０</v>
      </c>
      <c r="Z182" s="63"/>
      <c r="AC182" s="63"/>
      <c r="AD182" s="63"/>
      <c r="AE182" s="63"/>
      <c r="AF182" s="63"/>
      <c r="AG182" s="63"/>
      <c r="AH182" s="63"/>
      <c r="AI182" s="63"/>
      <c r="AJ182" s="63"/>
      <c r="AK182" s="63"/>
    </row>
    <row r="183" spans="1:37" ht="21.95" customHeight="1">
      <c r="A183" s="168"/>
      <c r="B183" s="169"/>
      <c r="C183" s="169"/>
      <c r="D183" s="171"/>
      <c r="E183" s="171"/>
      <c r="F183" s="172"/>
      <c r="G183" s="169"/>
      <c r="H183" s="169"/>
      <c r="I183" s="170"/>
      <c r="J183" s="170"/>
      <c r="K183" s="170"/>
      <c r="L183" s="170"/>
      <c r="M183" s="164"/>
      <c r="N183" s="164"/>
      <c r="O183" s="164"/>
      <c r="P183" s="164"/>
      <c r="Q183" s="164"/>
      <c r="R183" s="164"/>
      <c r="S183" s="164"/>
      <c r="T183" s="165"/>
      <c r="U183" s="166"/>
      <c r="V183" s="167"/>
      <c r="W183" s="167"/>
      <c r="X183" s="63"/>
      <c r="Y183" s="69" t="str">
        <f t="shared" si="3"/>
        <v>０</v>
      </c>
      <c r="Z183" s="63"/>
      <c r="AC183" s="63"/>
      <c r="AD183" s="63"/>
      <c r="AE183" s="63"/>
      <c r="AF183" s="63"/>
      <c r="AG183" s="63"/>
      <c r="AH183" s="63"/>
      <c r="AI183" s="63"/>
      <c r="AJ183" s="63"/>
      <c r="AK183" s="63"/>
    </row>
    <row r="184" spans="1:37" ht="21.95" customHeight="1">
      <c r="A184" s="168"/>
      <c r="B184" s="169"/>
      <c r="C184" s="169"/>
      <c r="D184" s="171"/>
      <c r="E184" s="171"/>
      <c r="F184" s="172"/>
      <c r="G184" s="169"/>
      <c r="H184" s="169"/>
      <c r="I184" s="170"/>
      <c r="J184" s="170"/>
      <c r="K184" s="170"/>
      <c r="L184" s="170"/>
      <c r="M184" s="164"/>
      <c r="N184" s="164"/>
      <c r="O184" s="164"/>
      <c r="P184" s="164"/>
      <c r="Q184" s="164"/>
      <c r="R184" s="164"/>
      <c r="S184" s="164"/>
      <c r="T184" s="165"/>
      <c r="U184" s="166"/>
      <c r="V184" s="167"/>
      <c r="W184" s="167"/>
      <c r="X184" s="63"/>
      <c r="Y184" s="69" t="str">
        <f t="shared" si="3"/>
        <v>０</v>
      </c>
      <c r="Z184" s="63"/>
      <c r="AC184" s="63"/>
      <c r="AD184" s="63"/>
      <c r="AE184" s="63"/>
      <c r="AF184" s="63"/>
      <c r="AG184" s="63"/>
      <c r="AH184" s="63"/>
      <c r="AI184" s="63"/>
      <c r="AJ184" s="63"/>
      <c r="AK184" s="63"/>
    </row>
    <row r="185" spans="1:37" ht="21.95" customHeight="1">
      <c r="A185" s="168"/>
      <c r="B185" s="169"/>
      <c r="C185" s="169"/>
      <c r="D185" s="171"/>
      <c r="E185" s="171"/>
      <c r="F185" s="172"/>
      <c r="G185" s="169"/>
      <c r="H185" s="169"/>
      <c r="I185" s="170"/>
      <c r="J185" s="170"/>
      <c r="K185" s="170"/>
      <c r="L185" s="170"/>
      <c r="M185" s="164"/>
      <c r="N185" s="164"/>
      <c r="O185" s="164"/>
      <c r="P185" s="164"/>
      <c r="Q185" s="164"/>
      <c r="R185" s="164"/>
      <c r="S185" s="164"/>
      <c r="T185" s="165"/>
      <c r="U185" s="166"/>
      <c r="V185" s="167"/>
      <c r="W185" s="167"/>
      <c r="X185" s="63"/>
      <c r="Y185" s="69" t="str">
        <f t="shared" si="3"/>
        <v>０</v>
      </c>
      <c r="Z185" s="63"/>
      <c r="AC185" s="63"/>
      <c r="AD185" s="63"/>
      <c r="AE185" s="63"/>
      <c r="AF185" s="63"/>
      <c r="AG185" s="63"/>
      <c r="AH185" s="63"/>
      <c r="AI185" s="63"/>
      <c r="AJ185" s="63"/>
      <c r="AK185" s="63"/>
    </row>
    <row r="186" spans="1:37" ht="21.95" customHeight="1">
      <c r="A186" s="168"/>
      <c r="B186" s="169"/>
      <c r="C186" s="169"/>
      <c r="D186" s="167"/>
      <c r="E186" s="167"/>
      <c r="F186" s="173"/>
      <c r="G186" s="174"/>
      <c r="H186" s="174"/>
      <c r="I186" s="164"/>
      <c r="J186" s="164"/>
      <c r="K186" s="164"/>
      <c r="L186" s="164"/>
      <c r="M186" s="164"/>
      <c r="N186" s="164"/>
      <c r="O186" s="164"/>
      <c r="P186" s="164"/>
      <c r="Q186" s="164"/>
      <c r="R186" s="164"/>
      <c r="S186" s="164"/>
      <c r="T186" s="165"/>
      <c r="U186" s="166"/>
      <c r="V186" s="167"/>
      <c r="W186" s="167"/>
      <c r="X186" s="63"/>
      <c r="Y186" s="69" t="str">
        <f t="shared" si="3"/>
        <v>０</v>
      </c>
      <c r="Z186" s="63"/>
      <c r="AC186" s="63"/>
      <c r="AD186" s="63"/>
      <c r="AE186" s="63"/>
      <c r="AF186" s="63"/>
      <c r="AG186" s="63"/>
      <c r="AH186" s="63"/>
      <c r="AI186" s="63"/>
      <c r="AJ186" s="63"/>
      <c r="AK186" s="63"/>
    </row>
    <row r="187" spans="1:37" ht="21.95" customHeight="1">
      <c r="A187" s="168"/>
      <c r="B187" s="169"/>
      <c r="C187" s="169"/>
      <c r="D187" s="167"/>
      <c r="E187" s="167"/>
      <c r="F187" s="173"/>
      <c r="G187" s="174"/>
      <c r="H187" s="174"/>
      <c r="I187" s="164"/>
      <c r="J187" s="164"/>
      <c r="K187" s="164"/>
      <c r="L187" s="164"/>
      <c r="M187" s="164"/>
      <c r="N187" s="164"/>
      <c r="O187" s="164"/>
      <c r="P187" s="164"/>
      <c r="Q187" s="164"/>
      <c r="R187" s="164"/>
      <c r="S187" s="164"/>
      <c r="T187" s="165"/>
      <c r="U187" s="166"/>
      <c r="V187" s="167"/>
      <c r="W187" s="167"/>
      <c r="X187" s="63"/>
      <c r="Y187" s="69" t="str">
        <f t="shared" si="3"/>
        <v>０</v>
      </c>
      <c r="Z187" s="63"/>
      <c r="AC187" s="63"/>
      <c r="AD187" s="63"/>
      <c r="AE187" s="63"/>
      <c r="AF187" s="63"/>
      <c r="AG187" s="63"/>
      <c r="AH187" s="63"/>
      <c r="AI187" s="63"/>
      <c r="AJ187" s="63"/>
      <c r="AK187" s="63"/>
    </row>
    <row r="188" spans="1:37" ht="21.95" customHeight="1">
      <c r="A188" s="168"/>
      <c r="B188" s="169"/>
      <c r="C188" s="169"/>
      <c r="D188" s="167"/>
      <c r="E188" s="167"/>
      <c r="F188" s="173"/>
      <c r="G188" s="174"/>
      <c r="H188" s="174"/>
      <c r="I188" s="164"/>
      <c r="J188" s="164"/>
      <c r="K188" s="164"/>
      <c r="L188" s="164"/>
      <c r="M188" s="164"/>
      <c r="N188" s="164"/>
      <c r="O188" s="164"/>
      <c r="P188" s="164"/>
      <c r="Q188" s="164"/>
      <c r="R188" s="164"/>
      <c r="S188" s="164"/>
      <c r="T188" s="165"/>
      <c r="U188" s="166"/>
      <c r="V188" s="167"/>
      <c r="W188" s="167"/>
      <c r="X188" s="63"/>
      <c r="Y188" s="69" t="str">
        <f t="shared" si="3"/>
        <v>０</v>
      </c>
      <c r="Z188" s="63"/>
      <c r="AC188" s="63"/>
      <c r="AD188" s="63"/>
      <c r="AE188" s="63"/>
      <c r="AF188" s="63"/>
      <c r="AG188" s="63"/>
      <c r="AH188" s="63"/>
      <c r="AI188" s="63"/>
      <c r="AJ188" s="63"/>
      <c r="AK188" s="63"/>
    </row>
    <row r="189" spans="1:37" ht="21.95" customHeight="1">
      <c r="A189" s="168"/>
      <c r="B189" s="169"/>
      <c r="C189" s="169"/>
      <c r="D189" s="167"/>
      <c r="E189" s="167"/>
      <c r="F189" s="173"/>
      <c r="G189" s="174"/>
      <c r="H189" s="174"/>
      <c r="I189" s="164"/>
      <c r="J189" s="164"/>
      <c r="K189" s="164"/>
      <c r="L189" s="164"/>
      <c r="M189" s="164"/>
      <c r="N189" s="164"/>
      <c r="O189" s="164"/>
      <c r="P189" s="164"/>
      <c r="Q189" s="164"/>
      <c r="R189" s="164"/>
      <c r="S189" s="164"/>
      <c r="T189" s="165"/>
      <c r="U189" s="166"/>
      <c r="V189" s="167"/>
      <c r="W189" s="167"/>
      <c r="X189" s="63"/>
      <c r="Y189" s="69" t="str">
        <f t="shared" si="3"/>
        <v>０</v>
      </c>
      <c r="Z189" s="63"/>
      <c r="AC189" s="63"/>
      <c r="AD189" s="63"/>
      <c r="AE189" s="63"/>
      <c r="AF189" s="63"/>
      <c r="AG189" s="63"/>
      <c r="AH189" s="63"/>
      <c r="AI189" s="63"/>
      <c r="AJ189" s="63"/>
      <c r="AK189" s="63"/>
    </row>
    <row r="190" spans="1:37" ht="21.95" customHeight="1">
      <c r="A190" s="168"/>
      <c r="B190" s="169"/>
      <c r="C190" s="169"/>
      <c r="D190" s="167"/>
      <c r="E190" s="167"/>
      <c r="F190" s="173"/>
      <c r="G190" s="174"/>
      <c r="H190" s="174"/>
      <c r="I190" s="164"/>
      <c r="J190" s="164"/>
      <c r="K190" s="164"/>
      <c r="L190" s="164"/>
      <c r="M190" s="164"/>
      <c r="N190" s="164"/>
      <c r="O190" s="164"/>
      <c r="P190" s="164"/>
      <c r="Q190" s="164"/>
      <c r="R190" s="164"/>
      <c r="S190" s="164"/>
      <c r="T190" s="165"/>
      <c r="U190" s="166"/>
      <c r="V190" s="167"/>
      <c r="W190" s="167"/>
      <c r="X190" s="63"/>
      <c r="Y190" s="69" t="str">
        <f t="shared" si="3"/>
        <v>０</v>
      </c>
      <c r="Z190" s="63"/>
      <c r="AC190" s="63"/>
      <c r="AD190" s="63"/>
      <c r="AE190" s="63"/>
      <c r="AF190" s="63"/>
      <c r="AG190" s="63"/>
      <c r="AH190" s="63"/>
      <c r="AI190" s="63"/>
      <c r="AJ190" s="63"/>
      <c r="AK190" s="63"/>
    </row>
    <row r="191" spans="1:37" ht="21.95" customHeight="1">
      <c r="A191" s="168"/>
      <c r="B191" s="169"/>
      <c r="C191" s="169"/>
      <c r="D191" s="167"/>
      <c r="E191" s="167"/>
      <c r="F191" s="173"/>
      <c r="G191" s="174"/>
      <c r="H191" s="174"/>
      <c r="I191" s="164"/>
      <c r="J191" s="164"/>
      <c r="K191" s="164"/>
      <c r="L191" s="164"/>
      <c r="M191" s="164"/>
      <c r="N191" s="164"/>
      <c r="O191" s="164"/>
      <c r="P191" s="164"/>
      <c r="Q191" s="164"/>
      <c r="R191" s="164"/>
      <c r="S191" s="164"/>
      <c r="T191" s="165"/>
      <c r="U191" s="166"/>
      <c r="V191" s="167"/>
      <c r="W191" s="167"/>
      <c r="X191" s="63"/>
      <c r="Y191" s="69" t="str">
        <f t="shared" si="3"/>
        <v>０</v>
      </c>
      <c r="Z191" s="63"/>
      <c r="AC191" s="63"/>
      <c r="AD191" s="63"/>
      <c r="AE191" s="63"/>
      <c r="AF191" s="63"/>
      <c r="AG191" s="63"/>
      <c r="AH191" s="63"/>
      <c r="AI191" s="63"/>
      <c r="AJ191" s="63"/>
      <c r="AK191" s="63"/>
    </row>
    <row r="192" spans="1:37" ht="21.95" customHeight="1">
      <c r="A192" s="168"/>
      <c r="B192" s="169"/>
      <c r="C192" s="169"/>
      <c r="D192" s="167"/>
      <c r="E192" s="167"/>
      <c r="F192" s="173"/>
      <c r="G192" s="174"/>
      <c r="H192" s="174"/>
      <c r="I192" s="164"/>
      <c r="J192" s="164"/>
      <c r="K192" s="164"/>
      <c r="L192" s="164"/>
      <c r="M192" s="164"/>
      <c r="N192" s="164"/>
      <c r="O192" s="164"/>
      <c r="P192" s="164"/>
      <c r="Q192" s="164"/>
      <c r="R192" s="164"/>
      <c r="S192" s="164"/>
      <c r="T192" s="165"/>
      <c r="U192" s="166"/>
      <c r="V192" s="167"/>
      <c r="W192" s="167"/>
      <c r="X192" s="63"/>
      <c r="Y192" s="69" t="str">
        <f t="shared" si="3"/>
        <v>０</v>
      </c>
      <c r="Z192" s="63"/>
      <c r="AC192" s="63"/>
      <c r="AD192" s="63"/>
      <c r="AE192" s="63"/>
      <c r="AF192" s="63"/>
      <c r="AG192" s="63"/>
      <c r="AH192" s="63"/>
      <c r="AI192" s="63"/>
      <c r="AJ192" s="63"/>
      <c r="AK192" s="63"/>
    </row>
    <row r="193" spans="1:37" ht="21.95" customHeight="1">
      <c r="A193" s="168"/>
      <c r="B193" s="169"/>
      <c r="C193" s="169"/>
      <c r="D193" s="167"/>
      <c r="E193" s="167"/>
      <c r="F193" s="173"/>
      <c r="G193" s="174"/>
      <c r="H193" s="174"/>
      <c r="I193" s="164"/>
      <c r="J193" s="164"/>
      <c r="K193" s="164"/>
      <c r="L193" s="164"/>
      <c r="M193" s="164"/>
      <c r="N193" s="164"/>
      <c r="O193" s="164"/>
      <c r="P193" s="164"/>
      <c r="Q193" s="164"/>
      <c r="R193" s="164"/>
      <c r="S193" s="164"/>
      <c r="T193" s="165"/>
      <c r="U193" s="166"/>
      <c r="V193" s="167"/>
      <c r="W193" s="167"/>
      <c r="X193" s="63"/>
      <c r="Y193" s="69" t="str">
        <f t="shared" si="3"/>
        <v>０</v>
      </c>
      <c r="Z193" s="63"/>
      <c r="AC193" s="63"/>
      <c r="AD193" s="63"/>
      <c r="AE193" s="63"/>
      <c r="AF193" s="63"/>
      <c r="AG193" s="63"/>
      <c r="AH193" s="63"/>
      <c r="AI193" s="63"/>
      <c r="AJ193" s="63"/>
      <c r="AK193" s="63"/>
    </row>
    <row r="194" spans="1:37" ht="21.95" customHeight="1">
      <c r="A194" s="168"/>
      <c r="B194" s="169"/>
      <c r="C194" s="169"/>
      <c r="D194" s="167"/>
      <c r="E194" s="167"/>
      <c r="F194" s="173"/>
      <c r="G194" s="174"/>
      <c r="H194" s="174"/>
      <c r="I194" s="164"/>
      <c r="J194" s="164"/>
      <c r="K194" s="164"/>
      <c r="L194" s="164"/>
      <c r="M194" s="164"/>
      <c r="N194" s="164"/>
      <c r="O194" s="164"/>
      <c r="P194" s="164"/>
      <c r="Q194" s="164"/>
      <c r="R194" s="164"/>
      <c r="S194" s="164"/>
      <c r="T194" s="165"/>
      <c r="U194" s="166"/>
      <c r="V194" s="167"/>
      <c r="W194" s="167"/>
      <c r="X194" s="63"/>
      <c r="Y194" s="69" t="str">
        <f t="shared" si="3"/>
        <v>０</v>
      </c>
      <c r="Z194" s="63"/>
      <c r="AC194" s="63"/>
      <c r="AD194" s="63"/>
      <c r="AE194" s="63"/>
      <c r="AF194" s="63"/>
      <c r="AG194" s="63"/>
      <c r="AH194" s="63"/>
      <c r="AI194" s="63"/>
      <c r="AJ194" s="63"/>
      <c r="AK194" s="63"/>
    </row>
    <row r="195" spans="1:37" ht="21.95" customHeight="1">
      <c r="A195" s="168"/>
      <c r="B195" s="169"/>
      <c r="C195" s="169"/>
      <c r="D195" s="167"/>
      <c r="E195" s="167"/>
      <c r="F195" s="173"/>
      <c r="G195" s="174"/>
      <c r="H195" s="174"/>
      <c r="I195" s="164"/>
      <c r="J195" s="164"/>
      <c r="K195" s="164"/>
      <c r="L195" s="164"/>
      <c r="M195" s="164"/>
      <c r="N195" s="164"/>
      <c r="O195" s="164"/>
      <c r="P195" s="164"/>
      <c r="Q195" s="164"/>
      <c r="R195" s="164"/>
      <c r="S195" s="164"/>
      <c r="T195" s="165"/>
      <c r="U195" s="166"/>
      <c r="V195" s="167"/>
      <c r="W195" s="167"/>
      <c r="X195" s="63"/>
      <c r="Y195" s="69" t="str">
        <f t="shared" si="3"/>
        <v>０</v>
      </c>
      <c r="Z195" s="63"/>
      <c r="AC195" s="63"/>
      <c r="AD195" s="63"/>
      <c r="AE195" s="63"/>
      <c r="AF195" s="63"/>
      <c r="AG195" s="63"/>
      <c r="AH195" s="63"/>
      <c r="AI195" s="63"/>
      <c r="AJ195" s="63"/>
      <c r="AK195" s="63"/>
    </row>
    <row r="196" spans="1:37" ht="21.95" customHeight="1">
      <c r="A196" s="168"/>
      <c r="B196" s="169"/>
      <c r="C196" s="169"/>
      <c r="D196" s="167"/>
      <c r="E196" s="167"/>
      <c r="F196" s="173"/>
      <c r="G196" s="174"/>
      <c r="H196" s="174"/>
      <c r="I196" s="164"/>
      <c r="J196" s="164"/>
      <c r="K196" s="164"/>
      <c r="L196" s="164"/>
      <c r="M196" s="164"/>
      <c r="N196" s="164"/>
      <c r="O196" s="164"/>
      <c r="P196" s="164"/>
      <c r="Q196" s="164"/>
      <c r="R196" s="164"/>
      <c r="S196" s="164"/>
      <c r="T196" s="165"/>
      <c r="U196" s="166"/>
      <c r="V196" s="167"/>
      <c r="W196" s="167"/>
      <c r="X196" s="63"/>
      <c r="Y196" s="69" t="str">
        <f t="shared" si="3"/>
        <v>０</v>
      </c>
      <c r="Z196" s="63"/>
      <c r="AC196" s="63"/>
      <c r="AD196" s="63"/>
      <c r="AE196" s="63"/>
      <c r="AF196" s="63"/>
      <c r="AG196" s="63"/>
      <c r="AH196" s="63"/>
      <c r="AI196" s="63"/>
      <c r="AJ196" s="63"/>
      <c r="AK196" s="63"/>
    </row>
    <row r="197" spans="1:37" ht="21.95" customHeight="1">
      <c r="A197" s="168"/>
      <c r="B197" s="169"/>
      <c r="C197" s="169"/>
      <c r="D197" s="167"/>
      <c r="E197" s="167"/>
      <c r="F197" s="173"/>
      <c r="G197" s="174"/>
      <c r="H197" s="174"/>
      <c r="I197" s="164"/>
      <c r="J197" s="164"/>
      <c r="K197" s="164"/>
      <c r="L197" s="164"/>
      <c r="M197" s="164"/>
      <c r="N197" s="164"/>
      <c r="O197" s="164"/>
      <c r="P197" s="164"/>
      <c r="Q197" s="164"/>
      <c r="R197" s="164"/>
      <c r="S197" s="164"/>
      <c r="T197" s="165"/>
      <c r="U197" s="166"/>
      <c r="V197" s="167"/>
      <c r="W197" s="167"/>
      <c r="X197" s="63"/>
      <c r="Y197" s="69" t="str">
        <f t="shared" si="3"/>
        <v>０</v>
      </c>
      <c r="Z197" s="63"/>
      <c r="AC197" s="63"/>
      <c r="AD197" s="63"/>
      <c r="AE197" s="63"/>
      <c r="AF197" s="63"/>
      <c r="AG197" s="63"/>
      <c r="AH197" s="63"/>
      <c r="AI197" s="63"/>
      <c r="AJ197" s="63"/>
      <c r="AK197" s="63"/>
    </row>
    <row r="198" spans="1:37" ht="21.95" customHeight="1">
      <c r="A198" s="168"/>
      <c r="B198" s="169"/>
      <c r="C198" s="169"/>
      <c r="D198" s="167"/>
      <c r="E198" s="167"/>
      <c r="F198" s="173"/>
      <c r="G198" s="174"/>
      <c r="H198" s="174"/>
      <c r="I198" s="164"/>
      <c r="J198" s="164"/>
      <c r="K198" s="164"/>
      <c r="L198" s="164"/>
      <c r="M198" s="164"/>
      <c r="N198" s="164"/>
      <c r="O198" s="164"/>
      <c r="P198" s="164"/>
      <c r="Q198" s="164"/>
      <c r="R198" s="164"/>
      <c r="S198" s="164"/>
      <c r="T198" s="165"/>
      <c r="U198" s="166"/>
      <c r="V198" s="167"/>
      <c r="W198" s="167"/>
      <c r="X198" s="63"/>
      <c r="Y198" s="69" t="str">
        <f t="shared" si="3"/>
        <v>０</v>
      </c>
      <c r="Z198" s="63"/>
      <c r="AC198" s="63"/>
      <c r="AD198" s="63"/>
      <c r="AE198" s="63"/>
      <c r="AF198" s="63"/>
      <c r="AG198" s="63"/>
      <c r="AH198" s="63"/>
      <c r="AI198" s="63"/>
      <c r="AJ198" s="63"/>
      <c r="AK198" s="63"/>
    </row>
    <row r="199" spans="1:37" ht="21.95" customHeight="1">
      <c r="A199" s="168"/>
      <c r="B199" s="169"/>
      <c r="C199" s="169"/>
      <c r="D199" s="167"/>
      <c r="E199" s="167"/>
      <c r="F199" s="173"/>
      <c r="G199" s="174"/>
      <c r="H199" s="174"/>
      <c r="I199" s="164"/>
      <c r="J199" s="164"/>
      <c r="K199" s="164"/>
      <c r="L199" s="164"/>
      <c r="M199" s="164"/>
      <c r="N199" s="164"/>
      <c r="O199" s="164"/>
      <c r="P199" s="164"/>
      <c r="Q199" s="164"/>
      <c r="R199" s="164"/>
      <c r="S199" s="164"/>
      <c r="T199" s="165"/>
      <c r="U199" s="166"/>
      <c r="V199" s="167"/>
      <c r="W199" s="167"/>
      <c r="X199" s="63"/>
      <c r="Y199" s="69" t="str">
        <f t="shared" si="3"/>
        <v>０</v>
      </c>
      <c r="Z199" s="63"/>
      <c r="AC199" s="63"/>
      <c r="AD199" s="63"/>
      <c r="AE199" s="63"/>
      <c r="AF199" s="63"/>
      <c r="AG199" s="63"/>
      <c r="AH199" s="63"/>
      <c r="AI199" s="63"/>
      <c r="AJ199" s="63"/>
      <c r="AK199" s="63"/>
    </row>
    <row r="200" spans="1:37" ht="21.95" customHeight="1">
      <c r="A200" s="168"/>
      <c r="B200" s="169"/>
      <c r="C200" s="169"/>
      <c r="D200" s="167"/>
      <c r="E200" s="167"/>
      <c r="F200" s="173"/>
      <c r="G200" s="174"/>
      <c r="H200" s="174"/>
      <c r="I200" s="164"/>
      <c r="J200" s="164"/>
      <c r="K200" s="164"/>
      <c r="L200" s="164"/>
      <c r="M200" s="164"/>
      <c r="N200" s="164"/>
      <c r="O200" s="164"/>
      <c r="P200" s="164"/>
      <c r="Q200" s="164"/>
      <c r="R200" s="164"/>
      <c r="S200" s="164"/>
      <c r="T200" s="165"/>
      <c r="U200" s="166"/>
      <c r="V200" s="167"/>
      <c r="W200" s="167"/>
      <c r="X200" s="63"/>
      <c r="Y200" s="69" t="str">
        <f t="shared" si="3"/>
        <v>０</v>
      </c>
      <c r="Z200" s="63"/>
      <c r="AC200" s="63"/>
      <c r="AD200" s="63"/>
      <c r="AE200" s="63"/>
      <c r="AF200" s="63"/>
      <c r="AG200" s="63"/>
      <c r="AH200" s="63"/>
      <c r="AI200" s="63"/>
      <c r="AJ200" s="63"/>
      <c r="AK200" s="63"/>
    </row>
    <row r="201" spans="1:37" ht="21.95" customHeight="1">
      <c r="A201" s="168"/>
      <c r="B201" s="169"/>
      <c r="C201" s="169"/>
      <c r="D201" s="167"/>
      <c r="E201" s="167"/>
      <c r="F201" s="173"/>
      <c r="G201" s="174"/>
      <c r="H201" s="174"/>
      <c r="I201" s="164"/>
      <c r="J201" s="164"/>
      <c r="K201" s="164"/>
      <c r="L201" s="164"/>
      <c r="M201" s="164"/>
      <c r="N201" s="164"/>
      <c r="O201" s="164"/>
      <c r="P201" s="164"/>
      <c r="Q201" s="164"/>
      <c r="R201" s="164"/>
      <c r="S201" s="164"/>
      <c r="T201" s="165"/>
      <c r="U201" s="166"/>
      <c r="V201" s="167"/>
      <c r="W201" s="167"/>
      <c r="X201" s="63"/>
      <c r="Y201" s="69" t="str">
        <f t="shared" si="3"/>
        <v>０</v>
      </c>
      <c r="Z201" s="63"/>
      <c r="AC201" s="63"/>
      <c r="AD201" s="63"/>
      <c r="AE201" s="63"/>
      <c r="AF201" s="63"/>
      <c r="AG201" s="63"/>
      <c r="AH201" s="63"/>
      <c r="AI201" s="63"/>
      <c r="AJ201" s="63"/>
      <c r="AK201" s="63"/>
    </row>
    <row r="202" spans="1:37" ht="21.95" customHeight="1">
      <c r="A202" s="168"/>
      <c r="B202" s="169"/>
      <c r="C202" s="169"/>
      <c r="D202" s="167"/>
      <c r="E202" s="167"/>
      <c r="F202" s="173"/>
      <c r="G202" s="174"/>
      <c r="H202" s="174"/>
      <c r="I202" s="164"/>
      <c r="J202" s="164"/>
      <c r="K202" s="164"/>
      <c r="L202" s="164"/>
      <c r="M202" s="164"/>
      <c r="N202" s="164"/>
      <c r="O202" s="164"/>
      <c r="P202" s="164"/>
      <c r="Q202" s="164"/>
      <c r="R202" s="164"/>
      <c r="S202" s="164"/>
      <c r="T202" s="165"/>
      <c r="U202" s="166"/>
      <c r="V202" s="167"/>
      <c r="W202" s="167"/>
      <c r="X202" s="63"/>
      <c r="Y202" s="69" t="str">
        <f t="shared" si="3"/>
        <v>０</v>
      </c>
      <c r="Z202" s="63"/>
      <c r="AC202" s="63"/>
      <c r="AD202" s="63"/>
      <c r="AE202" s="63"/>
      <c r="AF202" s="63"/>
      <c r="AG202" s="63"/>
      <c r="AH202" s="63"/>
      <c r="AI202" s="63"/>
      <c r="AJ202" s="63"/>
      <c r="AK202" s="63"/>
    </row>
    <row r="203" spans="1:37" ht="21.95" customHeight="1">
      <c r="A203" s="168"/>
      <c r="B203" s="169"/>
      <c r="C203" s="169"/>
      <c r="D203" s="167"/>
      <c r="E203" s="167"/>
      <c r="F203" s="173"/>
      <c r="G203" s="174"/>
      <c r="H203" s="174"/>
      <c r="I203" s="164"/>
      <c r="J203" s="164"/>
      <c r="K203" s="164"/>
      <c r="L203" s="164"/>
      <c r="M203" s="164"/>
      <c r="N203" s="164"/>
      <c r="O203" s="164"/>
      <c r="P203" s="164"/>
      <c r="Q203" s="164"/>
      <c r="R203" s="164"/>
      <c r="S203" s="164"/>
      <c r="T203" s="165"/>
      <c r="U203" s="166"/>
      <c r="V203" s="167"/>
      <c r="W203" s="167"/>
      <c r="X203" s="63"/>
      <c r="Y203" s="69" t="str">
        <f t="shared" si="3"/>
        <v>０</v>
      </c>
      <c r="Z203" s="63"/>
      <c r="AC203" s="63"/>
      <c r="AD203" s="63"/>
      <c r="AE203" s="63"/>
      <c r="AF203" s="63"/>
      <c r="AG203" s="63"/>
      <c r="AH203" s="63"/>
      <c r="AI203" s="63"/>
      <c r="AJ203" s="63"/>
      <c r="AK203" s="63"/>
    </row>
    <row r="204" spans="1:37" ht="21.95" customHeight="1">
      <c r="A204" s="168"/>
      <c r="B204" s="169"/>
      <c r="C204" s="169"/>
      <c r="D204" s="167"/>
      <c r="E204" s="167"/>
      <c r="F204" s="173"/>
      <c r="G204" s="174"/>
      <c r="H204" s="174"/>
      <c r="I204" s="164"/>
      <c r="J204" s="164"/>
      <c r="K204" s="164"/>
      <c r="L204" s="164"/>
      <c r="M204" s="164"/>
      <c r="N204" s="164"/>
      <c r="O204" s="164"/>
      <c r="P204" s="164"/>
      <c r="Q204" s="164"/>
      <c r="R204" s="164"/>
      <c r="S204" s="164"/>
      <c r="T204" s="165"/>
      <c r="U204" s="166"/>
      <c r="V204" s="167"/>
      <c r="W204" s="167"/>
      <c r="X204" s="63"/>
      <c r="Y204" s="69" t="str">
        <f t="shared" si="3"/>
        <v>０</v>
      </c>
      <c r="Z204" s="63"/>
      <c r="AC204" s="63"/>
      <c r="AD204" s="63"/>
      <c r="AE204" s="63"/>
      <c r="AF204" s="63"/>
      <c r="AG204" s="63"/>
      <c r="AH204" s="63"/>
      <c r="AI204" s="63"/>
      <c r="AJ204" s="63"/>
      <c r="AK204" s="63"/>
    </row>
    <row r="205" spans="1:37" ht="21.95" customHeight="1">
      <c r="A205" s="168"/>
      <c r="B205" s="169"/>
      <c r="C205" s="169"/>
      <c r="D205" s="167"/>
      <c r="E205" s="167"/>
      <c r="F205" s="173"/>
      <c r="G205" s="174"/>
      <c r="H205" s="174"/>
      <c r="I205" s="164"/>
      <c r="J205" s="164"/>
      <c r="K205" s="164"/>
      <c r="L205" s="164"/>
      <c r="M205" s="164"/>
      <c r="N205" s="164"/>
      <c r="O205" s="164"/>
      <c r="P205" s="164"/>
      <c r="Q205" s="164"/>
      <c r="R205" s="164"/>
      <c r="S205" s="164"/>
      <c r="T205" s="165"/>
      <c r="U205" s="166"/>
      <c r="V205" s="167"/>
      <c r="W205" s="167"/>
      <c r="X205" s="63"/>
      <c r="Y205" s="69" t="str">
        <f t="shared" si="3"/>
        <v>０</v>
      </c>
      <c r="Z205" s="63"/>
      <c r="AC205" s="63"/>
      <c r="AD205" s="63"/>
      <c r="AE205" s="63"/>
      <c r="AF205" s="63"/>
      <c r="AG205" s="63"/>
      <c r="AH205" s="63"/>
      <c r="AI205" s="63"/>
      <c r="AJ205" s="63"/>
      <c r="AK205" s="63"/>
    </row>
    <row r="206" spans="1:37" ht="21.95" customHeight="1">
      <c r="A206" s="168"/>
      <c r="B206" s="169"/>
      <c r="C206" s="169"/>
      <c r="D206" s="167"/>
      <c r="E206" s="167"/>
      <c r="F206" s="173"/>
      <c r="G206" s="174"/>
      <c r="H206" s="174"/>
      <c r="I206" s="164"/>
      <c r="J206" s="164"/>
      <c r="K206" s="164"/>
      <c r="L206" s="164"/>
      <c r="M206" s="164"/>
      <c r="N206" s="164"/>
      <c r="O206" s="164"/>
      <c r="P206" s="164"/>
      <c r="Q206" s="164"/>
      <c r="R206" s="164"/>
      <c r="S206" s="164"/>
      <c r="T206" s="165"/>
      <c r="U206" s="166"/>
      <c r="V206" s="167"/>
      <c r="W206" s="167"/>
      <c r="X206" s="63"/>
      <c r="Y206" s="69" t="str">
        <f t="shared" si="3"/>
        <v>０</v>
      </c>
      <c r="Z206" s="63"/>
      <c r="AC206" s="63"/>
      <c r="AD206" s="63"/>
      <c r="AE206" s="63"/>
      <c r="AF206" s="63"/>
      <c r="AG206" s="63"/>
      <c r="AH206" s="63"/>
      <c r="AI206" s="63"/>
      <c r="AJ206" s="63"/>
      <c r="AK206" s="63"/>
    </row>
    <row r="207" spans="1:37" ht="21.95" customHeight="1">
      <c r="A207" s="168"/>
      <c r="B207" s="169"/>
      <c r="C207" s="169"/>
      <c r="D207" s="167"/>
      <c r="E207" s="167"/>
      <c r="F207" s="173"/>
      <c r="G207" s="174"/>
      <c r="H207" s="174"/>
      <c r="I207" s="164"/>
      <c r="J207" s="164"/>
      <c r="K207" s="164"/>
      <c r="L207" s="164"/>
      <c r="M207" s="164"/>
      <c r="N207" s="164"/>
      <c r="O207" s="164"/>
      <c r="P207" s="164"/>
      <c r="Q207" s="164"/>
      <c r="R207" s="164"/>
      <c r="S207" s="164"/>
      <c r="T207" s="165"/>
      <c r="U207" s="166"/>
      <c r="V207" s="167"/>
      <c r="W207" s="167"/>
      <c r="X207" s="63"/>
      <c r="Y207" s="69" t="str">
        <f t="shared" si="3"/>
        <v>０</v>
      </c>
      <c r="Z207" s="63"/>
      <c r="AC207" s="63"/>
      <c r="AD207" s="63"/>
      <c r="AE207" s="63"/>
      <c r="AF207" s="63"/>
      <c r="AG207" s="63"/>
      <c r="AH207" s="63"/>
      <c r="AI207" s="63"/>
      <c r="AJ207" s="63"/>
      <c r="AK207" s="63"/>
    </row>
    <row r="208" spans="1:37" ht="21.95" customHeight="1">
      <c r="A208" s="168"/>
      <c r="B208" s="169"/>
      <c r="C208" s="169"/>
      <c r="D208" s="167"/>
      <c r="E208" s="167"/>
      <c r="F208" s="173"/>
      <c r="G208" s="174"/>
      <c r="H208" s="174"/>
      <c r="I208" s="164"/>
      <c r="J208" s="164"/>
      <c r="K208" s="164"/>
      <c r="L208" s="164"/>
      <c r="M208" s="164"/>
      <c r="N208" s="164"/>
      <c r="O208" s="164"/>
      <c r="P208" s="164"/>
      <c r="Q208" s="164"/>
      <c r="R208" s="164"/>
      <c r="S208" s="164"/>
      <c r="T208" s="165"/>
      <c r="U208" s="166"/>
      <c r="V208" s="167"/>
      <c r="W208" s="167"/>
      <c r="X208" s="63"/>
      <c r="Y208" s="69" t="str">
        <f t="shared" si="3"/>
        <v>０</v>
      </c>
      <c r="Z208" s="63"/>
      <c r="AC208" s="63"/>
      <c r="AD208" s="63"/>
      <c r="AE208" s="63"/>
      <c r="AF208" s="63"/>
      <c r="AG208" s="63"/>
      <c r="AH208" s="63"/>
      <c r="AI208" s="63"/>
      <c r="AJ208" s="63"/>
      <c r="AK208" s="63"/>
    </row>
    <row r="209" spans="1:37" ht="21.95" customHeight="1">
      <c r="A209" s="168"/>
      <c r="B209" s="169"/>
      <c r="C209" s="169"/>
      <c r="D209" s="167"/>
      <c r="E209" s="167"/>
      <c r="F209" s="173"/>
      <c r="G209" s="174"/>
      <c r="H209" s="174"/>
      <c r="I209" s="164"/>
      <c r="J209" s="164"/>
      <c r="K209" s="164"/>
      <c r="L209" s="164"/>
      <c r="M209" s="164"/>
      <c r="N209" s="164"/>
      <c r="O209" s="164"/>
      <c r="P209" s="164"/>
      <c r="Q209" s="164"/>
      <c r="R209" s="164"/>
      <c r="S209" s="164"/>
      <c r="T209" s="165"/>
      <c r="U209" s="166"/>
      <c r="V209" s="167"/>
      <c r="W209" s="167"/>
      <c r="X209" s="63"/>
      <c r="Y209" s="69" t="str">
        <f t="shared" si="3"/>
        <v>０</v>
      </c>
      <c r="Z209" s="63"/>
      <c r="AC209" s="63"/>
      <c r="AD209" s="63"/>
      <c r="AE209" s="63"/>
      <c r="AF209" s="63"/>
      <c r="AG209" s="63"/>
      <c r="AH209" s="63"/>
      <c r="AI209" s="63"/>
      <c r="AJ209" s="63"/>
      <c r="AK209" s="63"/>
    </row>
    <row r="210" spans="1:37" ht="21.95" customHeight="1">
      <c r="A210" s="168"/>
      <c r="B210" s="169"/>
      <c r="C210" s="169"/>
      <c r="D210" s="167"/>
      <c r="E210" s="167"/>
      <c r="F210" s="173"/>
      <c r="G210" s="174"/>
      <c r="H210" s="174"/>
      <c r="I210" s="164"/>
      <c r="J210" s="164"/>
      <c r="K210" s="164"/>
      <c r="L210" s="164"/>
      <c r="M210" s="164"/>
      <c r="N210" s="164"/>
      <c r="O210" s="164"/>
      <c r="P210" s="164"/>
      <c r="Q210" s="164"/>
      <c r="R210" s="164"/>
      <c r="S210" s="164"/>
      <c r="T210" s="165"/>
      <c r="U210" s="166"/>
      <c r="V210" s="167"/>
      <c r="W210" s="167"/>
      <c r="X210" s="63"/>
      <c r="Y210" s="69" t="str">
        <f t="shared" si="3"/>
        <v>０</v>
      </c>
      <c r="Z210" s="63"/>
      <c r="AC210" s="63"/>
      <c r="AD210" s="63"/>
      <c r="AE210" s="63"/>
      <c r="AF210" s="63"/>
      <c r="AG210" s="63"/>
      <c r="AH210" s="63"/>
      <c r="AI210" s="63"/>
      <c r="AJ210" s="63"/>
      <c r="AK210" s="63"/>
    </row>
    <row r="211" spans="1:37" ht="21.95" customHeight="1">
      <c r="A211" s="168"/>
      <c r="B211" s="169"/>
      <c r="C211" s="169"/>
      <c r="D211" s="167"/>
      <c r="E211" s="167"/>
      <c r="F211" s="173"/>
      <c r="G211" s="174"/>
      <c r="H211" s="174"/>
      <c r="I211" s="164"/>
      <c r="J211" s="164"/>
      <c r="K211" s="164"/>
      <c r="L211" s="164"/>
      <c r="M211" s="164"/>
      <c r="N211" s="164"/>
      <c r="O211" s="164"/>
      <c r="P211" s="164"/>
      <c r="Q211" s="164"/>
      <c r="R211" s="164"/>
      <c r="S211" s="164"/>
      <c r="T211" s="165"/>
      <c r="U211" s="166"/>
      <c r="V211" s="167"/>
      <c r="W211" s="167"/>
      <c r="X211" s="63"/>
      <c r="Y211" s="69" t="str">
        <f t="shared" si="3"/>
        <v>０</v>
      </c>
      <c r="Z211" s="63"/>
      <c r="AC211" s="63"/>
      <c r="AD211" s="63"/>
      <c r="AE211" s="63"/>
      <c r="AF211" s="63"/>
      <c r="AG211" s="63"/>
      <c r="AH211" s="63"/>
      <c r="AI211" s="63"/>
      <c r="AJ211" s="63"/>
      <c r="AK211" s="63"/>
    </row>
    <row r="212" spans="1:37" ht="21.95" customHeight="1">
      <c r="A212" s="168"/>
      <c r="B212" s="169"/>
      <c r="C212" s="169"/>
      <c r="D212" s="167"/>
      <c r="E212" s="167"/>
      <c r="F212" s="173"/>
      <c r="G212" s="174"/>
      <c r="H212" s="174"/>
      <c r="I212" s="164"/>
      <c r="J212" s="164"/>
      <c r="K212" s="164"/>
      <c r="L212" s="164"/>
      <c r="M212" s="164"/>
      <c r="N212" s="164"/>
      <c r="O212" s="164"/>
      <c r="P212" s="164"/>
      <c r="Q212" s="164"/>
      <c r="R212" s="164"/>
      <c r="S212" s="164"/>
      <c r="T212" s="165"/>
      <c r="U212" s="166"/>
      <c r="V212" s="167"/>
      <c r="W212" s="167"/>
      <c r="X212" s="63"/>
      <c r="Y212" s="69" t="str">
        <f t="shared" si="3"/>
        <v>０</v>
      </c>
      <c r="Z212" s="63"/>
      <c r="AC212" s="63"/>
      <c r="AD212" s="63"/>
      <c r="AE212" s="63"/>
      <c r="AF212" s="63"/>
      <c r="AG212" s="63"/>
      <c r="AH212" s="63"/>
      <c r="AI212" s="63"/>
      <c r="AJ212" s="63"/>
      <c r="AK212" s="63"/>
    </row>
    <row r="213" spans="1:37" ht="21.95" customHeight="1">
      <c r="A213" s="168"/>
      <c r="B213" s="169"/>
      <c r="C213" s="169"/>
      <c r="D213" s="167"/>
      <c r="E213" s="167"/>
      <c r="F213" s="173"/>
      <c r="G213" s="174"/>
      <c r="H213" s="174"/>
      <c r="I213" s="164"/>
      <c r="J213" s="164"/>
      <c r="K213" s="164"/>
      <c r="L213" s="164"/>
      <c r="M213" s="164"/>
      <c r="N213" s="164"/>
      <c r="O213" s="164"/>
      <c r="P213" s="164"/>
      <c r="Q213" s="164"/>
      <c r="R213" s="164"/>
      <c r="S213" s="164"/>
      <c r="T213" s="165"/>
      <c r="U213" s="166"/>
      <c r="V213" s="167"/>
      <c r="W213" s="167"/>
      <c r="X213" s="63"/>
      <c r="Y213" s="69" t="str">
        <f t="shared" si="3"/>
        <v>０</v>
      </c>
      <c r="Z213" s="63"/>
      <c r="AC213" s="63"/>
      <c r="AD213" s="63"/>
      <c r="AE213" s="63"/>
      <c r="AF213" s="63"/>
      <c r="AG213" s="63"/>
      <c r="AH213" s="63"/>
      <c r="AI213" s="63"/>
      <c r="AJ213" s="63"/>
      <c r="AK213" s="63"/>
    </row>
    <row r="214" spans="1:37" ht="21.95" customHeight="1">
      <c r="A214" s="168"/>
      <c r="B214" s="169"/>
      <c r="C214" s="169"/>
      <c r="D214" s="167"/>
      <c r="E214" s="167"/>
      <c r="F214" s="173"/>
      <c r="G214" s="174"/>
      <c r="H214" s="174"/>
      <c r="I214" s="164"/>
      <c r="J214" s="164"/>
      <c r="K214" s="164"/>
      <c r="L214" s="164"/>
      <c r="M214" s="164"/>
      <c r="N214" s="164"/>
      <c r="O214" s="164"/>
      <c r="P214" s="164"/>
      <c r="Q214" s="164"/>
      <c r="R214" s="164"/>
      <c r="S214" s="164"/>
      <c r="T214" s="165"/>
      <c r="U214" s="166"/>
      <c r="V214" s="167"/>
      <c r="W214" s="167"/>
      <c r="X214" s="63"/>
      <c r="Y214" s="69" t="str">
        <f t="shared" si="3"/>
        <v>０</v>
      </c>
      <c r="Z214" s="63"/>
      <c r="AC214" s="63"/>
      <c r="AD214" s="63"/>
      <c r="AE214" s="63"/>
      <c r="AF214" s="63"/>
      <c r="AG214" s="63"/>
      <c r="AH214" s="63"/>
      <c r="AI214" s="63"/>
      <c r="AJ214" s="63"/>
      <c r="AK214" s="63"/>
    </row>
    <row r="215" spans="1:37" ht="21.95" customHeight="1">
      <c r="A215" s="168"/>
      <c r="B215" s="169"/>
      <c r="C215" s="169"/>
      <c r="D215" s="167"/>
      <c r="E215" s="167"/>
      <c r="F215" s="173"/>
      <c r="G215" s="174"/>
      <c r="H215" s="174"/>
      <c r="I215" s="164"/>
      <c r="J215" s="164"/>
      <c r="K215" s="164"/>
      <c r="L215" s="164"/>
      <c r="M215" s="164"/>
      <c r="N215" s="164"/>
      <c r="O215" s="164"/>
      <c r="P215" s="164"/>
      <c r="Q215" s="164"/>
      <c r="R215" s="164"/>
      <c r="S215" s="164"/>
      <c r="T215" s="165"/>
      <c r="U215" s="166"/>
      <c r="V215" s="167"/>
      <c r="W215" s="167"/>
      <c r="X215" s="63"/>
      <c r="Y215" s="69" t="str">
        <f t="shared" si="3"/>
        <v>０</v>
      </c>
      <c r="Z215" s="63"/>
      <c r="AC215" s="63"/>
      <c r="AD215" s="63"/>
      <c r="AE215" s="63"/>
      <c r="AF215" s="63"/>
      <c r="AG215" s="63"/>
      <c r="AH215" s="63"/>
      <c r="AI215" s="63"/>
      <c r="AJ215" s="63"/>
      <c r="AK215" s="63"/>
    </row>
    <row r="216" spans="1:37" ht="21.95" customHeight="1">
      <c r="A216" s="168"/>
      <c r="B216" s="169"/>
      <c r="C216" s="169"/>
      <c r="D216" s="167"/>
      <c r="E216" s="167"/>
      <c r="F216" s="173"/>
      <c r="G216" s="174"/>
      <c r="H216" s="174"/>
      <c r="I216" s="164"/>
      <c r="J216" s="164"/>
      <c r="K216" s="164"/>
      <c r="L216" s="164"/>
      <c r="M216" s="164"/>
      <c r="N216" s="164"/>
      <c r="O216" s="164"/>
      <c r="P216" s="164"/>
      <c r="Q216" s="164"/>
      <c r="R216" s="164"/>
      <c r="S216" s="164"/>
      <c r="T216" s="165"/>
      <c r="U216" s="166"/>
      <c r="V216" s="167"/>
      <c r="W216" s="167"/>
      <c r="X216" s="63"/>
      <c r="Y216" s="69" t="str">
        <f t="shared" si="3"/>
        <v>０</v>
      </c>
      <c r="Z216" s="63"/>
      <c r="AC216" s="63"/>
      <c r="AD216" s="63"/>
      <c r="AE216" s="63"/>
      <c r="AF216" s="63"/>
      <c r="AG216" s="63"/>
      <c r="AH216" s="63"/>
      <c r="AI216" s="63"/>
      <c r="AJ216" s="63"/>
      <c r="AK216" s="63"/>
    </row>
    <row r="217" spans="1:37" ht="21.95" customHeight="1">
      <c r="A217" s="168"/>
      <c r="B217" s="169"/>
      <c r="C217" s="169"/>
      <c r="D217" s="167"/>
      <c r="E217" s="167"/>
      <c r="F217" s="173"/>
      <c r="G217" s="174"/>
      <c r="H217" s="174"/>
      <c r="I217" s="164"/>
      <c r="J217" s="164"/>
      <c r="K217" s="164"/>
      <c r="L217" s="164"/>
      <c r="M217" s="164"/>
      <c r="N217" s="164"/>
      <c r="O217" s="164"/>
      <c r="P217" s="164"/>
      <c r="Q217" s="164"/>
      <c r="R217" s="164"/>
      <c r="S217" s="164"/>
      <c r="T217" s="165"/>
      <c r="U217" s="166"/>
      <c r="V217" s="167"/>
      <c r="W217" s="167"/>
      <c r="X217" s="63"/>
      <c r="Y217" s="69" t="str">
        <f t="shared" si="3"/>
        <v>０</v>
      </c>
      <c r="Z217" s="63"/>
      <c r="AC217" s="63"/>
      <c r="AD217" s="63"/>
      <c r="AE217" s="63"/>
      <c r="AF217" s="63"/>
      <c r="AG217" s="63"/>
      <c r="AH217" s="63"/>
      <c r="AI217" s="63"/>
      <c r="AJ217" s="63"/>
      <c r="AK217" s="63"/>
    </row>
    <row r="218" spans="1:37" ht="21.95" customHeight="1">
      <c r="A218" s="168"/>
      <c r="B218" s="169"/>
      <c r="C218" s="169"/>
      <c r="D218" s="167"/>
      <c r="E218" s="167"/>
      <c r="F218" s="173"/>
      <c r="G218" s="174"/>
      <c r="H218" s="174"/>
      <c r="I218" s="164"/>
      <c r="J218" s="164"/>
      <c r="K218" s="164"/>
      <c r="L218" s="164"/>
      <c r="M218" s="164"/>
      <c r="N218" s="164"/>
      <c r="O218" s="164"/>
      <c r="P218" s="164"/>
      <c r="Q218" s="164"/>
      <c r="R218" s="164"/>
      <c r="S218" s="164"/>
      <c r="T218" s="165"/>
      <c r="U218" s="166"/>
      <c r="V218" s="167"/>
      <c r="W218" s="167"/>
      <c r="X218" s="63"/>
      <c r="Y218" s="69" t="str">
        <f t="shared" si="3"/>
        <v>０</v>
      </c>
      <c r="Z218" s="63"/>
      <c r="AC218" s="63"/>
      <c r="AD218" s="63"/>
      <c r="AE218" s="63"/>
      <c r="AF218" s="63"/>
      <c r="AG218" s="63"/>
      <c r="AH218" s="63"/>
      <c r="AI218" s="63"/>
      <c r="AJ218" s="63"/>
      <c r="AK218" s="63"/>
    </row>
    <row r="219" spans="1:37" ht="21.95" customHeight="1">
      <c r="A219" s="168"/>
      <c r="B219" s="169"/>
      <c r="C219" s="169"/>
      <c r="D219" s="167"/>
      <c r="E219" s="167"/>
      <c r="F219" s="173"/>
      <c r="G219" s="174"/>
      <c r="H219" s="174"/>
      <c r="I219" s="164"/>
      <c r="J219" s="164"/>
      <c r="K219" s="164"/>
      <c r="L219" s="164"/>
      <c r="M219" s="164"/>
      <c r="N219" s="164"/>
      <c r="O219" s="164"/>
      <c r="P219" s="164"/>
      <c r="Q219" s="164"/>
      <c r="R219" s="164"/>
      <c r="S219" s="164"/>
      <c r="T219" s="165"/>
      <c r="U219" s="166"/>
      <c r="V219" s="167"/>
      <c r="W219" s="167"/>
      <c r="X219" s="63"/>
      <c r="Y219" s="69" t="str">
        <f t="shared" si="3"/>
        <v>０</v>
      </c>
      <c r="Z219" s="63"/>
      <c r="AC219" s="63"/>
      <c r="AD219" s="63"/>
      <c r="AE219" s="63"/>
      <c r="AF219" s="63"/>
      <c r="AG219" s="63"/>
      <c r="AH219" s="63"/>
      <c r="AI219" s="63"/>
      <c r="AJ219" s="63"/>
      <c r="AK219" s="63"/>
    </row>
    <row r="220" spans="1:37" ht="21.95" customHeight="1">
      <c r="A220" s="168"/>
      <c r="B220" s="169"/>
      <c r="C220" s="169"/>
      <c r="D220" s="167"/>
      <c r="E220" s="167"/>
      <c r="F220" s="173"/>
      <c r="G220" s="174"/>
      <c r="H220" s="174"/>
      <c r="I220" s="164"/>
      <c r="J220" s="164"/>
      <c r="K220" s="164"/>
      <c r="L220" s="164"/>
      <c r="M220" s="164"/>
      <c r="N220" s="164"/>
      <c r="O220" s="164"/>
      <c r="P220" s="164"/>
      <c r="Q220" s="164"/>
      <c r="R220" s="164"/>
      <c r="S220" s="164"/>
      <c r="T220" s="165"/>
      <c r="U220" s="164"/>
      <c r="V220" s="164"/>
      <c r="W220" s="164"/>
      <c r="Y220" s="69" t="str">
        <f t="shared" si="3"/>
        <v>０</v>
      </c>
      <c r="AD220" s="63"/>
    </row>
    <row r="221" spans="1:37" ht="21.95" customHeight="1">
      <c r="A221" s="168"/>
      <c r="B221" s="169"/>
      <c r="C221" s="169"/>
      <c r="D221" s="167"/>
      <c r="E221" s="167"/>
      <c r="F221" s="173"/>
      <c r="G221" s="174"/>
      <c r="H221" s="174"/>
      <c r="I221" s="164"/>
      <c r="J221" s="164"/>
      <c r="K221" s="164"/>
      <c r="L221" s="164"/>
      <c r="M221" s="164"/>
      <c r="N221" s="164"/>
      <c r="O221" s="164"/>
      <c r="P221" s="164"/>
      <c r="Q221" s="164"/>
      <c r="R221" s="164"/>
      <c r="S221" s="164"/>
      <c r="T221" s="165"/>
      <c r="U221" s="164"/>
      <c r="V221" s="164"/>
      <c r="W221" s="164"/>
      <c r="Y221" s="69" t="str">
        <f t="shared" si="3"/>
        <v>０</v>
      </c>
    </row>
    <row r="222" spans="1:37" ht="21.95" customHeight="1">
      <c r="A222" s="168"/>
      <c r="B222" s="169"/>
      <c r="C222" s="169"/>
      <c r="D222" s="167"/>
      <c r="E222" s="167"/>
      <c r="F222" s="173"/>
      <c r="G222" s="174"/>
      <c r="H222" s="174"/>
      <c r="I222" s="164"/>
      <c r="J222" s="164"/>
      <c r="K222" s="164"/>
      <c r="L222" s="164"/>
      <c r="M222" s="164"/>
      <c r="N222" s="164"/>
      <c r="O222" s="164"/>
      <c r="P222" s="164"/>
      <c r="Q222" s="164"/>
      <c r="R222" s="164"/>
      <c r="S222" s="164"/>
      <c r="T222" s="165"/>
      <c r="U222" s="164"/>
      <c r="V222" s="164"/>
      <c r="W222" s="164"/>
      <c r="Y222" s="69" t="str">
        <f t="shared" si="3"/>
        <v>０</v>
      </c>
    </row>
    <row r="223" spans="1:37" ht="21.95" customHeight="1">
      <c r="A223" s="168"/>
      <c r="B223" s="169"/>
      <c r="C223" s="169"/>
      <c r="D223" s="167"/>
      <c r="E223" s="167"/>
      <c r="F223" s="173"/>
      <c r="G223" s="174"/>
      <c r="H223" s="174"/>
      <c r="I223" s="164"/>
      <c r="J223" s="164"/>
      <c r="K223" s="164"/>
      <c r="L223" s="164"/>
      <c r="M223" s="164"/>
      <c r="N223" s="164"/>
      <c r="O223" s="164"/>
      <c r="P223" s="164"/>
      <c r="Q223" s="164"/>
      <c r="R223" s="164"/>
      <c r="S223" s="164"/>
      <c r="T223" s="165"/>
      <c r="U223" s="164"/>
      <c r="V223" s="164"/>
      <c r="W223" s="164"/>
      <c r="Y223" s="69" t="str">
        <f t="shared" si="3"/>
        <v>０</v>
      </c>
    </row>
    <row r="224" spans="1:37" ht="21.95" customHeight="1">
      <c r="A224" s="168"/>
      <c r="B224" s="169"/>
      <c r="C224" s="169"/>
      <c r="D224" s="167"/>
      <c r="E224" s="167"/>
      <c r="F224" s="173"/>
      <c r="G224" s="174"/>
      <c r="H224" s="174"/>
      <c r="I224" s="164"/>
      <c r="J224" s="164"/>
      <c r="K224" s="164"/>
      <c r="L224" s="164"/>
      <c r="M224" s="164"/>
      <c r="N224" s="164"/>
      <c r="O224" s="164"/>
      <c r="P224" s="164"/>
      <c r="Q224" s="164"/>
      <c r="R224" s="164"/>
      <c r="S224" s="164"/>
      <c r="T224" s="165"/>
      <c r="U224" s="164"/>
      <c r="V224" s="164"/>
      <c r="W224" s="164"/>
      <c r="Y224" s="69" t="str">
        <f t="shared" si="3"/>
        <v>０</v>
      </c>
    </row>
    <row r="225" spans="1:25" s="63" customFormat="1" ht="21.95" customHeight="1">
      <c r="A225" s="168"/>
      <c r="B225" s="169"/>
      <c r="C225" s="169"/>
      <c r="D225" s="167"/>
      <c r="E225" s="167"/>
      <c r="F225" s="173"/>
      <c r="G225" s="174"/>
      <c r="H225" s="174"/>
      <c r="I225" s="164"/>
      <c r="J225" s="164"/>
      <c r="K225" s="164"/>
      <c r="L225" s="164"/>
      <c r="M225" s="164"/>
      <c r="N225" s="164"/>
      <c r="O225" s="164"/>
      <c r="P225" s="164"/>
      <c r="Q225" s="164"/>
      <c r="R225" s="164"/>
      <c r="S225" s="164"/>
      <c r="T225" s="165"/>
      <c r="U225" s="164"/>
      <c r="V225" s="164"/>
      <c r="W225" s="164"/>
      <c r="X225" s="64"/>
      <c r="Y225" s="69" t="str">
        <f t="shared" si="3"/>
        <v>０</v>
      </c>
    </row>
    <row r="226" spans="1:25" s="63" customFormat="1" ht="21.95" customHeight="1">
      <c r="A226" s="168"/>
      <c r="B226" s="169"/>
      <c r="C226" s="169"/>
      <c r="D226" s="167"/>
      <c r="E226" s="167"/>
      <c r="F226" s="173"/>
      <c r="G226" s="174"/>
      <c r="H226" s="174"/>
      <c r="I226" s="164"/>
      <c r="J226" s="164"/>
      <c r="K226" s="164"/>
      <c r="L226" s="164"/>
      <c r="M226" s="164"/>
      <c r="N226" s="164"/>
      <c r="O226" s="164"/>
      <c r="P226" s="164"/>
      <c r="Q226" s="164"/>
      <c r="R226" s="164"/>
      <c r="S226" s="164"/>
      <c r="T226" s="165"/>
      <c r="U226" s="164"/>
      <c r="V226" s="164"/>
      <c r="W226" s="164"/>
      <c r="X226" s="64"/>
      <c r="Y226" s="69" t="str">
        <f t="shared" si="3"/>
        <v>０</v>
      </c>
    </row>
    <row r="227" spans="1:25" s="63" customFormat="1" ht="21.95" customHeight="1">
      <c r="A227" s="168"/>
      <c r="B227" s="169"/>
      <c r="C227" s="169"/>
      <c r="D227" s="167"/>
      <c r="E227" s="167"/>
      <c r="F227" s="173"/>
      <c r="G227" s="174"/>
      <c r="H227" s="174"/>
      <c r="I227" s="164"/>
      <c r="J227" s="164"/>
      <c r="K227" s="164"/>
      <c r="L227" s="164"/>
      <c r="M227" s="164"/>
      <c r="N227" s="164"/>
      <c r="O227" s="164"/>
      <c r="P227" s="164"/>
      <c r="Q227" s="164"/>
      <c r="R227" s="164"/>
      <c r="S227" s="164"/>
      <c r="T227" s="165"/>
      <c r="U227" s="164"/>
      <c r="V227" s="164"/>
      <c r="W227" s="164"/>
      <c r="X227" s="64"/>
      <c r="Y227" s="69" t="str">
        <f t="shared" si="3"/>
        <v>０</v>
      </c>
    </row>
    <row r="228" spans="1:25" s="63" customFormat="1" ht="21.95" customHeight="1">
      <c r="A228" s="168"/>
      <c r="B228" s="169"/>
      <c r="C228" s="169"/>
      <c r="D228" s="167"/>
      <c r="E228" s="167"/>
      <c r="F228" s="173"/>
      <c r="G228" s="174"/>
      <c r="H228" s="174"/>
      <c r="I228" s="164"/>
      <c r="J228" s="164"/>
      <c r="K228" s="164"/>
      <c r="L228" s="164"/>
      <c r="M228" s="164"/>
      <c r="N228" s="164"/>
      <c r="O228" s="164"/>
      <c r="P228" s="164"/>
      <c r="Q228" s="164"/>
      <c r="R228" s="164"/>
      <c r="S228" s="164"/>
      <c r="T228" s="165"/>
      <c r="U228" s="164"/>
      <c r="V228" s="164"/>
      <c r="W228" s="164"/>
      <c r="X228" s="64"/>
      <c r="Y228" s="69" t="str">
        <f t="shared" si="3"/>
        <v>０</v>
      </c>
    </row>
    <row r="229" spans="1:25" s="63" customFormat="1" ht="21.95" customHeight="1">
      <c r="A229" s="168"/>
      <c r="B229" s="169"/>
      <c r="C229" s="169"/>
      <c r="D229" s="167"/>
      <c r="E229" s="167"/>
      <c r="F229" s="173"/>
      <c r="G229" s="174"/>
      <c r="H229" s="174"/>
      <c r="I229" s="164"/>
      <c r="J229" s="164"/>
      <c r="K229" s="164"/>
      <c r="L229" s="164"/>
      <c r="M229" s="164"/>
      <c r="N229" s="164"/>
      <c r="O229" s="164"/>
      <c r="P229" s="164"/>
      <c r="Q229" s="164"/>
      <c r="R229" s="164"/>
      <c r="S229" s="164"/>
      <c r="T229" s="165"/>
      <c r="U229" s="164"/>
      <c r="V229" s="164"/>
      <c r="W229" s="164"/>
      <c r="X229" s="64"/>
      <c r="Y229" s="69" t="str">
        <f t="shared" si="3"/>
        <v>０</v>
      </c>
    </row>
    <row r="230" spans="1:25" s="63" customFormat="1" ht="21.95" customHeight="1">
      <c r="A230" s="168"/>
      <c r="B230" s="169"/>
      <c r="C230" s="169"/>
      <c r="D230" s="167"/>
      <c r="E230" s="167"/>
      <c r="F230" s="173"/>
      <c r="G230" s="174"/>
      <c r="H230" s="174"/>
      <c r="I230" s="164"/>
      <c r="J230" s="164"/>
      <c r="K230" s="164"/>
      <c r="L230" s="164"/>
      <c r="M230" s="164"/>
      <c r="N230" s="164"/>
      <c r="O230" s="164"/>
      <c r="P230" s="164"/>
      <c r="Q230" s="164"/>
      <c r="R230" s="164"/>
      <c r="S230" s="164"/>
      <c r="T230" s="165"/>
      <c r="U230" s="164"/>
      <c r="V230" s="164"/>
      <c r="W230" s="164"/>
      <c r="X230" s="64"/>
      <c r="Y230" s="69" t="str">
        <f t="shared" si="3"/>
        <v>０</v>
      </c>
    </row>
    <row r="231" spans="1:25" s="63" customFormat="1" ht="21.95" customHeight="1">
      <c r="A231" s="168"/>
      <c r="B231" s="169"/>
      <c r="C231" s="169"/>
      <c r="D231" s="167"/>
      <c r="E231" s="167"/>
      <c r="F231" s="173"/>
      <c r="G231" s="174"/>
      <c r="H231" s="174"/>
      <c r="I231" s="164"/>
      <c r="J231" s="164"/>
      <c r="K231" s="164"/>
      <c r="L231" s="164"/>
      <c r="M231" s="164"/>
      <c r="N231" s="164"/>
      <c r="O231" s="164"/>
      <c r="P231" s="164"/>
      <c r="Q231" s="164"/>
      <c r="R231" s="164"/>
      <c r="S231" s="164"/>
      <c r="T231" s="165"/>
      <c r="U231" s="164"/>
      <c r="V231" s="164"/>
      <c r="W231" s="164"/>
      <c r="X231" s="64"/>
      <c r="Y231" s="69" t="str">
        <f t="shared" si="3"/>
        <v>０</v>
      </c>
    </row>
    <row r="232" spans="1:25" s="63" customFormat="1" ht="21.95" customHeight="1">
      <c r="A232" s="168"/>
      <c r="B232" s="169"/>
      <c r="C232" s="169"/>
      <c r="D232" s="167"/>
      <c r="E232" s="167"/>
      <c r="F232" s="173"/>
      <c r="G232" s="174"/>
      <c r="H232" s="174"/>
      <c r="I232" s="164"/>
      <c r="J232" s="164"/>
      <c r="K232" s="164"/>
      <c r="L232" s="164"/>
      <c r="M232" s="164"/>
      <c r="N232" s="164"/>
      <c r="O232" s="164"/>
      <c r="P232" s="164"/>
      <c r="Q232" s="164"/>
      <c r="R232" s="164"/>
      <c r="S232" s="164"/>
      <c r="T232" s="165"/>
      <c r="U232" s="164"/>
      <c r="V232" s="164"/>
      <c r="W232" s="164"/>
      <c r="X232" s="64"/>
      <c r="Y232" s="69" t="str">
        <f t="shared" si="3"/>
        <v>０</v>
      </c>
    </row>
    <row r="233" spans="1:25" s="63" customFormat="1" ht="21.95" customHeight="1">
      <c r="A233" s="168"/>
      <c r="B233" s="169"/>
      <c r="C233" s="169"/>
      <c r="D233" s="167"/>
      <c r="E233" s="167"/>
      <c r="F233" s="173"/>
      <c r="G233" s="174"/>
      <c r="H233" s="174"/>
      <c r="I233" s="164"/>
      <c r="J233" s="164"/>
      <c r="K233" s="164"/>
      <c r="L233" s="164"/>
      <c r="M233" s="164"/>
      <c r="N233" s="164"/>
      <c r="O233" s="164"/>
      <c r="P233" s="164"/>
      <c r="Q233" s="164"/>
      <c r="R233" s="164"/>
      <c r="S233" s="164"/>
      <c r="T233" s="165"/>
      <c r="U233" s="164"/>
      <c r="V233" s="164"/>
      <c r="W233" s="164"/>
      <c r="X233" s="64"/>
      <c r="Y233" s="69" t="str">
        <f t="shared" si="3"/>
        <v>０</v>
      </c>
    </row>
    <row r="234" spans="1:25" s="63" customFormat="1" ht="21.95" customHeight="1">
      <c r="A234" s="168"/>
      <c r="B234" s="169"/>
      <c r="C234" s="169"/>
      <c r="D234" s="167"/>
      <c r="E234" s="167"/>
      <c r="F234" s="173"/>
      <c r="G234" s="174"/>
      <c r="H234" s="174"/>
      <c r="I234" s="164"/>
      <c r="J234" s="164"/>
      <c r="K234" s="164"/>
      <c r="L234" s="164"/>
      <c r="M234" s="164"/>
      <c r="N234" s="164"/>
      <c r="O234" s="164"/>
      <c r="P234" s="164"/>
      <c r="Q234" s="164"/>
      <c r="R234" s="164"/>
      <c r="S234" s="164"/>
      <c r="T234" s="165"/>
      <c r="U234" s="164"/>
      <c r="V234" s="164"/>
      <c r="W234" s="164"/>
      <c r="X234" s="64"/>
      <c r="Y234" s="69" t="str">
        <f t="shared" si="3"/>
        <v>０</v>
      </c>
    </row>
    <row r="235" spans="1:25" s="63" customFormat="1" ht="21.95" customHeight="1">
      <c r="A235" s="168"/>
      <c r="B235" s="169"/>
      <c r="C235" s="169"/>
      <c r="D235" s="167"/>
      <c r="E235" s="167"/>
      <c r="F235" s="173"/>
      <c r="G235" s="174"/>
      <c r="H235" s="174"/>
      <c r="I235" s="164"/>
      <c r="J235" s="164"/>
      <c r="K235" s="164"/>
      <c r="L235" s="164"/>
      <c r="M235" s="164"/>
      <c r="N235" s="164"/>
      <c r="O235" s="164"/>
      <c r="P235" s="164"/>
      <c r="Q235" s="164"/>
      <c r="R235" s="164"/>
      <c r="S235" s="164"/>
      <c r="T235" s="165"/>
      <c r="U235" s="164"/>
      <c r="V235" s="164"/>
      <c r="W235" s="164"/>
      <c r="X235" s="64"/>
      <c r="Y235" s="69" t="str">
        <f t="shared" si="3"/>
        <v>０</v>
      </c>
    </row>
    <row r="236" spans="1:25" s="63" customFormat="1" ht="21.95" customHeight="1">
      <c r="A236" s="168"/>
      <c r="B236" s="169"/>
      <c r="C236" s="169"/>
      <c r="D236" s="167"/>
      <c r="E236" s="167"/>
      <c r="F236" s="173"/>
      <c r="G236" s="174"/>
      <c r="H236" s="174"/>
      <c r="I236" s="164"/>
      <c r="J236" s="164"/>
      <c r="K236" s="164"/>
      <c r="L236" s="164"/>
      <c r="M236" s="164"/>
      <c r="N236" s="164"/>
      <c r="O236" s="164"/>
      <c r="P236" s="164"/>
      <c r="Q236" s="164"/>
      <c r="R236" s="164"/>
      <c r="S236" s="164"/>
      <c r="T236" s="165"/>
      <c r="U236" s="164"/>
      <c r="V236" s="164"/>
      <c r="W236" s="164"/>
      <c r="X236" s="64"/>
      <c r="Y236" s="69" t="str">
        <f t="shared" si="3"/>
        <v>０</v>
      </c>
    </row>
    <row r="237" spans="1:25" s="63" customFormat="1" ht="21.95" customHeight="1">
      <c r="A237" s="168"/>
      <c r="B237" s="169"/>
      <c r="C237" s="169"/>
      <c r="D237" s="167"/>
      <c r="E237" s="167"/>
      <c r="F237" s="173"/>
      <c r="G237" s="174"/>
      <c r="H237" s="174"/>
      <c r="I237" s="164"/>
      <c r="J237" s="164"/>
      <c r="K237" s="164"/>
      <c r="L237" s="164"/>
      <c r="M237" s="164"/>
      <c r="N237" s="164"/>
      <c r="O237" s="164"/>
      <c r="P237" s="164"/>
      <c r="Q237" s="164"/>
      <c r="R237" s="164"/>
      <c r="S237" s="164"/>
      <c r="T237" s="165"/>
      <c r="U237" s="164"/>
      <c r="V237" s="164"/>
      <c r="W237" s="164"/>
      <c r="X237" s="64"/>
      <c r="Y237" s="69" t="str">
        <f t="shared" si="3"/>
        <v>０</v>
      </c>
    </row>
    <row r="238" spans="1:25" s="63" customFormat="1" ht="21.95" customHeight="1">
      <c r="A238" s="168"/>
      <c r="B238" s="169"/>
      <c r="C238" s="169"/>
      <c r="D238" s="167"/>
      <c r="E238" s="167"/>
      <c r="F238" s="173"/>
      <c r="G238" s="174"/>
      <c r="H238" s="174"/>
      <c r="I238" s="164"/>
      <c r="J238" s="164"/>
      <c r="K238" s="164"/>
      <c r="L238" s="164"/>
      <c r="M238" s="164"/>
      <c r="N238" s="164"/>
      <c r="O238" s="164"/>
      <c r="P238" s="164"/>
      <c r="Q238" s="164"/>
      <c r="R238" s="164"/>
      <c r="S238" s="164"/>
      <c r="T238" s="165"/>
      <c r="U238" s="164"/>
      <c r="V238" s="164"/>
      <c r="W238" s="164"/>
      <c r="X238" s="64"/>
      <c r="Y238" s="69" t="str">
        <f t="shared" si="3"/>
        <v>０</v>
      </c>
    </row>
    <row r="239" spans="1:25" s="63" customFormat="1" ht="21.95" customHeight="1">
      <c r="A239" s="168"/>
      <c r="B239" s="169"/>
      <c r="C239" s="169"/>
      <c r="D239" s="167"/>
      <c r="E239" s="167"/>
      <c r="F239" s="173"/>
      <c r="G239" s="174"/>
      <c r="H239" s="174"/>
      <c r="I239" s="164"/>
      <c r="J239" s="164"/>
      <c r="K239" s="164"/>
      <c r="L239" s="164"/>
      <c r="M239" s="164"/>
      <c r="N239" s="164"/>
      <c r="O239" s="164"/>
      <c r="P239" s="164"/>
      <c r="Q239" s="164"/>
      <c r="R239" s="164"/>
      <c r="S239" s="164"/>
      <c r="T239" s="165"/>
      <c r="U239" s="164"/>
      <c r="V239" s="164"/>
      <c r="W239" s="164"/>
      <c r="X239" s="64"/>
      <c r="Y239" s="69" t="str">
        <f t="shared" si="3"/>
        <v>０</v>
      </c>
    </row>
    <row r="240" spans="1:25" s="63" customFormat="1" ht="21.95" customHeight="1">
      <c r="A240" s="168"/>
      <c r="B240" s="169"/>
      <c r="C240" s="169"/>
      <c r="D240" s="167"/>
      <c r="E240" s="167"/>
      <c r="F240" s="173"/>
      <c r="G240" s="174"/>
      <c r="H240" s="174"/>
      <c r="I240" s="164"/>
      <c r="J240" s="164"/>
      <c r="K240" s="164"/>
      <c r="L240" s="164"/>
      <c r="M240" s="164"/>
      <c r="N240" s="164"/>
      <c r="O240" s="164"/>
      <c r="P240" s="164"/>
      <c r="Q240" s="164"/>
      <c r="R240" s="164"/>
      <c r="S240" s="164"/>
      <c r="T240" s="165"/>
      <c r="U240" s="164"/>
      <c r="V240" s="164"/>
      <c r="W240" s="164"/>
      <c r="X240" s="64"/>
      <c r="Y240" s="69" t="str">
        <f t="shared" ref="Y240:Y303" si="4">IF((COUNTIF(D240,"*7000*")&gt;0)+(COUNTIF(D240,"*7010*")&gt;0)+(COUNTIF(D240,"*7100*")&gt;0)+(COUNTIF(D240,"*7110*")&gt;0)+(COUNTIF(D240,"*7200*")&gt;0)+(COUNTIF(D240,"*7210*")&gt;0)+(COUNTIF(D240,"*7300*")&gt;0)+(COUNTIF(D240,"*7411*")&gt;0)+(COUNTIF(D240,"*7412*")&gt;0)+(COUNTIF(D240,"*7413*")&gt;0)+(COUNTIF(D240,"*7421*")&gt;0)+(COUNTIF(D240,"*7422*")&gt;0)+(COUNTIF(D240,"*7423*")&gt;0)+(COUNTIF(D240,"*7424*")&gt;0)+(COUNTIF(D240,"*7425*")&gt;0)+(COUNTIF(D240,"*7426*")&gt;0)+(COUNTIF(D240,"*7427*")&gt;0)+(COUNTIF(D240,"*7428*")&gt;0)+(COUNTIF(D240,"*7429*")&gt;0)+(COUNTIF(D240,"*7900*")&gt;0),"1","０")</f>
        <v>０</v>
      </c>
    </row>
    <row r="241" spans="1:25" s="63" customFormat="1" ht="21.95" customHeight="1">
      <c r="A241" s="168"/>
      <c r="B241" s="169"/>
      <c r="C241" s="169"/>
      <c r="D241" s="167"/>
      <c r="E241" s="167"/>
      <c r="F241" s="173"/>
      <c r="G241" s="174"/>
      <c r="H241" s="174"/>
      <c r="I241" s="164"/>
      <c r="J241" s="164"/>
      <c r="K241" s="164"/>
      <c r="L241" s="164"/>
      <c r="M241" s="164"/>
      <c r="N241" s="164"/>
      <c r="O241" s="164"/>
      <c r="P241" s="164"/>
      <c r="Q241" s="164"/>
      <c r="R241" s="164"/>
      <c r="S241" s="164"/>
      <c r="T241" s="165"/>
      <c r="U241" s="164"/>
      <c r="V241" s="164"/>
      <c r="W241" s="164"/>
      <c r="X241" s="64"/>
      <c r="Y241" s="69" t="str">
        <f t="shared" si="4"/>
        <v>０</v>
      </c>
    </row>
    <row r="242" spans="1:25" s="63" customFormat="1" ht="21.95" customHeight="1">
      <c r="A242" s="168"/>
      <c r="B242" s="169"/>
      <c r="C242" s="169"/>
      <c r="D242" s="167"/>
      <c r="E242" s="167"/>
      <c r="F242" s="173"/>
      <c r="G242" s="174"/>
      <c r="H242" s="174"/>
      <c r="I242" s="164"/>
      <c r="J242" s="164"/>
      <c r="K242" s="164"/>
      <c r="L242" s="164"/>
      <c r="M242" s="164"/>
      <c r="N242" s="164"/>
      <c r="O242" s="164"/>
      <c r="P242" s="164"/>
      <c r="Q242" s="164"/>
      <c r="R242" s="164"/>
      <c r="S242" s="164"/>
      <c r="T242" s="165"/>
      <c r="U242" s="164"/>
      <c r="V242" s="164"/>
      <c r="W242" s="164"/>
      <c r="X242" s="64"/>
      <c r="Y242" s="69" t="str">
        <f t="shared" si="4"/>
        <v>０</v>
      </c>
    </row>
    <row r="243" spans="1:25" s="63" customFormat="1" ht="21.95" customHeight="1">
      <c r="A243" s="168"/>
      <c r="B243" s="169"/>
      <c r="C243" s="169"/>
      <c r="D243" s="167"/>
      <c r="E243" s="167"/>
      <c r="F243" s="173"/>
      <c r="G243" s="174"/>
      <c r="H243" s="174"/>
      <c r="I243" s="164"/>
      <c r="J243" s="164"/>
      <c r="K243" s="164"/>
      <c r="L243" s="164"/>
      <c r="M243" s="164"/>
      <c r="N243" s="164"/>
      <c r="O243" s="164"/>
      <c r="P243" s="164"/>
      <c r="Q243" s="164"/>
      <c r="R243" s="164"/>
      <c r="S243" s="164"/>
      <c r="T243" s="165"/>
      <c r="U243" s="164"/>
      <c r="V243" s="164"/>
      <c r="W243" s="164"/>
      <c r="X243" s="64"/>
      <c r="Y243" s="69" t="str">
        <f t="shared" si="4"/>
        <v>０</v>
      </c>
    </row>
    <row r="244" spans="1:25" s="63" customFormat="1" ht="21.95" customHeight="1">
      <c r="A244" s="168"/>
      <c r="B244" s="169"/>
      <c r="C244" s="169"/>
      <c r="D244" s="167"/>
      <c r="E244" s="167"/>
      <c r="F244" s="173"/>
      <c r="G244" s="174"/>
      <c r="H244" s="174"/>
      <c r="I244" s="164"/>
      <c r="J244" s="164"/>
      <c r="K244" s="164"/>
      <c r="L244" s="164"/>
      <c r="M244" s="164"/>
      <c r="N244" s="164"/>
      <c r="O244" s="164"/>
      <c r="P244" s="164"/>
      <c r="Q244" s="164"/>
      <c r="R244" s="164"/>
      <c r="S244" s="164"/>
      <c r="T244" s="165"/>
      <c r="U244" s="164"/>
      <c r="V244" s="164"/>
      <c r="W244" s="164"/>
      <c r="X244" s="64"/>
      <c r="Y244" s="69" t="str">
        <f t="shared" si="4"/>
        <v>０</v>
      </c>
    </row>
    <row r="245" spans="1:25" s="63" customFormat="1" ht="21.95" customHeight="1">
      <c r="A245" s="168"/>
      <c r="B245" s="169"/>
      <c r="C245" s="169"/>
      <c r="D245" s="167"/>
      <c r="E245" s="167"/>
      <c r="F245" s="173"/>
      <c r="G245" s="174"/>
      <c r="H245" s="174"/>
      <c r="I245" s="164"/>
      <c r="J245" s="164"/>
      <c r="K245" s="164"/>
      <c r="L245" s="164"/>
      <c r="M245" s="164"/>
      <c r="N245" s="164"/>
      <c r="O245" s="164"/>
      <c r="P245" s="164"/>
      <c r="Q245" s="164"/>
      <c r="R245" s="164"/>
      <c r="S245" s="164"/>
      <c r="T245" s="165"/>
      <c r="U245" s="164"/>
      <c r="V245" s="164"/>
      <c r="W245" s="164"/>
      <c r="X245" s="64"/>
      <c r="Y245" s="69" t="str">
        <f t="shared" si="4"/>
        <v>０</v>
      </c>
    </row>
    <row r="246" spans="1:25" s="63" customFormat="1" ht="21.95" customHeight="1">
      <c r="A246" s="168"/>
      <c r="B246" s="169"/>
      <c r="C246" s="169"/>
      <c r="D246" s="167"/>
      <c r="E246" s="167"/>
      <c r="F246" s="173"/>
      <c r="G246" s="174"/>
      <c r="H246" s="174"/>
      <c r="I246" s="164"/>
      <c r="J246" s="164"/>
      <c r="K246" s="164"/>
      <c r="L246" s="164"/>
      <c r="M246" s="164"/>
      <c r="N246" s="164"/>
      <c r="O246" s="164"/>
      <c r="P246" s="164"/>
      <c r="Q246" s="164"/>
      <c r="R246" s="164"/>
      <c r="S246" s="164"/>
      <c r="T246" s="165"/>
      <c r="U246" s="164"/>
      <c r="V246" s="164"/>
      <c r="W246" s="164"/>
      <c r="X246" s="64"/>
      <c r="Y246" s="69" t="str">
        <f t="shared" si="4"/>
        <v>０</v>
      </c>
    </row>
    <row r="247" spans="1:25" s="63" customFormat="1" ht="21.95" customHeight="1">
      <c r="A247" s="168"/>
      <c r="B247" s="169"/>
      <c r="C247" s="169"/>
      <c r="D247" s="167"/>
      <c r="E247" s="167"/>
      <c r="F247" s="173"/>
      <c r="G247" s="174"/>
      <c r="H247" s="174"/>
      <c r="I247" s="164"/>
      <c r="J247" s="164"/>
      <c r="K247" s="164"/>
      <c r="L247" s="164"/>
      <c r="M247" s="164"/>
      <c r="N247" s="164"/>
      <c r="O247" s="164"/>
      <c r="P247" s="164"/>
      <c r="Q247" s="164"/>
      <c r="R247" s="164"/>
      <c r="S247" s="164"/>
      <c r="T247" s="165"/>
      <c r="U247" s="164"/>
      <c r="V247" s="164"/>
      <c r="W247" s="164"/>
      <c r="X247" s="64"/>
      <c r="Y247" s="69" t="str">
        <f t="shared" si="4"/>
        <v>０</v>
      </c>
    </row>
    <row r="248" spans="1:25" s="63" customFormat="1" ht="21.95" customHeight="1">
      <c r="A248" s="168"/>
      <c r="B248" s="169"/>
      <c r="C248" s="169"/>
      <c r="D248" s="167"/>
      <c r="E248" s="167"/>
      <c r="F248" s="173"/>
      <c r="G248" s="174"/>
      <c r="H248" s="174"/>
      <c r="I248" s="164"/>
      <c r="J248" s="164"/>
      <c r="K248" s="164"/>
      <c r="L248" s="164"/>
      <c r="M248" s="164"/>
      <c r="N248" s="164"/>
      <c r="O248" s="164"/>
      <c r="P248" s="164"/>
      <c r="Q248" s="164"/>
      <c r="R248" s="164"/>
      <c r="S248" s="164"/>
      <c r="T248" s="165"/>
      <c r="U248" s="164"/>
      <c r="V248" s="164"/>
      <c r="W248" s="164"/>
      <c r="X248" s="64"/>
      <c r="Y248" s="69" t="str">
        <f t="shared" si="4"/>
        <v>０</v>
      </c>
    </row>
    <row r="249" spans="1:25" s="63" customFormat="1" ht="21.95" customHeight="1">
      <c r="A249" s="168"/>
      <c r="B249" s="169"/>
      <c r="C249" s="169"/>
      <c r="D249" s="167"/>
      <c r="E249" s="167"/>
      <c r="F249" s="173"/>
      <c r="G249" s="174"/>
      <c r="H249" s="174"/>
      <c r="I249" s="164"/>
      <c r="J249" s="164"/>
      <c r="K249" s="164"/>
      <c r="L249" s="164"/>
      <c r="M249" s="164"/>
      <c r="N249" s="164"/>
      <c r="O249" s="164"/>
      <c r="P249" s="164"/>
      <c r="Q249" s="164"/>
      <c r="R249" s="164"/>
      <c r="S249" s="164"/>
      <c r="T249" s="165"/>
      <c r="U249" s="164"/>
      <c r="V249" s="164"/>
      <c r="W249" s="164"/>
      <c r="X249" s="64"/>
      <c r="Y249" s="69" t="str">
        <f t="shared" si="4"/>
        <v>０</v>
      </c>
    </row>
    <row r="250" spans="1:25" s="63" customFormat="1" ht="21.95" customHeight="1">
      <c r="A250" s="168"/>
      <c r="B250" s="169"/>
      <c r="C250" s="169"/>
      <c r="D250" s="167"/>
      <c r="E250" s="167"/>
      <c r="F250" s="173"/>
      <c r="G250" s="174"/>
      <c r="H250" s="174"/>
      <c r="I250" s="164"/>
      <c r="J250" s="164"/>
      <c r="K250" s="164"/>
      <c r="L250" s="164"/>
      <c r="M250" s="164"/>
      <c r="N250" s="164"/>
      <c r="O250" s="164"/>
      <c r="P250" s="164"/>
      <c r="Q250" s="164"/>
      <c r="R250" s="164"/>
      <c r="S250" s="164"/>
      <c r="T250" s="165"/>
      <c r="U250" s="164"/>
      <c r="V250" s="164"/>
      <c r="W250" s="164"/>
      <c r="X250" s="64"/>
      <c r="Y250" s="69" t="str">
        <f t="shared" si="4"/>
        <v>０</v>
      </c>
    </row>
    <row r="251" spans="1:25" s="63" customFormat="1" ht="21.95" customHeight="1">
      <c r="A251" s="168"/>
      <c r="B251" s="169"/>
      <c r="C251" s="169"/>
      <c r="D251" s="167"/>
      <c r="E251" s="167"/>
      <c r="F251" s="173"/>
      <c r="G251" s="174"/>
      <c r="H251" s="174"/>
      <c r="I251" s="164"/>
      <c r="J251" s="164"/>
      <c r="K251" s="164"/>
      <c r="L251" s="164"/>
      <c r="M251" s="164"/>
      <c r="N251" s="164"/>
      <c r="O251" s="164"/>
      <c r="P251" s="164"/>
      <c r="Q251" s="164"/>
      <c r="R251" s="164"/>
      <c r="S251" s="164"/>
      <c r="T251" s="165"/>
      <c r="U251" s="164"/>
      <c r="V251" s="164"/>
      <c r="W251" s="164"/>
      <c r="X251" s="64"/>
      <c r="Y251" s="69" t="str">
        <f t="shared" si="4"/>
        <v>０</v>
      </c>
    </row>
    <row r="252" spans="1:25" s="63" customFormat="1" ht="21.95" customHeight="1">
      <c r="A252" s="168"/>
      <c r="B252" s="169"/>
      <c r="C252" s="169"/>
      <c r="D252" s="167"/>
      <c r="E252" s="167"/>
      <c r="F252" s="173"/>
      <c r="G252" s="174"/>
      <c r="H252" s="174"/>
      <c r="I252" s="164"/>
      <c r="J252" s="164"/>
      <c r="K252" s="164"/>
      <c r="L252" s="164"/>
      <c r="M252" s="164"/>
      <c r="N252" s="164"/>
      <c r="O252" s="164"/>
      <c r="P252" s="164"/>
      <c r="Q252" s="164"/>
      <c r="R252" s="164"/>
      <c r="S252" s="164"/>
      <c r="T252" s="165"/>
      <c r="U252" s="164"/>
      <c r="V252" s="164"/>
      <c r="W252" s="164"/>
      <c r="X252" s="64"/>
      <c r="Y252" s="69" t="str">
        <f t="shared" si="4"/>
        <v>０</v>
      </c>
    </row>
    <row r="253" spans="1:25" s="63" customFormat="1" ht="21.95" customHeight="1">
      <c r="A253" s="168"/>
      <c r="B253" s="169"/>
      <c r="C253" s="169"/>
      <c r="D253" s="167"/>
      <c r="E253" s="167"/>
      <c r="F253" s="173"/>
      <c r="G253" s="174"/>
      <c r="H253" s="174"/>
      <c r="I253" s="164"/>
      <c r="J253" s="164"/>
      <c r="K253" s="164"/>
      <c r="L253" s="164"/>
      <c r="M253" s="164"/>
      <c r="N253" s="164"/>
      <c r="O253" s="164"/>
      <c r="P253" s="164"/>
      <c r="Q253" s="164"/>
      <c r="R253" s="164"/>
      <c r="S253" s="164"/>
      <c r="T253" s="165"/>
      <c r="U253" s="164"/>
      <c r="V253" s="164"/>
      <c r="W253" s="164"/>
      <c r="X253" s="64"/>
      <c r="Y253" s="69" t="str">
        <f t="shared" si="4"/>
        <v>０</v>
      </c>
    </row>
    <row r="254" spans="1:25" s="63" customFormat="1" ht="21.95" customHeight="1">
      <c r="A254" s="168"/>
      <c r="B254" s="169"/>
      <c r="C254" s="169"/>
      <c r="D254" s="167"/>
      <c r="E254" s="167"/>
      <c r="F254" s="173"/>
      <c r="G254" s="174"/>
      <c r="H254" s="174"/>
      <c r="I254" s="164"/>
      <c r="J254" s="164"/>
      <c r="K254" s="164"/>
      <c r="L254" s="164"/>
      <c r="M254" s="164"/>
      <c r="N254" s="164"/>
      <c r="O254" s="164"/>
      <c r="P254" s="164"/>
      <c r="Q254" s="164"/>
      <c r="R254" s="164"/>
      <c r="S254" s="164"/>
      <c r="T254" s="165"/>
      <c r="U254" s="164"/>
      <c r="V254" s="164"/>
      <c r="W254" s="164"/>
      <c r="X254" s="64"/>
      <c r="Y254" s="69" t="str">
        <f t="shared" si="4"/>
        <v>０</v>
      </c>
    </row>
    <row r="255" spans="1:25" s="63" customFormat="1" ht="21.95" customHeight="1">
      <c r="A255" s="168"/>
      <c r="B255" s="169"/>
      <c r="C255" s="169"/>
      <c r="D255" s="167"/>
      <c r="E255" s="167"/>
      <c r="F255" s="173"/>
      <c r="G255" s="174"/>
      <c r="H255" s="174"/>
      <c r="I255" s="164"/>
      <c r="J255" s="164"/>
      <c r="K255" s="164"/>
      <c r="L255" s="164"/>
      <c r="M255" s="164"/>
      <c r="N255" s="164"/>
      <c r="O255" s="164"/>
      <c r="P255" s="164"/>
      <c r="Q255" s="164"/>
      <c r="R255" s="164"/>
      <c r="S255" s="164"/>
      <c r="T255" s="165"/>
      <c r="U255" s="164"/>
      <c r="V255" s="164"/>
      <c r="W255" s="164"/>
      <c r="X255" s="64"/>
      <c r="Y255" s="69" t="str">
        <f t="shared" si="4"/>
        <v>０</v>
      </c>
    </row>
    <row r="256" spans="1:25" s="63" customFormat="1" ht="21.95" customHeight="1">
      <c r="A256" s="168"/>
      <c r="B256" s="169"/>
      <c r="C256" s="169"/>
      <c r="D256" s="167"/>
      <c r="E256" s="167"/>
      <c r="F256" s="173"/>
      <c r="G256" s="174"/>
      <c r="H256" s="174"/>
      <c r="I256" s="164"/>
      <c r="J256" s="164"/>
      <c r="K256" s="164"/>
      <c r="L256" s="164"/>
      <c r="M256" s="164"/>
      <c r="N256" s="164"/>
      <c r="O256" s="164"/>
      <c r="P256" s="164"/>
      <c r="Q256" s="164"/>
      <c r="R256" s="164"/>
      <c r="S256" s="164"/>
      <c r="T256" s="165"/>
      <c r="U256" s="164"/>
      <c r="V256" s="164"/>
      <c r="W256" s="164"/>
      <c r="X256" s="64"/>
      <c r="Y256" s="69" t="str">
        <f t="shared" si="4"/>
        <v>０</v>
      </c>
    </row>
    <row r="257" spans="1:25" s="63" customFormat="1" ht="21.95" customHeight="1">
      <c r="A257" s="168"/>
      <c r="B257" s="169"/>
      <c r="C257" s="169"/>
      <c r="D257" s="167"/>
      <c r="E257" s="167"/>
      <c r="F257" s="173"/>
      <c r="G257" s="174"/>
      <c r="H257" s="174"/>
      <c r="I257" s="164"/>
      <c r="J257" s="164"/>
      <c r="K257" s="164"/>
      <c r="L257" s="164"/>
      <c r="M257" s="164"/>
      <c r="N257" s="164"/>
      <c r="O257" s="164"/>
      <c r="P257" s="164"/>
      <c r="Q257" s="164"/>
      <c r="R257" s="164"/>
      <c r="S257" s="164"/>
      <c r="T257" s="165"/>
      <c r="U257" s="164"/>
      <c r="V257" s="164"/>
      <c r="W257" s="164"/>
      <c r="X257" s="64"/>
      <c r="Y257" s="69" t="str">
        <f t="shared" si="4"/>
        <v>０</v>
      </c>
    </row>
    <row r="258" spans="1:25" s="63" customFormat="1" ht="21.95" customHeight="1">
      <c r="A258" s="168"/>
      <c r="B258" s="169"/>
      <c r="C258" s="169"/>
      <c r="D258" s="167"/>
      <c r="E258" s="167"/>
      <c r="F258" s="173"/>
      <c r="G258" s="174"/>
      <c r="H258" s="174"/>
      <c r="I258" s="164"/>
      <c r="J258" s="164"/>
      <c r="K258" s="164"/>
      <c r="L258" s="164"/>
      <c r="M258" s="164"/>
      <c r="N258" s="164"/>
      <c r="O258" s="164"/>
      <c r="P258" s="164"/>
      <c r="Q258" s="164"/>
      <c r="R258" s="164"/>
      <c r="S258" s="164"/>
      <c r="T258" s="165"/>
      <c r="U258" s="164"/>
      <c r="V258" s="164"/>
      <c r="W258" s="164"/>
      <c r="X258" s="64"/>
      <c r="Y258" s="69" t="str">
        <f t="shared" si="4"/>
        <v>０</v>
      </c>
    </row>
    <row r="259" spans="1:25" s="63" customFormat="1" ht="21.95" customHeight="1">
      <c r="A259" s="168"/>
      <c r="B259" s="169"/>
      <c r="C259" s="169"/>
      <c r="D259" s="167"/>
      <c r="E259" s="167"/>
      <c r="F259" s="173"/>
      <c r="G259" s="174"/>
      <c r="H259" s="174"/>
      <c r="I259" s="164"/>
      <c r="J259" s="164"/>
      <c r="K259" s="164"/>
      <c r="L259" s="164"/>
      <c r="M259" s="164"/>
      <c r="N259" s="164"/>
      <c r="O259" s="164"/>
      <c r="P259" s="164"/>
      <c r="Q259" s="164"/>
      <c r="R259" s="164"/>
      <c r="S259" s="164"/>
      <c r="T259" s="165"/>
      <c r="U259" s="164"/>
      <c r="V259" s="164"/>
      <c r="W259" s="164"/>
      <c r="X259" s="64"/>
      <c r="Y259" s="69" t="str">
        <f t="shared" si="4"/>
        <v>０</v>
      </c>
    </row>
    <row r="260" spans="1:25" s="63" customFormat="1" ht="21.95" customHeight="1">
      <c r="A260" s="168"/>
      <c r="B260" s="169"/>
      <c r="C260" s="169"/>
      <c r="D260" s="167"/>
      <c r="E260" s="167"/>
      <c r="F260" s="173"/>
      <c r="G260" s="174"/>
      <c r="H260" s="174"/>
      <c r="I260" s="164"/>
      <c r="J260" s="164"/>
      <c r="K260" s="164"/>
      <c r="L260" s="164"/>
      <c r="M260" s="164"/>
      <c r="N260" s="164"/>
      <c r="O260" s="164"/>
      <c r="P260" s="164"/>
      <c r="Q260" s="164"/>
      <c r="R260" s="164"/>
      <c r="S260" s="164"/>
      <c r="T260" s="165"/>
      <c r="U260" s="164"/>
      <c r="V260" s="164"/>
      <c r="W260" s="164"/>
      <c r="X260" s="64"/>
      <c r="Y260" s="69" t="str">
        <f t="shared" si="4"/>
        <v>０</v>
      </c>
    </row>
    <row r="261" spans="1:25" s="63" customFormat="1" ht="21.95" customHeight="1">
      <c r="A261" s="168"/>
      <c r="B261" s="169"/>
      <c r="C261" s="169"/>
      <c r="D261" s="167"/>
      <c r="E261" s="167"/>
      <c r="F261" s="173"/>
      <c r="G261" s="174"/>
      <c r="H261" s="174"/>
      <c r="I261" s="164"/>
      <c r="J261" s="164"/>
      <c r="K261" s="164"/>
      <c r="L261" s="164"/>
      <c r="M261" s="164"/>
      <c r="N261" s="164"/>
      <c r="O261" s="164"/>
      <c r="P261" s="164"/>
      <c r="Q261" s="164"/>
      <c r="R261" s="164"/>
      <c r="S261" s="164"/>
      <c r="T261" s="165"/>
      <c r="U261" s="164"/>
      <c r="V261" s="164"/>
      <c r="W261" s="164"/>
      <c r="X261" s="64"/>
      <c r="Y261" s="69" t="str">
        <f t="shared" si="4"/>
        <v>０</v>
      </c>
    </row>
    <row r="262" spans="1:25" s="63" customFormat="1" ht="21.95" customHeight="1">
      <c r="A262" s="168"/>
      <c r="B262" s="169"/>
      <c r="C262" s="169"/>
      <c r="D262" s="167"/>
      <c r="E262" s="167"/>
      <c r="F262" s="173"/>
      <c r="G262" s="174"/>
      <c r="H262" s="174"/>
      <c r="I262" s="164"/>
      <c r="J262" s="164"/>
      <c r="K262" s="164"/>
      <c r="L262" s="164"/>
      <c r="M262" s="164"/>
      <c r="N262" s="164"/>
      <c r="O262" s="164"/>
      <c r="P262" s="164"/>
      <c r="Q262" s="164"/>
      <c r="R262" s="164"/>
      <c r="S262" s="164"/>
      <c r="T262" s="165"/>
      <c r="U262" s="164"/>
      <c r="V262" s="164"/>
      <c r="W262" s="164"/>
      <c r="X262" s="64"/>
      <c r="Y262" s="69" t="str">
        <f t="shared" si="4"/>
        <v>０</v>
      </c>
    </row>
    <row r="263" spans="1:25" s="63" customFormat="1" ht="21.95" customHeight="1">
      <c r="A263" s="168"/>
      <c r="B263" s="169"/>
      <c r="C263" s="169"/>
      <c r="D263" s="167"/>
      <c r="E263" s="167"/>
      <c r="F263" s="173"/>
      <c r="G263" s="174"/>
      <c r="H263" s="174"/>
      <c r="I263" s="164"/>
      <c r="J263" s="164"/>
      <c r="K263" s="164"/>
      <c r="L263" s="164"/>
      <c r="M263" s="164"/>
      <c r="N263" s="164"/>
      <c r="O263" s="164"/>
      <c r="P263" s="164"/>
      <c r="Q263" s="164"/>
      <c r="R263" s="164"/>
      <c r="S263" s="164"/>
      <c r="T263" s="165"/>
      <c r="U263" s="164"/>
      <c r="V263" s="164"/>
      <c r="W263" s="164"/>
      <c r="X263" s="64"/>
      <c r="Y263" s="69" t="str">
        <f t="shared" si="4"/>
        <v>０</v>
      </c>
    </row>
    <row r="264" spans="1:25" s="63" customFormat="1" ht="21.95" customHeight="1">
      <c r="A264" s="168"/>
      <c r="B264" s="169"/>
      <c r="C264" s="169"/>
      <c r="D264" s="167"/>
      <c r="E264" s="167"/>
      <c r="F264" s="173"/>
      <c r="G264" s="174"/>
      <c r="H264" s="174"/>
      <c r="I264" s="164"/>
      <c r="J264" s="164"/>
      <c r="K264" s="164"/>
      <c r="L264" s="164"/>
      <c r="M264" s="164"/>
      <c r="N264" s="164"/>
      <c r="O264" s="164"/>
      <c r="P264" s="164"/>
      <c r="Q264" s="164"/>
      <c r="R264" s="164"/>
      <c r="S264" s="164"/>
      <c r="T264" s="165"/>
      <c r="U264" s="164"/>
      <c r="V264" s="164"/>
      <c r="W264" s="164"/>
      <c r="X264" s="64"/>
      <c r="Y264" s="69" t="str">
        <f t="shared" si="4"/>
        <v>０</v>
      </c>
    </row>
    <row r="265" spans="1:25" s="63" customFormat="1" ht="21.95" customHeight="1">
      <c r="A265" s="168"/>
      <c r="B265" s="169"/>
      <c r="C265" s="169"/>
      <c r="D265" s="167"/>
      <c r="E265" s="167"/>
      <c r="F265" s="173"/>
      <c r="G265" s="174"/>
      <c r="H265" s="174"/>
      <c r="I265" s="164"/>
      <c r="J265" s="164"/>
      <c r="K265" s="164"/>
      <c r="L265" s="164"/>
      <c r="M265" s="164"/>
      <c r="N265" s="164"/>
      <c r="O265" s="164"/>
      <c r="P265" s="164"/>
      <c r="Q265" s="164"/>
      <c r="R265" s="164"/>
      <c r="S265" s="164"/>
      <c r="T265" s="165"/>
      <c r="U265" s="164"/>
      <c r="V265" s="164"/>
      <c r="W265" s="164"/>
      <c r="X265" s="64"/>
      <c r="Y265" s="69" t="str">
        <f t="shared" si="4"/>
        <v>０</v>
      </c>
    </row>
    <row r="266" spans="1:25" s="63" customFormat="1" ht="21.95" customHeight="1">
      <c r="A266" s="168"/>
      <c r="B266" s="169"/>
      <c r="C266" s="169"/>
      <c r="D266" s="167"/>
      <c r="E266" s="167"/>
      <c r="F266" s="173"/>
      <c r="G266" s="174"/>
      <c r="H266" s="174"/>
      <c r="I266" s="164"/>
      <c r="J266" s="164"/>
      <c r="K266" s="164"/>
      <c r="L266" s="164"/>
      <c r="M266" s="164"/>
      <c r="N266" s="164"/>
      <c r="O266" s="164"/>
      <c r="P266" s="164"/>
      <c r="Q266" s="164"/>
      <c r="R266" s="164"/>
      <c r="S266" s="164"/>
      <c r="T266" s="165"/>
      <c r="U266" s="164"/>
      <c r="V266" s="164"/>
      <c r="W266" s="164"/>
      <c r="X266" s="64"/>
      <c r="Y266" s="69" t="str">
        <f t="shared" si="4"/>
        <v>０</v>
      </c>
    </row>
    <row r="267" spans="1:25" s="63" customFormat="1" ht="21.95" customHeight="1">
      <c r="A267" s="168"/>
      <c r="B267" s="169"/>
      <c r="C267" s="169"/>
      <c r="D267" s="167"/>
      <c r="E267" s="167"/>
      <c r="F267" s="173"/>
      <c r="G267" s="174"/>
      <c r="H267" s="174"/>
      <c r="I267" s="164"/>
      <c r="J267" s="164"/>
      <c r="K267" s="164"/>
      <c r="L267" s="164"/>
      <c r="M267" s="164"/>
      <c r="N267" s="164"/>
      <c r="O267" s="164"/>
      <c r="P267" s="164"/>
      <c r="Q267" s="164"/>
      <c r="R267" s="164"/>
      <c r="S267" s="164"/>
      <c r="T267" s="165"/>
      <c r="U267" s="164"/>
      <c r="V267" s="164"/>
      <c r="W267" s="164"/>
      <c r="X267" s="64"/>
      <c r="Y267" s="69" t="str">
        <f t="shared" si="4"/>
        <v>０</v>
      </c>
    </row>
    <row r="268" spans="1:25" s="63" customFormat="1" ht="21.95" customHeight="1">
      <c r="A268" s="168"/>
      <c r="B268" s="169"/>
      <c r="C268" s="169"/>
      <c r="D268" s="167"/>
      <c r="E268" s="167"/>
      <c r="F268" s="173"/>
      <c r="G268" s="174"/>
      <c r="H268" s="174"/>
      <c r="I268" s="164"/>
      <c r="J268" s="164"/>
      <c r="K268" s="164"/>
      <c r="L268" s="164"/>
      <c r="M268" s="164"/>
      <c r="N268" s="164"/>
      <c r="O268" s="164"/>
      <c r="P268" s="164"/>
      <c r="Q268" s="164"/>
      <c r="R268" s="164"/>
      <c r="S268" s="164"/>
      <c r="T268" s="165"/>
      <c r="U268" s="164"/>
      <c r="V268" s="164"/>
      <c r="W268" s="164"/>
      <c r="X268" s="64"/>
      <c r="Y268" s="69" t="str">
        <f t="shared" si="4"/>
        <v>０</v>
      </c>
    </row>
    <row r="269" spans="1:25" s="63" customFormat="1" ht="21.95" customHeight="1">
      <c r="A269" s="168"/>
      <c r="B269" s="169"/>
      <c r="C269" s="169"/>
      <c r="D269" s="167"/>
      <c r="E269" s="167"/>
      <c r="F269" s="173"/>
      <c r="G269" s="174"/>
      <c r="H269" s="174"/>
      <c r="I269" s="164"/>
      <c r="J269" s="164"/>
      <c r="K269" s="164"/>
      <c r="L269" s="164"/>
      <c r="M269" s="164"/>
      <c r="N269" s="164"/>
      <c r="O269" s="164"/>
      <c r="P269" s="164"/>
      <c r="Q269" s="164"/>
      <c r="R269" s="164"/>
      <c r="S269" s="164"/>
      <c r="T269" s="165"/>
      <c r="U269" s="164"/>
      <c r="V269" s="164"/>
      <c r="W269" s="164"/>
      <c r="X269" s="64"/>
      <c r="Y269" s="69" t="str">
        <f t="shared" si="4"/>
        <v>０</v>
      </c>
    </row>
    <row r="270" spans="1:25" s="63" customFormat="1" ht="21.95" customHeight="1">
      <c r="A270" s="168"/>
      <c r="B270" s="169"/>
      <c r="C270" s="169"/>
      <c r="D270" s="167"/>
      <c r="E270" s="167"/>
      <c r="F270" s="173"/>
      <c r="G270" s="174"/>
      <c r="H270" s="174"/>
      <c r="I270" s="164"/>
      <c r="J270" s="164"/>
      <c r="K270" s="164"/>
      <c r="L270" s="164"/>
      <c r="M270" s="164"/>
      <c r="N270" s="164"/>
      <c r="O270" s="164"/>
      <c r="P270" s="164"/>
      <c r="Q270" s="164"/>
      <c r="R270" s="164"/>
      <c r="S270" s="164"/>
      <c r="T270" s="165"/>
      <c r="U270" s="164"/>
      <c r="V270" s="164"/>
      <c r="W270" s="164"/>
      <c r="X270" s="64"/>
      <c r="Y270" s="69" t="str">
        <f t="shared" si="4"/>
        <v>０</v>
      </c>
    </row>
    <row r="271" spans="1:25" s="63" customFormat="1" ht="21.95" customHeight="1">
      <c r="A271" s="168"/>
      <c r="B271" s="169"/>
      <c r="C271" s="169"/>
      <c r="D271" s="167"/>
      <c r="E271" s="167"/>
      <c r="F271" s="173"/>
      <c r="G271" s="174"/>
      <c r="H271" s="174"/>
      <c r="I271" s="164"/>
      <c r="J271" s="164"/>
      <c r="K271" s="164"/>
      <c r="L271" s="164"/>
      <c r="M271" s="164"/>
      <c r="N271" s="164"/>
      <c r="O271" s="164"/>
      <c r="P271" s="164"/>
      <c r="Q271" s="164"/>
      <c r="R271" s="164"/>
      <c r="S271" s="164"/>
      <c r="T271" s="165"/>
      <c r="U271" s="164"/>
      <c r="V271" s="164"/>
      <c r="W271" s="164"/>
      <c r="X271" s="64"/>
      <c r="Y271" s="69" t="str">
        <f t="shared" si="4"/>
        <v>０</v>
      </c>
    </row>
    <row r="272" spans="1:25" s="63" customFormat="1" ht="21.95" customHeight="1">
      <c r="A272" s="168"/>
      <c r="B272" s="169"/>
      <c r="C272" s="169"/>
      <c r="D272" s="167"/>
      <c r="E272" s="167"/>
      <c r="F272" s="173"/>
      <c r="G272" s="174"/>
      <c r="H272" s="174"/>
      <c r="I272" s="164"/>
      <c r="J272" s="164"/>
      <c r="K272" s="164"/>
      <c r="L272" s="164"/>
      <c r="M272" s="164"/>
      <c r="N272" s="164"/>
      <c r="O272" s="164"/>
      <c r="P272" s="164"/>
      <c r="Q272" s="164"/>
      <c r="R272" s="164"/>
      <c r="S272" s="164"/>
      <c r="T272" s="165"/>
      <c r="U272" s="164"/>
      <c r="V272" s="164"/>
      <c r="W272" s="164"/>
      <c r="X272" s="64"/>
      <c r="Y272" s="69" t="str">
        <f t="shared" si="4"/>
        <v>０</v>
      </c>
    </row>
    <row r="273" spans="1:25" s="63" customFormat="1" ht="21.95" customHeight="1">
      <c r="A273" s="168"/>
      <c r="B273" s="169"/>
      <c r="C273" s="169"/>
      <c r="D273" s="167"/>
      <c r="E273" s="167"/>
      <c r="F273" s="173"/>
      <c r="G273" s="174"/>
      <c r="H273" s="174"/>
      <c r="I273" s="164"/>
      <c r="J273" s="164"/>
      <c r="K273" s="164"/>
      <c r="L273" s="164"/>
      <c r="M273" s="164"/>
      <c r="N273" s="164"/>
      <c r="O273" s="164"/>
      <c r="P273" s="164"/>
      <c r="Q273" s="164"/>
      <c r="R273" s="164"/>
      <c r="S273" s="164"/>
      <c r="T273" s="165"/>
      <c r="U273" s="164"/>
      <c r="V273" s="164"/>
      <c r="W273" s="164"/>
      <c r="X273" s="64"/>
      <c r="Y273" s="69" t="str">
        <f t="shared" si="4"/>
        <v>０</v>
      </c>
    </row>
    <row r="274" spans="1:25" s="63" customFormat="1" ht="21.95" customHeight="1">
      <c r="A274" s="168"/>
      <c r="B274" s="169"/>
      <c r="C274" s="169"/>
      <c r="D274" s="167"/>
      <c r="E274" s="167"/>
      <c r="F274" s="173"/>
      <c r="G274" s="174"/>
      <c r="H274" s="174"/>
      <c r="I274" s="164"/>
      <c r="J274" s="164"/>
      <c r="K274" s="164"/>
      <c r="L274" s="164"/>
      <c r="M274" s="164"/>
      <c r="N274" s="164"/>
      <c r="O274" s="164"/>
      <c r="P274" s="164"/>
      <c r="Q274" s="164"/>
      <c r="R274" s="164"/>
      <c r="S274" s="164"/>
      <c r="T274" s="165"/>
      <c r="U274" s="164"/>
      <c r="V274" s="164"/>
      <c r="W274" s="164"/>
      <c r="X274" s="64"/>
      <c r="Y274" s="69" t="str">
        <f t="shared" si="4"/>
        <v>０</v>
      </c>
    </row>
    <row r="275" spans="1:25" s="63" customFormat="1" ht="21.95" customHeight="1">
      <c r="A275" s="168"/>
      <c r="B275" s="169"/>
      <c r="C275" s="169"/>
      <c r="D275" s="167"/>
      <c r="E275" s="167"/>
      <c r="F275" s="173"/>
      <c r="G275" s="174"/>
      <c r="H275" s="174"/>
      <c r="I275" s="164"/>
      <c r="J275" s="164"/>
      <c r="K275" s="164"/>
      <c r="L275" s="164"/>
      <c r="M275" s="164"/>
      <c r="N275" s="164"/>
      <c r="O275" s="164"/>
      <c r="P275" s="164"/>
      <c r="Q275" s="164"/>
      <c r="R275" s="164"/>
      <c r="S275" s="164"/>
      <c r="T275" s="165"/>
      <c r="U275" s="164"/>
      <c r="V275" s="164"/>
      <c r="W275" s="164"/>
      <c r="X275" s="64"/>
      <c r="Y275" s="69" t="str">
        <f t="shared" si="4"/>
        <v>０</v>
      </c>
    </row>
    <row r="276" spans="1:25" s="63" customFormat="1" ht="21.95" customHeight="1">
      <c r="A276" s="168"/>
      <c r="B276" s="169"/>
      <c r="C276" s="169"/>
      <c r="D276" s="167"/>
      <c r="E276" s="167"/>
      <c r="F276" s="173"/>
      <c r="G276" s="174"/>
      <c r="H276" s="174"/>
      <c r="I276" s="164"/>
      <c r="J276" s="164"/>
      <c r="K276" s="164"/>
      <c r="L276" s="164"/>
      <c r="M276" s="164"/>
      <c r="N276" s="164"/>
      <c r="O276" s="164"/>
      <c r="P276" s="164"/>
      <c r="Q276" s="164"/>
      <c r="R276" s="164"/>
      <c r="S276" s="164"/>
      <c r="T276" s="165"/>
      <c r="U276" s="164"/>
      <c r="V276" s="164"/>
      <c r="W276" s="164"/>
      <c r="X276" s="64"/>
      <c r="Y276" s="69" t="str">
        <f t="shared" si="4"/>
        <v>０</v>
      </c>
    </row>
    <row r="277" spans="1:25" s="63" customFormat="1" ht="21.95" customHeight="1">
      <c r="A277" s="168"/>
      <c r="B277" s="169"/>
      <c r="C277" s="169"/>
      <c r="D277" s="167"/>
      <c r="E277" s="167"/>
      <c r="F277" s="173"/>
      <c r="G277" s="174"/>
      <c r="H277" s="174"/>
      <c r="I277" s="164"/>
      <c r="J277" s="164"/>
      <c r="K277" s="164"/>
      <c r="L277" s="164"/>
      <c r="M277" s="164"/>
      <c r="N277" s="164"/>
      <c r="O277" s="164"/>
      <c r="P277" s="164"/>
      <c r="Q277" s="164"/>
      <c r="R277" s="164"/>
      <c r="S277" s="164"/>
      <c r="T277" s="165"/>
      <c r="U277" s="164"/>
      <c r="V277" s="164"/>
      <c r="W277" s="164"/>
      <c r="X277" s="64"/>
      <c r="Y277" s="69" t="str">
        <f t="shared" si="4"/>
        <v>０</v>
      </c>
    </row>
    <row r="278" spans="1:25" s="63" customFormat="1" ht="21.95" customHeight="1">
      <c r="A278" s="168"/>
      <c r="B278" s="169"/>
      <c r="C278" s="169"/>
      <c r="D278" s="167"/>
      <c r="E278" s="167"/>
      <c r="F278" s="173"/>
      <c r="G278" s="174"/>
      <c r="H278" s="174"/>
      <c r="I278" s="164"/>
      <c r="J278" s="164"/>
      <c r="K278" s="164"/>
      <c r="L278" s="164"/>
      <c r="M278" s="164"/>
      <c r="N278" s="164"/>
      <c r="O278" s="164"/>
      <c r="P278" s="164"/>
      <c r="Q278" s="164"/>
      <c r="R278" s="164"/>
      <c r="S278" s="164"/>
      <c r="T278" s="165"/>
      <c r="U278" s="164"/>
      <c r="V278" s="164"/>
      <c r="W278" s="164"/>
      <c r="X278" s="64"/>
      <c r="Y278" s="69" t="str">
        <f t="shared" si="4"/>
        <v>０</v>
      </c>
    </row>
    <row r="279" spans="1:25" s="63" customFormat="1" ht="21.95" customHeight="1">
      <c r="A279" s="168"/>
      <c r="B279" s="169"/>
      <c r="C279" s="169"/>
      <c r="D279" s="167"/>
      <c r="E279" s="167"/>
      <c r="F279" s="173"/>
      <c r="G279" s="174"/>
      <c r="H279" s="174"/>
      <c r="I279" s="164"/>
      <c r="J279" s="164"/>
      <c r="K279" s="164"/>
      <c r="L279" s="164"/>
      <c r="M279" s="164"/>
      <c r="N279" s="164"/>
      <c r="O279" s="164"/>
      <c r="P279" s="164"/>
      <c r="Q279" s="164"/>
      <c r="R279" s="164"/>
      <c r="S279" s="164"/>
      <c r="T279" s="165"/>
      <c r="U279" s="164"/>
      <c r="V279" s="164"/>
      <c r="W279" s="164"/>
      <c r="X279" s="64"/>
      <c r="Y279" s="69" t="str">
        <f t="shared" si="4"/>
        <v>０</v>
      </c>
    </row>
    <row r="280" spans="1:25" s="63" customFormat="1" ht="21.95" customHeight="1">
      <c r="A280" s="168"/>
      <c r="B280" s="169"/>
      <c r="C280" s="169"/>
      <c r="D280" s="167"/>
      <c r="E280" s="167"/>
      <c r="F280" s="173"/>
      <c r="G280" s="174"/>
      <c r="H280" s="174"/>
      <c r="I280" s="164"/>
      <c r="J280" s="164"/>
      <c r="K280" s="164"/>
      <c r="L280" s="164"/>
      <c r="M280" s="164"/>
      <c r="N280" s="164"/>
      <c r="O280" s="164"/>
      <c r="P280" s="164"/>
      <c r="Q280" s="164"/>
      <c r="R280" s="164"/>
      <c r="S280" s="164"/>
      <c r="T280" s="165"/>
      <c r="U280" s="164"/>
      <c r="V280" s="164"/>
      <c r="W280" s="164"/>
      <c r="X280" s="64"/>
      <c r="Y280" s="69" t="str">
        <f t="shared" si="4"/>
        <v>０</v>
      </c>
    </row>
    <row r="281" spans="1:25" s="63" customFormat="1" ht="21.95" customHeight="1">
      <c r="A281" s="168"/>
      <c r="B281" s="169"/>
      <c r="C281" s="169"/>
      <c r="D281" s="167"/>
      <c r="E281" s="167"/>
      <c r="F281" s="173"/>
      <c r="G281" s="174"/>
      <c r="H281" s="174"/>
      <c r="I281" s="164"/>
      <c r="J281" s="164"/>
      <c r="K281" s="164"/>
      <c r="L281" s="164"/>
      <c r="M281" s="164"/>
      <c r="N281" s="164"/>
      <c r="O281" s="164"/>
      <c r="P281" s="164"/>
      <c r="Q281" s="164"/>
      <c r="R281" s="164"/>
      <c r="S281" s="164"/>
      <c r="T281" s="165"/>
      <c r="U281" s="164"/>
      <c r="V281" s="164"/>
      <c r="W281" s="164"/>
      <c r="X281" s="64"/>
      <c r="Y281" s="69" t="str">
        <f t="shared" si="4"/>
        <v>０</v>
      </c>
    </row>
    <row r="282" spans="1:25" s="63" customFormat="1" ht="21.95" customHeight="1">
      <c r="A282" s="168"/>
      <c r="B282" s="169"/>
      <c r="C282" s="169"/>
      <c r="D282" s="167"/>
      <c r="E282" s="167"/>
      <c r="F282" s="173"/>
      <c r="G282" s="174"/>
      <c r="H282" s="174"/>
      <c r="I282" s="164"/>
      <c r="J282" s="164"/>
      <c r="K282" s="164"/>
      <c r="L282" s="164"/>
      <c r="M282" s="164"/>
      <c r="N282" s="164"/>
      <c r="O282" s="164"/>
      <c r="P282" s="164"/>
      <c r="Q282" s="164"/>
      <c r="R282" s="164"/>
      <c r="S282" s="164"/>
      <c r="T282" s="165"/>
      <c r="U282" s="164"/>
      <c r="V282" s="164"/>
      <c r="W282" s="164"/>
      <c r="X282" s="64"/>
      <c r="Y282" s="69" t="str">
        <f t="shared" si="4"/>
        <v>０</v>
      </c>
    </row>
    <row r="283" spans="1:25" s="63" customFormat="1" ht="21.95" customHeight="1">
      <c r="A283" s="168"/>
      <c r="B283" s="169"/>
      <c r="C283" s="169"/>
      <c r="D283" s="167"/>
      <c r="E283" s="167"/>
      <c r="F283" s="173"/>
      <c r="G283" s="174"/>
      <c r="H283" s="174"/>
      <c r="I283" s="164"/>
      <c r="J283" s="164"/>
      <c r="K283" s="164"/>
      <c r="L283" s="164"/>
      <c r="M283" s="164"/>
      <c r="N283" s="164"/>
      <c r="O283" s="164"/>
      <c r="P283" s="164"/>
      <c r="Q283" s="164"/>
      <c r="R283" s="164"/>
      <c r="S283" s="164"/>
      <c r="T283" s="165"/>
      <c r="U283" s="164"/>
      <c r="V283" s="164"/>
      <c r="W283" s="164"/>
      <c r="X283" s="64"/>
      <c r="Y283" s="69" t="str">
        <f t="shared" si="4"/>
        <v>０</v>
      </c>
    </row>
    <row r="284" spans="1:25" s="63" customFormat="1" ht="21.95" customHeight="1">
      <c r="A284" s="168"/>
      <c r="B284" s="169"/>
      <c r="C284" s="169"/>
      <c r="D284" s="167"/>
      <c r="E284" s="167"/>
      <c r="F284" s="173"/>
      <c r="G284" s="174"/>
      <c r="H284" s="174"/>
      <c r="I284" s="164"/>
      <c r="J284" s="164"/>
      <c r="K284" s="164"/>
      <c r="L284" s="164"/>
      <c r="M284" s="164"/>
      <c r="N284" s="164"/>
      <c r="O284" s="164"/>
      <c r="P284" s="164"/>
      <c r="Q284" s="164"/>
      <c r="R284" s="164"/>
      <c r="S284" s="164"/>
      <c r="T284" s="165"/>
      <c r="U284" s="164"/>
      <c r="V284" s="164"/>
      <c r="W284" s="164"/>
      <c r="X284" s="64"/>
      <c r="Y284" s="69" t="str">
        <f t="shared" si="4"/>
        <v>０</v>
      </c>
    </row>
    <row r="285" spans="1:25" s="63" customFormat="1" ht="21.95" customHeight="1">
      <c r="A285" s="168"/>
      <c r="B285" s="169"/>
      <c r="C285" s="169"/>
      <c r="D285" s="167"/>
      <c r="E285" s="167"/>
      <c r="F285" s="173"/>
      <c r="G285" s="174"/>
      <c r="H285" s="174"/>
      <c r="I285" s="164"/>
      <c r="J285" s="164"/>
      <c r="K285" s="164"/>
      <c r="L285" s="164"/>
      <c r="M285" s="164"/>
      <c r="N285" s="164"/>
      <c r="O285" s="164"/>
      <c r="P285" s="164"/>
      <c r="Q285" s="164"/>
      <c r="R285" s="164"/>
      <c r="S285" s="164"/>
      <c r="T285" s="165"/>
      <c r="U285" s="164"/>
      <c r="V285" s="164"/>
      <c r="W285" s="164"/>
      <c r="X285" s="64"/>
      <c r="Y285" s="69" t="str">
        <f t="shared" si="4"/>
        <v>０</v>
      </c>
    </row>
    <row r="286" spans="1:25" s="63" customFormat="1" ht="21.95" customHeight="1">
      <c r="A286" s="168"/>
      <c r="B286" s="169"/>
      <c r="C286" s="169"/>
      <c r="D286" s="167"/>
      <c r="E286" s="167"/>
      <c r="F286" s="173"/>
      <c r="G286" s="174"/>
      <c r="H286" s="174"/>
      <c r="I286" s="164"/>
      <c r="J286" s="164"/>
      <c r="K286" s="164"/>
      <c r="L286" s="164"/>
      <c r="M286" s="164"/>
      <c r="N286" s="164"/>
      <c r="O286" s="164"/>
      <c r="P286" s="164"/>
      <c r="Q286" s="164"/>
      <c r="R286" s="164"/>
      <c r="S286" s="164"/>
      <c r="T286" s="165"/>
      <c r="U286" s="164"/>
      <c r="V286" s="164"/>
      <c r="W286" s="164"/>
      <c r="X286" s="64"/>
      <c r="Y286" s="69" t="str">
        <f t="shared" si="4"/>
        <v>０</v>
      </c>
    </row>
    <row r="287" spans="1:25" s="63" customFormat="1" ht="21.95" customHeight="1">
      <c r="A287" s="168"/>
      <c r="B287" s="169"/>
      <c r="C287" s="169"/>
      <c r="D287" s="167"/>
      <c r="E287" s="167"/>
      <c r="F287" s="173"/>
      <c r="G287" s="174"/>
      <c r="H287" s="174"/>
      <c r="I287" s="164"/>
      <c r="J287" s="164"/>
      <c r="K287" s="164"/>
      <c r="L287" s="164"/>
      <c r="M287" s="164"/>
      <c r="N287" s="164"/>
      <c r="O287" s="164"/>
      <c r="P287" s="164"/>
      <c r="Q287" s="164"/>
      <c r="R287" s="164"/>
      <c r="S287" s="164"/>
      <c r="T287" s="165"/>
      <c r="U287" s="164"/>
      <c r="V287" s="164"/>
      <c r="W287" s="164"/>
      <c r="X287" s="64"/>
      <c r="Y287" s="69" t="str">
        <f t="shared" si="4"/>
        <v>０</v>
      </c>
    </row>
    <row r="288" spans="1:25" s="63" customFormat="1" ht="21.95" customHeight="1">
      <c r="A288" s="168"/>
      <c r="B288" s="169"/>
      <c r="C288" s="169"/>
      <c r="D288" s="167"/>
      <c r="E288" s="167"/>
      <c r="F288" s="173"/>
      <c r="G288" s="174"/>
      <c r="H288" s="174"/>
      <c r="I288" s="164"/>
      <c r="J288" s="164"/>
      <c r="K288" s="164"/>
      <c r="L288" s="164"/>
      <c r="M288" s="164"/>
      <c r="N288" s="164"/>
      <c r="O288" s="164"/>
      <c r="P288" s="164"/>
      <c r="Q288" s="164"/>
      <c r="R288" s="164"/>
      <c r="S288" s="164"/>
      <c r="T288" s="165"/>
      <c r="U288" s="164"/>
      <c r="V288" s="164"/>
      <c r="W288" s="164"/>
      <c r="X288" s="64"/>
      <c r="Y288" s="69" t="str">
        <f t="shared" si="4"/>
        <v>０</v>
      </c>
    </row>
    <row r="289" spans="1:25" s="63" customFormat="1" ht="21.95" customHeight="1">
      <c r="A289" s="168"/>
      <c r="B289" s="169"/>
      <c r="C289" s="169"/>
      <c r="D289" s="167"/>
      <c r="E289" s="167"/>
      <c r="F289" s="173"/>
      <c r="G289" s="174"/>
      <c r="H289" s="174"/>
      <c r="I289" s="164"/>
      <c r="J289" s="164"/>
      <c r="K289" s="164"/>
      <c r="L289" s="164"/>
      <c r="M289" s="164"/>
      <c r="N289" s="164"/>
      <c r="O289" s="164"/>
      <c r="P289" s="164"/>
      <c r="Q289" s="164"/>
      <c r="R289" s="164"/>
      <c r="S289" s="164"/>
      <c r="T289" s="165"/>
      <c r="U289" s="164"/>
      <c r="V289" s="164"/>
      <c r="W289" s="164"/>
      <c r="X289" s="64"/>
      <c r="Y289" s="69" t="str">
        <f t="shared" si="4"/>
        <v>０</v>
      </c>
    </row>
    <row r="290" spans="1:25" s="63" customFormat="1" ht="21.95" customHeight="1">
      <c r="A290" s="168"/>
      <c r="B290" s="169"/>
      <c r="C290" s="169"/>
      <c r="D290" s="167"/>
      <c r="E290" s="167"/>
      <c r="F290" s="173"/>
      <c r="G290" s="174"/>
      <c r="H290" s="174"/>
      <c r="I290" s="164"/>
      <c r="J290" s="164"/>
      <c r="K290" s="164"/>
      <c r="L290" s="164"/>
      <c r="M290" s="164"/>
      <c r="N290" s="164"/>
      <c r="O290" s="164"/>
      <c r="P290" s="164"/>
      <c r="Q290" s="164"/>
      <c r="R290" s="164"/>
      <c r="S290" s="164"/>
      <c r="T290" s="165"/>
      <c r="U290" s="164"/>
      <c r="V290" s="164"/>
      <c r="W290" s="164"/>
      <c r="X290" s="64"/>
      <c r="Y290" s="69" t="str">
        <f t="shared" si="4"/>
        <v>０</v>
      </c>
    </row>
    <row r="291" spans="1:25" s="63" customFormat="1" ht="21.95" customHeight="1">
      <c r="A291" s="168"/>
      <c r="B291" s="169"/>
      <c r="C291" s="169"/>
      <c r="D291" s="167"/>
      <c r="E291" s="167"/>
      <c r="F291" s="173"/>
      <c r="G291" s="174"/>
      <c r="H291" s="174"/>
      <c r="I291" s="164"/>
      <c r="J291" s="164"/>
      <c r="K291" s="164"/>
      <c r="L291" s="164"/>
      <c r="M291" s="164"/>
      <c r="N291" s="164"/>
      <c r="O291" s="164"/>
      <c r="P291" s="164"/>
      <c r="Q291" s="164"/>
      <c r="R291" s="164"/>
      <c r="S291" s="164"/>
      <c r="T291" s="165"/>
      <c r="U291" s="164"/>
      <c r="V291" s="164"/>
      <c r="W291" s="164"/>
      <c r="X291" s="64"/>
      <c r="Y291" s="69" t="str">
        <f t="shared" si="4"/>
        <v>０</v>
      </c>
    </row>
    <row r="292" spans="1:25" s="63" customFormat="1" ht="21.95" customHeight="1">
      <c r="A292" s="168"/>
      <c r="B292" s="169"/>
      <c r="C292" s="169"/>
      <c r="D292" s="167"/>
      <c r="E292" s="167"/>
      <c r="F292" s="173"/>
      <c r="G292" s="174"/>
      <c r="H292" s="174"/>
      <c r="I292" s="164"/>
      <c r="J292" s="164"/>
      <c r="K292" s="164"/>
      <c r="L292" s="164"/>
      <c r="M292" s="164"/>
      <c r="N292" s="164"/>
      <c r="O292" s="164"/>
      <c r="P292" s="164"/>
      <c r="Q292" s="164"/>
      <c r="R292" s="164"/>
      <c r="S292" s="164"/>
      <c r="T292" s="165"/>
      <c r="U292" s="164"/>
      <c r="V292" s="164"/>
      <c r="W292" s="164"/>
      <c r="X292" s="64"/>
      <c r="Y292" s="69" t="str">
        <f t="shared" si="4"/>
        <v>０</v>
      </c>
    </row>
    <row r="293" spans="1:25" s="63" customFormat="1" ht="21.95" customHeight="1">
      <c r="A293" s="168"/>
      <c r="B293" s="169"/>
      <c r="C293" s="169"/>
      <c r="D293" s="167"/>
      <c r="E293" s="167"/>
      <c r="F293" s="173"/>
      <c r="G293" s="174"/>
      <c r="H293" s="174"/>
      <c r="I293" s="164"/>
      <c r="J293" s="164"/>
      <c r="K293" s="164"/>
      <c r="L293" s="164"/>
      <c r="M293" s="164"/>
      <c r="N293" s="164"/>
      <c r="O293" s="164"/>
      <c r="P293" s="164"/>
      <c r="Q293" s="164"/>
      <c r="R293" s="164"/>
      <c r="S293" s="164"/>
      <c r="T293" s="165"/>
      <c r="U293" s="164"/>
      <c r="V293" s="164"/>
      <c r="W293" s="164"/>
      <c r="X293" s="64"/>
      <c r="Y293" s="69" t="str">
        <f t="shared" si="4"/>
        <v>０</v>
      </c>
    </row>
    <row r="294" spans="1:25" s="63" customFormat="1" ht="21.95" customHeight="1">
      <c r="A294" s="168"/>
      <c r="B294" s="169"/>
      <c r="C294" s="169"/>
      <c r="D294" s="167"/>
      <c r="E294" s="167"/>
      <c r="F294" s="173"/>
      <c r="G294" s="174"/>
      <c r="H294" s="174"/>
      <c r="I294" s="164"/>
      <c r="J294" s="164"/>
      <c r="K294" s="164"/>
      <c r="L294" s="164"/>
      <c r="M294" s="164"/>
      <c r="N294" s="164"/>
      <c r="O294" s="164"/>
      <c r="P294" s="164"/>
      <c r="Q294" s="164"/>
      <c r="R294" s="164"/>
      <c r="S294" s="164"/>
      <c r="T294" s="165"/>
      <c r="U294" s="164"/>
      <c r="V294" s="164"/>
      <c r="W294" s="164"/>
      <c r="X294" s="64"/>
      <c r="Y294" s="69" t="str">
        <f t="shared" si="4"/>
        <v>０</v>
      </c>
    </row>
    <row r="295" spans="1:25" s="63" customFormat="1" ht="21.95" customHeight="1">
      <c r="A295" s="168"/>
      <c r="B295" s="169"/>
      <c r="C295" s="169"/>
      <c r="D295" s="167"/>
      <c r="E295" s="167"/>
      <c r="F295" s="173"/>
      <c r="G295" s="174"/>
      <c r="H295" s="174"/>
      <c r="I295" s="164"/>
      <c r="J295" s="164"/>
      <c r="K295" s="164"/>
      <c r="L295" s="164"/>
      <c r="M295" s="164"/>
      <c r="N295" s="164"/>
      <c r="O295" s="164"/>
      <c r="P295" s="164"/>
      <c r="Q295" s="164"/>
      <c r="R295" s="164"/>
      <c r="S295" s="164"/>
      <c r="T295" s="165"/>
      <c r="U295" s="164"/>
      <c r="V295" s="164"/>
      <c r="W295" s="164"/>
      <c r="X295" s="64"/>
      <c r="Y295" s="69" t="str">
        <f t="shared" si="4"/>
        <v>０</v>
      </c>
    </row>
    <row r="296" spans="1:25" s="63" customFormat="1" ht="21.95" customHeight="1">
      <c r="A296" s="168"/>
      <c r="B296" s="169"/>
      <c r="C296" s="169"/>
      <c r="D296" s="167"/>
      <c r="E296" s="167"/>
      <c r="F296" s="173"/>
      <c r="G296" s="174"/>
      <c r="H296" s="174"/>
      <c r="I296" s="164"/>
      <c r="J296" s="164"/>
      <c r="K296" s="164"/>
      <c r="L296" s="164"/>
      <c r="M296" s="164"/>
      <c r="N296" s="164"/>
      <c r="O296" s="164"/>
      <c r="P296" s="164"/>
      <c r="Q296" s="164"/>
      <c r="R296" s="164"/>
      <c r="S296" s="164"/>
      <c r="T296" s="165"/>
      <c r="U296" s="164"/>
      <c r="V296" s="164"/>
      <c r="W296" s="164"/>
      <c r="X296" s="64"/>
      <c r="Y296" s="69" t="str">
        <f t="shared" si="4"/>
        <v>０</v>
      </c>
    </row>
    <row r="297" spans="1:25" s="63" customFormat="1" ht="21.95" customHeight="1">
      <c r="A297" s="168"/>
      <c r="B297" s="169"/>
      <c r="C297" s="169"/>
      <c r="D297" s="167"/>
      <c r="E297" s="167"/>
      <c r="F297" s="173"/>
      <c r="G297" s="174"/>
      <c r="H297" s="174"/>
      <c r="I297" s="164"/>
      <c r="J297" s="164"/>
      <c r="K297" s="164"/>
      <c r="L297" s="164"/>
      <c r="M297" s="164"/>
      <c r="N297" s="164"/>
      <c r="O297" s="164"/>
      <c r="P297" s="164"/>
      <c r="Q297" s="164"/>
      <c r="R297" s="164"/>
      <c r="S297" s="164"/>
      <c r="T297" s="165"/>
      <c r="U297" s="164"/>
      <c r="V297" s="164"/>
      <c r="W297" s="164"/>
      <c r="X297" s="64"/>
      <c r="Y297" s="69" t="str">
        <f t="shared" si="4"/>
        <v>０</v>
      </c>
    </row>
    <row r="298" spans="1:25" s="63" customFormat="1" ht="21.95" customHeight="1">
      <c r="A298" s="168"/>
      <c r="B298" s="169"/>
      <c r="C298" s="169"/>
      <c r="D298" s="167"/>
      <c r="E298" s="167"/>
      <c r="F298" s="173"/>
      <c r="G298" s="174"/>
      <c r="H298" s="174"/>
      <c r="I298" s="164"/>
      <c r="J298" s="164"/>
      <c r="K298" s="164"/>
      <c r="L298" s="164"/>
      <c r="M298" s="164"/>
      <c r="N298" s="164"/>
      <c r="O298" s="164"/>
      <c r="P298" s="164"/>
      <c r="Q298" s="164"/>
      <c r="R298" s="164"/>
      <c r="S298" s="164"/>
      <c r="T298" s="165"/>
      <c r="U298" s="164"/>
      <c r="V298" s="164"/>
      <c r="W298" s="164"/>
      <c r="X298" s="64"/>
      <c r="Y298" s="69" t="str">
        <f t="shared" si="4"/>
        <v>０</v>
      </c>
    </row>
    <row r="299" spans="1:25" s="63" customFormat="1" ht="21.95" customHeight="1">
      <c r="A299" s="168"/>
      <c r="B299" s="169"/>
      <c r="C299" s="169"/>
      <c r="D299" s="167"/>
      <c r="E299" s="167"/>
      <c r="F299" s="173"/>
      <c r="G299" s="174"/>
      <c r="H299" s="174"/>
      <c r="I299" s="164"/>
      <c r="J299" s="164"/>
      <c r="K299" s="164"/>
      <c r="L299" s="164"/>
      <c r="M299" s="164"/>
      <c r="N299" s="164"/>
      <c r="O299" s="164"/>
      <c r="P299" s="164"/>
      <c r="Q299" s="164"/>
      <c r="R299" s="164"/>
      <c r="S299" s="164"/>
      <c r="T299" s="165"/>
      <c r="U299" s="164"/>
      <c r="V299" s="164"/>
      <c r="W299" s="164"/>
      <c r="X299" s="64"/>
      <c r="Y299" s="69" t="str">
        <f t="shared" si="4"/>
        <v>０</v>
      </c>
    </row>
    <row r="300" spans="1:25" s="63" customFormat="1" ht="21.95" customHeight="1">
      <c r="A300" s="168"/>
      <c r="B300" s="169"/>
      <c r="C300" s="169"/>
      <c r="D300" s="167"/>
      <c r="E300" s="167"/>
      <c r="F300" s="173"/>
      <c r="G300" s="174"/>
      <c r="H300" s="174"/>
      <c r="I300" s="164"/>
      <c r="J300" s="164"/>
      <c r="K300" s="164"/>
      <c r="L300" s="164"/>
      <c r="M300" s="164"/>
      <c r="N300" s="164"/>
      <c r="O300" s="164"/>
      <c r="P300" s="164"/>
      <c r="Q300" s="164"/>
      <c r="R300" s="164"/>
      <c r="S300" s="164"/>
      <c r="T300" s="165"/>
      <c r="U300" s="164"/>
      <c r="V300" s="164"/>
      <c r="W300" s="164"/>
      <c r="X300" s="64"/>
      <c r="Y300" s="69" t="str">
        <f t="shared" si="4"/>
        <v>０</v>
      </c>
    </row>
    <row r="301" spans="1:25" s="63" customFormat="1" ht="21.95" customHeight="1">
      <c r="A301" s="168"/>
      <c r="B301" s="169"/>
      <c r="C301" s="169"/>
      <c r="D301" s="167"/>
      <c r="E301" s="167"/>
      <c r="F301" s="173"/>
      <c r="G301" s="174"/>
      <c r="H301" s="174"/>
      <c r="I301" s="164"/>
      <c r="J301" s="164"/>
      <c r="K301" s="164"/>
      <c r="L301" s="164"/>
      <c r="M301" s="164"/>
      <c r="N301" s="164"/>
      <c r="O301" s="164"/>
      <c r="P301" s="164"/>
      <c r="Q301" s="164"/>
      <c r="R301" s="164"/>
      <c r="S301" s="164"/>
      <c r="T301" s="165"/>
      <c r="U301" s="164"/>
      <c r="V301" s="164"/>
      <c r="W301" s="164"/>
      <c r="X301" s="64"/>
      <c r="Y301" s="69" t="str">
        <f t="shared" si="4"/>
        <v>０</v>
      </c>
    </row>
    <row r="302" spans="1:25" s="63" customFormat="1" ht="21.95" customHeight="1">
      <c r="A302" s="168"/>
      <c r="B302" s="169"/>
      <c r="C302" s="169"/>
      <c r="D302" s="167"/>
      <c r="E302" s="167"/>
      <c r="F302" s="173"/>
      <c r="G302" s="174"/>
      <c r="H302" s="174"/>
      <c r="I302" s="164"/>
      <c r="J302" s="164"/>
      <c r="K302" s="164"/>
      <c r="L302" s="164"/>
      <c r="M302" s="164"/>
      <c r="N302" s="164"/>
      <c r="O302" s="164"/>
      <c r="P302" s="164"/>
      <c r="Q302" s="164"/>
      <c r="R302" s="164"/>
      <c r="S302" s="164"/>
      <c r="T302" s="165"/>
      <c r="U302" s="164"/>
      <c r="V302" s="164"/>
      <c r="W302" s="164"/>
      <c r="X302" s="64"/>
      <c r="Y302" s="69" t="str">
        <f t="shared" si="4"/>
        <v>０</v>
      </c>
    </row>
    <row r="303" spans="1:25" s="63" customFormat="1" ht="21.95" customHeight="1">
      <c r="A303" s="168"/>
      <c r="B303" s="169"/>
      <c r="C303" s="169"/>
      <c r="D303" s="164"/>
      <c r="E303" s="164"/>
      <c r="F303" s="173"/>
      <c r="G303" s="174"/>
      <c r="H303" s="174"/>
      <c r="I303" s="164"/>
      <c r="J303" s="164"/>
      <c r="K303" s="164"/>
      <c r="L303" s="164"/>
      <c r="M303" s="164"/>
      <c r="N303" s="164"/>
      <c r="O303" s="164"/>
      <c r="P303" s="164"/>
      <c r="Q303" s="164"/>
      <c r="R303" s="164"/>
      <c r="S303" s="164"/>
      <c r="T303" s="165"/>
      <c r="U303" s="164"/>
      <c r="V303" s="164"/>
      <c r="W303" s="164"/>
      <c r="X303" s="64"/>
      <c r="Y303" s="69" t="str">
        <f t="shared" si="4"/>
        <v>０</v>
      </c>
    </row>
    <row r="304" spans="1:25" s="63" customFormat="1" ht="21.95" customHeight="1">
      <c r="A304" s="168"/>
      <c r="B304" s="169"/>
      <c r="C304" s="169"/>
      <c r="D304" s="164"/>
      <c r="E304" s="164"/>
      <c r="F304" s="173"/>
      <c r="G304" s="174"/>
      <c r="H304" s="174"/>
      <c r="I304" s="164"/>
      <c r="J304" s="164"/>
      <c r="K304" s="164"/>
      <c r="L304" s="164"/>
      <c r="M304" s="164"/>
      <c r="N304" s="164"/>
      <c r="O304" s="164"/>
      <c r="P304" s="164"/>
      <c r="Q304" s="164"/>
      <c r="R304" s="164"/>
      <c r="S304" s="164"/>
      <c r="T304" s="165"/>
      <c r="U304" s="164"/>
      <c r="V304" s="164"/>
      <c r="W304" s="164"/>
      <c r="X304" s="64"/>
      <c r="Y304" s="69" t="str">
        <f t="shared" ref="Y304:Y367" si="5">IF((COUNTIF(D304,"*7000*")&gt;0)+(COUNTIF(D304,"*7010*")&gt;0)+(COUNTIF(D304,"*7100*")&gt;0)+(COUNTIF(D304,"*7110*")&gt;0)+(COUNTIF(D304,"*7200*")&gt;0)+(COUNTIF(D304,"*7210*")&gt;0)+(COUNTIF(D304,"*7300*")&gt;0)+(COUNTIF(D304,"*7411*")&gt;0)+(COUNTIF(D304,"*7412*")&gt;0)+(COUNTIF(D304,"*7413*")&gt;0)+(COUNTIF(D304,"*7421*")&gt;0)+(COUNTIF(D304,"*7422*")&gt;0)+(COUNTIF(D304,"*7423*")&gt;0)+(COUNTIF(D304,"*7424*")&gt;0)+(COUNTIF(D304,"*7425*")&gt;0)+(COUNTIF(D304,"*7426*")&gt;0)+(COUNTIF(D304,"*7427*")&gt;0)+(COUNTIF(D304,"*7428*")&gt;0)+(COUNTIF(D304,"*7429*")&gt;0)+(COUNTIF(D304,"*7900*")&gt;0),"1","０")</f>
        <v>０</v>
      </c>
    </row>
    <row r="305" spans="1:25" s="63" customFormat="1" ht="21.95" customHeight="1">
      <c r="A305" s="168"/>
      <c r="B305" s="169"/>
      <c r="C305" s="169"/>
      <c r="D305" s="164"/>
      <c r="E305" s="164"/>
      <c r="F305" s="173"/>
      <c r="G305" s="174"/>
      <c r="H305" s="174"/>
      <c r="I305" s="164"/>
      <c r="J305" s="164"/>
      <c r="K305" s="164"/>
      <c r="L305" s="164"/>
      <c r="M305" s="164"/>
      <c r="N305" s="164"/>
      <c r="O305" s="164"/>
      <c r="P305" s="164"/>
      <c r="Q305" s="164"/>
      <c r="R305" s="164"/>
      <c r="S305" s="164"/>
      <c r="T305" s="165"/>
      <c r="U305" s="164"/>
      <c r="V305" s="164"/>
      <c r="W305" s="164"/>
      <c r="X305" s="64"/>
      <c r="Y305" s="69" t="str">
        <f t="shared" si="5"/>
        <v>０</v>
      </c>
    </row>
    <row r="306" spans="1:25" s="63" customFormat="1" ht="21.95" customHeight="1">
      <c r="A306" s="168"/>
      <c r="B306" s="169"/>
      <c r="C306" s="169"/>
      <c r="D306" s="164"/>
      <c r="E306" s="164"/>
      <c r="F306" s="173"/>
      <c r="G306" s="174"/>
      <c r="H306" s="174"/>
      <c r="I306" s="164"/>
      <c r="J306" s="164"/>
      <c r="K306" s="164"/>
      <c r="L306" s="164"/>
      <c r="M306" s="164"/>
      <c r="N306" s="164"/>
      <c r="O306" s="164"/>
      <c r="P306" s="164"/>
      <c r="Q306" s="164"/>
      <c r="R306" s="164"/>
      <c r="S306" s="164"/>
      <c r="T306" s="165"/>
      <c r="U306" s="164"/>
      <c r="V306" s="164"/>
      <c r="W306" s="164"/>
      <c r="X306" s="64"/>
      <c r="Y306" s="69" t="str">
        <f t="shared" si="5"/>
        <v>０</v>
      </c>
    </row>
    <row r="307" spans="1:25" s="63" customFormat="1" ht="21.95" customHeight="1">
      <c r="A307" s="168"/>
      <c r="B307" s="169"/>
      <c r="C307" s="169"/>
      <c r="D307" s="164"/>
      <c r="E307" s="164"/>
      <c r="F307" s="173"/>
      <c r="G307" s="174"/>
      <c r="H307" s="174"/>
      <c r="I307" s="164"/>
      <c r="J307" s="164"/>
      <c r="K307" s="164"/>
      <c r="L307" s="164"/>
      <c r="M307" s="164"/>
      <c r="N307" s="164"/>
      <c r="O307" s="164"/>
      <c r="P307" s="164"/>
      <c r="Q307" s="164"/>
      <c r="R307" s="164"/>
      <c r="S307" s="164"/>
      <c r="T307" s="165"/>
      <c r="U307" s="164"/>
      <c r="V307" s="164"/>
      <c r="W307" s="164"/>
      <c r="X307" s="64"/>
      <c r="Y307" s="69" t="str">
        <f t="shared" si="5"/>
        <v>０</v>
      </c>
    </row>
    <row r="308" spans="1:25" s="63" customFormat="1" ht="21.95" customHeight="1">
      <c r="A308" s="168"/>
      <c r="B308" s="169"/>
      <c r="C308" s="169"/>
      <c r="D308" s="164"/>
      <c r="E308" s="164"/>
      <c r="F308" s="173"/>
      <c r="G308" s="174"/>
      <c r="H308" s="174"/>
      <c r="I308" s="164"/>
      <c r="J308" s="164"/>
      <c r="K308" s="164"/>
      <c r="L308" s="164"/>
      <c r="M308" s="164"/>
      <c r="N308" s="164"/>
      <c r="O308" s="164"/>
      <c r="P308" s="164"/>
      <c r="Q308" s="164"/>
      <c r="R308" s="164"/>
      <c r="S308" s="164"/>
      <c r="T308" s="165"/>
      <c r="U308" s="164"/>
      <c r="V308" s="164"/>
      <c r="W308" s="164"/>
      <c r="X308" s="64"/>
      <c r="Y308" s="69" t="str">
        <f t="shared" si="5"/>
        <v>０</v>
      </c>
    </row>
    <row r="309" spans="1:25" s="63" customFormat="1" ht="21.95" customHeight="1">
      <c r="A309" s="168"/>
      <c r="B309" s="169"/>
      <c r="C309" s="169"/>
      <c r="D309" s="164"/>
      <c r="E309" s="164"/>
      <c r="F309" s="173"/>
      <c r="G309" s="174"/>
      <c r="H309" s="174"/>
      <c r="I309" s="164"/>
      <c r="J309" s="164"/>
      <c r="K309" s="164"/>
      <c r="L309" s="164"/>
      <c r="M309" s="164"/>
      <c r="N309" s="164"/>
      <c r="O309" s="164"/>
      <c r="P309" s="164"/>
      <c r="Q309" s="164"/>
      <c r="R309" s="164"/>
      <c r="S309" s="164"/>
      <c r="T309" s="165"/>
      <c r="U309" s="164"/>
      <c r="V309" s="164"/>
      <c r="W309" s="164"/>
      <c r="X309" s="64"/>
      <c r="Y309" s="69" t="str">
        <f t="shared" si="5"/>
        <v>０</v>
      </c>
    </row>
    <row r="310" spans="1:25" s="63" customFormat="1" ht="21.95" customHeight="1">
      <c r="A310" s="168"/>
      <c r="B310" s="169"/>
      <c r="C310" s="169"/>
      <c r="D310" s="164"/>
      <c r="E310" s="164"/>
      <c r="F310" s="173"/>
      <c r="G310" s="174"/>
      <c r="H310" s="174"/>
      <c r="I310" s="164"/>
      <c r="J310" s="164"/>
      <c r="K310" s="164"/>
      <c r="L310" s="164"/>
      <c r="M310" s="164"/>
      <c r="N310" s="164"/>
      <c r="O310" s="164"/>
      <c r="P310" s="164"/>
      <c r="Q310" s="164"/>
      <c r="R310" s="164"/>
      <c r="S310" s="164"/>
      <c r="T310" s="165"/>
      <c r="U310" s="164"/>
      <c r="V310" s="164"/>
      <c r="W310" s="164"/>
      <c r="X310" s="64"/>
      <c r="Y310" s="69" t="str">
        <f t="shared" si="5"/>
        <v>０</v>
      </c>
    </row>
    <row r="311" spans="1:25" s="63" customFormat="1" ht="21.95" customHeight="1">
      <c r="A311" s="168"/>
      <c r="B311" s="169"/>
      <c r="C311" s="169"/>
      <c r="D311" s="164"/>
      <c r="E311" s="164"/>
      <c r="F311" s="173"/>
      <c r="G311" s="174"/>
      <c r="H311" s="174"/>
      <c r="I311" s="164"/>
      <c r="J311" s="164"/>
      <c r="K311" s="164"/>
      <c r="L311" s="164"/>
      <c r="M311" s="164"/>
      <c r="N311" s="164"/>
      <c r="O311" s="164"/>
      <c r="P311" s="164"/>
      <c r="Q311" s="164"/>
      <c r="R311" s="164"/>
      <c r="S311" s="164"/>
      <c r="T311" s="165"/>
      <c r="U311" s="164"/>
      <c r="V311" s="164"/>
      <c r="W311" s="164"/>
      <c r="X311" s="64"/>
      <c r="Y311" s="69" t="str">
        <f t="shared" si="5"/>
        <v>０</v>
      </c>
    </row>
    <row r="312" spans="1:25" s="63" customFormat="1" ht="21.95" customHeight="1">
      <c r="A312" s="168"/>
      <c r="B312" s="169"/>
      <c r="C312" s="169"/>
      <c r="D312" s="164"/>
      <c r="E312" s="164"/>
      <c r="F312" s="173"/>
      <c r="G312" s="174"/>
      <c r="H312" s="174"/>
      <c r="I312" s="164"/>
      <c r="J312" s="164"/>
      <c r="K312" s="164"/>
      <c r="L312" s="164"/>
      <c r="M312" s="164"/>
      <c r="N312" s="164"/>
      <c r="O312" s="164"/>
      <c r="P312" s="164"/>
      <c r="Q312" s="164"/>
      <c r="R312" s="164"/>
      <c r="S312" s="164"/>
      <c r="T312" s="165"/>
      <c r="U312" s="164"/>
      <c r="V312" s="164"/>
      <c r="W312" s="164"/>
      <c r="X312" s="64"/>
      <c r="Y312" s="69" t="str">
        <f t="shared" si="5"/>
        <v>０</v>
      </c>
    </row>
    <row r="313" spans="1:25" s="63" customFormat="1" ht="21.95" customHeight="1">
      <c r="A313" s="168"/>
      <c r="B313" s="169"/>
      <c r="C313" s="169"/>
      <c r="D313" s="164"/>
      <c r="E313" s="164"/>
      <c r="F313" s="173"/>
      <c r="G313" s="174"/>
      <c r="H313" s="174"/>
      <c r="I313" s="164"/>
      <c r="J313" s="164"/>
      <c r="K313" s="164"/>
      <c r="L313" s="164"/>
      <c r="M313" s="164"/>
      <c r="N313" s="164"/>
      <c r="O313" s="164"/>
      <c r="P313" s="164"/>
      <c r="Q313" s="164"/>
      <c r="R313" s="164"/>
      <c r="S313" s="164"/>
      <c r="T313" s="165"/>
      <c r="U313" s="164"/>
      <c r="V313" s="164"/>
      <c r="W313" s="164"/>
      <c r="X313" s="64"/>
      <c r="Y313" s="69" t="str">
        <f t="shared" si="5"/>
        <v>０</v>
      </c>
    </row>
    <row r="314" spans="1:25" s="63" customFormat="1" ht="21.95" customHeight="1">
      <c r="A314" s="168"/>
      <c r="B314" s="169"/>
      <c r="C314" s="169"/>
      <c r="D314" s="164"/>
      <c r="E314" s="164"/>
      <c r="F314" s="173"/>
      <c r="G314" s="174"/>
      <c r="H314" s="174"/>
      <c r="I314" s="164"/>
      <c r="J314" s="164"/>
      <c r="K314" s="164"/>
      <c r="L314" s="164"/>
      <c r="M314" s="164"/>
      <c r="N314" s="164"/>
      <c r="O314" s="164"/>
      <c r="P314" s="164"/>
      <c r="Q314" s="164"/>
      <c r="R314" s="164"/>
      <c r="S314" s="164"/>
      <c r="T314" s="165"/>
      <c r="U314" s="164"/>
      <c r="V314" s="164"/>
      <c r="W314" s="164"/>
      <c r="X314" s="64"/>
      <c r="Y314" s="69" t="str">
        <f t="shared" si="5"/>
        <v>０</v>
      </c>
    </row>
    <row r="315" spans="1:25" s="63" customFormat="1" ht="21.95" customHeight="1">
      <c r="A315" s="168"/>
      <c r="B315" s="169"/>
      <c r="C315" s="169"/>
      <c r="D315" s="164"/>
      <c r="E315" s="164"/>
      <c r="F315" s="173"/>
      <c r="G315" s="174"/>
      <c r="H315" s="174"/>
      <c r="I315" s="164"/>
      <c r="J315" s="164"/>
      <c r="K315" s="164"/>
      <c r="L315" s="164"/>
      <c r="M315" s="164"/>
      <c r="N315" s="164"/>
      <c r="O315" s="164"/>
      <c r="P315" s="164"/>
      <c r="Q315" s="164"/>
      <c r="R315" s="164"/>
      <c r="S315" s="164"/>
      <c r="T315" s="165"/>
      <c r="U315" s="164"/>
      <c r="V315" s="164"/>
      <c r="W315" s="164"/>
      <c r="X315" s="64"/>
      <c r="Y315" s="69" t="str">
        <f t="shared" si="5"/>
        <v>０</v>
      </c>
    </row>
    <row r="316" spans="1:25" s="63" customFormat="1" ht="21.95" customHeight="1">
      <c r="A316" s="168"/>
      <c r="B316" s="169"/>
      <c r="C316" s="169"/>
      <c r="D316" s="164"/>
      <c r="E316" s="164"/>
      <c r="F316" s="173"/>
      <c r="G316" s="174"/>
      <c r="H316" s="174"/>
      <c r="I316" s="164"/>
      <c r="J316" s="164"/>
      <c r="K316" s="164"/>
      <c r="L316" s="164"/>
      <c r="M316" s="164"/>
      <c r="N316" s="164"/>
      <c r="O316" s="164"/>
      <c r="P316" s="164"/>
      <c r="Q316" s="164"/>
      <c r="R316" s="164"/>
      <c r="S316" s="164"/>
      <c r="T316" s="165"/>
      <c r="U316" s="164"/>
      <c r="V316" s="164"/>
      <c r="W316" s="164"/>
      <c r="X316" s="64"/>
      <c r="Y316" s="69" t="str">
        <f t="shared" si="5"/>
        <v>０</v>
      </c>
    </row>
    <row r="317" spans="1:25" s="63" customFormat="1" ht="21.95" customHeight="1">
      <c r="A317" s="168"/>
      <c r="B317" s="169"/>
      <c r="C317" s="169"/>
      <c r="D317" s="164"/>
      <c r="E317" s="164"/>
      <c r="F317" s="173"/>
      <c r="G317" s="174"/>
      <c r="H317" s="174"/>
      <c r="I317" s="164"/>
      <c r="J317" s="164"/>
      <c r="K317" s="164"/>
      <c r="L317" s="164"/>
      <c r="M317" s="164"/>
      <c r="N317" s="164"/>
      <c r="O317" s="164"/>
      <c r="P317" s="164"/>
      <c r="Q317" s="164"/>
      <c r="R317" s="164"/>
      <c r="S317" s="164"/>
      <c r="T317" s="165"/>
      <c r="U317" s="164"/>
      <c r="V317" s="164"/>
      <c r="W317" s="164"/>
      <c r="X317" s="64"/>
      <c r="Y317" s="69" t="str">
        <f t="shared" si="5"/>
        <v>０</v>
      </c>
    </row>
    <row r="318" spans="1:25" s="63" customFormat="1" ht="21.95" customHeight="1">
      <c r="A318" s="168"/>
      <c r="B318" s="169"/>
      <c r="C318" s="169"/>
      <c r="D318" s="164"/>
      <c r="E318" s="164"/>
      <c r="F318" s="173"/>
      <c r="G318" s="174"/>
      <c r="H318" s="174"/>
      <c r="I318" s="164"/>
      <c r="J318" s="164"/>
      <c r="K318" s="164"/>
      <c r="L318" s="164"/>
      <c r="M318" s="164"/>
      <c r="N318" s="164"/>
      <c r="O318" s="164"/>
      <c r="P318" s="164"/>
      <c r="Q318" s="164"/>
      <c r="R318" s="164"/>
      <c r="S318" s="164"/>
      <c r="T318" s="165"/>
      <c r="U318" s="164"/>
      <c r="V318" s="164"/>
      <c r="W318" s="164"/>
      <c r="X318" s="64"/>
      <c r="Y318" s="69" t="str">
        <f t="shared" si="5"/>
        <v>０</v>
      </c>
    </row>
    <row r="319" spans="1:25" s="63" customFormat="1" ht="21.95" customHeight="1">
      <c r="A319" s="168"/>
      <c r="B319" s="169"/>
      <c r="C319" s="169"/>
      <c r="D319" s="164"/>
      <c r="E319" s="164"/>
      <c r="F319" s="173"/>
      <c r="G319" s="174"/>
      <c r="H319" s="174"/>
      <c r="I319" s="164"/>
      <c r="J319" s="164"/>
      <c r="K319" s="164"/>
      <c r="L319" s="164"/>
      <c r="M319" s="164"/>
      <c r="N319" s="164"/>
      <c r="O319" s="164"/>
      <c r="P319" s="164"/>
      <c r="Q319" s="164"/>
      <c r="R319" s="164"/>
      <c r="S319" s="164"/>
      <c r="T319" s="165"/>
      <c r="U319" s="164"/>
      <c r="V319" s="164"/>
      <c r="W319" s="164"/>
      <c r="X319" s="64"/>
      <c r="Y319" s="69" t="str">
        <f t="shared" si="5"/>
        <v>０</v>
      </c>
    </row>
    <row r="320" spans="1:25" s="63" customFormat="1" ht="21.95" customHeight="1">
      <c r="A320" s="168"/>
      <c r="B320" s="169"/>
      <c r="C320" s="169"/>
      <c r="D320" s="164"/>
      <c r="E320" s="164"/>
      <c r="F320" s="173"/>
      <c r="G320" s="174"/>
      <c r="H320" s="174"/>
      <c r="I320" s="164"/>
      <c r="J320" s="164"/>
      <c r="K320" s="164"/>
      <c r="L320" s="164"/>
      <c r="M320" s="164"/>
      <c r="N320" s="164"/>
      <c r="O320" s="164"/>
      <c r="P320" s="164"/>
      <c r="Q320" s="164"/>
      <c r="R320" s="164"/>
      <c r="S320" s="164"/>
      <c r="T320" s="165"/>
      <c r="U320" s="164"/>
      <c r="V320" s="164"/>
      <c r="W320" s="164"/>
      <c r="X320" s="64"/>
      <c r="Y320" s="69" t="str">
        <f t="shared" si="5"/>
        <v>０</v>
      </c>
    </row>
    <row r="321" spans="1:25" s="63" customFormat="1" ht="21.95" customHeight="1">
      <c r="A321" s="168"/>
      <c r="B321" s="169"/>
      <c r="C321" s="169"/>
      <c r="D321" s="164"/>
      <c r="E321" s="164"/>
      <c r="F321" s="173"/>
      <c r="G321" s="174"/>
      <c r="H321" s="174"/>
      <c r="I321" s="164"/>
      <c r="J321" s="164"/>
      <c r="K321" s="164"/>
      <c r="L321" s="164"/>
      <c r="M321" s="164"/>
      <c r="N321" s="164"/>
      <c r="O321" s="164"/>
      <c r="P321" s="164"/>
      <c r="Q321" s="164"/>
      <c r="R321" s="164"/>
      <c r="S321" s="164"/>
      <c r="T321" s="165"/>
      <c r="U321" s="164"/>
      <c r="V321" s="164"/>
      <c r="W321" s="164"/>
      <c r="X321" s="64"/>
      <c r="Y321" s="69" t="str">
        <f t="shared" si="5"/>
        <v>０</v>
      </c>
    </row>
    <row r="322" spans="1:25" s="63" customFormat="1" ht="21.95" customHeight="1">
      <c r="A322" s="168"/>
      <c r="B322" s="169"/>
      <c r="C322" s="169"/>
      <c r="D322" s="164"/>
      <c r="E322" s="164"/>
      <c r="F322" s="173"/>
      <c r="G322" s="174"/>
      <c r="H322" s="174"/>
      <c r="I322" s="164"/>
      <c r="J322" s="164"/>
      <c r="K322" s="164"/>
      <c r="L322" s="164"/>
      <c r="M322" s="164"/>
      <c r="N322" s="164"/>
      <c r="O322" s="164"/>
      <c r="P322" s="164"/>
      <c r="Q322" s="164"/>
      <c r="R322" s="164"/>
      <c r="S322" s="164"/>
      <c r="T322" s="165"/>
      <c r="U322" s="164"/>
      <c r="V322" s="164"/>
      <c r="W322" s="164"/>
      <c r="X322" s="64"/>
      <c r="Y322" s="69" t="str">
        <f t="shared" si="5"/>
        <v>０</v>
      </c>
    </row>
    <row r="323" spans="1:25" s="63" customFormat="1" ht="21.95" customHeight="1">
      <c r="A323" s="168"/>
      <c r="B323" s="169"/>
      <c r="C323" s="169"/>
      <c r="D323" s="164"/>
      <c r="E323" s="164"/>
      <c r="F323" s="173"/>
      <c r="G323" s="174"/>
      <c r="H323" s="174"/>
      <c r="I323" s="164"/>
      <c r="J323" s="164"/>
      <c r="K323" s="164"/>
      <c r="L323" s="164"/>
      <c r="M323" s="164"/>
      <c r="N323" s="164"/>
      <c r="O323" s="164"/>
      <c r="P323" s="164"/>
      <c r="Q323" s="164"/>
      <c r="R323" s="164"/>
      <c r="S323" s="164"/>
      <c r="T323" s="165"/>
      <c r="U323" s="164"/>
      <c r="V323" s="164"/>
      <c r="W323" s="164"/>
      <c r="X323" s="64"/>
      <c r="Y323" s="69" t="str">
        <f t="shared" si="5"/>
        <v>０</v>
      </c>
    </row>
    <row r="324" spans="1:25" s="63" customFormat="1" ht="21.95" customHeight="1">
      <c r="A324" s="168"/>
      <c r="B324" s="169"/>
      <c r="C324" s="169"/>
      <c r="D324" s="164"/>
      <c r="E324" s="164"/>
      <c r="F324" s="173"/>
      <c r="G324" s="174"/>
      <c r="H324" s="174"/>
      <c r="I324" s="164"/>
      <c r="J324" s="164"/>
      <c r="K324" s="164"/>
      <c r="L324" s="164"/>
      <c r="M324" s="164"/>
      <c r="N324" s="164"/>
      <c r="O324" s="164"/>
      <c r="P324" s="164"/>
      <c r="Q324" s="164"/>
      <c r="R324" s="164"/>
      <c r="S324" s="164"/>
      <c r="T324" s="165"/>
      <c r="U324" s="164"/>
      <c r="V324" s="164"/>
      <c r="W324" s="164"/>
      <c r="X324" s="64"/>
      <c r="Y324" s="69" t="str">
        <f t="shared" si="5"/>
        <v>０</v>
      </c>
    </row>
    <row r="325" spans="1:25" s="63" customFormat="1" ht="21.95" customHeight="1">
      <c r="A325" s="168"/>
      <c r="B325" s="169"/>
      <c r="C325" s="169"/>
      <c r="D325" s="164"/>
      <c r="E325" s="164"/>
      <c r="F325" s="173"/>
      <c r="G325" s="174"/>
      <c r="H325" s="174"/>
      <c r="I325" s="164"/>
      <c r="J325" s="164"/>
      <c r="K325" s="164"/>
      <c r="L325" s="164"/>
      <c r="M325" s="164"/>
      <c r="N325" s="164"/>
      <c r="O325" s="164"/>
      <c r="P325" s="164"/>
      <c r="Q325" s="164"/>
      <c r="R325" s="164"/>
      <c r="S325" s="164"/>
      <c r="T325" s="165"/>
      <c r="U325" s="164"/>
      <c r="V325" s="164"/>
      <c r="W325" s="164"/>
      <c r="X325" s="64"/>
      <c r="Y325" s="69" t="str">
        <f t="shared" si="5"/>
        <v>０</v>
      </c>
    </row>
    <row r="326" spans="1:25" s="63" customFormat="1" ht="21.95" customHeight="1">
      <c r="A326" s="168"/>
      <c r="B326" s="169"/>
      <c r="C326" s="169"/>
      <c r="D326" s="164"/>
      <c r="E326" s="164"/>
      <c r="F326" s="173"/>
      <c r="G326" s="174"/>
      <c r="H326" s="174"/>
      <c r="I326" s="164"/>
      <c r="J326" s="164"/>
      <c r="K326" s="164"/>
      <c r="L326" s="164"/>
      <c r="M326" s="164"/>
      <c r="N326" s="164"/>
      <c r="O326" s="164"/>
      <c r="P326" s="164"/>
      <c r="Q326" s="164"/>
      <c r="R326" s="164"/>
      <c r="S326" s="164"/>
      <c r="T326" s="165"/>
      <c r="U326" s="164"/>
      <c r="V326" s="164"/>
      <c r="W326" s="164"/>
      <c r="X326" s="64"/>
      <c r="Y326" s="69" t="str">
        <f t="shared" si="5"/>
        <v>０</v>
      </c>
    </row>
    <row r="327" spans="1:25" s="63" customFormat="1" ht="21.95" customHeight="1">
      <c r="A327" s="168"/>
      <c r="B327" s="169"/>
      <c r="C327" s="169"/>
      <c r="D327" s="164"/>
      <c r="E327" s="164"/>
      <c r="F327" s="173"/>
      <c r="G327" s="174"/>
      <c r="H327" s="174"/>
      <c r="I327" s="164"/>
      <c r="J327" s="164"/>
      <c r="K327" s="164"/>
      <c r="L327" s="164"/>
      <c r="M327" s="164"/>
      <c r="N327" s="164"/>
      <c r="O327" s="164"/>
      <c r="P327" s="164"/>
      <c r="Q327" s="164"/>
      <c r="R327" s="164"/>
      <c r="S327" s="164"/>
      <c r="T327" s="165"/>
      <c r="U327" s="164"/>
      <c r="V327" s="164"/>
      <c r="W327" s="164"/>
      <c r="X327" s="64"/>
      <c r="Y327" s="69" t="str">
        <f t="shared" si="5"/>
        <v>０</v>
      </c>
    </row>
    <row r="328" spans="1:25" s="63" customFormat="1" ht="21.95" customHeight="1">
      <c r="A328" s="168"/>
      <c r="B328" s="169"/>
      <c r="C328" s="169"/>
      <c r="D328" s="164"/>
      <c r="E328" s="164"/>
      <c r="F328" s="173"/>
      <c r="G328" s="174"/>
      <c r="H328" s="174"/>
      <c r="I328" s="164"/>
      <c r="J328" s="164"/>
      <c r="K328" s="164"/>
      <c r="L328" s="164"/>
      <c r="M328" s="164"/>
      <c r="N328" s="164"/>
      <c r="O328" s="164"/>
      <c r="P328" s="164"/>
      <c r="Q328" s="164"/>
      <c r="R328" s="164"/>
      <c r="S328" s="164"/>
      <c r="T328" s="165"/>
      <c r="U328" s="164"/>
      <c r="V328" s="164"/>
      <c r="W328" s="164"/>
      <c r="X328" s="64"/>
      <c r="Y328" s="69" t="str">
        <f t="shared" si="5"/>
        <v>０</v>
      </c>
    </row>
    <row r="329" spans="1:25" s="63" customFormat="1" ht="21.95" customHeight="1">
      <c r="A329" s="168"/>
      <c r="B329" s="169"/>
      <c r="C329" s="169"/>
      <c r="D329" s="164"/>
      <c r="E329" s="164"/>
      <c r="F329" s="173"/>
      <c r="G329" s="174"/>
      <c r="H329" s="174"/>
      <c r="I329" s="164"/>
      <c r="J329" s="164"/>
      <c r="K329" s="164"/>
      <c r="L329" s="164"/>
      <c r="M329" s="164"/>
      <c r="N329" s="164"/>
      <c r="O329" s="164"/>
      <c r="P329" s="164"/>
      <c r="Q329" s="164"/>
      <c r="R329" s="164"/>
      <c r="S329" s="164"/>
      <c r="T329" s="165"/>
      <c r="U329" s="164"/>
      <c r="V329" s="164"/>
      <c r="W329" s="164"/>
      <c r="X329" s="64"/>
      <c r="Y329" s="69" t="str">
        <f t="shared" si="5"/>
        <v>０</v>
      </c>
    </row>
    <row r="330" spans="1:25" s="63" customFormat="1" ht="21.95" customHeight="1">
      <c r="A330" s="168"/>
      <c r="B330" s="169"/>
      <c r="C330" s="169"/>
      <c r="D330" s="164"/>
      <c r="E330" s="164"/>
      <c r="F330" s="173"/>
      <c r="G330" s="174"/>
      <c r="H330" s="174"/>
      <c r="I330" s="164"/>
      <c r="J330" s="164"/>
      <c r="K330" s="164"/>
      <c r="L330" s="164"/>
      <c r="M330" s="164"/>
      <c r="N330" s="164"/>
      <c r="O330" s="164"/>
      <c r="P330" s="164"/>
      <c r="Q330" s="164"/>
      <c r="R330" s="164"/>
      <c r="S330" s="164"/>
      <c r="T330" s="165"/>
      <c r="U330" s="164"/>
      <c r="V330" s="164"/>
      <c r="W330" s="164"/>
      <c r="X330" s="64"/>
      <c r="Y330" s="69" t="str">
        <f t="shared" si="5"/>
        <v>０</v>
      </c>
    </row>
    <row r="331" spans="1:25" s="63" customFormat="1" ht="21.95" customHeight="1">
      <c r="A331" s="168"/>
      <c r="B331" s="169"/>
      <c r="C331" s="169"/>
      <c r="D331" s="164"/>
      <c r="E331" s="164"/>
      <c r="F331" s="173"/>
      <c r="G331" s="174"/>
      <c r="H331" s="174"/>
      <c r="I331" s="164"/>
      <c r="J331" s="164"/>
      <c r="K331" s="164"/>
      <c r="L331" s="164"/>
      <c r="M331" s="164"/>
      <c r="N331" s="164"/>
      <c r="O331" s="164"/>
      <c r="P331" s="164"/>
      <c r="Q331" s="164"/>
      <c r="R331" s="164"/>
      <c r="S331" s="164"/>
      <c r="T331" s="165"/>
      <c r="U331" s="164"/>
      <c r="V331" s="164"/>
      <c r="W331" s="164"/>
      <c r="X331" s="64"/>
      <c r="Y331" s="69" t="str">
        <f t="shared" si="5"/>
        <v>０</v>
      </c>
    </row>
    <row r="332" spans="1:25" s="63" customFormat="1" ht="21.95" customHeight="1">
      <c r="A332" s="168"/>
      <c r="B332" s="169"/>
      <c r="C332" s="169"/>
      <c r="D332" s="164"/>
      <c r="E332" s="164"/>
      <c r="F332" s="173"/>
      <c r="G332" s="174"/>
      <c r="H332" s="174"/>
      <c r="I332" s="164"/>
      <c r="J332" s="164"/>
      <c r="K332" s="164"/>
      <c r="L332" s="164"/>
      <c r="M332" s="164"/>
      <c r="N332" s="164"/>
      <c r="O332" s="164"/>
      <c r="P332" s="164"/>
      <c r="Q332" s="164"/>
      <c r="R332" s="164"/>
      <c r="S332" s="164"/>
      <c r="T332" s="165"/>
      <c r="U332" s="164"/>
      <c r="V332" s="164"/>
      <c r="W332" s="164"/>
      <c r="X332" s="64"/>
      <c r="Y332" s="69" t="str">
        <f t="shared" si="5"/>
        <v>０</v>
      </c>
    </row>
    <row r="333" spans="1:25" s="63" customFormat="1" ht="21.95" customHeight="1">
      <c r="A333" s="168"/>
      <c r="B333" s="169"/>
      <c r="C333" s="169"/>
      <c r="D333" s="164"/>
      <c r="E333" s="164"/>
      <c r="F333" s="173"/>
      <c r="G333" s="174"/>
      <c r="H333" s="174"/>
      <c r="I333" s="164"/>
      <c r="J333" s="164"/>
      <c r="K333" s="164"/>
      <c r="L333" s="164"/>
      <c r="M333" s="164"/>
      <c r="N333" s="164"/>
      <c r="O333" s="164"/>
      <c r="P333" s="164"/>
      <c r="Q333" s="164"/>
      <c r="R333" s="164"/>
      <c r="S333" s="164"/>
      <c r="T333" s="165"/>
      <c r="U333" s="164"/>
      <c r="V333" s="164"/>
      <c r="W333" s="164"/>
      <c r="X333" s="64"/>
      <c r="Y333" s="69" t="str">
        <f t="shared" si="5"/>
        <v>０</v>
      </c>
    </row>
    <row r="334" spans="1:25" s="63" customFormat="1" ht="21.95" customHeight="1">
      <c r="A334" s="168"/>
      <c r="B334" s="169"/>
      <c r="C334" s="169"/>
      <c r="D334" s="164"/>
      <c r="E334" s="164"/>
      <c r="F334" s="173"/>
      <c r="G334" s="174"/>
      <c r="H334" s="174"/>
      <c r="I334" s="164"/>
      <c r="J334" s="164"/>
      <c r="K334" s="164"/>
      <c r="L334" s="164"/>
      <c r="M334" s="164"/>
      <c r="N334" s="164"/>
      <c r="O334" s="164"/>
      <c r="P334" s="164"/>
      <c r="Q334" s="164"/>
      <c r="R334" s="164"/>
      <c r="S334" s="164"/>
      <c r="T334" s="165"/>
      <c r="U334" s="164"/>
      <c r="V334" s="164"/>
      <c r="W334" s="164"/>
      <c r="X334" s="64"/>
      <c r="Y334" s="69" t="str">
        <f t="shared" si="5"/>
        <v>０</v>
      </c>
    </row>
    <row r="335" spans="1:25" s="63" customFormat="1" ht="21.95" customHeight="1">
      <c r="A335" s="168"/>
      <c r="B335" s="169"/>
      <c r="C335" s="169"/>
      <c r="D335" s="164"/>
      <c r="E335" s="164"/>
      <c r="F335" s="173"/>
      <c r="G335" s="174"/>
      <c r="H335" s="174"/>
      <c r="I335" s="164"/>
      <c r="J335" s="164"/>
      <c r="K335" s="164"/>
      <c r="L335" s="164"/>
      <c r="M335" s="164"/>
      <c r="N335" s="164"/>
      <c r="O335" s="164"/>
      <c r="P335" s="164"/>
      <c r="Q335" s="164"/>
      <c r="R335" s="164"/>
      <c r="S335" s="164"/>
      <c r="T335" s="165"/>
      <c r="U335" s="164"/>
      <c r="V335" s="164"/>
      <c r="W335" s="164"/>
      <c r="X335" s="64"/>
      <c r="Y335" s="69" t="str">
        <f t="shared" si="5"/>
        <v>０</v>
      </c>
    </row>
    <row r="336" spans="1:25" s="63" customFormat="1" ht="21.95" customHeight="1">
      <c r="A336" s="168"/>
      <c r="B336" s="169"/>
      <c r="C336" s="169"/>
      <c r="D336" s="164"/>
      <c r="E336" s="164"/>
      <c r="F336" s="173"/>
      <c r="G336" s="174"/>
      <c r="H336" s="174"/>
      <c r="I336" s="164"/>
      <c r="J336" s="164"/>
      <c r="K336" s="164"/>
      <c r="L336" s="164"/>
      <c r="M336" s="164"/>
      <c r="N336" s="164"/>
      <c r="O336" s="164"/>
      <c r="P336" s="164"/>
      <c r="Q336" s="164"/>
      <c r="R336" s="164"/>
      <c r="S336" s="164"/>
      <c r="T336" s="165"/>
      <c r="U336" s="164"/>
      <c r="V336" s="164"/>
      <c r="W336" s="164"/>
      <c r="X336" s="64"/>
      <c r="Y336" s="69" t="str">
        <f t="shared" si="5"/>
        <v>０</v>
      </c>
    </row>
    <row r="337" spans="1:25" s="63" customFormat="1" ht="21.95" customHeight="1">
      <c r="A337" s="168"/>
      <c r="B337" s="169"/>
      <c r="C337" s="169"/>
      <c r="D337" s="164"/>
      <c r="E337" s="164"/>
      <c r="F337" s="173"/>
      <c r="G337" s="174"/>
      <c r="H337" s="174"/>
      <c r="I337" s="164"/>
      <c r="J337" s="164"/>
      <c r="K337" s="164"/>
      <c r="L337" s="164"/>
      <c r="M337" s="164"/>
      <c r="N337" s="164"/>
      <c r="O337" s="164"/>
      <c r="P337" s="164"/>
      <c r="Q337" s="164"/>
      <c r="R337" s="164"/>
      <c r="S337" s="164"/>
      <c r="T337" s="165"/>
      <c r="U337" s="164"/>
      <c r="V337" s="164"/>
      <c r="W337" s="164"/>
      <c r="X337" s="64"/>
      <c r="Y337" s="69" t="str">
        <f t="shared" si="5"/>
        <v>０</v>
      </c>
    </row>
    <row r="338" spans="1:25" s="63" customFormat="1" ht="21.95" customHeight="1">
      <c r="A338" s="168"/>
      <c r="B338" s="169"/>
      <c r="C338" s="169"/>
      <c r="D338" s="164"/>
      <c r="E338" s="164"/>
      <c r="F338" s="173"/>
      <c r="G338" s="174"/>
      <c r="H338" s="174"/>
      <c r="I338" s="164"/>
      <c r="J338" s="164"/>
      <c r="K338" s="164"/>
      <c r="L338" s="164"/>
      <c r="M338" s="164"/>
      <c r="N338" s="164"/>
      <c r="O338" s="164"/>
      <c r="P338" s="164"/>
      <c r="Q338" s="164"/>
      <c r="R338" s="164"/>
      <c r="S338" s="164"/>
      <c r="T338" s="165"/>
      <c r="U338" s="164"/>
      <c r="V338" s="164"/>
      <c r="W338" s="164"/>
      <c r="X338" s="64"/>
      <c r="Y338" s="69" t="str">
        <f t="shared" si="5"/>
        <v>０</v>
      </c>
    </row>
    <row r="339" spans="1:25" s="63" customFormat="1" ht="21.95" customHeight="1">
      <c r="A339" s="168"/>
      <c r="B339" s="169"/>
      <c r="C339" s="169"/>
      <c r="D339" s="164"/>
      <c r="E339" s="164"/>
      <c r="F339" s="173"/>
      <c r="G339" s="174"/>
      <c r="H339" s="174"/>
      <c r="I339" s="164"/>
      <c r="J339" s="164"/>
      <c r="K339" s="164"/>
      <c r="L339" s="164"/>
      <c r="M339" s="164"/>
      <c r="N339" s="164"/>
      <c r="O339" s="164"/>
      <c r="P339" s="164"/>
      <c r="Q339" s="164"/>
      <c r="R339" s="164"/>
      <c r="S339" s="164"/>
      <c r="T339" s="165"/>
      <c r="U339" s="164"/>
      <c r="V339" s="164"/>
      <c r="W339" s="164"/>
      <c r="X339" s="64"/>
      <c r="Y339" s="69" t="str">
        <f t="shared" si="5"/>
        <v>０</v>
      </c>
    </row>
    <row r="340" spans="1:25" s="63" customFormat="1" ht="21.95" customHeight="1">
      <c r="A340" s="168"/>
      <c r="B340" s="169"/>
      <c r="C340" s="169"/>
      <c r="D340" s="164"/>
      <c r="E340" s="164"/>
      <c r="F340" s="173"/>
      <c r="G340" s="174"/>
      <c r="H340" s="174"/>
      <c r="I340" s="164"/>
      <c r="J340" s="164"/>
      <c r="K340" s="164"/>
      <c r="L340" s="164"/>
      <c r="M340" s="164"/>
      <c r="N340" s="164"/>
      <c r="O340" s="164"/>
      <c r="P340" s="164"/>
      <c r="Q340" s="164"/>
      <c r="R340" s="164"/>
      <c r="S340" s="164"/>
      <c r="T340" s="165"/>
      <c r="U340" s="164"/>
      <c r="V340" s="164"/>
      <c r="W340" s="164"/>
      <c r="X340" s="64"/>
      <c r="Y340" s="69" t="str">
        <f t="shared" si="5"/>
        <v>０</v>
      </c>
    </row>
    <row r="341" spans="1:25" s="63" customFormat="1" ht="21.95" customHeight="1">
      <c r="A341" s="168"/>
      <c r="B341" s="169"/>
      <c r="C341" s="169"/>
      <c r="D341" s="164"/>
      <c r="E341" s="164"/>
      <c r="F341" s="173"/>
      <c r="G341" s="174"/>
      <c r="H341" s="174"/>
      <c r="I341" s="164"/>
      <c r="J341" s="164"/>
      <c r="K341" s="164"/>
      <c r="L341" s="164"/>
      <c r="M341" s="164"/>
      <c r="N341" s="164"/>
      <c r="O341" s="164"/>
      <c r="P341" s="164"/>
      <c r="Q341" s="164"/>
      <c r="R341" s="164"/>
      <c r="S341" s="164"/>
      <c r="T341" s="165"/>
      <c r="U341" s="164"/>
      <c r="V341" s="164"/>
      <c r="W341" s="164"/>
      <c r="X341" s="64"/>
      <c r="Y341" s="69" t="str">
        <f t="shared" si="5"/>
        <v>０</v>
      </c>
    </row>
    <row r="342" spans="1:25" s="63" customFormat="1" ht="21.95" customHeight="1">
      <c r="A342" s="168"/>
      <c r="B342" s="169"/>
      <c r="C342" s="169"/>
      <c r="D342" s="164"/>
      <c r="E342" s="164"/>
      <c r="F342" s="173"/>
      <c r="G342" s="174"/>
      <c r="H342" s="174"/>
      <c r="I342" s="164"/>
      <c r="J342" s="164"/>
      <c r="K342" s="164"/>
      <c r="L342" s="164"/>
      <c r="M342" s="164"/>
      <c r="N342" s="164"/>
      <c r="O342" s="164"/>
      <c r="P342" s="164"/>
      <c r="Q342" s="164"/>
      <c r="R342" s="164"/>
      <c r="S342" s="164"/>
      <c r="T342" s="165"/>
      <c r="U342" s="164"/>
      <c r="V342" s="164"/>
      <c r="W342" s="164"/>
      <c r="X342" s="64"/>
      <c r="Y342" s="69" t="str">
        <f t="shared" si="5"/>
        <v>０</v>
      </c>
    </row>
    <row r="343" spans="1:25" s="63" customFormat="1" ht="21.95" customHeight="1">
      <c r="A343" s="168"/>
      <c r="B343" s="169"/>
      <c r="C343" s="169"/>
      <c r="D343" s="164"/>
      <c r="E343" s="164"/>
      <c r="F343" s="173"/>
      <c r="G343" s="174"/>
      <c r="H343" s="174"/>
      <c r="I343" s="164"/>
      <c r="J343" s="164"/>
      <c r="K343" s="164"/>
      <c r="L343" s="164"/>
      <c r="M343" s="164"/>
      <c r="N343" s="164"/>
      <c r="O343" s="164"/>
      <c r="P343" s="164"/>
      <c r="Q343" s="164"/>
      <c r="R343" s="164"/>
      <c r="S343" s="164"/>
      <c r="T343" s="165"/>
      <c r="U343" s="164"/>
      <c r="V343" s="164"/>
      <c r="W343" s="164"/>
      <c r="X343" s="64"/>
      <c r="Y343" s="69" t="str">
        <f t="shared" si="5"/>
        <v>０</v>
      </c>
    </row>
    <row r="344" spans="1:25" s="63" customFormat="1" ht="21.95" customHeight="1">
      <c r="A344" s="168"/>
      <c r="B344" s="169"/>
      <c r="C344" s="169"/>
      <c r="D344" s="164"/>
      <c r="E344" s="164"/>
      <c r="F344" s="173"/>
      <c r="G344" s="174"/>
      <c r="H344" s="174"/>
      <c r="I344" s="164"/>
      <c r="J344" s="164"/>
      <c r="K344" s="164"/>
      <c r="L344" s="164"/>
      <c r="M344" s="164"/>
      <c r="N344" s="164"/>
      <c r="O344" s="164"/>
      <c r="P344" s="164"/>
      <c r="Q344" s="164"/>
      <c r="R344" s="164"/>
      <c r="S344" s="164"/>
      <c r="T344" s="165"/>
      <c r="U344" s="164"/>
      <c r="V344" s="164"/>
      <c r="W344" s="164"/>
      <c r="X344" s="64"/>
      <c r="Y344" s="69" t="str">
        <f t="shared" si="5"/>
        <v>０</v>
      </c>
    </row>
    <row r="345" spans="1:25" s="63" customFormat="1" ht="21.95" customHeight="1">
      <c r="A345" s="168"/>
      <c r="B345" s="169"/>
      <c r="C345" s="169"/>
      <c r="D345" s="164"/>
      <c r="E345" s="164"/>
      <c r="F345" s="173"/>
      <c r="G345" s="174"/>
      <c r="H345" s="174"/>
      <c r="I345" s="164"/>
      <c r="J345" s="164"/>
      <c r="K345" s="164"/>
      <c r="L345" s="164"/>
      <c r="M345" s="164"/>
      <c r="N345" s="164"/>
      <c r="O345" s="164"/>
      <c r="P345" s="164"/>
      <c r="Q345" s="164"/>
      <c r="R345" s="164"/>
      <c r="S345" s="164"/>
      <c r="T345" s="165"/>
      <c r="U345" s="164"/>
      <c r="V345" s="164"/>
      <c r="W345" s="164"/>
      <c r="X345" s="64"/>
      <c r="Y345" s="69" t="str">
        <f t="shared" si="5"/>
        <v>０</v>
      </c>
    </row>
    <row r="346" spans="1:25" s="63" customFormat="1" ht="21.95" customHeight="1">
      <c r="A346" s="167"/>
      <c r="B346" s="164"/>
      <c r="C346" s="164"/>
      <c r="D346" s="164"/>
      <c r="E346" s="164"/>
      <c r="F346" s="173"/>
      <c r="G346" s="174"/>
      <c r="H346" s="174"/>
      <c r="I346" s="164"/>
      <c r="J346" s="164"/>
      <c r="K346" s="164"/>
      <c r="L346" s="164"/>
      <c r="M346" s="164"/>
      <c r="N346" s="164"/>
      <c r="O346" s="164"/>
      <c r="P346" s="164"/>
      <c r="Q346" s="164"/>
      <c r="R346" s="164"/>
      <c r="S346" s="164"/>
      <c r="T346" s="165"/>
      <c r="U346" s="164"/>
      <c r="V346" s="164"/>
      <c r="W346" s="164"/>
      <c r="X346" s="64"/>
      <c r="Y346" s="69" t="str">
        <f t="shared" si="5"/>
        <v>０</v>
      </c>
    </row>
    <row r="347" spans="1:25" s="63" customFormat="1" ht="21.95" customHeight="1">
      <c r="A347" s="167"/>
      <c r="B347" s="164"/>
      <c r="C347" s="164"/>
      <c r="D347" s="164"/>
      <c r="E347" s="164"/>
      <c r="F347" s="173"/>
      <c r="G347" s="174"/>
      <c r="H347" s="174"/>
      <c r="I347" s="164"/>
      <c r="J347" s="164"/>
      <c r="K347" s="164"/>
      <c r="L347" s="164"/>
      <c r="M347" s="164"/>
      <c r="N347" s="164"/>
      <c r="O347" s="164"/>
      <c r="P347" s="164"/>
      <c r="Q347" s="164"/>
      <c r="R347" s="164"/>
      <c r="S347" s="164"/>
      <c r="T347" s="165"/>
      <c r="U347" s="164"/>
      <c r="V347" s="164"/>
      <c r="W347" s="164"/>
      <c r="X347" s="64"/>
      <c r="Y347" s="69" t="str">
        <f t="shared" si="5"/>
        <v>０</v>
      </c>
    </row>
    <row r="348" spans="1:25" s="63" customFormat="1" ht="21.95" customHeight="1">
      <c r="A348" s="167"/>
      <c r="B348" s="164"/>
      <c r="C348" s="164"/>
      <c r="D348" s="164"/>
      <c r="E348" s="164"/>
      <c r="F348" s="173"/>
      <c r="G348" s="174"/>
      <c r="H348" s="174"/>
      <c r="I348" s="164"/>
      <c r="J348" s="164"/>
      <c r="K348" s="164"/>
      <c r="L348" s="164"/>
      <c r="M348" s="164"/>
      <c r="N348" s="164"/>
      <c r="O348" s="164"/>
      <c r="P348" s="164"/>
      <c r="Q348" s="164"/>
      <c r="R348" s="164"/>
      <c r="S348" s="164"/>
      <c r="T348" s="165"/>
      <c r="U348" s="164"/>
      <c r="V348" s="164"/>
      <c r="W348" s="164"/>
      <c r="X348" s="64"/>
      <c r="Y348" s="69" t="str">
        <f t="shared" si="5"/>
        <v>０</v>
      </c>
    </row>
    <row r="349" spans="1:25" s="63" customFormat="1" ht="21.95" customHeight="1">
      <c r="A349" s="167"/>
      <c r="B349" s="164"/>
      <c r="C349" s="164"/>
      <c r="D349" s="164"/>
      <c r="E349" s="164"/>
      <c r="F349" s="173"/>
      <c r="G349" s="174"/>
      <c r="H349" s="174"/>
      <c r="I349" s="164"/>
      <c r="J349" s="164"/>
      <c r="K349" s="164"/>
      <c r="L349" s="164"/>
      <c r="M349" s="164"/>
      <c r="N349" s="164"/>
      <c r="O349" s="164"/>
      <c r="P349" s="164"/>
      <c r="Q349" s="164"/>
      <c r="R349" s="164"/>
      <c r="S349" s="164"/>
      <c r="T349" s="165"/>
      <c r="U349" s="164"/>
      <c r="V349" s="164"/>
      <c r="W349" s="164"/>
      <c r="X349" s="64"/>
      <c r="Y349" s="69" t="str">
        <f t="shared" si="5"/>
        <v>０</v>
      </c>
    </row>
    <row r="350" spans="1:25" s="63" customFormat="1" ht="21.95" customHeight="1">
      <c r="A350" s="167"/>
      <c r="B350" s="164"/>
      <c r="C350" s="164"/>
      <c r="D350" s="164"/>
      <c r="E350" s="164"/>
      <c r="F350" s="173"/>
      <c r="G350" s="174"/>
      <c r="H350" s="174"/>
      <c r="I350" s="164"/>
      <c r="J350" s="164"/>
      <c r="K350" s="164"/>
      <c r="L350" s="164"/>
      <c r="M350" s="164"/>
      <c r="N350" s="164"/>
      <c r="O350" s="164"/>
      <c r="P350" s="164"/>
      <c r="Q350" s="164"/>
      <c r="R350" s="164"/>
      <c r="S350" s="164"/>
      <c r="T350" s="165"/>
      <c r="U350" s="164"/>
      <c r="V350" s="164"/>
      <c r="W350" s="164"/>
      <c r="X350" s="64"/>
      <c r="Y350" s="69" t="str">
        <f t="shared" si="5"/>
        <v>０</v>
      </c>
    </row>
    <row r="351" spans="1:25" s="63" customFormat="1" ht="21.95" customHeight="1">
      <c r="A351" s="167"/>
      <c r="B351" s="164"/>
      <c r="C351" s="164"/>
      <c r="D351" s="164"/>
      <c r="E351" s="164"/>
      <c r="F351" s="173"/>
      <c r="G351" s="174"/>
      <c r="H351" s="174"/>
      <c r="I351" s="164"/>
      <c r="J351" s="164"/>
      <c r="K351" s="164"/>
      <c r="L351" s="164"/>
      <c r="M351" s="164"/>
      <c r="N351" s="164"/>
      <c r="O351" s="164"/>
      <c r="P351" s="164"/>
      <c r="Q351" s="164"/>
      <c r="R351" s="164"/>
      <c r="S351" s="164"/>
      <c r="T351" s="165"/>
      <c r="U351" s="164"/>
      <c r="V351" s="164"/>
      <c r="W351" s="164"/>
      <c r="X351" s="64"/>
      <c r="Y351" s="69" t="str">
        <f t="shared" si="5"/>
        <v>０</v>
      </c>
    </row>
    <row r="352" spans="1:25" s="63" customFormat="1" ht="21.95" customHeight="1">
      <c r="A352" s="167"/>
      <c r="B352" s="164"/>
      <c r="C352" s="164"/>
      <c r="D352" s="164"/>
      <c r="E352" s="164"/>
      <c r="F352" s="173"/>
      <c r="G352" s="174"/>
      <c r="H352" s="174"/>
      <c r="I352" s="164"/>
      <c r="J352" s="164"/>
      <c r="K352" s="164"/>
      <c r="L352" s="164"/>
      <c r="M352" s="164"/>
      <c r="N352" s="164"/>
      <c r="O352" s="164"/>
      <c r="P352" s="164"/>
      <c r="Q352" s="164"/>
      <c r="R352" s="164"/>
      <c r="S352" s="164"/>
      <c r="T352" s="165"/>
      <c r="U352" s="164"/>
      <c r="V352" s="164"/>
      <c r="W352" s="164"/>
      <c r="X352" s="64"/>
      <c r="Y352" s="69" t="str">
        <f t="shared" si="5"/>
        <v>０</v>
      </c>
    </row>
    <row r="353" spans="1:25" s="63" customFormat="1" ht="21.95" customHeight="1">
      <c r="A353" s="167"/>
      <c r="B353" s="164"/>
      <c r="C353" s="164"/>
      <c r="D353" s="164"/>
      <c r="E353" s="164"/>
      <c r="F353" s="173"/>
      <c r="G353" s="174"/>
      <c r="H353" s="174"/>
      <c r="I353" s="164"/>
      <c r="J353" s="164"/>
      <c r="K353" s="164"/>
      <c r="L353" s="164"/>
      <c r="M353" s="164"/>
      <c r="N353" s="164"/>
      <c r="O353" s="164"/>
      <c r="P353" s="164"/>
      <c r="Q353" s="164"/>
      <c r="R353" s="164"/>
      <c r="S353" s="164"/>
      <c r="T353" s="165"/>
      <c r="U353" s="164"/>
      <c r="V353" s="164"/>
      <c r="W353" s="164"/>
      <c r="X353" s="64"/>
      <c r="Y353" s="69" t="str">
        <f t="shared" si="5"/>
        <v>０</v>
      </c>
    </row>
    <row r="354" spans="1:25" s="63" customFormat="1" ht="21.95" customHeight="1">
      <c r="A354" s="167"/>
      <c r="B354" s="164"/>
      <c r="C354" s="164"/>
      <c r="D354" s="164"/>
      <c r="E354" s="164"/>
      <c r="F354" s="173"/>
      <c r="G354" s="174"/>
      <c r="H354" s="174"/>
      <c r="I354" s="164"/>
      <c r="J354" s="164"/>
      <c r="K354" s="164"/>
      <c r="L354" s="164"/>
      <c r="M354" s="164"/>
      <c r="N354" s="164"/>
      <c r="O354" s="164"/>
      <c r="P354" s="164"/>
      <c r="Q354" s="164"/>
      <c r="R354" s="164"/>
      <c r="S354" s="164"/>
      <c r="T354" s="165"/>
      <c r="U354" s="164"/>
      <c r="V354" s="164"/>
      <c r="W354" s="164"/>
      <c r="X354" s="64"/>
      <c r="Y354" s="69" t="str">
        <f t="shared" si="5"/>
        <v>０</v>
      </c>
    </row>
    <row r="355" spans="1:25" s="63" customFormat="1" ht="21.95" customHeight="1">
      <c r="A355" s="167"/>
      <c r="B355" s="164"/>
      <c r="C355" s="164"/>
      <c r="D355" s="164"/>
      <c r="E355" s="164"/>
      <c r="F355" s="173"/>
      <c r="G355" s="174"/>
      <c r="H355" s="174"/>
      <c r="I355" s="164"/>
      <c r="J355" s="164"/>
      <c r="K355" s="164"/>
      <c r="L355" s="164"/>
      <c r="M355" s="164"/>
      <c r="N355" s="164"/>
      <c r="O355" s="164"/>
      <c r="P355" s="164"/>
      <c r="Q355" s="164"/>
      <c r="R355" s="164"/>
      <c r="S355" s="164"/>
      <c r="T355" s="165"/>
      <c r="U355" s="164"/>
      <c r="V355" s="164"/>
      <c r="W355" s="164"/>
      <c r="X355" s="64"/>
      <c r="Y355" s="69" t="str">
        <f t="shared" si="5"/>
        <v>０</v>
      </c>
    </row>
    <row r="356" spans="1:25" s="63" customFormat="1" ht="21.95" customHeight="1">
      <c r="A356" s="167"/>
      <c r="B356" s="164"/>
      <c r="C356" s="164"/>
      <c r="D356" s="164"/>
      <c r="E356" s="164"/>
      <c r="F356" s="173"/>
      <c r="G356" s="174"/>
      <c r="H356" s="174"/>
      <c r="I356" s="164"/>
      <c r="J356" s="164"/>
      <c r="K356" s="164"/>
      <c r="L356" s="164"/>
      <c r="M356" s="164"/>
      <c r="N356" s="164"/>
      <c r="O356" s="164"/>
      <c r="P356" s="164"/>
      <c r="Q356" s="164"/>
      <c r="R356" s="164"/>
      <c r="S356" s="164"/>
      <c r="T356" s="165"/>
      <c r="U356" s="164"/>
      <c r="V356" s="164"/>
      <c r="W356" s="164"/>
      <c r="X356" s="64"/>
      <c r="Y356" s="69" t="str">
        <f t="shared" si="5"/>
        <v>０</v>
      </c>
    </row>
    <row r="357" spans="1:25" s="63" customFormat="1" ht="21.95" customHeight="1">
      <c r="A357" s="167"/>
      <c r="B357" s="164"/>
      <c r="C357" s="164"/>
      <c r="D357" s="164"/>
      <c r="E357" s="164"/>
      <c r="F357" s="173"/>
      <c r="G357" s="174"/>
      <c r="H357" s="174"/>
      <c r="I357" s="164"/>
      <c r="J357" s="164"/>
      <c r="K357" s="164"/>
      <c r="L357" s="164"/>
      <c r="M357" s="164"/>
      <c r="N357" s="164"/>
      <c r="O357" s="164"/>
      <c r="P357" s="164"/>
      <c r="Q357" s="164"/>
      <c r="R357" s="164"/>
      <c r="S357" s="164"/>
      <c r="T357" s="165"/>
      <c r="U357" s="164"/>
      <c r="V357" s="164"/>
      <c r="W357" s="164"/>
      <c r="X357" s="64"/>
      <c r="Y357" s="69" t="str">
        <f t="shared" si="5"/>
        <v>０</v>
      </c>
    </row>
    <row r="358" spans="1:25" s="63" customFormat="1" ht="21.95" customHeight="1">
      <c r="A358" s="167"/>
      <c r="B358" s="164"/>
      <c r="C358" s="164"/>
      <c r="D358" s="164"/>
      <c r="E358" s="164"/>
      <c r="F358" s="173"/>
      <c r="G358" s="174"/>
      <c r="H358" s="174"/>
      <c r="I358" s="164"/>
      <c r="J358" s="164"/>
      <c r="K358" s="164"/>
      <c r="L358" s="164"/>
      <c r="M358" s="164"/>
      <c r="N358" s="164"/>
      <c r="O358" s="164"/>
      <c r="P358" s="164"/>
      <c r="Q358" s="164"/>
      <c r="R358" s="164"/>
      <c r="S358" s="164"/>
      <c r="T358" s="165"/>
      <c r="U358" s="164"/>
      <c r="V358" s="164"/>
      <c r="W358" s="164"/>
      <c r="X358" s="64"/>
      <c r="Y358" s="69" t="str">
        <f t="shared" si="5"/>
        <v>０</v>
      </c>
    </row>
    <row r="359" spans="1:25" s="63" customFormat="1" ht="21.95" customHeight="1">
      <c r="A359" s="167"/>
      <c r="B359" s="164"/>
      <c r="C359" s="164"/>
      <c r="D359" s="164"/>
      <c r="E359" s="164"/>
      <c r="F359" s="173"/>
      <c r="G359" s="174"/>
      <c r="H359" s="174"/>
      <c r="I359" s="164"/>
      <c r="J359" s="164"/>
      <c r="K359" s="164"/>
      <c r="L359" s="164"/>
      <c r="M359" s="164"/>
      <c r="N359" s="164"/>
      <c r="O359" s="164"/>
      <c r="P359" s="164"/>
      <c r="Q359" s="164"/>
      <c r="R359" s="164"/>
      <c r="S359" s="164"/>
      <c r="T359" s="165"/>
      <c r="U359" s="164"/>
      <c r="V359" s="164"/>
      <c r="W359" s="164"/>
      <c r="X359" s="64"/>
      <c r="Y359" s="69" t="str">
        <f t="shared" si="5"/>
        <v>０</v>
      </c>
    </row>
    <row r="360" spans="1:25" s="63" customFormat="1" ht="21.95" customHeight="1">
      <c r="A360" s="167"/>
      <c r="B360" s="164"/>
      <c r="C360" s="164"/>
      <c r="D360" s="164"/>
      <c r="E360" s="164"/>
      <c r="F360" s="173"/>
      <c r="G360" s="174"/>
      <c r="H360" s="174"/>
      <c r="I360" s="164"/>
      <c r="J360" s="164"/>
      <c r="K360" s="164"/>
      <c r="L360" s="164"/>
      <c r="M360" s="164"/>
      <c r="N360" s="164"/>
      <c r="O360" s="164"/>
      <c r="P360" s="164"/>
      <c r="Q360" s="164"/>
      <c r="R360" s="164"/>
      <c r="S360" s="164"/>
      <c r="T360" s="165"/>
      <c r="U360" s="164"/>
      <c r="V360" s="164"/>
      <c r="W360" s="164"/>
      <c r="X360" s="64"/>
      <c r="Y360" s="69" t="str">
        <f t="shared" si="5"/>
        <v>０</v>
      </c>
    </row>
    <row r="361" spans="1:25" s="63" customFormat="1" ht="21.95" customHeight="1">
      <c r="A361" s="167"/>
      <c r="B361" s="164"/>
      <c r="C361" s="164"/>
      <c r="D361" s="164"/>
      <c r="E361" s="164"/>
      <c r="F361" s="173"/>
      <c r="G361" s="174"/>
      <c r="H361" s="174"/>
      <c r="I361" s="164"/>
      <c r="J361" s="164"/>
      <c r="K361" s="164"/>
      <c r="L361" s="164"/>
      <c r="M361" s="164"/>
      <c r="N361" s="164"/>
      <c r="O361" s="164"/>
      <c r="P361" s="164"/>
      <c r="Q361" s="164"/>
      <c r="R361" s="164"/>
      <c r="S361" s="164"/>
      <c r="T361" s="165"/>
      <c r="U361" s="164"/>
      <c r="V361" s="164"/>
      <c r="W361" s="164"/>
      <c r="X361" s="64"/>
      <c r="Y361" s="69" t="str">
        <f t="shared" si="5"/>
        <v>０</v>
      </c>
    </row>
    <row r="362" spans="1:25" s="63" customFormat="1" ht="21.95" customHeight="1">
      <c r="A362" s="167"/>
      <c r="B362" s="164"/>
      <c r="C362" s="164"/>
      <c r="D362" s="164"/>
      <c r="E362" s="164"/>
      <c r="F362" s="173"/>
      <c r="G362" s="174"/>
      <c r="H362" s="174"/>
      <c r="I362" s="164"/>
      <c r="J362" s="164"/>
      <c r="K362" s="164"/>
      <c r="L362" s="164"/>
      <c r="M362" s="164"/>
      <c r="N362" s="164"/>
      <c r="O362" s="164"/>
      <c r="P362" s="164"/>
      <c r="Q362" s="164"/>
      <c r="R362" s="164"/>
      <c r="S362" s="164"/>
      <c r="T362" s="165"/>
      <c r="U362" s="164"/>
      <c r="V362" s="164"/>
      <c r="W362" s="164"/>
      <c r="X362" s="64"/>
      <c r="Y362" s="69" t="str">
        <f t="shared" si="5"/>
        <v>０</v>
      </c>
    </row>
    <row r="363" spans="1:25" s="63" customFormat="1" ht="21.95" customHeight="1">
      <c r="A363" s="167"/>
      <c r="B363" s="164"/>
      <c r="C363" s="164"/>
      <c r="D363" s="164"/>
      <c r="E363" s="164"/>
      <c r="F363" s="173"/>
      <c r="G363" s="174"/>
      <c r="H363" s="174"/>
      <c r="I363" s="164"/>
      <c r="J363" s="164"/>
      <c r="K363" s="164"/>
      <c r="L363" s="164"/>
      <c r="M363" s="164"/>
      <c r="N363" s="164"/>
      <c r="O363" s="164"/>
      <c r="P363" s="164"/>
      <c r="Q363" s="164"/>
      <c r="R363" s="164"/>
      <c r="S363" s="164"/>
      <c r="T363" s="165"/>
      <c r="U363" s="164"/>
      <c r="V363" s="164"/>
      <c r="W363" s="164"/>
      <c r="X363" s="64"/>
      <c r="Y363" s="69" t="str">
        <f t="shared" si="5"/>
        <v>０</v>
      </c>
    </row>
    <row r="364" spans="1:25" s="63" customFormat="1" ht="21.95" customHeight="1">
      <c r="A364" s="167"/>
      <c r="B364" s="164"/>
      <c r="C364" s="164"/>
      <c r="D364" s="164"/>
      <c r="E364" s="164"/>
      <c r="F364" s="173"/>
      <c r="G364" s="174"/>
      <c r="H364" s="174"/>
      <c r="I364" s="164"/>
      <c r="J364" s="164"/>
      <c r="K364" s="164"/>
      <c r="L364" s="164"/>
      <c r="M364" s="164"/>
      <c r="N364" s="164"/>
      <c r="O364" s="164"/>
      <c r="P364" s="164"/>
      <c r="Q364" s="164"/>
      <c r="R364" s="164"/>
      <c r="S364" s="164"/>
      <c r="T364" s="165"/>
      <c r="U364" s="164"/>
      <c r="V364" s="164"/>
      <c r="W364" s="164"/>
      <c r="X364" s="64"/>
      <c r="Y364" s="69" t="str">
        <f t="shared" si="5"/>
        <v>０</v>
      </c>
    </row>
    <row r="365" spans="1:25" s="63" customFormat="1" ht="21.95" customHeight="1">
      <c r="A365" s="167"/>
      <c r="B365" s="164"/>
      <c r="C365" s="164"/>
      <c r="D365" s="164"/>
      <c r="E365" s="164"/>
      <c r="F365" s="173"/>
      <c r="G365" s="174"/>
      <c r="H365" s="174"/>
      <c r="I365" s="164"/>
      <c r="J365" s="164"/>
      <c r="K365" s="164"/>
      <c r="L365" s="164"/>
      <c r="M365" s="164"/>
      <c r="N365" s="164"/>
      <c r="O365" s="164"/>
      <c r="P365" s="164"/>
      <c r="Q365" s="164"/>
      <c r="R365" s="164"/>
      <c r="S365" s="164"/>
      <c r="T365" s="165"/>
      <c r="U365" s="164"/>
      <c r="V365" s="164"/>
      <c r="W365" s="164"/>
      <c r="X365" s="64"/>
      <c r="Y365" s="69" t="str">
        <f t="shared" si="5"/>
        <v>０</v>
      </c>
    </row>
    <row r="366" spans="1:25" s="63" customFormat="1" ht="21.95" customHeight="1">
      <c r="A366" s="167"/>
      <c r="B366" s="164"/>
      <c r="C366" s="164"/>
      <c r="D366" s="164"/>
      <c r="E366" s="164"/>
      <c r="F366" s="173"/>
      <c r="G366" s="174"/>
      <c r="H366" s="174"/>
      <c r="I366" s="164"/>
      <c r="J366" s="164"/>
      <c r="K366" s="164"/>
      <c r="L366" s="164"/>
      <c r="M366" s="164"/>
      <c r="N366" s="164"/>
      <c r="O366" s="164"/>
      <c r="P366" s="164"/>
      <c r="Q366" s="164"/>
      <c r="R366" s="164"/>
      <c r="S366" s="164"/>
      <c r="T366" s="165"/>
      <c r="U366" s="164"/>
      <c r="V366" s="164"/>
      <c r="W366" s="164"/>
      <c r="X366" s="64"/>
      <c r="Y366" s="69" t="str">
        <f t="shared" si="5"/>
        <v>０</v>
      </c>
    </row>
    <row r="367" spans="1:25" s="63" customFormat="1" ht="21.95" customHeight="1">
      <c r="A367" s="167"/>
      <c r="B367" s="164"/>
      <c r="C367" s="164"/>
      <c r="D367" s="164"/>
      <c r="E367" s="164"/>
      <c r="F367" s="173"/>
      <c r="G367" s="174"/>
      <c r="H367" s="174"/>
      <c r="I367" s="164"/>
      <c r="J367" s="164"/>
      <c r="K367" s="164"/>
      <c r="L367" s="164"/>
      <c r="M367" s="164"/>
      <c r="N367" s="164"/>
      <c r="O367" s="164"/>
      <c r="P367" s="164"/>
      <c r="Q367" s="164"/>
      <c r="R367" s="164"/>
      <c r="S367" s="164"/>
      <c r="T367" s="165"/>
      <c r="U367" s="164"/>
      <c r="V367" s="164"/>
      <c r="W367" s="164"/>
      <c r="X367" s="64"/>
      <c r="Y367" s="69" t="str">
        <f t="shared" si="5"/>
        <v>０</v>
      </c>
    </row>
    <row r="368" spans="1:25" s="63" customFormat="1" ht="21.95" customHeight="1">
      <c r="A368" s="167"/>
      <c r="B368" s="164"/>
      <c r="C368" s="164"/>
      <c r="D368" s="164"/>
      <c r="E368" s="164"/>
      <c r="F368" s="173"/>
      <c r="G368" s="174"/>
      <c r="H368" s="174"/>
      <c r="I368" s="164"/>
      <c r="J368" s="164"/>
      <c r="K368" s="164"/>
      <c r="L368" s="164"/>
      <c r="M368" s="164"/>
      <c r="N368" s="164"/>
      <c r="O368" s="164"/>
      <c r="P368" s="164"/>
      <c r="Q368" s="164"/>
      <c r="R368" s="164"/>
      <c r="S368" s="164"/>
      <c r="T368" s="165"/>
      <c r="U368" s="164"/>
      <c r="V368" s="164"/>
      <c r="W368" s="164"/>
      <c r="X368" s="64"/>
      <c r="Y368" s="69" t="str">
        <f t="shared" ref="Y368:Y431" si="6">IF((COUNTIF(D368,"*7000*")&gt;0)+(COUNTIF(D368,"*7010*")&gt;0)+(COUNTIF(D368,"*7100*")&gt;0)+(COUNTIF(D368,"*7110*")&gt;0)+(COUNTIF(D368,"*7200*")&gt;0)+(COUNTIF(D368,"*7210*")&gt;0)+(COUNTIF(D368,"*7300*")&gt;0)+(COUNTIF(D368,"*7411*")&gt;0)+(COUNTIF(D368,"*7412*")&gt;0)+(COUNTIF(D368,"*7413*")&gt;0)+(COUNTIF(D368,"*7421*")&gt;0)+(COUNTIF(D368,"*7422*")&gt;0)+(COUNTIF(D368,"*7423*")&gt;0)+(COUNTIF(D368,"*7424*")&gt;0)+(COUNTIF(D368,"*7425*")&gt;0)+(COUNTIF(D368,"*7426*")&gt;0)+(COUNTIF(D368,"*7427*")&gt;0)+(COUNTIF(D368,"*7428*")&gt;0)+(COUNTIF(D368,"*7429*")&gt;0)+(COUNTIF(D368,"*7900*")&gt;0),"1","０")</f>
        <v>０</v>
      </c>
    </row>
    <row r="369" spans="1:25" s="63" customFormat="1" ht="21.95" customHeight="1">
      <c r="A369" s="167"/>
      <c r="B369" s="164"/>
      <c r="C369" s="164"/>
      <c r="D369" s="164"/>
      <c r="E369" s="164"/>
      <c r="F369" s="173"/>
      <c r="G369" s="174"/>
      <c r="H369" s="174"/>
      <c r="I369" s="164"/>
      <c r="J369" s="164"/>
      <c r="K369" s="164"/>
      <c r="L369" s="164"/>
      <c r="M369" s="164"/>
      <c r="N369" s="164"/>
      <c r="O369" s="164"/>
      <c r="P369" s="164"/>
      <c r="Q369" s="164"/>
      <c r="R369" s="164"/>
      <c r="S369" s="164"/>
      <c r="T369" s="165"/>
      <c r="U369" s="164"/>
      <c r="V369" s="164"/>
      <c r="W369" s="164"/>
      <c r="X369" s="64"/>
      <c r="Y369" s="69" t="str">
        <f t="shared" si="6"/>
        <v>０</v>
      </c>
    </row>
    <row r="370" spans="1:25" s="63" customFormat="1" ht="21.95" customHeight="1">
      <c r="A370" s="167"/>
      <c r="B370" s="164"/>
      <c r="C370" s="164"/>
      <c r="D370" s="164"/>
      <c r="E370" s="164"/>
      <c r="F370" s="173"/>
      <c r="G370" s="174"/>
      <c r="H370" s="174"/>
      <c r="I370" s="164"/>
      <c r="J370" s="164"/>
      <c r="K370" s="164"/>
      <c r="L370" s="164"/>
      <c r="M370" s="164"/>
      <c r="N370" s="164"/>
      <c r="O370" s="164"/>
      <c r="P370" s="164"/>
      <c r="Q370" s="164"/>
      <c r="R370" s="164"/>
      <c r="S370" s="164"/>
      <c r="T370" s="165"/>
      <c r="U370" s="164"/>
      <c r="V370" s="164"/>
      <c r="W370" s="164"/>
      <c r="X370" s="64"/>
      <c r="Y370" s="69" t="str">
        <f t="shared" si="6"/>
        <v>０</v>
      </c>
    </row>
    <row r="371" spans="1:25" s="63" customFormat="1" ht="21.95" customHeight="1">
      <c r="A371" s="167"/>
      <c r="B371" s="164"/>
      <c r="C371" s="164"/>
      <c r="D371" s="164"/>
      <c r="E371" s="164"/>
      <c r="F371" s="173"/>
      <c r="G371" s="174"/>
      <c r="H371" s="174"/>
      <c r="I371" s="164"/>
      <c r="J371" s="164"/>
      <c r="K371" s="164"/>
      <c r="L371" s="164"/>
      <c r="M371" s="164"/>
      <c r="N371" s="164"/>
      <c r="O371" s="164"/>
      <c r="P371" s="164"/>
      <c r="Q371" s="164"/>
      <c r="R371" s="164"/>
      <c r="S371" s="164"/>
      <c r="T371" s="165"/>
      <c r="U371" s="164"/>
      <c r="V371" s="164"/>
      <c r="W371" s="164"/>
      <c r="X371" s="64"/>
      <c r="Y371" s="69" t="str">
        <f t="shared" si="6"/>
        <v>０</v>
      </c>
    </row>
    <row r="372" spans="1:25" s="63" customFormat="1" ht="21.95" customHeight="1">
      <c r="A372" s="167"/>
      <c r="B372" s="164"/>
      <c r="C372" s="164"/>
      <c r="D372" s="164"/>
      <c r="E372" s="164"/>
      <c r="F372" s="173"/>
      <c r="G372" s="174"/>
      <c r="H372" s="174"/>
      <c r="I372" s="164"/>
      <c r="J372" s="164"/>
      <c r="K372" s="164"/>
      <c r="L372" s="164"/>
      <c r="M372" s="164"/>
      <c r="N372" s="164"/>
      <c r="O372" s="164"/>
      <c r="P372" s="164"/>
      <c r="Q372" s="164"/>
      <c r="R372" s="164"/>
      <c r="S372" s="164"/>
      <c r="T372" s="165"/>
      <c r="U372" s="164"/>
      <c r="V372" s="164"/>
      <c r="W372" s="164"/>
      <c r="X372" s="64"/>
      <c r="Y372" s="69" t="str">
        <f t="shared" si="6"/>
        <v>０</v>
      </c>
    </row>
    <row r="373" spans="1:25" s="63" customFormat="1" ht="21.95" customHeight="1">
      <c r="A373" s="167"/>
      <c r="B373" s="164"/>
      <c r="C373" s="164"/>
      <c r="D373" s="164"/>
      <c r="E373" s="164"/>
      <c r="F373" s="173"/>
      <c r="G373" s="174"/>
      <c r="H373" s="174"/>
      <c r="I373" s="164"/>
      <c r="J373" s="164"/>
      <c r="K373" s="164"/>
      <c r="L373" s="164"/>
      <c r="M373" s="164"/>
      <c r="N373" s="164"/>
      <c r="O373" s="164"/>
      <c r="P373" s="164"/>
      <c r="Q373" s="164"/>
      <c r="R373" s="164"/>
      <c r="S373" s="164"/>
      <c r="T373" s="165"/>
      <c r="U373" s="164"/>
      <c r="V373" s="164"/>
      <c r="W373" s="164"/>
      <c r="X373" s="64"/>
      <c r="Y373" s="69" t="str">
        <f t="shared" si="6"/>
        <v>０</v>
      </c>
    </row>
    <row r="374" spans="1:25" s="63" customFormat="1" ht="21.95" customHeight="1">
      <c r="A374" s="167"/>
      <c r="B374" s="164"/>
      <c r="C374" s="164"/>
      <c r="D374" s="164"/>
      <c r="E374" s="164"/>
      <c r="F374" s="173"/>
      <c r="G374" s="174"/>
      <c r="H374" s="174"/>
      <c r="I374" s="164"/>
      <c r="J374" s="164"/>
      <c r="K374" s="164"/>
      <c r="L374" s="164"/>
      <c r="M374" s="164"/>
      <c r="N374" s="164"/>
      <c r="O374" s="164"/>
      <c r="P374" s="164"/>
      <c r="Q374" s="164"/>
      <c r="R374" s="164"/>
      <c r="S374" s="164"/>
      <c r="T374" s="165"/>
      <c r="U374" s="164"/>
      <c r="V374" s="164"/>
      <c r="W374" s="164"/>
      <c r="X374" s="64"/>
      <c r="Y374" s="69" t="str">
        <f t="shared" si="6"/>
        <v>０</v>
      </c>
    </row>
    <row r="375" spans="1:25" s="63" customFormat="1" ht="21.95" customHeight="1">
      <c r="A375" s="167"/>
      <c r="B375" s="164"/>
      <c r="C375" s="164"/>
      <c r="D375" s="164"/>
      <c r="E375" s="164"/>
      <c r="F375" s="173"/>
      <c r="G375" s="174"/>
      <c r="H375" s="174"/>
      <c r="I375" s="164"/>
      <c r="J375" s="164"/>
      <c r="K375" s="164"/>
      <c r="L375" s="164"/>
      <c r="M375" s="164"/>
      <c r="N375" s="164"/>
      <c r="O375" s="164"/>
      <c r="P375" s="164"/>
      <c r="Q375" s="164"/>
      <c r="R375" s="164"/>
      <c r="S375" s="164"/>
      <c r="T375" s="165"/>
      <c r="U375" s="164"/>
      <c r="V375" s="164"/>
      <c r="W375" s="164"/>
      <c r="X375" s="64"/>
      <c r="Y375" s="69" t="str">
        <f t="shared" si="6"/>
        <v>０</v>
      </c>
    </row>
    <row r="376" spans="1:25" s="63" customFormat="1" ht="21.95" customHeight="1">
      <c r="A376" s="167"/>
      <c r="B376" s="164"/>
      <c r="C376" s="164"/>
      <c r="D376" s="164"/>
      <c r="E376" s="164"/>
      <c r="F376" s="173"/>
      <c r="G376" s="174"/>
      <c r="H376" s="174"/>
      <c r="I376" s="164"/>
      <c r="J376" s="164"/>
      <c r="K376" s="164"/>
      <c r="L376" s="164"/>
      <c r="M376" s="164"/>
      <c r="N376" s="164"/>
      <c r="O376" s="164"/>
      <c r="P376" s="164"/>
      <c r="Q376" s="164"/>
      <c r="R376" s="164"/>
      <c r="S376" s="164"/>
      <c r="T376" s="165"/>
      <c r="U376" s="164"/>
      <c r="V376" s="164"/>
      <c r="W376" s="164"/>
      <c r="X376" s="64"/>
      <c r="Y376" s="69" t="str">
        <f t="shared" si="6"/>
        <v>０</v>
      </c>
    </row>
    <row r="377" spans="1:25" s="63" customFormat="1" ht="21.95" customHeight="1">
      <c r="A377" s="167"/>
      <c r="B377" s="164"/>
      <c r="C377" s="164"/>
      <c r="D377" s="164"/>
      <c r="E377" s="164"/>
      <c r="F377" s="173"/>
      <c r="G377" s="174"/>
      <c r="H377" s="174"/>
      <c r="I377" s="164"/>
      <c r="J377" s="164"/>
      <c r="K377" s="164"/>
      <c r="L377" s="164"/>
      <c r="M377" s="164"/>
      <c r="N377" s="164"/>
      <c r="O377" s="164"/>
      <c r="P377" s="164"/>
      <c r="Q377" s="164"/>
      <c r="R377" s="164"/>
      <c r="S377" s="164"/>
      <c r="T377" s="165"/>
      <c r="U377" s="164"/>
      <c r="V377" s="164"/>
      <c r="W377" s="164"/>
      <c r="X377" s="64"/>
      <c r="Y377" s="69" t="str">
        <f t="shared" si="6"/>
        <v>０</v>
      </c>
    </row>
    <row r="378" spans="1:25" s="63" customFormat="1" ht="21.95" customHeight="1">
      <c r="A378" s="167"/>
      <c r="B378" s="164"/>
      <c r="C378" s="164"/>
      <c r="D378" s="164"/>
      <c r="E378" s="164"/>
      <c r="F378" s="173"/>
      <c r="G378" s="174"/>
      <c r="H378" s="174"/>
      <c r="I378" s="164"/>
      <c r="J378" s="164"/>
      <c r="K378" s="164"/>
      <c r="L378" s="164"/>
      <c r="M378" s="164"/>
      <c r="N378" s="164"/>
      <c r="O378" s="164"/>
      <c r="P378" s="164"/>
      <c r="Q378" s="164"/>
      <c r="R378" s="164"/>
      <c r="S378" s="164"/>
      <c r="T378" s="165"/>
      <c r="U378" s="164"/>
      <c r="V378" s="164"/>
      <c r="W378" s="164"/>
      <c r="X378" s="64"/>
      <c r="Y378" s="69" t="str">
        <f t="shared" si="6"/>
        <v>０</v>
      </c>
    </row>
    <row r="379" spans="1:25" s="63" customFormat="1" ht="21.95" customHeight="1">
      <c r="B379" s="64"/>
      <c r="C379" s="64"/>
      <c r="D379" s="64"/>
      <c r="E379" s="64"/>
      <c r="F379" s="66"/>
      <c r="G379" s="67"/>
      <c r="H379" s="67"/>
      <c r="I379" s="64"/>
      <c r="J379" s="64"/>
      <c r="K379" s="64"/>
      <c r="L379" s="64"/>
      <c r="M379" s="64"/>
      <c r="N379" s="64"/>
      <c r="O379" s="64"/>
      <c r="P379" s="64"/>
      <c r="Q379" s="64"/>
      <c r="R379" s="64"/>
      <c r="S379" s="64"/>
      <c r="T379" s="68"/>
      <c r="U379" s="64"/>
      <c r="V379" s="64"/>
      <c r="W379" s="64"/>
      <c r="X379" s="64"/>
      <c r="Y379" s="69" t="str">
        <f t="shared" si="6"/>
        <v>０</v>
      </c>
    </row>
    <row r="380" spans="1:25" s="63" customFormat="1" ht="21.95" customHeight="1">
      <c r="B380" s="64"/>
      <c r="C380" s="64"/>
      <c r="D380" s="64"/>
      <c r="E380" s="64"/>
      <c r="F380" s="66"/>
      <c r="G380" s="67"/>
      <c r="H380" s="67"/>
      <c r="I380" s="64"/>
      <c r="J380" s="64"/>
      <c r="K380" s="64"/>
      <c r="L380" s="64"/>
      <c r="M380" s="64"/>
      <c r="N380" s="64"/>
      <c r="O380" s="64"/>
      <c r="P380" s="64"/>
      <c r="Q380" s="64"/>
      <c r="R380" s="64"/>
      <c r="S380" s="64"/>
      <c r="T380" s="68"/>
      <c r="U380" s="64"/>
      <c r="V380" s="64"/>
      <c r="W380" s="64"/>
      <c r="X380" s="64"/>
      <c r="Y380" s="69" t="str">
        <f t="shared" si="6"/>
        <v>０</v>
      </c>
    </row>
    <row r="381" spans="1:25" s="63" customFormat="1" ht="21.95" customHeight="1">
      <c r="B381" s="64"/>
      <c r="C381" s="64"/>
      <c r="D381" s="64"/>
      <c r="E381" s="64"/>
      <c r="F381" s="66"/>
      <c r="G381" s="67"/>
      <c r="H381" s="67"/>
      <c r="I381" s="64"/>
      <c r="J381" s="64"/>
      <c r="K381" s="64"/>
      <c r="L381" s="64"/>
      <c r="M381" s="64"/>
      <c r="N381" s="64"/>
      <c r="O381" s="64"/>
      <c r="P381" s="64"/>
      <c r="Q381" s="64"/>
      <c r="R381" s="64"/>
      <c r="S381" s="64"/>
      <c r="T381" s="68"/>
      <c r="U381" s="64"/>
      <c r="V381" s="64"/>
      <c r="W381" s="64"/>
      <c r="X381" s="64"/>
      <c r="Y381" s="69" t="str">
        <f t="shared" si="6"/>
        <v>０</v>
      </c>
    </row>
    <row r="382" spans="1:25" s="63" customFormat="1" ht="21.95" customHeight="1">
      <c r="B382" s="64"/>
      <c r="C382" s="64"/>
      <c r="D382" s="64"/>
      <c r="E382" s="64"/>
      <c r="F382" s="66"/>
      <c r="G382" s="67"/>
      <c r="H382" s="67"/>
      <c r="I382" s="64"/>
      <c r="J382" s="64"/>
      <c r="K382" s="64"/>
      <c r="L382" s="64"/>
      <c r="M382" s="64"/>
      <c r="N382" s="64"/>
      <c r="O382" s="64"/>
      <c r="P382" s="64"/>
      <c r="Q382" s="64"/>
      <c r="R382" s="64"/>
      <c r="S382" s="64"/>
      <c r="T382" s="68"/>
      <c r="U382" s="64"/>
      <c r="V382" s="64"/>
      <c r="W382" s="64"/>
      <c r="X382" s="64"/>
      <c r="Y382" s="69" t="str">
        <f t="shared" si="6"/>
        <v>０</v>
      </c>
    </row>
    <row r="383" spans="1:25" s="63" customFormat="1" ht="21.95" customHeight="1">
      <c r="B383" s="64"/>
      <c r="C383" s="64"/>
      <c r="D383" s="64"/>
      <c r="E383" s="64"/>
      <c r="F383" s="66"/>
      <c r="G383" s="67"/>
      <c r="H383" s="67"/>
      <c r="I383" s="64"/>
      <c r="J383" s="64"/>
      <c r="K383" s="64"/>
      <c r="L383" s="64"/>
      <c r="M383" s="64"/>
      <c r="N383" s="64"/>
      <c r="O383" s="64"/>
      <c r="P383" s="64"/>
      <c r="Q383" s="64"/>
      <c r="R383" s="64"/>
      <c r="S383" s="64"/>
      <c r="T383" s="68"/>
      <c r="U383" s="64"/>
      <c r="V383" s="64"/>
      <c r="W383" s="64"/>
      <c r="X383" s="64"/>
      <c r="Y383" s="69" t="str">
        <f t="shared" si="6"/>
        <v>０</v>
      </c>
    </row>
    <row r="384" spans="1:25" s="63" customFormat="1" ht="21.95" customHeight="1">
      <c r="B384" s="64"/>
      <c r="C384" s="64"/>
      <c r="D384" s="64"/>
      <c r="E384" s="64"/>
      <c r="F384" s="66"/>
      <c r="G384" s="67"/>
      <c r="H384" s="67"/>
      <c r="I384" s="64"/>
      <c r="J384" s="64"/>
      <c r="K384" s="64"/>
      <c r="L384" s="64"/>
      <c r="M384" s="64"/>
      <c r="N384" s="64"/>
      <c r="O384" s="64"/>
      <c r="P384" s="64"/>
      <c r="Q384" s="64"/>
      <c r="R384" s="64"/>
      <c r="S384" s="64"/>
      <c r="T384" s="68"/>
      <c r="U384" s="64"/>
      <c r="V384" s="64"/>
      <c r="W384" s="64"/>
      <c r="X384" s="64"/>
      <c r="Y384" s="69" t="str">
        <f t="shared" si="6"/>
        <v>０</v>
      </c>
    </row>
    <row r="385" spans="4:25" s="63" customFormat="1" ht="21.95" customHeight="1">
      <c r="D385" s="64"/>
      <c r="E385" s="64"/>
      <c r="F385" s="66"/>
      <c r="G385" s="67"/>
      <c r="H385" s="67"/>
      <c r="I385" s="64"/>
      <c r="J385" s="64"/>
      <c r="K385" s="64"/>
      <c r="L385" s="64"/>
      <c r="M385" s="64"/>
      <c r="N385" s="64"/>
      <c r="O385" s="64"/>
      <c r="P385" s="64"/>
      <c r="Q385" s="64"/>
      <c r="R385" s="64"/>
      <c r="S385" s="64"/>
      <c r="T385" s="68"/>
      <c r="U385" s="64"/>
      <c r="V385" s="64"/>
      <c r="W385" s="64"/>
      <c r="X385" s="64"/>
      <c r="Y385" s="69" t="str">
        <f t="shared" si="6"/>
        <v>０</v>
      </c>
    </row>
    <row r="386" spans="4:25" s="63" customFormat="1" ht="21.95" customHeight="1">
      <c r="D386" s="64"/>
      <c r="E386" s="64"/>
      <c r="F386" s="66"/>
      <c r="G386" s="67"/>
      <c r="H386" s="67"/>
      <c r="I386" s="64"/>
      <c r="J386" s="64"/>
      <c r="K386" s="64"/>
      <c r="L386" s="64"/>
      <c r="M386" s="64"/>
      <c r="N386" s="64"/>
      <c r="O386" s="64"/>
      <c r="P386" s="64"/>
      <c r="Q386" s="64"/>
      <c r="R386" s="64"/>
      <c r="S386" s="64"/>
      <c r="T386" s="68"/>
      <c r="U386" s="64"/>
      <c r="V386" s="64"/>
      <c r="W386" s="64"/>
      <c r="X386" s="64"/>
      <c r="Y386" s="69" t="str">
        <f t="shared" si="6"/>
        <v>０</v>
      </c>
    </row>
    <row r="387" spans="4:25" s="63" customFormat="1" ht="21.95" customHeight="1">
      <c r="D387" s="64"/>
      <c r="E387" s="64"/>
      <c r="F387" s="66"/>
      <c r="G387" s="67"/>
      <c r="H387" s="67"/>
      <c r="I387" s="64"/>
      <c r="J387" s="64"/>
      <c r="K387" s="64"/>
      <c r="L387" s="64"/>
      <c r="M387" s="64"/>
      <c r="N387" s="64"/>
      <c r="O387" s="64"/>
      <c r="P387" s="64"/>
      <c r="Q387" s="64"/>
      <c r="R387" s="64"/>
      <c r="S387" s="64"/>
      <c r="T387" s="68"/>
      <c r="U387" s="64"/>
      <c r="V387" s="64"/>
      <c r="W387" s="64"/>
      <c r="X387" s="64"/>
      <c r="Y387" s="69" t="str">
        <f t="shared" si="6"/>
        <v>０</v>
      </c>
    </row>
    <row r="388" spans="4:25" s="63" customFormat="1" ht="21.95" customHeight="1">
      <c r="D388" s="64"/>
      <c r="E388" s="64"/>
      <c r="F388" s="66"/>
      <c r="G388" s="67"/>
      <c r="H388" s="67"/>
      <c r="I388" s="64"/>
      <c r="J388" s="64"/>
      <c r="K388" s="64"/>
      <c r="L388" s="64"/>
      <c r="M388" s="64"/>
      <c r="N388" s="64"/>
      <c r="O388" s="64"/>
      <c r="P388" s="64"/>
      <c r="Q388" s="64"/>
      <c r="R388" s="64"/>
      <c r="S388" s="64"/>
      <c r="T388" s="68"/>
      <c r="U388" s="64"/>
      <c r="V388" s="64"/>
      <c r="W388" s="64"/>
      <c r="X388" s="64"/>
      <c r="Y388" s="69" t="str">
        <f t="shared" si="6"/>
        <v>０</v>
      </c>
    </row>
    <row r="389" spans="4:25" s="63" customFormat="1" ht="21.95" customHeight="1">
      <c r="D389" s="64"/>
      <c r="E389" s="64"/>
      <c r="F389" s="66"/>
      <c r="G389" s="67"/>
      <c r="H389" s="67"/>
      <c r="I389" s="64"/>
      <c r="J389" s="64"/>
      <c r="K389" s="64"/>
      <c r="L389" s="64"/>
      <c r="M389" s="64"/>
      <c r="N389" s="64"/>
      <c r="O389" s="64"/>
      <c r="P389" s="64"/>
      <c r="Q389" s="64"/>
      <c r="R389" s="64"/>
      <c r="S389" s="64"/>
      <c r="T389" s="68"/>
      <c r="U389" s="64"/>
      <c r="V389" s="64"/>
      <c r="W389" s="64"/>
      <c r="X389" s="64"/>
      <c r="Y389" s="69" t="str">
        <f t="shared" si="6"/>
        <v>０</v>
      </c>
    </row>
    <row r="390" spans="4:25" s="63" customFormat="1" ht="21.95" customHeight="1">
      <c r="D390" s="64"/>
      <c r="E390" s="64"/>
      <c r="F390" s="66"/>
      <c r="G390" s="67"/>
      <c r="H390" s="67"/>
      <c r="I390" s="64"/>
      <c r="J390" s="64"/>
      <c r="K390" s="64"/>
      <c r="L390" s="64"/>
      <c r="M390" s="64"/>
      <c r="N390" s="64"/>
      <c r="O390" s="64"/>
      <c r="P390" s="64"/>
      <c r="Q390" s="64"/>
      <c r="R390" s="64"/>
      <c r="S390" s="64"/>
      <c r="T390" s="68"/>
      <c r="U390" s="64"/>
      <c r="V390" s="64"/>
      <c r="W390" s="64"/>
      <c r="X390" s="64"/>
      <c r="Y390" s="69" t="str">
        <f t="shared" si="6"/>
        <v>０</v>
      </c>
    </row>
    <row r="391" spans="4:25" s="63" customFormat="1" ht="21.95" customHeight="1">
      <c r="D391" s="64"/>
      <c r="E391" s="64"/>
      <c r="F391" s="66"/>
      <c r="G391" s="67"/>
      <c r="H391" s="67"/>
      <c r="I391" s="64"/>
      <c r="J391" s="64"/>
      <c r="K391" s="64"/>
      <c r="L391" s="64"/>
      <c r="M391" s="64"/>
      <c r="N391" s="64"/>
      <c r="O391" s="64"/>
      <c r="P391" s="64"/>
      <c r="Q391" s="64"/>
      <c r="R391" s="64"/>
      <c r="S391" s="64"/>
      <c r="T391" s="68"/>
      <c r="U391" s="64"/>
      <c r="V391" s="64"/>
      <c r="W391" s="64"/>
      <c r="X391" s="64"/>
      <c r="Y391" s="69" t="str">
        <f t="shared" si="6"/>
        <v>０</v>
      </c>
    </row>
    <row r="392" spans="4:25" s="63" customFormat="1" ht="21.95" customHeight="1">
      <c r="D392" s="64"/>
      <c r="E392" s="64"/>
      <c r="F392" s="66"/>
      <c r="G392" s="67"/>
      <c r="H392" s="67"/>
      <c r="I392" s="64"/>
      <c r="J392" s="64"/>
      <c r="K392" s="64"/>
      <c r="L392" s="64"/>
      <c r="M392" s="64"/>
      <c r="N392" s="64"/>
      <c r="O392" s="64"/>
      <c r="P392" s="64"/>
      <c r="Q392" s="64"/>
      <c r="R392" s="64"/>
      <c r="S392" s="64"/>
      <c r="T392" s="68"/>
      <c r="U392" s="64"/>
      <c r="V392" s="64"/>
      <c r="W392" s="64"/>
      <c r="X392" s="64"/>
      <c r="Y392" s="69" t="str">
        <f t="shared" si="6"/>
        <v>０</v>
      </c>
    </row>
    <row r="393" spans="4:25" s="63" customFormat="1" ht="21.95" customHeight="1">
      <c r="D393" s="64"/>
      <c r="E393" s="64"/>
      <c r="F393" s="66"/>
      <c r="G393" s="67"/>
      <c r="H393" s="67"/>
      <c r="I393" s="64"/>
      <c r="J393" s="64"/>
      <c r="K393" s="64"/>
      <c r="L393" s="64"/>
      <c r="M393" s="64"/>
      <c r="N393" s="64"/>
      <c r="O393" s="64"/>
      <c r="P393" s="64"/>
      <c r="Q393" s="64"/>
      <c r="R393" s="64"/>
      <c r="S393" s="64"/>
      <c r="T393" s="68"/>
      <c r="U393" s="64"/>
      <c r="V393" s="64"/>
      <c r="W393" s="64"/>
      <c r="X393" s="64"/>
      <c r="Y393" s="69" t="str">
        <f t="shared" si="6"/>
        <v>０</v>
      </c>
    </row>
    <row r="394" spans="4:25" s="63" customFormat="1" ht="21.95" customHeight="1">
      <c r="D394" s="64"/>
      <c r="E394" s="64"/>
      <c r="F394" s="66"/>
      <c r="G394" s="67"/>
      <c r="H394" s="67"/>
      <c r="I394" s="64"/>
      <c r="J394" s="64"/>
      <c r="K394" s="64"/>
      <c r="L394" s="64"/>
      <c r="M394" s="64"/>
      <c r="N394" s="64"/>
      <c r="O394" s="64"/>
      <c r="P394" s="64"/>
      <c r="Q394" s="64"/>
      <c r="R394" s="64"/>
      <c r="S394" s="64"/>
      <c r="T394" s="68"/>
      <c r="U394" s="64"/>
      <c r="V394" s="64"/>
      <c r="W394" s="64"/>
      <c r="X394" s="64"/>
      <c r="Y394" s="69" t="str">
        <f t="shared" si="6"/>
        <v>０</v>
      </c>
    </row>
    <row r="395" spans="4:25" s="63" customFormat="1" ht="21.95" customHeight="1">
      <c r="D395" s="64"/>
      <c r="E395" s="64"/>
      <c r="F395" s="66"/>
      <c r="G395" s="67"/>
      <c r="H395" s="67"/>
      <c r="I395" s="64"/>
      <c r="J395" s="64"/>
      <c r="K395" s="64"/>
      <c r="L395" s="64"/>
      <c r="M395" s="64"/>
      <c r="N395" s="64"/>
      <c r="O395" s="64"/>
      <c r="P395" s="64"/>
      <c r="Q395" s="64"/>
      <c r="R395" s="64"/>
      <c r="S395" s="64"/>
      <c r="T395" s="68"/>
      <c r="U395" s="64"/>
      <c r="V395" s="64"/>
      <c r="W395" s="64"/>
      <c r="X395" s="64"/>
      <c r="Y395" s="69" t="str">
        <f t="shared" si="6"/>
        <v>０</v>
      </c>
    </row>
    <row r="396" spans="4:25" s="63" customFormat="1" ht="21.95" customHeight="1">
      <c r="D396" s="64"/>
      <c r="E396" s="64"/>
      <c r="F396" s="66"/>
      <c r="G396" s="67"/>
      <c r="H396" s="67"/>
      <c r="I396" s="64"/>
      <c r="J396" s="64"/>
      <c r="K396" s="64"/>
      <c r="L396" s="64"/>
      <c r="M396" s="64"/>
      <c r="N396" s="64"/>
      <c r="O396" s="64"/>
      <c r="P396" s="64"/>
      <c r="Q396" s="64"/>
      <c r="R396" s="64"/>
      <c r="S396" s="64"/>
      <c r="T396" s="68"/>
      <c r="U396" s="64"/>
      <c r="V396" s="64"/>
      <c r="W396" s="64"/>
      <c r="X396" s="64"/>
      <c r="Y396" s="69" t="str">
        <f t="shared" si="6"/>
        <v>０</v>
      </c>
    </row>
    <row r="397" spans="4:25" s="63" customFormat="1" ht="21.95" customHeight="1">
      <c r="D397" s="64"/>
      <c r="E397" s="64"/>
      <c r="F397" s="66"/>
      <c r="G397" s="67"/>
      <c r="H397" s="67"/>
      <c r="I397" s="64"/>
      <c r="J397" s="64"/>
      <c r="K397" s="64"/>
      <c r="L397" s="64"/>
      <c r="M397" s="64"/>
      <c r="N397" s="64"/>
      <c r="O397" s="64"/>
      <c r="P397" s="64"/>
      <c r="Q397" s="64"/>
      <c r="R397" s="64"/>
      <c r="S397" s="64"/>
      <c r="T397" s="68"/>
      <c r="U397" s="64"/>
      <c r="V397" s="64"/>
      <c r="W397" s="64"/>
      <c r="X397" s="64"/>
      <c r="Y397" s="69" t="str">
        <f t="shared" si="6"/>
        <v>０</v>
      </c>
    </row>
    <row r="398" spans="4:25" s="63" customFormat="1" ht="21.95" customHeight="1">
      <c r="D398" s="64"/>
      <c r="E398" s="64"/>
      <c r="F398" s="66"/>
      <c r="G398" s="67"/>
      <c r="H398" s="67"/>
      <c r="I398" s="64"/>
      <c r="J398" s="64"/>
      <c r="K398" s="64"/>
      <c r="L398" s="64"/>
      <c r="M398" s="64"/>
      <c r="N398" s="64"/>
      <c r="O398" s="64"/>
      <c r="P398" s="64"/>
      <c r="Q398" s="64"/>
      <c r="R398" s="64"/>
      <c r="S398" s="64"/>
      <c r="T398" s="68"/>
      <c r="U398" s="64"/>
      <c r="V398" s="64"/>
      <c r="W398" s="64"/>
      <c r="X398" s="64"/>
      <c r="Y398" s="69" t="str">
        <f t="shared" si="6"/>
        <v>０</v>
      </c>
    </row>
    <row r="399" spans="4:25" s="63" customFormat="1" ht="21.95" customHeight="1">
      <c r="D399" s="64"/>
      <c r="E399" s="64"/>
      <c r="F399" s="66"/>
      <c r="G399" s="67"/>
      <c r="H399" s="67"/>
      <c r="I399" s="64"/>
      <c r="J399" s="64"/>
      <c r="K399" s="64"/>
      <c r="L399" s="64"/>
      <c r="M399" s="64"/>
      <c r="N399" s="64"/>
      <c r="O399" s="64"/>
      <c r="P399" s="64"/>
      <c r="Q399" s="64"/>
      <c r="R399" s="64"/>
      <c r="S399" s="64"/>
      <c r="T399" s="68"/>
      <c r="U399" s="64"/>
      <c r="V399" s="64"/>
      <c r="W399" s="64"/>
      <c r="X399" s="64"/>
      <c r="Y399" s="69" t="str">
        <f t="shared" si="6"/>
        <v>０</v>
      </c>
    </row>
    <row r="400" spans="4:25" s="63" customFormat="1" ht="21.95" customHeight="1">
      <c r="D400" s="64"/>
      <c r="E400" s="64"/>
      <c r="F400" s="66"/>
      <c r="G400" s="67"/>
      <c r="H400" s="67"/>
      <c r="I400" s="64"/>
      <c r="J400" s="64"/>
      <c r="K400" s="64"/>
      <c r="L400" s="64"/>
      <c r="M400" s="64"/>
      <c r="N400" s="64"/>
      <c r="O400" s="64"/>
      <c r="P400" s="64"/>
      <c r="Q400" s="64"/>
      <c r="R400" s="64"/>
      <c r="S400" s="64"/>
      <c r="T400" s="68"/>
      <c r="U400" s="64"/>
      <c r="V400" s="64"/>
      <c r="W400" s="64"/>
      <c r="X400" s="64"/>
      <c r="Y400" s="69" t="str">
        <f>IF((COUNTIF(D400,"*7000*")&gt;0)+(COUNTIF(D400,"*7010*")&gt;0)+(COUNTIF(D400,"*7100*")&gt;0)+(COUNTIF(D400,"*7110*")&gt;0)+(COUNTIF(D400,"*7200*")&gt;0)+(COUNTIF(D400,"*7210*")&gt;0)+(COUNTIF(D400,"*7300*")&gt;0)+(COUNTIF(D400,"*7411*")&gt;0)+(COUNTIF(D400,"*7412*")&gt;0)+(COUNTIF(D400,"*7413*")&gt;0)+(COUNTIF(D400,"*7421*")&gt;0)+(COUNTIF(D400,"*7422*")&gt;0)+(COUNTIF(D400,"*7423*")&gt;0)+(COUNTIF(D400,"*7424*")&gt;0)+(COUNTIF(D400,"*7425*")&gt;0)+(COUNTIF(D400,"*7426*")&gt;0)+(COUNTIF(D400,"*7427*")&gt;0)+(COUNTIF(D400,"*7428*")&gt;0)+(COUNTIF(D400,"*7429*")&gt;0)+(COUNTIF(D400,"*7900*")&gt;0),"1","０")</f>
        <v>０</v>
      </c>
    </row>
    <row r="401" spans="4:25" s="63" customFormat="1" ht="21.95" customHeight="1">
      <c r="D401" s="64"/>
      <c r="E401" s="64"/>
      <c r="F401" s="66"/>
      <c r="G401" s="67"/>
      <c r="H401" s="67"/>
      <c r="I401" s="64"/>
      <c r="J401" s="64"/>
      <c r="K401" s="64"/>
      <c r="L401" s="64"/>
      <c r="M401" s="64"/>
      <c r="N401" s="64"/>
      <c r="O401" s="64"/>
      <c r="P401" s="64"/>
      <c r="Q401" s="64"/>
      <c r="R401" s="64"/>
      <c r="S401" s="64"/>
      <c r="T401" s="68"/>
      <c r="U401" s="64"/>
      <c r="V401" s="64"/>
      <c r="W401" s="64"/>
      <c r="X401" s="64"/>
      <c r="Y401" s="69" t="str">
        <f t="shared" si="6"/>
        <v>０</v>
      </c>
    </row>
    <row r="402" spans="4:25" s="63" customFormat="1" ht="21.95" customHeight="1">
      <c r="D402" s="64"/>
      <c r="E402" s="64"/>
      <c r="F402" s="66"/>
      <c r="G402" s="67"/>
      <c r="H402" s="67"/>
      <c r="I402" s="64"/>
      <c r="J402" s="64"/>
      <c r="K402" s="64"/>
      <c r="L402" s="64"/>
      <c r="M402" s="64"/>
      <c r="N402" s="64"/>
      <c r="O402" s="64"/>
      <c r="P402" s="64"/>
      <c r="Q402" s="64"/>
      <c r="R402" s="64"/>
      <c r="S402" s="64"/>
      <c r="T402" s="68"/>
      <c r="U402" s="64"/>
      <c r="V402" s="64"/>
      <c r="W402" s="64"/>
      <c r="X402" s="64"/>
      <c r="Y402" s="69" t="str">
        <f t="shared" si="6"/>
        <v>０</v>
      </c>
    </row>
    <row r="403" spans="4:25" s="63" customFormat="1" ht="21.95" customHeight="1">
      <c r="D403" s="64"/>
      <c r="E403" s="64"/>
      <c r="F403" s="66"/>
      <c r="G403" s="67"/>
      <c r="H403" s="67"/>
      <c r="I403" s="64"/>
      <c r="J403" s="64"/>
      <c r="K403" s="64"/>
      <c r="L403" s="64"/>
      <c r="M403" s="64"/>
      <c r="N403" s="64"/>
      <c r="O403" s="64"/>
      <c r="P403" s="64"/>
      <c r="Q403" s="64"/>
      <c r="R403" s="64"/>
      <c r="S403" s="64"/>
      <c r="T403" s="68"/>
      <c r="U403" s="64"/>
      <c r="V403" s="64"/>
      <c r="W403" s="64"/>
      <c r="X403" s="64"/>
      <c r="Y403" s="69" t="str">
        <f t="shared" si="6"/>
        <v>０</v>
      </c>
    </row>
    <row r="404" spans="4:25" s="63" customFormat="1" ht="21.95" customHeight="1">
      <c r="D404" s="64"/>
      <c r="E404" s="64"/>
      <c r="F404" s="66"/>
      <c r="G404" s="67"/>
      <c r="H404" s="67"/>
      <c r="I404" s="64"/>
      <c r="J404" s="64"/>
      <c r="K404" s="64"/>
      <c r="L404" s="64"/>
      <c r="M404" s="64"/>
      <c r="N404" s="64"/>
      <c r="O404" s="64"/>
      <c r="P404" s="64"/>
      <c r="Q404" s="64"/>
      <c r="R404" s="64"/>
      <c r="S404" s="64"/>
      <c r="T404" s="68"/>
      <c r="U404" s="64"/>
      <c r="V404" s="64"/>
      <c r="W404" s="64"/>
      <c r="X404" s="64"/>
      <c r="Y404" s="69" t="str">
        <f t="shared" si="6"/>
        <v>０</v>
      </c>
    </row>
    <row r="405" spans="4:25" s="63" customFormat="1" ht="21.95" customHeight="1">
      <c r="D405" s="64"/>
      <c r="E405" s="64"/>
      <c r="F405" s="66"/>
      <c r="G405" s="67"/>
      <c r="H405" s="67"/>
      <c r="I405" s="64"/>
      <c r="J405" s="64"/>
      <c r="K405" s="64"/>
      <c r="L405" s="64"/>
      <c r="M405" s="64"/>
      <c r="N405" s="64"/>
      <c r="O405" s="64"/>
      <c r="P405" s="64"/>
      <c r="Q405" s="64"/>
      <c r="R405" s="64"/>
      <c r="S405" s="64"/>
      <c r="T405" s="68"/>
      <c r="U405" s="64"/>
      <c r="V405" s="64"/>
      <c r="W405" s="64"/>
      <c r="X405" s="64"/>
      <c r="Y405" s="69" t="str">
        <f t="shared" si="6"/>
        <v>０</v>
      </c>
    </row>
    <row r="406" spans="4:25" s="63" customFormat="1" ht="21.95" customHeight="1">
      <c r="D406" s="64"/>
      <c r="E406" s="64"/>
      <c r="F406" s="66"/>
      <c r="G406" s="67"/>
      <c r="H406" s="67"/>
      <c r="I406" s="64"/>
      <c r="J406" s="64"/>
      <c r="K406" s="64"/>
      <c r="L406" s="64"/>
      <c r="M406" s="64"/>
      <c r="N406" s="64"/>
      <c r="O406" s="64"/>
      <c r="P406" s="64"/>
      <c r="Q406" s="64"/>
      <c r="R406" s="64"/>
      <c r="S406" s="64"/>
      <c r="T406" s="68"/>
      <c r="U406" s="64"/>
      <c r="V406" s="64"/>
      <c r="W406" s="64"/>
      <c r="X406" s="64"/>
      <c r="Y406" s="69" t="str">
        <f t="shared" si="6"/>
        <v>０</v>
      </c>
    </row>
    <row r="407" spans="4:25" s="63" customFormat="1" ht="21.95" customHeight="1">
      <c r="D407" s="64"/>
      <c r="E407" s="64"/>
      <c r="F407" s="66"/>
      <c r="G407" s="67"/>
      <c r="H407" s="67"/>
      <c r="I407" s="64"/>
      <c r="J407" s="64"/>
      <c r="K407" s="64"/>
      <c r="L407" s="64"/>
      <c r="M407" s="64"/>
      <c r="N407" s="64"/>
      <c r="O407" s="64"/>
      <c r="P407" s="64"/>
      <c r="Q407" s="64"/>
      <c r="R407" s="64"/>
      <c r="S407" s="64"/>
      <c r="T407" s="68"/>
      <c r="U407" s="64"/>
      <c r="V407" s="64"/>
      <c r="W407" s="64"/>
      <c r="X407" s="64"/>
      <c r="Y407" s="69" t="str">
        <f t="shared" si="6"/>
        <v>０</v>
      </c>
    </row>
    <row r="408" spans="4:25" s="63" customFormat="1" ht="21.95" customHeight="1">
      <c r="D408" s="64"/>
      <c r="E408" s="64"/>
      <c r="F408" s="66"/>
      <c r="G408" s="67"/>
      <c r="H408" s="67"/>
      <c r="I408" s="64"/>
      <c r="J408" s="64"/>
      <c r="K408" s="64"/>
      <c r="L408" s="64"/>
      <c r="M408" s="64"/>
      <c r="N408" s="64"/>
      <c r="O408" s="64"/>
      <c r="P408" s="64"/>
      <c r="Q408" s="64"/>
      <c r="R408" s="64"/>
      <c r="S408" s="64"/>
      <c r="T408" s="68"/>
      <c r="U408" s="64"/>
      <c r="V408" s="64"/>
      <c r="W408" s="64"/>
      <c r="X408" s="64"/>
      <c r="Y408" s="69" t="str">
        <f t="shared" si="6"/>
        <v>０</v>
      </c>
    </row>
    <row r="409" spans="4:25" s="63" customFormat="1" ht="21.95" customHeight="1">
      <c r="D409" s="64"/>
      <c r="E409" s="64"/>
      <c r="F409" s="66"/>
      <c r="G409" s="67"/>
      <c r="H409" s="67"/>
      <c r="I409" s="64"/>
      <c r="J409" s="64"/>
      <c r="K409" s="64"/>
      <c r="L409" s="64"/>
      <c r="M409" s="64"/>
      <c r="N409" s="64"/>
      <c r="O409" s="64"/>
      <c r="P409" s="64"/>
      <c r="Q409" s="64"/>
      <c r="R409" s="64"/>
      <c r="S409" s="64"/>
      <c r="T409" s="68"/>
      <c r="U409" s="64"/>
      <c r="V409" s="64"/>
      <c r="W409" s="64"/>
      <c r="X409" s="64"/>
      <c r="Y409" s="69" t="str">
        <f t="shared" si="6"/>
        <v>０</v>
      </c>
    </row>
    <row r="410" spans="4:25" s="63" customFormat="1" ht="21.95" customHeight="1">
      <c r="D410" s="64"/>
      <c r="E410" s="64"/>
      <c r="F410" s="66"/>
      <c r="G410" s="67"/>
      <c r="H410" s="67"/>
      <c r="I410" s="64"/>
      <c r="J410" s="64"/>
      <c r="K410" s="64"/>
      <c r="L410" s="64"/>
      <c r="M410" s="64"/>
      <c r="N410" s="64"/>
      <c r="O410" s="64"/>
      <c r="P410" s="64"/>
      <c r="Q410" s="64"/>
      <c r="R410" s="64"/>
      <c r="S410" s="64"/>
      <c r="T410" s="68"/>
      <c r="U410" s="64"/>
      <c r="V410" s="64"/>
      <c r="W410" s="64"/>
      <c r="X410" s="64"/>
      <c r="Y410" s="69" t="str">
        <f t="shared" si="6"/>
        <v>０</v>
      </c>
    </row>
    <row r="411" spans="4:25" s="63" customFormat="1" ht="21.95" customHeight="1">
      <c r="D411" s="64"/>
      <c r="E411" s="64"/>
      <c r="F411" s="66"/>
      <c r="G411" s="67"/>
      <c r="H411" s="67"/>
      <c r="I411" s="64"/>
      <c r="J411" s="64"/>
      <c r="K411" s="64"/>
      <c r="L411" s="64"/>
      <c r="M411" s="64"/>
      <c r="N411" s="64"/>
      <c r="O411" s="64"/>
      <c r="P411" s="64"/>
      <c r="Q411" s="64"/>
      <c r="R411" s="64"/>
      <c r="S411" s="64"/>
      <c r="T411" s="68"/>
      <c r="U411" s="64"/>
      <c r="V411" s="64"/>
      <c r="W411" s="64"/>
      <c r="X411" s="64"/>
      <c r="Y411" s="69" t="str">
        <f t="shared" si="6"/>
        <v>０</v>
      </c>
    </row>
    <row r="412" spans="4:25" s="63" customFormat="1" ht="21.95" customHeight="1">
      <c r="D412" s="64"/>
      <c r="E412" s="64"/>
      <c r="F412" s="66"/>
      <c r="G412" s="67"/>
      <c r="H412" s="67"/>
      <c r="I412" s="64"/>
      <c r="J412" s="64"/>
      <c r="K412" s="64"/>
      <c r="L412" s="64"/>
      <c r="M412" s="64"/>
      <c r="N412" s="64"/>
      <c r="O412" s="64"/>
      <c r="P412" s="64"/>
      <c r="Q412" s="64"/>
      <c r="R412" s="64"/>
      <c r="S412" s="64"/>
      <c r="T412" s="68"/>
      <c r="U412" s="64"/>
      <c r="V412" s="64"/>
      <c r="W412" s="64"/>
      <c r="X412" s="64"/>
      <c r="Y412" s="69" t="str">
        <f t="shared" si="6"/>
        <v>０</v>
      </c>
    </row>
    <row r="413" spans="4:25" s="63" customFormat="1" ht="21.95" customHeight="1">
      <c r="D413" s="64"/>
      <c r="E413" s="64"/>
      <c r="F413" s="66"/>
      <c r="G413" s="67"/>
      <c r="H413" s="67"/>
      <c r="I413" s="64"/>
      <c r="J413" s="64"/>
      <c r="K413" s="64"/>
      <c r="L413" s="64"/>
      <c r="M413" s="64"/>
      <c r="N413" s="64"/>
      <c r="O413" s="64"/>
      <c r="P413" s="64"/>
      <c r="Q413" s="64"/>
      <c r="R413" s="64"/>
      <c r="S413" s="64"/>
      <c r="T413" s="68"/>
      <c r="U413" s="64"/>
      <c r="V413" s="64"/>
      <c r="W413" s="64"/>
      <c r="X413" s="64"/>
      <c r="Y413" s="69" t="str">
        <f t="shared" si="6"/>
        <v>０</v>
      </c>
    </row>
    <row r="414" spans="4:25" s="63" customFormat="1" ht="21.95" customHeight="1">
      <c r="D414" s="64"/>
      <c r="E414" s="64"/>
      <c r="F414" s="66"/>
      <c r="G414" s="67"/>
      <c r="H414" s="67"/>
      <c r="I414" s="64"/>
      <c r="J414" s="64"/>
      <c r="K414" s="64"/>
      <c r="L414" s="64"/>
      <c r="M414" s="64"/>
      <c r="N414" s="64"/>
      <c r="O414" s="64"/>
      <c r="P414" s="64"/>
      <c r="Q414" s="64"/>
      <c r="R414" s="64"/>
      <c r="S414" s="64"/>
      <c r="T414" s="68"/>
      <c r="U414" s="64"/>
      <c r="V414" s="64"/>
      <c r="W414" s="64"/>
      <c r="X414" s="64"/>
      <c r="Y414" s="69" t="str">
        <f t="shared" si="6"/>
        <v>０</v>
      </c>
    </row>
    <row r="415" spans="4:25" s="63" customFormat="1" ht="21.95" customHeight="1">
      <c r="D415" s="64"/>
      <c r="E415" s="64"/>
      <c r="F415" s="66"/>
      <c r="G415" s="67"/>
      <c r="H415" s="67"/>
      <c r="I415" s="64"/>
      <c r="J415" s="64"/>
      <c r="K415" s="64"/>
      <c r="L415" s="64"/>
      <c r="M415" s="64"/>
      <c r="N415" s="64"/>
      <c r="O415" s="64"/>
      <c r="P415" s="64"/>
      <c r="Q415" s="64"/>
      <c r="R415" s="64"/>
      <c r="S415" s="64"/>
      <c r="T415" s="68"/>
      <c r="U415" s="64"/>
      <c r="V415" s="64"/>
      <c r="W415" s="64"/>
      <c r="X415" s="64"/>
      <c r="Y415" s="69" t="str">
        <f t="shared" si="6"/>
        <v>０</v>
      </c>
    </row>
    <row r="416" spans="4:25" s="63" customFormat="1" ht="21.95" customHeight="1">
      <c r="D416" s="64"/>
      <c r="E416" s="64"/>
      <c r="F416" s="66"/>
      <c r="G416" s="67"/>
      <c r="H416" s="67"/>
      <c r="I416" s="64"/>
      <c r="J416" s="64"/>
      <c r="K416" s="64"/>
      <c r="L416" s="64"/>
      <c r="M416" s="64"/>
      <c r="N416" s="64"/>
      <c r="O416" s="64"/>
      <c r="P416" s="64"/>
      <c r="Q416" s="64"/>
      <c r="R416" s="64"/>
      <c r="S416" s="64"/>
      <c r="T416" s="68"/>
      <c r="U416" s="64"/>
      <c r="V416" s="64"/>
      <c r="W416" s="64"/>
      <c r="X416" s="64"/>
      <c r="Y416" s="69" t="str">
        <f t="shared" si="6"/>
        <v>０</v>
      </c>
    </row>
    <row r="417" spans="4:25" s="63" customFormat="1" ht="21.95" customHeight="1">
      <c r="D417" s="64"/>
      <c r="E417" s="64"/>
      <c r="F417" s="66"/>
      <c r="G417" s="67"/>
      <c r="H417" s="67"/>
      <c r="I417" s="64"/>
      <c r="J417" s="64"/>
      <c r="K417" s="64"/>
      <c r="L417" s="64"/>
      <c r="M417" s="64"/>
      <c r="N417" s="64"/>
      <c r="O417" s="64"/>
      <c r="P417" s="64"/>
      <c r="Q417" s="64"/>
      <c r="R417" s="64"/>
      <c r="S417" s="64"/>
      <c r="T417" s="68"/>
      <c r="U417" s="64"/>
      <c r="V417" s="64"/>
      <c r="W417" s="64"/>
      <c r="X417" s="64"/>
      <c r="Y417" s="69" t="str">
        <f t="shared" si="6"/>
        <v>０</v>
      </c>
    </row>
    <row r="418" spans="4:25" s="63" customFormat="1" ht="21.95" customHeight="1">
      <c r="D418" s="64"/>
      <c r="E418" s="64"/>
      <c r="F418" s="66"/>
      <c r="G418" s="67"/>
      <c r="H418" s="67"/>
      <c r="I418" s="64"/>
      <c r="J418" s="64"/>
      <c r="K418" s="64"/>
      <c r="L418" s="64"/>
      <c r="M418" s="64"/>
      <c r="N418" s="64"/>
      <c r="O418" s="64"/>
      <c r="P418" s="64"/>
      <c r="Q418" s="64"/>
      <c r="R418" s="64"/>
      <c r="S418" s="64"/>
      <c r="T418" s="68"/>
      <c r="U418" s="64"/>
      <c r="V418" s="64"/>
      <c r="W418" s="64"/>
      <c r="X418" s="64"/>
      <c r="Y418" s="69" t="str">
        <f t="shared" si="6"/>
        <v>０</v>
      </c>
    </row>
    <row r="419" spans="4:25" s="63" customFormat="1" ht="21.95" customHeight="1">
      <c r="D419" s="64"/>
      <c r="E419" s="64"/>
      <c r="F419" s="66"/>
      <c r="G419" s="67"/>
      <c r="H419" s="67"/>
      <c r="I419" s="64"/>
      <c r="J419" s="64"/>
      <c r="K419" s="64"/>
      <c r="L419" s="64"/>
      <c r="M419" s="64"/>
      <c r="N419" s="64"/>
      <c r="O419" s="64"/>
      <c r="P419" s="64"/>
      <c r="Q419" s="64"/>
      <c r="R419" s="64"/>
      <c r="S419" s="64"/>
      <c r="T419" s="68"/>
      <c r="U419" s="64"/>
      <c r="V419" s="64"/>
      <c r="W419" s="64"/>
      <c r="X419" s="64"/>
      <c r="Y419" s="69" t="str">
        <f t="shared" si="6"/>
        <v>０</v>
      </c>
    </row>
    <row r="420" spans="4:25" s="63" customFormat="1" ht="21.95" customHeight="1">
      <c r="D420" s="64"/>
      <c r="E420" s="64"/>
      <c r="F420" s="66"/>
      <c r="G420" s="67"/>
      <c r="H420" s="67"/>
      <c r="I420" s="64"/>
      <c r="J420" s="64"/>
      <c r="K420" s="64"/>
      <c r="L420" s="64"/>
      <c r="M420" s="64"/>
      <c r="N420" s="64"/>
      <c r="O420" s="64"/>
      <c r="P420" s="64"/>
      <c r="Q420" s="64"/>
      <c r="R420" s="64"/>
      <c r="S420" s="64"/>
      <c r="T420" s="68"/>
      <c r="U420" s="64"/>
      <c r="V420" s="64"/>
      <c r="W420" s="64"/>
      <c r="X420" s="64"/>
      <c r="Y420" s="69" t="str">
        <f t="shared" si="6"/>
        <v>０</v>
      </c>
    </row>
    <row r="421" spans="4:25" s="63" customFormat="1" ht="21.95" customHeight="1">
      <c r="D421" s="64"/>
      <c r="E421" s="64"/>
      <c r="F421" s="66"/>
      <c r="G421" s="67"/>
      <c r="H421" s="67"/>
      <c r="I421" s="64"/>
      <c r="J421" s="64"/>
      <c r="K421" s="64"/>
      <c r="L421" s="64"/>
      <c r="M421" s="64"/>
      <c r="N421" s="64"/>
      <c r="O421" s="64"/>
      <c r="P421" s="64"/>
      <c r="Q421" s="64"/>
      <c r="R421" s="64"/>
      <c r="S421" s="64"/>
      <c r="T421" s="68"/>
      <c r="U421" s="64"/>
      <c r="V421" s="64"/>
      <c r="W421" s="64"/>
      <c r="X421" s="64"/>
      <c r="Y421" s="69" t="str">
        <f t="shared" si="6"/>
        <v>０</v>
      </c>
    </row>
    <row r="422" spans="4:25" s="63" customFormat="1" ht="21.95" customHeight="1">
      <c r="D422" s="64"/>
      <c r="E422" s="64"/>
      <c r="F422" s="66"/>
      <c r="G422" s="67"/>
      <c r="H422" s="67"/>
      <c r="I422" s="64"/>
      <c r="J422" s="64"/>
      <c r="K422" s="64"/>
      <c r="L422" s="64"/>
      <c r="M422" s="64"/>
      <c r="N422" s="64"/>
      <c r="O422" s="64"/>
      <c r="P422" s="64"/>
      <c r="Q422" s="64"/>
      <c r="R422" s="64"/>
      <c r="S422" s="64"/>
      <c r="T422" s="68"/>
      <c r="U422" s="64"/>
      <c r="V422" s="64"/>
      <c r="W422" s="64"/>
      <c r="X422" s="64"/>
      <c r="Y422" s="69" t="str">
        <f t="shared" si="6"/>
        <v>０</v>
      </c>
    </row>
    <row r="423" spans="4:25" s="63" customFormat="1" ht="21.95" customHeight="1">
      <c r="D423" s="64"/>
      <c r="E423" s="64"/>
      <c r="F423" s="66"/>
      <c r="G423" s="67"/>
      <c r="H423" s="67"/>
      <c r="I423" s="64"/>
      <c r="J423" s="64"/>
      <c r="K423" s="64"/>
      <c r="L423" s="64"/>
      <c r="M423" s="64"/>
      <c r="N423" s="64"/>
      <c r="O423" s="64"/>
      <c r="P423" s="64"/>
      <c r="Q423" s="64"/>
      <c r="R423" s="64"/>
      <c r="S423" s="64"/>
      <c r="T423" s="68"/>
      <c r="U423" s="64"/>
      <c r="V423" s="64"/>
      <c r="W423" s="64"/>
      <c r="X423" s="64"/>
      <c r="Y423" s="69" t="str">
        <f t="shared" si="6"/>
        <v>０</v>
      </c>
    </row>
    <row r="424" spans="4:25" s="63" customFormat="1" ht="21.95" customHeight="1">
      <c r="D424" s="64"/>
      <c r="E424" s="64"/>
      <c r="F424" s="66"/>
      <c r="G424" s="67"/>
      <c r="H424" s="67"/>
      <c r="I424" s="64"/>
      <c r="J424" s="64"/>
      <c r="K424" s="64"/>
      <c r="L424" s="64"/>
      <c r="M424" s="64"/>
      <c r="N424" s="64"/>
      <c r="O424" s="64"/>
      <c r="P424" s="64"/>
      <c r="Q424" s="64"/>
      <c r="R424" s="64"/>
      <c r="S424" s="64"/>
      <c r="T424" s="68"/>
      <c r="U424" s="64"/>
      <c r="V424" s="64"/>
      <c r="W424" s="64"/>
      <c r="X424" s="64"/>
      <c r="Y424" s="69" t="str">
        <f t="shared" si="6"/>
        <v>０</v>
      </c>
    </row>
    <row r="425" spans="4:25" s="63" customFormat="1" ht="21.95" customHeight="1">
      <c r="D425" s="64"/>
      <c r="E425" s="64"/>
      <c r="F425" s="66"/>
      <c r="G425" s="67"/>
      <c r="H425" s="67"/>
      <c r="I425" s="64"/>
      <c r="J425" s="64"/>
      <c r="K425" s="64"/>
      <c r="L425" s="64"/>
      <c r="M425" s="64"/>
      <c r="N425" s="64"/>
      <c r="O425" s="64"/>
      <c r="P425" s="64"/>
      <c r="Q425" s="64"/>
      <c r="R425" s="64"/>
      <c r="S425" s="64"/>
      <c r="T425" s="68"/>
      <c r="U425" s="64"/>
      <c r="V425" s="64"/>
      <c r="W425" s="64"/>
      <c r="X425" s="64"/>
      <c r="Y425" s="69" t="str">
        <f t="shared" si="6"/>
        <v>０</v>
      </c>
    </row>
    <row r="426" spans="4:25" s="63" customFormat="1" ht="21.95" customHeight="1">
      <c r="D426" s="64"/>
      <c r="E426" s="64"/>
      <c r="F426" s="66"/>
      <c r="G426" s="67"/>
      <c r="H426" s="67"/>
      <c r="I426" s="64"/>
      <c r="J426" s="64"/>
      <c r="K426" s="64"/>
      <c r="L426" s="64"/>
      <c r="M426" s="64"/>
      <c r="N426" s="64"/>
      <c r="O426" s="64"/>
      <c r="P426" s="64"/>
      <c r="Q426" s="64"/>
      <c r="R426" s="64"/>
      <c r="S426" s="64"/>
      <c r="T426" s="68"/>
      <c r="U426" s="64"/>
      <c r="V426" s="64"/>
      <c r="W426" s="64"/>
      <c r="X426" s="64"/>
      <c r="Y426" s="69" t="str">
        <f t="shared" si="6"/>
        <v>０</v>
      </c>
    </row>
    <row r="427" spans="4:25" s="63" customFormat="1" ht="21.95" customHeight="1">
      <c r="D427" s="64"/>
      <c r="E427" s="64"/>
      <c r="F427" s="66"/>
      <c r="G427" s="67"/>
      <c r="H427" s="67"/>
      <c r="I427" s="64"/>
      <c r="J427" s="64"/>
      <c r="K427" s="64"/>
      <c r="L427" s="64"/>
      <c r="M427" s="64"/>
      <c r="N427" s="64"/>
      <c r="O427" s="64"/>
      <c r="P427" s="64"/>
      <c r="Q427" s="64"/>
      <c r="R427" s="64"/>
      <c r="S427" s="64"/>
      <c r="T427" s="68"/>
      <c r="U427" s="64"/>
      <c r="V427" s="64"/>
      <c r="W427" s="64"/>
      <c r="X427" s="64"/>
      <c r="Y427" s="69" t="str">
        <f t="shared" si="6"/>
        <v>０</v>
      </c>
    </row>
    <row r="428" spans="4:25" s="63" customFormat="1" ht="21.95" customHeight="1">
      <c r="D428" s="64"/>
      <c r="E428" s="64"/>
      <c r="F428" s="66"/>
      <c r="G428" s="67"/>
      <c r="H428" s="67"/>
      <c r="I428" s="64"/>
      <c r="J428" s="64"/>
      <c r="K428" s="64"/>
      <c r="L428" s="64"/>
      <c r="M428" s="64"/>
      <c r="N428" s="64"/>
      <c r="O428" s="64"/>
      <c r="P428" s="64"/>
      <c r="Q428" s="64"/>
      <c r="R428" s="64"/>
      <c r="S428" s="64"/>
      <c r="T428" s="68"/>
      <c r="U428" s="64"/>
      <c r="V428" s="64"/>
      <c r="W428" s="64"/>
      <c r="X428" s="64"/>
      <c r="Y428" s="69" t="str">
        <f t="shared" si="6"/>
        <v>０</v>
      </c>
    </row>
    <row r="429" spans="4:25" s="63" customFormat="1" ht="21.95" customHeight="1">
      <c r="D429" s="64"/>
      <c r="E429" s="64"/>
      <c r="F429" s="66"/>
      <c r="G429" s="67"/>
      <c r="H429" s="67"/>
      <c r="I429" s="64"/>
      <c r="J429" s="64"/>
      <c r="K429" s="64"/>
      <c r="L429" s="64"/>
      <c r="M429" s="64"/>
      <c r="N429" s="64"/>
      <c r="O429" s="64"/>
      <c r="P429" s="64"/>
      <c r="Q429" s="64"/>
      <c r="R429" s="64"/>
      <c r="S429" s="64"/>
      <c r="T429" s="68"/>
      <c r="U429" s="64"/>
      <c r="V429" s="64"/>
      <c r="W429" s="64"/>
      <c r="X429" s="64"/>
      <c r="Y429" s="69" t="str">
        <f t="shared" si="6"/>
        <v>０</v>
      </c>
    </row>
    <row r="430" spans="4:25" s="63" customFormat="1" ht="21.95" customHeight="1">
      <c r="D430" s="64"/>
      <c r="E430" s="64"/>
      <c r="F430" s="66"/>
      <c r="G430" s="67"/>
      <c r="H430" s="67"/>
      <c r="I430" s="64"/>
      <c r="J430" s="64"/>
      <c r="K430" s="64"/>
      <c r="L430" s="64"/>
      <c r="M430" s="64"/>
      <c r="N430" s="64"/>
      <c r="O430" s="64"/>
      <c r="P430" s="64"/>
      <c r="Q430" s="64"/>
      <c r="R430" s="64"/>
      <c r="S430" s="64"/>
      <c r="T430" s="68"/>
      <c r="U430" s="64"/>
      <c r="V430" s="64"/>
      <c r="W430" s="64"/>
      <c r="X430" s="64"/>
      <c r="Y430" s="69" t="str">
        <f t="shared" si="6"/>
        <v>０</v>
      </c>
    </row>
    <row r="431" spans="4:25" s="63" customFormat="1" ht="21.95" customHeight="1">
      <c r="D431" s="64"/>
      <c r="E431" s="64"/>
      <c r="F431" s="66"/>
      <c r="G431" s="67"/>
      <c r="H431" s="67"/>
      <c r="I431" s="64"/>
      <c r="J431" s="64"/>
      <c r="K431" s="64"/>
      <c r="L431" s="64"/>
      <c r="M431" s="64"/>
      <c r="N431" s="64"/>
      <c r="O431" s="64"/>
      <c r="P431" s="64"/>
      <c r="Q431" s="64"/>
      <c r="R431" s="64"/>
      <c r="S431" s="64"/>
      <c r="T431" s="68"/>
      <c r="U431" s="64"/>
      <c r="V431" s="64"/>
      <c r="W431" s="64"/>
      <c r="X431" s="64"/>
      <c r="Y431" s="69" t="str">
        <f t="shared" si="6"/>
        <v>０</v>
      </c>
    </row>
    <row r="432" spans="4:25" s="63" customFormat="1" ht="21.95" customHeight="1">
      <c r="D432" s="64"/>
      <c r="E432" s="64"/>
      <c r="F432" s="66"/>
      <c r="G432" s="67"/>
      <c r="H432" s="67"/>
      <c r="I432" s="64"/>
      <c r="J432" s="64"/>
      <c r="K432" s="64"/>
      <c r="L432" s="64"/>
      <c r="M432" s="64"/>
      <c r="N432" s="64"/>
      <c r="O432" s="64"/>
      <c r="P432" s="64"/>
      <c r="Q432" s="64"/>
      <c r="R432" s="64"/>
      <c r="S432" s="64"/>
      <c r="T432" s="68"/>
      <c r="U432" s="64"/>
      <c r="V432" s="64"/>
      <c r="W432" s="64"/>
      <c r="X432" s="64"/>
      <c r="Y432" s="69" t="str">
        <f t="shared" ref="Y432:Y495" si="7">IF((COUNTIF(D432,"*7000*")&gt;0)+(COUNTIF(D432,"*7010*")&gt;0)+(COUNTIF(D432,"*7100*")&gt;0)+(COUNTIF(D432,"*7110*")&gt;0)+(COUNTIF(D432,"*7200*")&gt;0)+(COUNTIF(D432,"*7210*")&gt;0)+(COUNTIF(D432,"*7300*")&gt;0)+(COUNTIF(D432,"*7411*")&gt;0)+(COUNTIF(D432,"*7412*")&gt;0)+(COUNTIF(D432,"*7413*")&gt;0)+(COUNTIF(D432,"*7421*")&gt;0)+(COUNTIF(D432,"*7422*")&gt;0)+(COUNTIF(D432,"*7423*")&gt;0)+(COUNTIF(D432,"*7424*")&gt;0)+(COUNTIF(D432,"*7425*")&gt;0)+(COUNTIF(D432,"*7426*")&gt;0)+(COUNTIF(D432,"*7427*")&gt;0)+(COUNTIF(D432,"*7428*")&gt;0)+(COUNTIF(D432,"*7429*")&gt;0)+(COUNTIF(D432,"*7900*")&gt;0),"1","０")</f>
        <v>０</v>
      </c>
    </row>
    <row r="433" spans="4:25" s="63" customFormat="1" ht="21.95" customHeight="1">
      <c r="D433" s="64"/>
      <c r="E433" s="64"/>
      <c r="F433" s="66"/>
      <c r="G433" s="67"/>
      <c r="H433" s="67"/>
      <c r="I433" s="64"/>
      <c r="J433" s="64"/>
      <c r="K433" s="64"/>
      <c r="L433" s="64"/>
      <c r="M433" s="64"/>
      <c r="N433" s="64"/>
      <c r="O433" s="64"/>
      <c r="P433" s="64"/>
      <c r="Q433" s="64"/>
      <c r="R433" s="64"/>
      <c r="S433" s="64"/>
      <c r="T433" s="68"/>
      <c r="U433" s="64"/>
      <c r="V433" s="64"/>
      <c r="W433" s="64"/>
      <c r="X433" s="64"/>
      <c r="Y433" s="69" t="str">
        <f t="shared" si="7"/>
        <v>０</v>
      </c>
    </row>
    <row r="434" spans="4:25" s="63" customFormat="1" ht="21.95" customHeight="1">
      <c r="D434" s="64"/>
      <c r="E434" s="64"/>
      <c r="F434" s="66"/>
      <c r="G434" s="67"/>
      <c r="H434" s="67"/>
      <c r="I434" s="64"/>
      <c r="J434" s="64"/>
      <c r="K434" s="64"/>
      <c r="L434" s="64"/>
      <c r="M434" s="64"/>
      <c r="N434" s="64"/>
      <c r="O434" s="64"/>
      <c r="P434" s="64"/>
      <c r="Q434" s="64"/>
      <c r="R434" s="64"/>
      <c r="S434" s="64"/>
      <c r="T434" s="68"/>
      <c r="U434" s="64"/>
      <c r="V434" s="64"/>
      <c r="W434" s="64"/>
      <c r="X434" s="64"/>
      <c r="Y434" s="69" t="str">
        <f t="shared" si="7"/>
        <v>０</v>
      </c>
    </row>
    <row r="435" spans="4:25" s="63" customFormat="1" ht="21.95" customHeight="1">
      <c r="D435" s="64"/>
      <c r="E435" s="64"/>
      <c r="F435" s="66"/>
      <c r="G435" s="67"/>
      <c r="H435" s="67"/>
      <c r="I435" s="64"/>
      <c r="J435" s="64"/>
      <c r="K435" s="64"/>
      <c r="L435" s="64"/>
      <c r="M435" s="64"/>
      <c r="N435" s="64"/>
      <c r="O435" s="64"/>
      <c r="P435" s="64"/>
      <c r="Q435" s="64"/>
      <c r="R435" s="64"/>
      <c r="S435" s="64"/>
      <c r="T435" s="68"/>
      <c r="U435" s="64"/>
      <c r="V435" s="64"/>
      <c r="W435" s="64"/>
      <c r="X435" s="64"/>
      <c r="Y435" s="69" t="str">
        <f t="shared" si="7"/>
        <v>０</v>
      </c>
    </row>
    <row r="436" spans="4:25" s="63" customFormat="1" ht="21.95" customHeight="1">
      <c r="D436" s="64"/>
      <c r="E436" s="64"/>
      <c r="F436" s="66"/>
      <c r="G436" s="67"/>
      <c r="H436" s="67"/>
      <c r="I436" s="64"/>
      <c r="J436" s="64"/>
      <c r="K436" s="64"/>
      <c r="L436" s="64"/>
      <c r="M436" s="64"/>
      <c r="N436" s="64"/>
      <c r="O436" s="64"/>
      <c r="P436" s="64"/>
      <c r="Q436" s="64"/>
      <c r="R436" s="64"/>
      <c r="S436" s="64"/>
      <c r="T436" s="68"/>
      <c r="U436" s="64"/>
      <c r="V436" s="64"/>
      <c r="W436" s="64"/>
      <c r="X436" s="64"/>
      <c r="Y436" s="69" t="str">
        <f t="shared" si="7"/>
        <v>０</v>
      </c>
    </row>
    <row r="437" spans="4:25" s="63" customFormat="1" ht="21.95" customHeight="1">
      <c r="D437" s="64"/>
      <c r="E437" s="64"/>
      <c r="F437" s="66"/>
      <c r="G437" s="67"/>
      <c r="H437" s="67"/>
      <c r="I437" s="64"/>
      <c r="J437" s="64"/>
      <c r="K437" s="64"/>
      <c r="L437" s="64"/>
      <c r="M437" s="64"/>
      <c r="N437" s="64"/>
      <c r="O437" s="64"/>
      <c r="P437" s="64"/>
      <c r="Q437" s="64"/>
      <c r="R437" s="64"/>
      <c r="S437" s="64"/>
      <c r="T437" s="68"/>
      <c r="U437" s="64"/>
      <c r="V437" s="64"/>
      <c r="W437" s="64"/>
      <c r="X437" s="64"/>
      <c r="Y437" s="69" t="str">
        <f t="shared" si="7"/>
        <v>０</v>
      </c>
    </row>
    <row r="438" spans="4:25" s="63" customFormat="1" ht="21.95" customHeight="1">
      <c r="D438" s="64"/>
      <c r="E438" s="64"/>
      <c r="F438" s="66"/>
      <c r="G438" s="67"/>
      <c r="H438" s="67"/>
      <c r="I438" s="64"/>
      <c r="J438" s="64"/>
      <c r="K438" s="64"/>
      <c r="L438" s="64"/>
      <c r="M438" s="64"/>
      <c r="N438" s="64"/>
      <c r="O438" s="64"/>
      <c r="P438" s="64"/>
      <c r="Q438" s="64"/>
      <c r="R438" s="64"/>
      <c r="S438" s="64"/>
      <c r="T438" s="68"/>
      <c r="U438" s="64"/>
      <c r="V438" s="64"/>
      <c r="W438" s="64"/>
      <c r="X438" s="64"/>
      <c r="Y438" s="69" t="str">
        <f t="shared" si="7"/>
        <v>０</v>
      </c>
    </row>
    <row r="439" spans="4:25" s="63" customFormat="1" ht="21.95" customHeight="1">
      <c r="D439" s="64"/>
      <c r="E439" s="64"/>
      <c r="F439" s="66"/>
      <c r="G439" s="67"/>
      <c r="H439" s="67"/>
      <c r="I439" s="64"/>
      <c r="J439" s="64"/>
      <c r="K439" s="64"/>
      <c r="L439" s="64"/>
      <c r="M439" s="64"/>
      <c r="N439" s="64"/>
      <c r="O439" s="64"/>
      <c r="P439" s="64"/>
      <c r="Q439" s="64"/>
      <c r="R439" s="64"/>
      <c r="S439" s="64"/>
      <c r="T439" s="68"/>
      <c r="U439" s="64"/>
      <c r="V439" s="64"/>
      <c r="W439" s="64"/>
      <c r="X439" s="64"/>
      <c r="Y439" s="69" t="str">
        <f t="shared" si="7"/>
        <v>０</v>
      </c>
    </row>
    <row r="440" spans="4:25" s="63" customFormat="1" ht="21.95" customHeight="1">
      <c r="D440" s="64"/>
      <c r="E440" s="64"/>
      <c r="F440" s="66"/>
      <c r="G440" s="67"/>
      <c r="H440" s="67"/>
      <c r="I440" s="64"/>
      <c r="J440" s="64"/>
      <c r="K440" s="64"/>
      <c r="L440" s="64"/>
      <c r="M440" s="64"/>
      <c r="N440" s="64"/>
      <c r="O440" s="64"/>
      <c r="P440" s="64"/>
      <c r="Q440" s="64"/>
      <c r="R440" s="64"/>
      <c r="S440" s="64"/>
      <c r="T440" s="68"/>
      <c r="U440" s="64"/>
      <c r="V440" s="64"/>
      <c r="W440" s="64"/>
      <c r="X440" s="64"/>
      <c r="Y440" s="69" t="str">
        <f t="shared" si="7"/>
        <v>０</v>
      </c>
    </row>
    <row r="441" spans="4:25" s="63" customFormat="1" ht="21.95" customHeight="1">
      <c r="D441" s="64"/>
      <c r="E441" s="64"/>
      <c r="F441" s="66"/>
      <c r="G441" s="67"/>
      <c r="H441" s="67"/>
      <c r="I441" s="64"/>
      <c r="J441" s="64"/>
      <c r="K441" s="64"/>
      <c r="L441" s="64"/>
      <c r="M441" s="64"/>
      <c r="N441" s="64"/>
      <c r="O441" s="64"/>
      <c r="P441" s="64"/>
      <c r="Q441" s="64"/>
      <c r="R441" s="64"/>
      <c r="S441" s="64"/>
      <c r="T441" s="68"/>
      <c r="U441" s="64"/>
      <c r="V441" s="64"/>
      <c r="W441" s="64"/>
      <c r="X441" s="64"/>
      <c r="Y441" s="69" t="str">
        <f t="shared" si="7"/>
        <v>０</v>
      </c>
    </row>
    <row r="442" spans="4:25" s="63" customFormat="1" ht="21.95" customHeight="1">
      <c r="D442" s="64"/>
      <c r="E442" s="64"/>
      <c r="F442" s="66"/>
      <c r="G442" s="67"/>
      <c r="H442" s="67"/>
      <c r="I442" s="64"/>
      <c r="J442" s="64"/>
      <c r="K442" s="64"/>
      <c r="L442" s="64"/>
      <c r="M442" s="64"/>
      <c r="N442" s="64"/>
      <c r="O442" s="64"/>
      <c r="P442" s="64"/>
      <c r="Q442" s="64"/>
      <c r="R442" s="64"/>
      <c r="S442" s="64"/>
      <c r="T442" s="68"/>
      <c r="U442" s="64"/>
      <c r="V442" s="64"/>
      <c r="W442" s="64"/>
      <c r="X442" s="64"/>
      <c r="Y442" s="69" t="str">
        <f t="shared" si="7"/>
        <v>０</v>
      </c>
    </row>
    <row r="443" spans="4:25" s="63" customFormat="1" ht="21.95" customHeight="1">
      <c r="D443" s="64"/>
      <c r="E443" s="64"/>
      <c r="F443" s="66"/>
      <c r="G443" s="67"/>
      <c r="H443" s="67"/>
      <c r="I443" s="64"/>
      <c r="J443" s="64"/>
      <c r="K443" s="64"/>
      <c r="L443" s="64"/>
      <c r="M443" s="64"/>
      <c r="N443" s="64"/>
      <c r="O443" s="64"/>
      <c r="P443" s="64"/>
      <c r="Q443" s="64"/>
      <c r="R443" s="64"/>
      <c r="S443" s="64"/>
      <c r="T443" s="68"/>
      <c r="U443" s="64"/>
      <c r="V443" s="64"/>
      <c r="W443" s="64"/>
      <c r="X443" s="64"/>
      <c r="Y443" s="69" t="str">
        <f t="shared" si="7"/>
        <v>０</v>
      </c>
    </row>
    <row r="444" spans="4:25" s="63" customFormat="1" ht="21.95" customHeight="1">
      <c r="D444" s="64"/>
      <c r="E444" s="64"/>
      <c r="F444" s="66"/>
      <c r="G444" s="67"/>
      <c r="H444" s="67"/>
      <c r="I444" s="64"/>
      <c r="J444" s="64"/>
      <c r="K444" s="64"/>
      <c r="L444" s="64"/>
      <c r="M444" s="64"/>
      <c r="N444" s="64"/>
      <c r="O444" s="64"/>
      <c r="P444" s="64"/>
      <c r="Q444" s="64"/>
      <c r="R444" s="64"/>
      <c r="S444" s="64"/>
      <c r="T444" s="68"/>
      <c r="U444" s="64"/>
      <c r="V444" s="64"/>
      <c r="W444" s="64"/>
      <c r="X444" s="64"/>
      <c r="Y444" s="69" t="str">
        <f t="shared" si="7"/>
        <v>０</v>
      </c>
    </row>
    <row r="445" spans="4:25" s="63" customFormat="1" ht="21.95" customHeight="1">
      <c r="D445" s="64"/>
      <c r="E445" s="64"/>
      <c r="F445" s="66"/>
      <c r="G445" s="67"/>
      <c r="H445" s="67"/>
      <c r="I445" s="64"/>
      <c r="J445" s="64"/>
      <c r="K445" s="64"/>
      <c r="L445" s="64"/>
      <c r="M445" s="64"/>
      <c r="N445" s="64"/>
      <c r="O445" s="64"/>
      <c r="P445" s="64"/>
      <c r="Q445" s="64"/>
      <c r="R445" s="64"/>
      <c r="S445" s="64"/>
      <c r="T445" s="68"/>
      <c r="U445" s="64"/>
      <c r="V445" s="64"/>
      <c r="W445" s="64"/>
      <c r="X445" s="64"/>
      <c r="Y445" s="69" t="str">
        <f t="shared" si="7"/>
        <v>０</v>
      </c>
    </row>
    <row r="446" spans="4:25" s="63" customFormat="1" ht="21.95" customHeight="1">
      <c r="D446" s="64"/>
      <c r="E446" s="64"/>
      <c r="F446" s="66"/>
      <c r="G446" s="67"/>
      <c r="H446" s="67"/>
      <c r="I446" s="64"/>
      <c r="J446" s="64"/>
      <c r="K446" s="64"/>
      <c r="L446" s="64"/>
      <c r="M446" s="64"/>
      <c r="N446" s="64"/>
      <c r="O446" s="64"/>
      <c r="P446" s="64"/>
      <c r="Q446" s="64"/>
      <c r="R446" s="64"/>
      <c r="S446" s="64"/>
      <c r="T446" s="68"/>
      <c r="U446" s="64"/>
      <c r="V446" s="64"/>
      <c r="W446" s="64"/>
      <c r="X446" s="64"/>
      <c r="Y446" s="69" t="str">
        <f t="shared" si="7"/>
        <v>０</v>
      </c>
    </row>
    <row r="447" spans="4:25" s="63" customFormat="1" ht="21.95" customHeight="1">
      <c r="D447" s="64"/>
      <c r="E447" s="64"/>
      <c r="F447" s="66"/>
      <c r="G447" s="67"/>
      <c r="H447" s="67"/>
      <c r="I447" s="64"/>
      <c r="J447" s="64"/>
      <c r="K447" s="64"/>
      <c r="L447" s="64"/>
      <c r="M447" s="64"/>
      <c r="N447" s="64"/>
      <c r="O447" s="64"/>
      <c r="P447" s="64"/>
      <c r="Q447" s="64"/>
      <c r="R447" s="64"/>
      <c r="S447" s="64"/>
      <c r="T447" s="68"/>
      <c r="U447" s="64"/>
      <c r="V447" s="64"/>
      <c r="W447" s="64"/>
      <c r="X447" s="64"/>
      <c r="Y447" s="69" t="str">
        <f t="shared" si="7"/>
        <v>０</v>
      </c>
    </row>
    <row r="448" spans="4:25" s="63" customFormat="1" ht="21.95" customHeight="1">
      <c r="D448" s="64"/>
      <c r="E448" s="64"/>
      <c r="F448" s="66"/>
      <c r="G448" s="67"/>
      <c r="H448" s="67"/>
      <c r="I448" s="64"/>
      <c r="J448" s="64"/>
      <c r="K448" s="64"/>
      <c r="L448" s="64"/>
      <c r="M448" s="64"/>
      <c r="N448" s="64"/>
      <c r="O448" s="64"/>
      <c r="P448" s="64"/>
      <c r="Q448" s="64"/>
      <c r="R448" s="64"/>
      <c r="S448" s="64"/>
      <c r="T448" s="68"/>
      <c r="U448" s="64"/>
      <c r="V448" s="64"/>
      <c r="W448" s="64"/>
      <c r="X448" s="64"/>
      <c r="Y448" s="69" t="str">
        <f t="shared" si="7"/>
        <v>０</v>
      </c>
    </row>
    <row r="449" spans="4:25" s="63" customFormat="1" ht="21.95" customHeight="1">
      <c r="D449" s="64"/>
      <c r="E449" s="64"/>
      <c r="F449" s="66"/>
      <c r="G449" s="67"/>
      <c r="H449" s="67"/>
      <c r="I449" s="64"/>
      <c r="J449" s="64"/>
      <c r="K449" s="64"/>
      <c r="L449" s="64"/>
      <c r="M449" s="64"/>
      <c r="N449" s="64"/>
      <c r="O449" s="64"/>
      <c r="P449" s="64"/>
      <c r="Q449" s="64"/>
      <c r="R449" s="64"/>
      <c r="S449" s="64"/>
      <c r="T449" s="68"/>
      <c r="U449" s="64"/>
      <c r="V449" s="64"/>
      <c r="W449" s="64"/>
      <c r="X449" s="64"/>
      <c r="Y449" s="69" t="str">
        <f t="shared" si="7"/>
        <v>０</v>
      </c>
    </row>
    <row r="450" spans="4:25" s="63" customFormat="1" ht="21.95" customHeight="1">
      <c r="D450" s="64"/>
      <c r="E450" s="64"/>
      <c r="F450" s="66"/>
      <c r="G450" s="67"/>
      <c r="H450" s="67"/>
      <c r="I450" s="64"/>
      <c r="J450" s="64"/>
      <c r="K450" s="64"/>
      <c r="L450" s="64"/>
      <c r="M450" s="64"/>
      <c r="N450" s="64"/>
      <c r="O450" s="64"/>
      <c r="P450" s="64"/>
      <c r="Q450" s="64"/>
      <c r="R450" s="64"/>
      <c r="S450" s="64"/>
      <c r="T450" s="68"/>
      <c r="U450" s="64"/>
      <c r="V450" s="64"/>
      <c r="W450" s="64"/>
      <c r="X450" s="64"/>
      <c r="Y450" s="69" t="str">
        <f t="shared" si="7"/>
        <v>０</v>
      </c>
    </row>
    <row r="451" spans="4:25" s="63" customFormat="1" ht="21.95" customHeight="1">
      <c r="D451" s="64"/>
      <c r="E451" s="64"/>
      <c r="F451" s="66"/>
      <c r="G451" s="67"/>
      <c r="H451" s="67"/>
      <c r="I451" s="64"/>
      <c r="J451" s="64"/>
      <c r="K451" s="64"/>
      <c r="L451" s="64"/>
      <c r="M451" s="64"/>
      <c r="N451" s="64"/>
      <c r="O451" s="64"/>
      <c r="P451" s="64"/>
      <c r="Q451" s="64"/>
      <c r="R451" s="64"/>
      <c r="S451" s="64"/>
      <c r="T451" s="68"/>
      <c r="U451" s="64"/>
      <c r="V451" s="64"/>
      <c r="W451" s="64"/>
      <c r="X451" s="64"/>
      <c r="Y451" s="69" t="str">
        <f t="shared" si="7"/>
        <v>０</v>
      </c>
    </row>
    <row r="452" spans="4:25" s="63" customFormat="1" ht="21.95" customHeight="1">
      <c r="D452" s="64"/>
      <c r="E452" s="64"/>
      <c r="F452" s="66"/>
      <c r="G452" s="67"/>
      <c r="H452" s="67"/>
      <c r="I452" s="64"/>
      <c r="J452" s="64"/>
      <c r="K452" s="64"/>
      <c r="L452" s="64"/>
      <c r="M452" s="64"/>
      <c r="N452" s="64"/>
      <c r="O452" s="64"/>
      <c r="P452" s="64"/>
      <c r="Q452" s="64"/>
      <c r="R452" s="64"/>
      <c r="S452" s="64"/>
      <c r="T452" s="68"/>
      <c r="U452" s="64"/>
      <c r="V452" s="64"/>
      <c r="W452" s="64"/>
      <c r="X452" s="64"/>
      <c r="Y452" s="69" t="str">
        <f t="shared" si="7"/>
        <v>０</v>
      </c>
    </row>
    <row r="453" spans="4:25" s="63" customFormat="1" ht="21.95" customHeight="1">
      <c r="D453" s="64"/>
      <c r="E453" s="64"/>
      <c r="F453" s="66"/>
      <c r="G453" s="67"/>
      <c r="H453" s="67"/>
      <c r="I453" s="64"/>
      <c r="J453" s="64"/>
      <c r="K453" s="64"/>
      <c r="L453" s="64"/>
      <c r="M453" s="64"/>
      <c r="N453" s="64"/>
      <c r="O453" s="64"/>
      <c r="P453" s="64"/>
      <c r="Q453" s="64"/>
      <c r="R453" s="64"/>
      <c r="S453" s="64"/>
      <c r="T453" s="68"/>
      <c r="U453" s="64"/>
      <c r="V453" s="64"/>
      <c r="W453" s="64"/>
      <c r="X453" s="64"/>
      <c r="Y453" s="69" t="str">
        <f t="shared" si="7"/>
        <v>０</v>
      </c>
    </row>
    <row r="454" spans="4:25" s="63" customFormat="1" ht="21.95" customHeight="1">
      <c r="D454" s="64"/>
      <c r="E454" s="64"/>
      <c r="F454" s="66"/>
      <c r="G454" s="67"/>
      <c r="H454" s="67"/>
      <c r="I454" s="64"/>
      <c r="J454" s="64"/>
      <c r="K454" s="64"/>
      <c r="L454" s="64"/>
      <c r="M454" s="64"/>
      <c r="N454" s="64"/>
      <c r="O454" s="64"/>
      <c r="P454" s="64"/>
      <c r="Q454" s="64"/>
      <c r="R454" s="64"/>
      <c r="S454" s="64"/>
      <c r="T454" s="68"/>
      <c r="U454" s="64"/>
      <c r="V454" s="64"/>
      <c r="W454" s="64"/>
      <c r="X454" s="64"/>
      <c r="Y454" s="69" t="str">
        <f t="shared" si="7"/>
        <v>０</v>
      </c>
    </row>
    <row r="455" spans="4:25" s="63" customFormat="1" ht="21.95" customHeight="1">
      <c r="D455" s="64"/>
      <c r="E455" s="64"/>
      <c r="F455" s="66"/>
      <c r="G455" s="67"/>
      <c r="H455" s="67"/>
      <c r="I455" s="64"/>
      <c r="J455" s="64"/>
      <c r="K455" s="64"/>
      <c r="L455" s="64"/>
      <c r="M455" s="64"/>
      <c r="N455" s="64"/>
      <c r="O455" s="64"/>
      <c r="P455" s="64"/>
      <c r="Q455" s="64"/>
      <c r="R455" s="64"/>
      <c r="S455" s="64"/>
      <c r="T455" s="68"/>
      <c r="U455" s="64"/>
      <c r="V455" s="64"/>
      <c r="W455" s="64"/>
      <c r="X455" s="64"/>
      <c r="Y455" s="69" t="str">
        <f t="shared" si="7"/>
        <v>０</v>
      </c>
    </row>
    <row r="456" spans="4:25" s="63" customFormat="1" ht="21.95" customHeight="1">
      <c r="D456" s="64"/>
      <c r="E456" s="64"/>
      <c r="F456" s="66"/>
      <c r="G456" s="67"/>
      <c r="H456" s="67"/>
      <c r="I456" s="64"/>
      <c r="J456" s="64"/>
      <c r="K456" s="64"/>
      <c r="L456" s="64"/>
      <c r="M456" s="64"/>
      <c r="N456" s="64"/>
      <c r="O456" s="64"/>
      <c r="P456" s="64"/>
      <c r="Q456" s="64"/>
      <c r="R456" s="64"/>
      <c r="S456" s="64"/>
      <c r="T456" s="68"/>
      <c r="U456" s="64"/>
      <c r="V456" s="64"/>
      <c r="W456" s="64"/>
      <c r="X456" s="64"/>
      <c r="Y456" s="69" t="str">
        <f t="shared" si="7"/>
        <v>０</v>
      </c>
    </row>
    <row r="457" spans="4:25" s="63" customFormat="1" ht="21.95" customHeight="1">
      <c r="D457" s="64"/>
      <c r="E457" s="64"/>
      <c r="F457" s="66"/>
      <c r="G457" s="67"/>
      <c r="H457" s="67"/>
      <c r="I457" s="64"/>
      <c r="J457" s="64"/>
      <c r="K457" s="64"/>
      <c r="L457" s="64"/>
      <c r="M457" s="64"/>
      <c r="N457" s="64"/>
      <c r="O457" s="64"/>
      <c r="P457" s="64"/>
      <c r="Q457" s="64"/>
      <c r="R457" s="64"/>
      <c r="S457" s="64"/>
      <c r="T457" s="68"/>
      <c r="U457" s="64"/>
      <c r="V457" s="64"/>
      <c r="W457" s="64"/>
      <c r="X457" s="64"/>
      <c r="Y457" s="69" t="str">
        <f t="shared" si="7"/>
        <v>０</v>
      </c>
    </row>
    <row r="458" spans="4:25" s="63" customFormat="1" ht="21.95" customHeight="1">
      <c r="D458" s="64"/>
      <c r="E458" s="64"/>
      <c r="F458" s="66"/>
      <c r="G458" s="67"/>
      <c r="H458" s="67"/>
      <c r="I458" s="64"/>
      <c r="J458" s="64"/>
      <c r="K458" s="64"/>
      <c r="L458" s="64"/>
      <c r="M458" s="64"/>
      <c r="N458" s="64"/>
      <c r="O458" s="64"/>
      <c r="P458" s="64"/>
      <c r="Q458" s="64"/>
      <c r="R458" s="64"/>
      <c r="S458" s="64"/>
      <c r="T458" s="68"/>
      <c r="U458" s="64"/>
      <c r="V458" s="64"/>
      <c r="W458" s="64"/>
      <c r="X458" s="64"/>
      <c r="Y458" s="69" t="str">
        <f t="shared" si="7"/>
        <v>０</v>
      </c>
    </row>
    <row r="459" spans="4:25" s="63" customFormat="1" ht="21.95" customHeight="1">
      <c r="D459" s="64"/>
      <c r="E459" s="64"/>
      <c r="F459" s="66"/>
      <c r="G459" s="67"/>
      <c r="H459" s="67"/>
      <c r="I459" s="64"/>
      <c r="J459" s="64"/>
      <c r="K459" s="64"/>
      <c r="L459" s="64"/>
      <c r="M459" s="64"/>
      <c r="N459" s="64"/>
      <c r="O459" s="64"/>
      <c r="P459" s="64"/>
      <c r="Q459" s="64"/>
      <c r="R459" s="64"/>
      <c r="S459" s="64"/>
      <c r="T459" s="68"/>
      <c r="U459" s="64"/>
      <c r="V459" s="64"/>
      <c r="W459" s="64"/>
      <c r="X459" s="64"/>
      <c r="Y459" s="69" t="str">
        <f t="shared" si="7"/>
        <v>０</v>
      </c>
    </row>
    <row r="460" spans="4:25" s="63" customFormat="1" ht="21.95" customHeight="1">
      <c r="D460" s="64"/>
      <c r="E460" s="64"/>
      <c r="F460" s="66"/>
      <c r="G460" s="67"/>
      <c r="H460" s="67"/>
      <c r="I460" s="64"/>
      <c r="J460" s="64"/>
      <c r="K460" s="64"/>
      <c r="L460" s="64"/>
      <c r="M460" s="64"/>
      <c r="N460" s="64"/>
      <c r="O460" s="64"/>
      <c r="P460" s="64"/>
      <c r="Q460" s="64"/>
      <c r="R460" s="64"/>
      <c r="S460" s="64"/>
      <c r="T460" s="68"/>
      <c r="U460" s="64"/>
      <c r="V460" s="64"/>
      <c r="W460" s="64"/>
      <c r="X460" s="64"/>
      <c r="Y460" s="69" t="str">
        <f t="shared" si="7"/>
        <v>０</v>
      </c>
    </row>
    <row r="461" spans="4:25" s="63" customFormat="1" ht="21.95" customHeight="1">
      <c r="D461" s="64"/>
      <c r="E461" s="64"/>
      <c r="F461" s="66"/>
      <c r="G461" s="67"/>
      <c r="H461" s="67"/>
      <c r="I461" s="64"/>
      <c r="J461" s="64"/>
      <c r="K461" s="64"/>
      <c r="L461" s="64"/>
      <c r="M461" s="64"/>
      <c r="N461" s="64"/>
      <c r="O461" s="64"/>
      <c r="P461" s="64"/>
      <c r="Q461" s="64"/>
      <c r="R461" s="64"/>
      <c r="S461" s="64"/>
      <c r="T461" s="68"/>
      <c r="U461" s="64"/>
      <c r="V461" s="64"/>
      <c r="W461" s="64"/>
      <c r="X461" s="64"/>
      <c r="Y461" s="69" t="str">
        <f t="shared" si="7"/>
        <v>０</v>
      </c>
    </row>
    <row r="462" spans="4:25" s="63" customFormat="1" ht="21.95" customHeight="1">
      <c r="D462" s="64"/>
      <c r="E462" s="64"/>
      <c r="F462" s="66"/>
      <c r="G462" s="67"/>
      <c r="H462" s="67"/>
      <c r="I462" s="64"/>
      <c r="J462" s="64"/>
      <c r="K462" s="64"/>
      <c r="L462" s="64"/>
      <c r="M462" s="64"/>
      <c r="N462" s="64"/>
      <c r="O462" s="64"/>
      <c r="P462" s="64"/>
      <c r="Q462" s="64"/>
      <c r="R462" s="64"/>
      <c r="S462" s="64"/>
      <c r="T462" s="68"/>
      <c r="U462" s="64"/>
      <c r="V462" s="64"/>
      <c r="W462" s="64"/>
      <c r="X462" s="64"/>
      <c r="Y462" s="69" t="str">
        <f t="shared" si="7"/>
        <v>０</v>
      </c>
    </row>
    <row r="463" spans="4:25" s="63" customFormat="1" ht="21.95" customHeight="1">
      <c r="D463" s="64"/>
      <c r="E463" s="64"/>
      <c r="F463" s="66"/>
      <c r="G463" s="67"/>
      <c r="H463" s="67"/>
      <c r="I463" s="64"/>
      <c r="J463" s="64"/>
      <c r="K463" s="64"/>
      <c r="L463" s="64"/>
      <c r="M463" s="64"/>
      <c r="N463" s="64"/>
      <c r="O463" s="64"/>
      <c r="P463" s="64"/>
      <c r="Q463" s="64"/>
      <c r="R463" s="64"/>
      <c r="S463" s="64"/>
      <c r="T463" s="68"/>
      <c r="U463" s="64"/>
      <c r="V463" s="64"/>
      <c r="W463" s="64"/>
      <c r="X463" s="64"/>
      <c r="Y463" s="69" t="str">
        <f t="shared" si="7"/>
        <v>０</v>
      </c>
    </row>
    <row r="464" spans="4:25" s="63" customFormat="1" ht="21.95" customHeight="1">
      <c r="D464" s="64"/>
      <c r="E464" s="64"/>
      <c r="F464" s="66"/>
      <c r="G464" s="67"/>
      <c r="H464" s="67"/>
      <c r="I464" s="64"/>
      <c r="J464" s="64"/>
      <c r="K464" s="64"/>
      <c r="L464" s="64"/>
      <c r="M464" s="64"/>
      <c r="N464" s="64"/>
      <c r="O464" s="64"/>
      <c r="P464" s="64"/>
      <c r="Q464" s="64"/>
      <c r="R464" s="64"/>
      <c r="S464" s="64"/>
      <c r="T464" s="68"/>
      <c r="U464" s="64"/>
      <c r="V464" s="64"/>
      <c r="W464" s="64"/>
      <c r="X464" s="64"/>
      <c r="Y464" s="69" t="str">
        <f t="shared" si="7"/>
        <v>０</v>
      </c>
    </row>
    <row r="465" spans="4:25" s="63" customFormat="1" ht="21.95" customHeight="1">
      <c r="D465" s="64"/>
      <c r="E465" s="64"/>
      <c r="F465" s="66"/>
      <c r="G465" s="67"/>
      <c r="H465" s="67"/>
      <c r="I465" s="64"/>
      <c r="J465" s="64"/>
      <c r="K465" s="64"/>
      <c r="L465" s="64"/>
      <c r="M465" s="64"/>
      <c r="N465" s="64"/>
      <c r="O465" s="64"/>
      <c r="P465" s="64"/>
      <c r="Q465" s="64"/>
      <c r="R465" s="64"/>
      <c r="S465" s="64"/>
      <c r="T465" s="68"/>
      <c r="U465" s="64"/>
      <c r="V465" s="64"/>
      <c r="W465" s="64"/>
      <c r="X465" s="64"/>
      <c r="Y465" s="69" t="str">
        <f t="shared" si="7"/>
        <v>０</v>
      </c>
    </row>
    <row r="466" spans="4:25" s="63" customFormat="1" ht="21.95" customHeight="1">
      <c r="D466" s="64"/>
      <c r="E466" s="64"/>
      <c r="F466" s="66"/>
      <c r="G466" s="67"/>
      <c r="H466" s="67"/>
      <c r="I466" s="64"/>
      <c r="J466" s="64"/>
      <c r="K466" s="64"/>
      <c r="L466" s="64"/>
      <c r="M466" s="64"/>
      <c r="N466" s="64"/>
      <c r="O466" s="64"/>
      <c r="P466" s="64"/>
      <c r="Q466" s="64"/>
      <c r="R466" s="64"/>
      <c r="S466" s="64"/>
      <c r="T466" s="68"/>
      <c r="U466" s="64"/>
      <c r="V466" s="64"/>
      <c r="W466" s="64"/>
      <c r="X466" s="64"/>
      <c r="Y466" s="69" t="str">
        <f t="shared" si="7"/>
        <v>０</v>
      </c>
    </row>
    <row r="467" spans="4:25" s="63" customFormat="1" ht="21.95" customHeight="1">
      <c r="D467" s="64"/>
      <c r="E467" s="64"/>
      <c r="F467" s="66"/>
      <c r="G467" s="67"/>
      <c r="H467" s="67"/>
      <c r="I467" s="64"/>
      <c r="J467" s="64"/>
      <c r="K467" s="64"/>
      <c r="L467" s="64"/>
      <c r="M467" s="64"/>
      <c r="N467" s="64"/>
      <c r="O467" s="64"/>
      <c r="P467" s="64"/>
      <c r="Q467" s="64"/>
      <c r="R467" s="64"/>
      <c r="S467" s="64"/>
      <c r="T467" s="68"/>
      <c r="U467" s="64"/>
      <c r="V467" s="64"/>
      <c r="W467" s="64"/>
      <c r="X467" s="64"/>
      <c r="Y467" s="69" t="str">
        <f t="shared" si="7"/>
        <v>０</v>
      </c>
    </row>
    <row r="468" spans="4:25" s="63" customFormat="1" ht="21.95" customHeight="1">
      <c r="D468" s="64"/>
      <c r="E468" s="64"/>
      <c r="F468" s="66"/>
      <c r="G468" s="67"/>
      <c r="H468" s="67"/>
      <c r="I468" s="64"/>
      <c r="J468" s="64"/>
      <c r="K468" s="64"/>
      <c r="L468" s="64"/>
      <c r="M468" s="64"/>
      <c r="N468" s="64"/>
      <c r="O468" s="64"/>
      <c r="P468" s="64"/>
      <c r="Q468" s="64"/>
      <c r="R468" s="64"/>
      <c r="S468" s="64"/>
      <c r="T468" s="68"/>
      <c r="U468" s="64"/>
      <c r="V468" s="64"/>
      <c r="W468" s="64"/>
      <c r="X468" s="64"/>
      <c r="Y468" s="69" t="str">
        <f t="shared" si="7"/>
        <v>０</v>
      </c>
    </row>
    <row r="469" spans="4:25" s="63" customFormat="1" ht="21.95" customHeight="1">
      <c r="D469" s="64"/>
      <c r="E469" s="64"/>
      <c r="F469" s="66"/>
      <c r="G469" s="67"/>
      <c r="H469" s="67"/>
      <c r="I469" s="64"/>
      <c r="J469" s="64"/>
      <c r="K469" s="64"/>
      <c r="L469" s="64"/>
      <c r="M469" s="64"/>
      <c r="N469" s="64"/>
      <c r="O469" s="64"/>
      <c r="P469" s="64"/>
      <c r="Q469" s="64"/>
      <c r="R469" s="64"/>
      <c r="S469" s="64"/>
      <c r="T469" s="68"/>
      <c r="U469" s="64"/>
      <c r="V469" s="64"/>
      <c r="W469" s="64"/>
      <c r="X469" s="64"/>
      <c r="Y469" s="69" t="str">
        <f t="shared" si="7"/>
        <v>０</v>
      </c>
    </row>
    <row r="470" spans="4:25" s="63" customFormat="1" ht="21.95" customHeight="1">
      <c r="D470" s="64"/>
      <c r="E470" s="64"/>
      <c r="F470" s="66"/>
      <c r="G470" s="67"/>
      <c r="H470" s="67"/>
      <c r="I470" s="64"/>
      <c r="J470" s="64"/>
      <c r="K470" s="64"/>
      <c r="L470" s="64"/>
      <c r="M470" s="64"/>
      <c r="N470" s="64"/>
      <c r="O470" s="64"/>
      <c r="P470" s="64"/>
      <c r="Q470" s="64"/>
      <c r="R470" s="64"/>
      <c r="S470" s="64"/>
      <c r="T470" s="68"/>
      <c r="U470" s="64"/>
      <c r="V470" s="64"/>
      <c r="W470" s="64"/>
      <c r="X470" s="64"/>
      <c r="Y470" s="69" t="str">
        <f t="shared" si="7"/>
        <v>０</v>
      </c>
    </row>
    <row r="471" spans="4:25" s="63" customFormat="1" ht="21.95" customHeight="1">
      <c r="D471" s="64"/>
      <c r="E471" s="64"/>
      <c r="F471" s="66"/>
      <c r="G471" s="67"/>
      <c r="H471" s="67"/>
      <c r="I471" s="64"/>
      <c r="J471" s="64"/>
      <c r="K471" s="64"/>
      <c r="L471" s="64"/>
      <c r="M471" s="64"/>
      <c r="N471" s="64"/>
      <c r="O471" s="64"/>
      <c r="P471" s="64"/>
      <c r="Q471" s="64"/>
      <c r="R471" s="64"/>
      <c r="S471" s="64"/>
      <c r="T471" s="68"/>
      <c r="U471" s="64"/>
      <c r="V471" s="64"/>
      <c r="W471" s="64"/>
      <c r="X471" s="64"/>
      <c r="Y471" s="69" t="str">
        <f t="shared" si="7"/>
        <v>０</v>
      </c>
    </row>
    <row r="472" spans="4:25" s="63" customFormat="1" ht="21.95" customHeight="1">
      <c r="D472" s="64"/>
      <c r="E472" s="64"/>
      <c r="F472" s="66"/>
      <c r="G472" s="67"/>
      <c r="H472" s="67"/>
      <c r="I472" s="64"/>
      <c r="J472" s="64"/>
      <c r="K472" s="64"/>
      <c r="L472" s="64"/>
      <c r="M472" s="64"/>
      <c r="N472" s="64"/>
      <c r="O472" s="64"/>
      <c r="P472" s="64"/>
      <c r="Q472" s="64"/>
      <c r="R472" s="64"/>
      <c r="S472" s="64"/>
      <c r="T472" s="68"/>
      <c r="U472" s="64"/>
      <c r="V472" s="64"/>
      <c r="W472" s="64"/>
      <c r="X472" s="64"/>
      <c r="Y472" s="69" t="str">
        <f t="shared" si="7"/>
        <v>０</v>
      </c>
    </row>
    <row r="473" spans="4:25" s="63" customFormat="1" ht="21.95" customHeight="1">
      <c r="D473" s="64"/>
      <c r="E473" s="64"/>
      <c r="F473" s="66"/>
      <c r="G473" s="67"/>
      <c r="H473" s="67"/>
      <c r="I473" s="64"/>
      <c r="J473" s="64"/>
      <c r="K473" s="64"/>
      <c r="L473" s="64"/>
      <c r="M473" s="64"/>
      <c r="N473" s="64"/>
      <c r="O473" s="64"/>
      <c r="P473" s="64"/>
      <c r="Q473" s="64"/>
      <c r="R473" s="64"/>
      <c r="S473" s="64"/>
      <c r="T473" s="68"/>
      <c r="U473" s="64"/>
      <c r="V473" s="64"/>
      <c r="W473" s="64"/>
      <c r="X473" s="64"/>
      <c r="Y473" s="69" t="str">
        <f t="shared" si="7"/>
        <v>０</v>
      </c>
    </row>
    <row r="474" spans="4:25" s="63" customFormat="1" ht="21.95" customHeight="1">
      <c r="D474" s="64"/>
      <c r="E474" s="64"/>
      <c r="F474" s="66"/>
      <c r="G474" s="67"/>
      <c r="H474" s="67"/>
      <c r="I474" s="64"/>
      <c r="J474" s="64"/>
      <c r="K474" s="64"/>
      <c r="L474" s="64"/>
      <c r="M474" s="64"/>
      <c r="N474" s="64"/>
      <c r="O474" s="64"/>
      <c r="P474" s="64"/>
      <c r="Q474" s="64"/>
      <c r="R474" s="64"/>
      <c r="S474" s="64"/>
      <c r="T474" s="68"/>
      <c r="U474" s="64"/>
      <c r="V474" s="64"/>
      <c r="W474" s="64"/>
      <c r="X474" s="64"/>
      <c r="Y474" s="69" t="str">
        <f t="shared" si="7"/>
        <v>０</v>
      </c>
    </row>
    <row r="475" spans="4:25" s="63" customFormat="1" ht="21.95" customHeight="1">
      <c r="D475" s="64"/>
      <c r="E475" s="64"/>
      <c r="F475" s="66"/>
      <c r="G475" s="67"/>
      <c r="H475" s="67"/>
      <c r="I475" s="64"/>
      <c r="J475" s="64"/>
      <c r="K475" s="64"/>
      <c r="L475" s="64"/>
      <c r="M475" s="64"/>
      <c r="N475" s="64"/>
      <c r="O475" s="64"/>
      <c r="P475" s="64"/>
      <c r="Q475" s="64"/>
      <c r="R475" s="64"/>
      <c r="S475" s="64"/>
      <c r="T475" s="68"/>
      <c r="U475" s="64"/>
      <c r="V475" s="64"/>
      <c r="W475" s="64"/>
      <c r="X475" s="64"/>
      <c r="Y475" s="69" t="str">
        <f t="shared" si="7"/>
        <v>０</v>
      </c>
    </row>
    <row r="476" spans="4:25" s="63" customFormat="1" ht="21.95" customHeight="1">
      <c r="D476" s="64"/>
      <c r="E476" s="64"/>
      <c r="F476" s="66"/>
      <c r="G476" s="67"/>
      <c r="H476" s="67"/>
      <c r="I476" s="64"/>
      <c r="J476" s="64"/>
      <c r="K476" s="64"/>
      <c r="L476" s="64"/>
      <c r="M476" s="64"/>
      <c r="N476" s="64"/>
      <c r="O476" s="64"/>
      <c r="P476" s="64"/>
      <c r="Q476" s="64"/>
      <c r="R476" s="64"/>
      <c r="S476" s="64"/>
      <c r="T476" s="68"/>
      <c r="U476" s="64"/>
      <c r="V476" s="64"/>
      <c r="W476" s="64"/>
      <c r="X476" s="64"/>
      <c r="Y476" s="69" t="str">
        <f t="shared" si="7"/>
        <v>０</v>
      </c>
    </row>
    <row r="477" spans="4:25" s="63" customFormat="1" ht="21.95" customHeight="1">
      <c r="D477" s="64"/>
      <c r="E477" s="64"/>
      <c r="F477" s="66"/>
      <c r="G477" s="67"/>
      <c r="H477" s="67"/>
      <c r="I477" s="64"/>
      <c r="J477" s="64"/>
      <c r="K477" s="64"/>
      <c r="L477" s="64"/>
      <c r="M477" s="64"/>
      <c r="N477" s="64"/>
      <c r="O477" s="64"/>
      <c r="P477" s="64"/>
      <c r="Q477" s="64"/>
      <c r="R477" s="64"/>
      <c r="S477" s="64"/>
      <c r="T477" s="68"/>
      <c r="U477" s="64"/>
      <c r="V477" s="64"/>
      <c r="W477" s="64"/>
      <c r="X477" s="64"/>
      <c r="Y477" s="69" t="str">
        <f t="shared" si="7"/>
        <v>０</v>
      </c>
    </row>
    <row r="478" spans="4:25" s="63" customFormat="1" ht="21.95" customHeight="1">
      <c r="D478" s="64"/>
      <c r="E478" s="64"/>
      <c r="F478" s="66"/>
      <c r="G478" s="67"/>
      <c r="H478" s="67"/>
      <c r="I478" s="64"/>
      <c r="J478" s="64"/>
      <c r="K478" s="64"/>
      <c r="L478" s="64"/>
      <c r="M478" s="64"/>
      <c r="N478" s="64"/>
      <c r="O478" s="64"/>
      <c r="P478" s="64"/>
      <c r="Q478" s="64"/>
      <c r="R478" s="64"/>
      <c r="S478" s="64"/>
      <c r="T478" s="68"/>
      <c r="U478" s="64"/>
      <c r="V478" s="64"/>
      <c r="W478" s="64"/>
      <c r="X478" s="64"/>
      <c r="Y478" s="69" t="str">
        <f t="shared" si="7"/>
        <v>０</v>
      </c>
    </row>
    <row r="479" spans="4:25" s="63" customFormat="1" ht="21.95" customHeight="1">
      <c r="D479" s="64"/>
      <c r="E479" s="64"/>
      <c r="F479" s="66"/>
      <c r="G479" s="67"/>
      <c r="H479" s="67"/>
      <c r="I479" s="64"/>
      <c r="J479" s="64"/>
      <c r="K479" s="64"/>
      <c r="L479" s="64"/>
      <c r="M479" s="64"/>
      <c r="N479" s="64"/>
      <c r="O479" s="64"/>
      <c r="P479" s="64"/>
      <c r="Q479" s="64"/>
      <c r="R479" s="64"/>
      <c r="S479" s="64"/>
      <c r="T479" s="68"/>
      <c r="U479" s="64"/>
      <c r="V479" s="64"/>
      <c r="W479" s="64"/>
      <c r="X479" s="64"/>
      <c r="Y479" s="69" t="str">
        <f t="shared" si="7"/>
        <v>０</v>
      </c>
    </row>
    <row r="480" spans="4:25" s="63" customFormat="1" ht="21.95" customHeight="1">
      <c r="D480" s="64"/>
      <c r="E480" s="64"/>
      <c r="F480" s="66"/>
      <c r="G480" s="67"/>
      <c r="H480" s="67"/>
      <c r="I480" s="64"/>
      <c r="J480" s="64"/>
      <c r="K480" s="64"/>
      <c r="L480" s="64"/>
      <c r="M480" s="64"/>
      <c r="N480" s="64"/>
      <c r="O480" s="64"/>
      <c r="P480" s="64"/>
      <c r="Q480" s="64"/>
      <c r="R480" s="64"/>
      <c r="S480" s="64"/>
      <c r="T480" s="68"/>
      <c r="U480" s="64"/>
      <c r="V480" s="64"/>
      <c r="W480" s="64"/>
      <c r="X480" s="64"/>
      <c r="Y480" s="69" t="str">
        <f t="shared" si="7"/>
        <v>０</v>
      </c>
    </row>
    <row r="481" spans="4:25" s="63" customFormat="1" ht="21.95" customHeight="1">
      <c r="D481" s="64"/>
      <c r="E481" s="64"/>
      <c r="F481" s="66"/>
      <c r="G481" s="67"/>
      <c r="H481" s="67"/>
      <c r="I481" s="64"/>
      <c r="J481" s="64"/>
      <c r="K481" s="64"/>
      <c r="L481" s="64"/>
      <c r="M481" s="64"/>
      <c r="N481" s="64"/>
      <c r="O481" s="64"/>
      <c r="P481" s="64"/>
      <c r="Q481" s="64"/>
      <c r="R481" s="64"/>
      <c r="S481" s="64"/>
      <c r="T481" s="68"/>
      <c r="U481" s="64"/>
      <c r="V481" s="64"/>
      <c r="W481" s="64"/>
      <c r="X481" s="64"/>
      <c r="Y481" s="69" t="str">
        <f t="shared" si="7"/>
        <v>０</v>
      </c>
    </row>
    <row r="482" spans="4:25" s="63" customFormat="1" ht="21.95" customHeight="1">
      <c r="D482" s="64"/>
      <c r="E482" s="64"/>
      <c r="F482" s="66"/>
      <c r="G482" s="67"/>
      <c r="H482" s="67"/>
      <c r="I482" s="64"/>
      <c r="J482" s="64"/>
      <c r="K482" s="64"/>
      <c r="L482" s="64"/>
      <c r="M482" s="64"/>
      <c r="N482" s="64"/>
      <c r="O482" s="64"/>
      <c r="P482" s="64"/>
      <c r="Q482" s="64"/>
      <c r="R482" s="64"/>
      <c r="S482" s="64"/>
      <c r="T482" s="68"/>
      <c r="U482" s="64"/>
      <c r="V482" s="64"/>
      <c r="W482" s="64"/>
      <c r="X482" s="64"/>
      <c r="Y482" s="69" t="str">
        <f t="shared" si="7"/>
        <v>０</v>
      </c>
    </row>
    <row r="483" spans="4:25" s="63" customFormat="1" ht="21.95" customHeight="1">
      <c r="D483" s="64"/>
      <c r="E483" s="64"/>
      <c r="F483" s="66"/>
      <c r="G483" s="67"/>
      <c r="H483" s="67"/>
      <c r="I483" s="64"/>
      <c r="J483" s="64"/>
      <c r="K483" s="64"/>
      <c r="L483" s="64"/>
      <c r="M483" s="64"/>
      <c r="N483" s="64"/>
      <c r="O483" s="64"/>
      <c r="P483" s="64"/>
      <c r="Q483" s="64"/>
      <c r="R483" s="64"/>
      <c r="S483" s="64"/>
      <c r="T483" s="68"/>
      <c r="U483" s="64"/>
      <c r="V483" s="64"/>
      <c r="W483" s="64"/>
      <c r="X483" s="64"/>
      <c r="Y483" s="69" t="str">
        <f t="shared" si="7"/>
        <v>０</v>
      </c>
    </row>
    <row r="484" spans="4:25" s="63" customFormat="1" ht="21.95" customHeight="1">
      <c r="D484" s="64"/>
      <c r="E484" s="64"/>
      <c r="F484" s="66"/>
      <c r="G484" s="67"/>
      <c r="H484" s="67"/>
      <c r="I484" s="64"/>
      <c r="J484" s="64"/>
      <c r="K484" s="64"/>
      <c r="L484" s="64"/>
      <c r="M484" s="64"/>
      <c r="N484" s="64"/>
      <c r="O484" s="64"/>
      <c r="P484" s="64"/>
      <c r="Q484" s="64"/>
      <c r="R484" s="64"/>
      <c r="S484" s="64"/>
      <c r="T484" s="68"/>
      <c r="U484" s="64"/>
      <c r="V484" s="64"/>
      <c r="W484" s="64"/>
      <c r="X484" s="64"/>
      <c r="Y484" s="69" t="str">
        <f t="shared" si="7"/>
        <v>０</v>
      </c>
    </row>
    <row r="485" spans="4:25" s="63" customFormat="1" ht="21.95" customHeight="1">
      <c r="D485" s="64"/>
      <c r="E485" s="64"/>
      <c r="F485" s="66"/>
      <c r="G485" s="67"/>
      <c r="H485" s="67"/>
      <c r="I485" s="64"/>
      <c r="J485" s="64"/>
      <c r="K485" s="64"/>
      <c r="L485" s="64"/>
      <c r="M485" s="64"/>
      <c r="N485" s="64"/>
      <c r="O485" s="64"/>
      <c r="P485" s="64"/>
      <c r="Q485" s="64"/>
      <c r="R485" s="64"/>
      <c r="S485" s="64"/>
      <c r="T485" s="68"/>
      <c r="U485" s="64"/>
      <c r="V485" s="64"/>
      <c r="W485" s="64"/>
      <c r="X485" s="64"/>
      <c r="Y485" s="69" t="str">
        <f t="shared" si="7"/>
        <v>０</v>
      </c>
    </row>
    <row r="486" spans="4:25" s="63" customFormat="1" ht="21.95" customHeight="1">
      <c r="D486" s="64"/>
      <c r="E486" s="64"/>
      <c r="F486" s="66"/>
      <c r="G486" s="67"/>
      <c r="H486" s="67"/>
      <c r="I486" s="64"/>
      <c r="J486" s="64"/>
      <c r="K486" s="64"/>
      <c r="L486" s="64"/>
      <c r="M486" s="64"/>
      <c r="N486" s="64"/>
      <c r="O486" s="64"/>
      <c r="P486" s="64"/>
      <c r="Q486" s="64"/>
      <c r="R486" s="64"/>
      <c r="S486" s="64"/>
      <c r="T486" s="68"/>
      <c r="U486" s="64"/>
      <c r="V486" s="64"/>
      <c r="W486" s="64"/>
      <c r="X486" s="64"/>
      <c r="Y486" s="69" t="str">
        <f t="shared" si="7"/>
        <v>０</v>
      </c>
    </row>
    <row r="487" spans="4:25" s="63" customFormat="1" ht="21.95" customHeight="1">
      <c r="D487" s="64"/>
      <c r="E487" s="64"/>
      <c r="F487" s="66"/>
      <c r="G487" s="67"/>
      <c r="H487" s="67"/>
      <c r="I487" s="64"/>
      <c r="J487" s="64"/>
      <c r="K487" s="64"/>
      <c r="L487" s="64"/>
      <c r="M487" s="64"/>
      <c r="N487" s="64"/>
      <c r="O487" s="64"/>
      <c r="P487" s="64"/>
      <c r="Q487" s="64"/>
      <c r="R487" s="64"/>
      <c r="S487" s="64"/>
      <c r="T487" s="68"/>
      <c r="U487" s="64"/>
      <c r="V487" s="64"/>
      <c r="W487" s="64"/>
      <c r="X487" s="64"/>
      <c r="Y487" s="69" t="str">
        <f t="shared" si="7"/>
        <v>０</v>
      </c>
    </row>
    <row r="488" spans="4:25" s="63" customFormat="1" ht="21.95" customHeight="1">
      <c r="D488" s="64"/>
      <c r="E488" s="64"/>
      <c r="F488" s="66"/>
      <c r="G488" s="67"/>
      <c r="H488" s="67"/>
      <c r="I488" s="64"/>
      <c r="J488" s="64"/>
      <c r="K488" s="64"/>
      <c r="L488" s="64"/>
      <c r="M488" s="64"/>
      <c r="N488" s="64"/>
      <c r="O488" s="64"/>
      <c r="P488" s="64"/>
      <c r="Q488" s="64"/>
      <c r="R488" s="64"/>
      <c r="S488" s="64"/>
      <c r="T488" s="68"/>
      <c r="U488" s="64"/>
      <c r="V488" s="64"/>
      <c r="W488" s="64"/>
      <c r="X488" s="64"/>
      <c r="Y488" s="69" t="str">
        <f t="shared" si="7"/>
        <v>０</v>
      </c>
    </row>
    <row r="489" spans="4:25" s="63" customFormat="1" ht="21.95" customHeight="1">
      <c r="D489" s="64"/>
      <c r="E489" s="64"/>
      <c r="F489" s="66"/>
      <c r="G489" s="67"/>
      <c r="H489" s="67"/>
      <c r="I489" s="64"/>
      <c r="J489" s="64"/>
      <c r="K489" s="64"/>
      <c r="L489" s="64"/>
      <c r="M489" s="64"/>
      <c r="N489" s="64"/>
      <c r="O489" s="64"/>
      <c r="P489" s="64"/>
      <c r="Q489" s="64"/>
      <c r="R489" s="64"/>
      <c r="S489" s="64"/>
      <c r="T489" s="68"/>
      <c r="U489" s="64"/>
      <c r="V489" s="64"/>
      <c r="W489" s="64"/>
      <c r="X489" s="64"/>
      <c r="Y489" s="69" t="str">
        <f t="shared" si="7"/>
        <v>０</v>
      </c>
    </row>
    <row r="490" spans="4:25" s="63" customFormat="1" ht="21.95" customHeight="1">
      <c r="D490" s="64"/>
      <c r="E490" s="64"/>
      <c r="F490" s="66"/>
      <c r="G490" s="67"/>
      <c r="H490" s="67"/>
      <c r="I490" s="64"/>
      <c r="J490" s="64"/>
      <c r="K490" s="64"/>
      <c r="L490" s="64"/>
      <c r="M490" s="64"/>
      <c r="N490" s="64"/>
      <c r="O490" s="64"/>
      <c r="P490" s="64"/>
      <c r="Q490" s="64"/>
      <c r="R490" s="64"/>
      <c r="S490" s="64"/>
      <c r="T490" s="68"/>
      <c r="U490" s="64"/>
      <c r="V490" s="64"/>
      <c r="W490" s="64"/>
      <c r="X490" s="64"/>
      <c r="Y490" s="69" t="str">
        <f t="shared" si="7"/>
        <v>０</v>
      </c>
    </row>
    <row r="491" spans="4:25" s="63" customFormat="1" ht="21.95" customHeight="1">
      <c r="D491" s="64"/>
      <c r="E491" s="64"/>
      <c r="F491" s="66"/>
      <c r="G491" s="67"/>
      <c r="H491" s="67"/>
      <c r="I491" s="64"/>
      <c r="J491" s="64"/>
      <c r="K491" s="64"/>
      <c r="L491" s="64"/>
      <c r="M491" s="64"/>
      <c r="N491" s="64"/>
      <c r="O491" s="64"/>
      <c r="P491" s="64"/>
      <c r="Q491" s="64"/>
      <c r="R491" s="64"/>
      <c r="S491" s="64"/>
      <c r="T491" s="68"/>
      <c r="U491" s="64"/>
      <c r="V491" s="64"/>
      <c r="W491" s="64"/>
      <c r="X491" s="64"/>
      <c r="Y491" s="69" t="str">
        <f t="shared" si="7"/>
        <v>０</v>
      </c>
    </row>
    <row r="492" spans="4:25" s="63" customFormat="1" ht="21.95" customHeight="1">
      <c r="D492" s="64"/>
      <c r="E492" s="64"/>
      <c r="F492" s="66"/>
      <c r="G492" s="67"/>
      <c r="H492" s="67"/>
      <c r="I492" s="64"/>
      <c r="J492" s="64"/>
      <c r="K492" s="64"/>
      <c r="L492" s="64"/>
      <c r="M492" s="64"/>
      <c r="N492" s="64"/>
      <c r="O492" s="64"/>
      <c r="P492" s="64"/>
      <c r="Q492" s="64"/>
      <c r="R492" s="64"/>
      <c r="S492" s="64"/>
      <c r="T492" s="68"/>
      <c r="U492" s="64"/>
      <c r="V492" s="64"/>
      <c r="W492" s="64"/>
      <c r="X492" s="64"/>
      <c r="Y492" s="69" t="str">
        <f t="shared" si="7"/>
        <v>０</v>
      </c>
    </row>
    <row r="493" spans="4:25" s="63" customFormat="1" ht="21.95" customHeight="1">
      <c r="D493" s="64"/>
      <c r="E493" s="64"/>
      <c r="F493" s="66"/>
      <c r="G493" s="67"/>
      <c r="H493" s="67"/>
      <c r="I493" s="64"/>
      <c r="J493" s="64"/>
      <c r="K493" s="64"/>
      <c r="L493" s="64"/>
      <c r="M493" s="64"/>
      <c r="N493" s="64"/>
      <c r="O493" s="64"/>
      <c r="P493" s="64"/>
      <c r="Q493" s="64"/>
      <c r="R493" s="64"/>
      <c r="S493" s="64"/>
      <c r="T493" s="68"/>
      <c r="U493" s="64"/>
      <c r="V493" s="64"/>
      <c r="W493" s="64"/>
      <c r="X493" s="64"/>
      <c r="Y493" s="69" t="str">
        <f t="shared" si="7"/>
        <v>０</v>
      </c>
    </row>
    <row r="494" spans="4:25" s="63" customFormat="1" ht="21.95" customHeight="1">
      <c r="D494" s="64"/>
      <c r="E494" s="64"/>
      <c r="F494" s="66"/>
      <c r="G494" s="67"/>
      <c r="H494" s="67"/>
      <c r="I494" s="64"/>
      <c r="J494" s="64"/>
      <c r="K494" s="64"/>
      <c r="L494" s="64"/>
      <c r="M494" s="64"/>
      <c r="N494" s="64"/>
      <c r="O494" s="64"/>
      <c r="P494" s="64"/>
      <c r="Q494" s="64"/>
      <c r="R494" s="64"/>
      <c r="S494" s="64"/>
      <c r="T494" s="68"/>
      <c r="U494" s="64"/>
      <c r="V494" s="64"/>
      <c r="W494" s="64"/>
      <c r="X494" s="64"/>
      <c r="Y494" s="69" t="str">
        <f t="shared" si="7"/>
        <v>０</v>
      </c>
    </row>
    <row r="495" spans="4:25" s="63" customFormat="1" ht="21.95" customHeight="1">
      <c r="D495" s="64"/>
      <c r="E495" s="64"/>
      <c r="F495" s="66"/>
      <c r="G495" s="67"/>
      <c r="H495" s="67"/>
      <c r="I495" s="64"/>
      <c r="J495" s="64"/>
      <c r="K495" s="64"/>
      <c r="L495" s="64"/>
      <c r="M495" s="64"/>
      <c r="N495" s="64"/>
      <c r="O495" s="64"/>
      <c r="P495" s="64"/>
      <c r="Q495" s="64"/>
      <c r="R495" s="64"/>
      <c r="S495" s="64"/>
      <c r="T495" s="68"/>
      <c r="U495" s="64"/>
      <c r="V495" s="64"/>
      <c r="W495" s="64"/>
      <c r="X495" s="64"/>
      <c r="Y495" s="69" t="str">
        <f t="shared" si="7"/>
        <v>０</v>
      </c>
    </row>
    <row r="496" spans="4:25" s="63" customFormat="1" ht="21.95" customHeight="1">
      <c r="D496" s="64"/>
      <c r="E496" s="64"/>
      <c r="F496" s="66"/>
      <c r="G496" s="67"/>
      <c r="H496" s="67"/>
      <c r="I496" s="64"/>
      <c r="J496" s="64"/>
      <c r="K496" s="64"/>
      <c r="L496" s="64"/>
      <c r="M496" s="64"/>
      <c r="N496" s="64"/>
      <c r="O496" s="64"/>
      <c r="P496" s="64"/>
      <c r="Q496" s="64"/>
      <c r="R496" s="64"/>
      <c r="S496" s="64"/>
      <c r="T496" s="68"/>
      <c r="U496" s="64"/>
      <c r="V496" s="64"/>
      <c r="W496" s="64"/>
      <c r="X496" s="64"/>
      <c r="Y496" s="69" t="str">
        <f t="shared" ref="Y496:Y559" si="8">IF((COUNTIF(D496,"*7000*")&gt;0)+(COUNTIF(D496,"*7010*")&gt;0)+(COUNTIF(D496,"*7100*")&gt;0)+(COUNTIF(D496,"*7110*")&gt;0)+(COUNTIF(D496,"*7200*")&gt;0)+(COUNTIF(D496,"*7210*")&gt;0)+(COUNTIF(D496,"*7300*")&gt;0)+(COUNTIF(D496,"*7411*")&gt;0)+(COUNTIF(D496,"*7412*")&gt;0)+(COUNTIF(D496,"*7413*")&gt;0)+(COUNTIF(D496,"*7421*")&gt;0)+(COUNTIF(D496,"*7422*")&gt;0)+(COUNTIF(D496,"*7423*")&gt;0)+(COUNTIF(D496,"*7424*")&gt;0)+(COUNTIF(D496,"*7425*")&gt;0)+(COUNTIF(D496,"*7426*")&gt;0)+(COUNTIF(D496,"*7427*")&gt;0)+(COUNTIF(D496,"*7428*")&gt;0)+(COUNTIF(D496,"*7429*")&gt;0)+(COUNTIF(D496,"*7900*")&gt;0),"1","０")</f>
        <v>０</v>
      </c>
    </row>
    <row r="497" spans="4:25" s="63" customFormat="1" ht="21.95" customHeight="1">
      <c r="D497" s="64"/>
      <c r="E497" s="64"/>
      <c r="F497" s="66"/>
      <c r="G497" s="67"/>
      <c r="H497" s="67"/>
      <c r="I497" s="64"/>
      <c r="J497" s="64"/>
      <c r="K497" s="64"/>
      <c r="L497" s="64"/>
      <c r="M497" s="64"/>
      <c r="N497" s="64"/>
      <c r="O497" s="64"/>
      <c r="P497" s="64"/>
      <c r="Q497" s="64"/>
      <c r="R497" s="64"/>
      <c r="S497" s="64"/>
      <c r="T497" s="68"/>
      <c r="U497" s="64"/>
      <c r="V497" s="64"/>
      <c r="W497" s="64"/>
      <c r="X497" s="64"/>
      <c r="Y497" s="69" t="str">
        <f t="shared" si="8"/>
        <v>０</v>
      </c>
    </row>
    <row r="498" spans="4:25" s="63" customFormat="1" ht="21.95" customHeight="1">
      <c r="D498" s="64"/>
      <c r="E498" s="64"/>
      <c r="F498" s="66"/>
      <c r="G498" s="67"/>
      <c r="H498" s="67"/>
      <c r="I498" s="64"/>
      <c r="J498" s="64"/>
      <c r="K498" s="64"/>
      <c r="L498" s="64"/>
      <c r="M498" s="64"/>
      <c r="N498" s="64"/>
      <c r="O498" s="64"/>
      <c r="P498" s="64"/>
      <c r="Q498" s="64"/>
      <c r="R498" s="64"/>
      <c r="S498" s="64"/>
      <c r="T498" s="68"/>
      <c r="U498" s="64"/>
      <c r="V498" s="64"/>
      <c r="W498" s="64"/>
      <c r="X498" s="64"/>
      <c r="Y498" s="69" t="str">
        <f t="shared" si="8"/>
        <v>０</v>
      </c>
    </row>
    <row r="499" spans="4:25" s="63" customFormat="1" ht="21.95" customHeight="1">
      <c r="D499" s="64"/>
      <c r="E499" s="64"/>
      <c r="F499" s="66"/>
      <c r="G499" s="67"/>
      <c r="H499" s="67"/>
      <c r="I499" s="64"/>
      <c r="J499" s="64"/>
      <c r="K499" s="64"/>
      <c r="L499" s="64"/>
      <c r="M499" s="64"/>
      <c r="N499" s="64"/>
      <c r="O499" s="64"/>
      <c r="P499" s="64"/>
      <c r="Q499" s="64"/>
      <c r="R499" s="64"/>
      <c r="S499" s="64"/>
      <c r="T499" s="68"/>
      <c r="U499" s="64"/>
      <c r="V499" s="64"/>
      <c r="W499" s="64"/>
      <c r="X499" s="64"/>
      <c r="Y499" s="69" t="str">
        <f t="shared" si="8"/>
        <v>０</v>
      </c>
    </row>
    <row r="500" spans="4:25" s="63" customFormat="1" ht="21.95" customHeight="1">
      <c r="D500" s="64"/>
      <c r="E500" s="64"/>
      <c r="F500" s="66"/>
      <c r="G500" s="67"/>
      <c r="H500" s="67"/>
      <c r="I500" s="64"/>
      <c r="J500" s="64"/>
      <c r="K500" s="64"/>
      <c r="L500" s="64"/>
      <c r="M500" s="64"/>
      <c r="N500" s="64"/>
      <c r="O500" s="64"/>
      <c r="P500" s="64"/>
      <c r="Q500" s="64"/>
      <c r="R500" s="64"/>
      <c r="S500" s="64"/>
      <c r="T500" s="68"/>
      <c r="U500" s="64"/>
      <c r="V500" s="64"/>
      <c r="W500" s="64"/>
      <c r="X500" s="64"/>
      <c r="Y500" s="69" t="str">
        <f t="shared" si="8"/>
        <v>０</v>
      </c>
    </row>
    <row r="501" spans="4:25" s="63" customFormat="1" ht="21.95" customHeight="1">
      <c r="D501" s="64"/>
      <c r="E501" s="64"/>
      <c r="F501" s="66"/>
      <c r="G501" s="67"/>
      <c r="H501" s="67"/>
      <c r="I501" s="64"/>
      <c r="J501" s="64"/>
      <c r="K501" s="64"/>
      <c r="L501" s="64"/>
      <c r="M501" s="64"/>
      <c r="N501" s="64"/>
      <c r="O501" s="64"/>
      <c r="P501" s="64"/>
      <c r="Q501" s="64"/>
      <c r="R501" s="64"/>
      <c r="S501" s="64"/>
      <c r="T501" s="68"/>
      <c r="U501" s="64"/>
      <c r="V501" s="64"/>
      <c r="W501" s="64"/>
      <c r="X501" s="64"/>
      <c r="Y501" s="69" t="str">
        <f t="shared" si="8"/>
        <v>０</v>
      </c>
    </row>
    <row r="502" spans="4:25" s="63" customFormat="1" ht="21.95" customHeight="1">
      <c r="D502" s="64"/>
      <c r="E502" s="64"/>
      <c r="F502" s="66"/>
      <c r="G502" s="67"/>
      <c r="H502" s="67"/>
      <c r="I502" s="64"/>
      <c r="J502" s="64"/>
      <c r="K502" s="64"/>
      <c r="L502" s="64"/>
      <c r="M502" s="64"/>
      <c r="N502" s="64"/>
      <c r="O502" s="64"/>
      <c r="P502" s="64"/>
      <c r="Q502" s="64"/>
      <c r="R502" s="64"/>
      <c r="S502" s="64"/>
      <c r="T502" s="68"/>
      <c r="U502" s="64"/>
      <c r="V502" s="64"/>
      <c r="W502" s="64"/>
      <c r="X502" s="64"/>
      <c r="Y502" s="69" t="str">
        <f t="shared" si="8"/>
        <v>０</v>
      </c>
    </row>
    <row r="503" spans="4:25" s="63" customFormat="1" ht="21.95" customHeight="1">
      <c r="D503" s="64"/>
      <c r="E503" s="64"/>
      <c r="F503" s="66"/>
      <c r="G503" s="67"/>
      <c r="H503" s="67"/>
      <c r="I503" s="64"/>
      <c r="J503" s="64"/>
      <c r="K503" s="64"/>
      <c r="L503" s="64"/>
      <c r="M503" s="64"/>
      <c r="N503" s="64"/>
      <c r="O503" s="64"/>
      <c r="P503" s="64"/>
      <c r="Q503" s="64"/>
      <c r="R503" s="64"/>
      <c r="S503" s="64"/>
      <c r="T503" s="68"/>
      <c r="U503" s="64"/>
      <c r="V503" s="64"/>
      <c r="W503" s="64"/>
      <c r="X503" s="64"/>
      <c r="Y503" s="69" t="str">
        <f t="shared" si="8"/>
        <v>０</v>
      </c>
    </row>
    <row r="504" spans="4:25" s="63" customFormat="1" ht="21.95" customHeight="1">
      <c r="D504" s="64"/>
      <c r="E504" s="64"/>
      <c r="F504" s="66"/>
      <c r="G504" s="67"/>
      <c r="H504" s="67"/>
      <c r="I504" s="64"/>
      <c r="J504" s="64"/>
      <c r="K504" s="64"/>
      <c r="L504" s="64"/>
      <c r="M504" s="64"/>
      <c r="N504" s="64"/>
      <c r="O504" s="64"/>
      <c r="P504" s="64"/>
      <c r="Q504" s="64"/>
      <c r="R504" s="64"/>
      <c r="S504" s="64"/>
      <c r="T504" s="68"/>
      <c r="U504" s="64"/>
      <c r="V504" s="64"/>
      <c r="W504" s="64"/>
      <c r="X504" s="64"/>
      <c r="Y504" s="69" t="str">
        <f t="shared" si="8"/>
        <v>０</v>
      </c>
    </row>
    <row r="505" spans="4:25" s="63" customFormat="1" ht="21.95" customHeight="1">
      <c r="D505" s="64"/>
      <c r="E505" s="64"/>
      <c r="F505" s="66"/>
      <c r="G505" s="67"/>
      <c r="H505" s="67"/>
      <c r="I505" s="64"/>
      <c r="J505" s="64"/>
      <c r="K505" s="64"/>
      <c r="L505" s="64"/>
      <c r="M505" s="64"/>
      <c r="N505" s="64"/>
      <c r="O505" s="64"/>
      <c r="P505" s="64"/>
      <c r="Q505" s="64"/>
      <c r="R505" s="64"/>
      <c r="S505" s="64"/>
      <c r="T505" s="68"/>
      <c r="U505" s="64"/>
      <c r="V505" s="64"/>
      <c r="W505" s="64"/>
      <c r="X505" s="64"/>
      <c r="Y505" s="69" t="str">
        <f t="shared" si="8"/>
        <v>０</v>
      </c>
    </row>
    <row r="506" spans="4:25" s="63" customFormat="1" ht="21.95" customHeight="1">
      <c r="D506" s="64"/>
      <c r="E506" s="64"/>
      <c r="F506" s="66"/>
      <c r="G506" s="67"/>
      <c r="H506" s="67"/>
      <c r="I506" s="64"/>
      <c r="J506" s="64"/>
      <c r="K506" s="64"/>
      <c r="L506" s="64"/>
      <c r="M506" s="64"/>
      <c r="N506" s="64"/>
      <c r="O506" s="64"/>
      <c r="P506" s="64"/>
      <c r="Q506" s="64"/>
      <c r="R506" s="64"/>
      <c r="S506" s="64"/>
      <c r="T506" s="68"/>
      <c r="U506" s="64"/>
      <c r="V506" s="64"/>
      <c r="W506" s="64"/>
      <c r="X506" s="64"/>
      <c r="Y506" s="69" t="str">
        <f t="shared" si="8"/>
        <v>０</v>
      </c>
    </row>
    <row r="507" spans="4:25" s="63" customFormat="1" ht="21.95" customHeight="1">
      <c r="D507" s="64"/>
      <c r="E507" s="64"/>
      <c r="F507" s="66"/>
      <c r="G507" s="67"/>
      <c r="H507" s="67"/>
      <c r="I507" s="64"/>
      <c r="J507" s="64"/>
      <c r="K507" s="64"/>
      <c r="L507" s="64"/>
      <c r="M507" s="64"/>
      <c r="N507" s="64"/>
      <c r="O507" s="64"/>
      <c r="P507" s="64"/>
      <c r="Q507" s="64"/>
      <c r="R507" s="64"/>
      <c r="S507" s="64"/>
      <c r="T507" s="68"/>
      <c r="U507" s="64"/>
      <c r="V507" s="64"/>
      <c r="W507" s="64"/>
      <c r="X507" s="64"/>
      <c r="Y507" s="69" t="str">
        <f t="shared" si="8"/>
        <v>０</v>
      </c>
    </row>
    <row r="508" spans="4:25" s="63" customFormat="1" ht="21.95" customHeight="1">
      <c r="D508" s="64"/>
      <c r="E508" s="64"/>
      <c r="F508" s="66"/>
      <c r="G508" s="67"/>
      <c r="H508" s="67"/>
      <c r="I508" s="64"/>
      <c r="J508" s="64"/>
      <c r="K508" s="64"/>
      <c r="L508" s="64"/>
      <c r="M508" s="64"/>
      <c r="N508" s="64"/>
      <c r="O508" s="64"/>
      <c r="P508" s="64"/>
      <c r="Q508" s="64"/>
      <c r="R508" s="64"/>
      <c r="S508" s="64"/>
      <c r="T508" s="68"/>
      <c r="U508" s="64"/>
      <c r="V508" s="64"/>
      <c r="W508" s="64"/>
      <c r="X508" s="64"/>
      <c r="Y508" s="69" t="str">
        <f t="shared" si="8"/>
        <v>０</v>
      </c>
    </row>
    <row r="509" spans="4:25" s="63" customFormat="1" ht="21.95" customHeight="1">
      <c r="D509" s="64"/>
      <c r="E509" s="64"/>
      <c r="F509" s="66"/>
      <c r="G509" s="67"/>
      <c r="H509" s="67"/>
      <c r="I509" s="64"/>
      <c r="J509" s="64"/>
      <c r="K509" s="64"/>
      <c r="L509" s="64"/>
      <c r="M509" s="64"/>
      <c r="N509" s="64"/>
      <c r="O509" s="64"/>
      <c r="P509" s="64"/>
      <c r="Q509" s="64"/>
      <c r="R509" s="64"/>
      <c r="S509" s="64"/>
      <c r="T509" s="68"/>
      <c r="U509" s="64"/>
      <c r="V509" s="64"/>
      <c r="W509" s="64"/>
      <c r="X509" s="64"/>
      <c r="Y509" s="69" t="str">
        <f t="shared" si="8"/>
        <v>０</v>
      </c>
    </row>
    <row r="510" spans="4:25" s="63" customFormat="1" ht="21.95" customHeight="1">
      <c r="D510" s="64"/>
      <c r="E510" s="64"/>
      <c r="F510" s="66"/>
      <c r="G510" s="67"/>
      <c r="H510" s="67"/>
      <c r="I510" s="64"/>
      <c r="J510" s="64"/>
      <c r="K510" s="64"/>
      <c r="L510" s="64"/>
      <c r="M510" s="64"/>
      <c r="N510" s="64"/>
      <c r="O510" s="64"/>
      <c r="P510" s="64"/>
      <c r="Q510" s="64"/>
      <c r="R510" s="64"/>
      <c r="S510" s="64"/>
      <c r="T510" s="68"/>
      <c r="U510" s="64"/>
      <c r="V510" s="64"/>
      <c r="W510" s="64"/>
      <c r="X510" s="64"/>
      <c r="Y510" s="69" t="str">
        <f t="shared" si="8"/>
        <v>０</v>
      </c>
    </row>
    <row r="511" spans="4:25" s="63" customFormat="1" ht="21.95" customHeight="1">
      <c r="D511" s="64"/>
      <c r="E511" s="64"/>
      <c r="F511" s="66"/>
      <c r="G511" s="67"/>
      <c r="H511" s="67"/>
      <c r="I511" s="64"/>
      <c r="J511" s="64"/>
      <c r="K511" s="64"/>
      <c r="L511" s="64"/>
      <c r="M511" s="64"/>
      <c r="N511" s="64"/>
      <c r="O511" s="64"/>
      <c r="P511" s="64"/>
      <c r="Q511" s="64"/>
      <c r="R511" s="64"/>
      <c r="S511" s="64"/>
      <c r="T511" s="68"/>
      <c r="U511" s="64"/>
      <c r="V511" s="64"/>
      <c r="W511" s="64"/>
      <c r="X511" s="64"/>
      <c r="Y511" s="69" t="str">
        <f t="shared" si="8"/>
        <v>０</v>
      </c>
    </row>
    <row r="512" spans="4:25" s="63" customFormat="1" ht="21.95" customHeight="1">
      <c r="D512" s="64"/>
      <c r="E512" s="64"/>
      <c r="F512" s="66"/>
      <c r="G512" s="67"/>
      <c r="H512" s="67"/>
      <c r="I512" s="64"/>
      <c r="J512" s="64"/>
      <c r="K512" s="64"/>
      <c r="L512" s="64"/>
      <c r="M512" s="64"/>
      <c r="N512" s="64"/>
      <c r="O512" s="64"/>
      <c r="P512" s="64"/>
      <c r="Q512" s="64"/>
      <c r="R512" s="64"/>
      <c r="S512" s="64"/>
      <c r="T512" s="68"/>
      <c r="U512" s="64"/>
      <c r="V512" s="64"/>
      <c r="W512" s="64"/>
      <c r="X512" s="64"/>
      <c r="Y512" s="69" t="str">
        <f t="shared" si="8"/>
        <v>０</v>
      </c>
    </row>
    <row r="513" spans="4:25" s="63" customFormat="1" ht="21.95" customHeight="1">
      <c r="D513" s="64"/>
      <c r="E513" s="64"/>
      <c r="F513" s="66"/>
      <c r="G513" s="67"/>
      <c r="H513" s="67"/>
      <c r="I513" s="64"/>
      <c r="J513" s="64"/>
      <c r="K513" s="64"/>
      <c r="L513" s="64"/>
      <c r="M513" s="64"/>
      <c r="N513" s="64"/>
      <c r="O513" s="64"/>
      <c r="P513" s="64"/>
      <c r="Q513" s="64"/>
      <c r="R513" s="64"/>
      <c r="S513" s="64"/>
      <c r="T513" s="68"/>
      <c r="U513" s="64"/>
      <c r="V513" s="64"/>
      <c r="W513" s="64"/>
      <c r="X513" s="64"/>
      <c r="Y513" s="69" t="str">
        <f t="shared" si="8"/>
        <v>０</v>
      </c>
    </row>
    <row r="514" spans="4:25" s="63" customFormat="1" ht="21.95" customHeight="1">
      <c r="D514" s="64"/>
      <c r="E514" s="64"/>
      <c r="F514" s="66"/>
      <c r="G514" s="67"/>
      <c r="H514" s="67"/>
      <c r="I514" s="64"/>
      <c r="J514" s="64"/>
      <c r="K514" s="64"/>
      <c r="L514" s="64"/>
      <c r="M514" s="64"/>
      <c r="N514" s="64"/>
      <c r="O514" s="64"/>
      <c r="P514" s="64"/>
      <c r="Q514" s="64"/>
      <c r="R514" s="64"/>
      <c r="S514" s="64"/>
      <c r="T514" s="68"/>
      <c r="U514" s="64"/>
      <c r="V514" s="64"/>
      <c r="W514" s="64"/>
      <c r="X514" s="64"/>
      <c r="Y514" s="69" t="str">
        <f t="shared" si="8"/>
        <v>０</v>
      </c>
    </row>
    <row r="515" spans="4:25" s="63" customFormat="1" ht="21.95" customHeight="1">
      <c r="D515" s="64"/>
      <c r="E515" s="64"/>
      <c r="F515" s="66"/>
      <c r="G515" s="67"/>
      <c r="H515" s="67"/>
      <c r="I515" s="64"/>
      <c r="J515" s="64"/>
      <c r="K515" s="64"/>
      <c r="L515" s="64"/>
      <c r="M515" s="64"/>
      <c r="N515" s="64"/>
      <c r="O515" s="64"/>
      <c r="P515" s="64"/>
      <c r="Q515" s="64"/>
      <c r="R515" s="64"/>
      <c r="S515" s="64"/>
      <c r="T515" s="68"/>
      <c r="U515" s="64"/>
      <c r="V515" s="64"/>
      <c r="W515" s="64"/>
      <c r="X515" s="64"/>
      <c r="Y515" s="69" t="str">
        <f t="shared" si="8"/>
        <v>０</v>
      </c>
    </row>
    <row r="516" spans="4:25" s="63" customFormat="1" ht="21.95" customHeight="1">
      <c r="D516" s="64"/>
      <c r="E516" s="64"/>
      <c r="F516" s="66"/>
      <c r="G516" s="67"/>
      <c r="H516" s="67"/>
      <c r="I516" s="64"/>
      <c r="J516" s="64"/>
      <c r="K516" s="64"/>
      <c r="L516" s="64"/>
      <c r="M516" s="64"/>
      <c r="N516" s="64"/>
      <c r="O516" s="64"/>
      <c r="P516" s="64"/>
      <c r="Q516" s="64"/>
      <c r="R516" s="64"/>
      <c r="S516" s="64"/>
      <c r="T516" s="68"/>
      <c r="U516" s="64"/>
      <c r="V516" s="64"/>
      <c r="W516" s="64"/>
      <c r="X516" s="64"/>
      <c r="Y516" s="69" t="str">
        <f t="shared" si="8"/>
        <v>０</v>
      </c>
    </row>
    <row r="517" spans="4:25" s="63" customFormat="1" ht="21.95" customHeight="1">
      <c r="D517" s="64"/>
      <c r="E517" s="64"/>
      <c r="F517" s="66"/>
      <c r="G517" s="67"/>
      <c r="H517" s="67"/>
      <c r="I517" s="64"/>
      <c r="J517" s="64"/>
      <c r="K517" s="64"/>
      <c r="L517" s="64"/>
      <c r="M517" s="64"/>
      <c r="N517" s="64"/>
      <c r="O517" s="64"/>
      <c r="P517" s="64"/>
      <c r="Q517" s="64"/>
      <c r="R517" s="64"/>
      <c r="S517" s="64"/>
      <c r="T517" s="68"/>
      <c r="U517" s="64"/>
      <c r="V517" s="64"/>
      <c r="W517" s="64"/>
      <c r="X517" s="64"/>
      <c r="Y517" s="69" t="str">
        <f t="shared" si="8"/>
        <v>０</v>
      </c>
    </row>
    <row r="518" spans="4:25" s="63" customFormat="1" ht="21.95" customHeight="1">
      <c r="D518" s="64"/>
      <c r="E518" s="64"/>
      <c r="F518" s="66"/>
      <c r="G518" s="67"/>
      <c r="H518" s="67"/>
      <c r="I518" s="64"/>
      <c r="J518" s="64"/>
      <c r="K518" s="64"/>
      <c r="L518" s="64"/>
      <c r="M518" s="64"/>
      <c r="N518" s="64"/>
      <c r="O518" s="64"/>
      <c r="P518" s="64"/>
      <c r="Q518" s="64"/>
      <c r="R518" s="64"/>
      <c r="S518" s="64"/>
      <c r="T518" s="68"/>
      <c r="U518" s="64"/>
      <c r="V518" s="64"/>
      <c r="W518" s="64"/>
      <c r="X518" s="64"/>
      <c r="Y518" s="69" t="str">
        <f t="shared" si="8"/>
        <v>０</v>
      </c>
    </row>
    <row r="519" spans="4:25" s="63" customFormat="1" ht="21.95" customHeight="1">
      <c r="D519" s="64"/>
      <c r="E519" s="64"/>
      <c r="F519" s="66"/>
      <c r="G519" s="67"/>
      <c r="H519" s="67"/>
      <c r="I519" s="64"/>
      <c r="J519" s="64"/>
      <c r="K519" s="64"/>
      <c r="L519" s="64"/>
      <c r="M519" s="64"/>
      <c r="N519" s="64"/>
      <c r="O519" s="64"/>
      <c r="P519" s="64"/>
      <c r="Q519" s="64"/>
      <c r="R519" s="64"/>
      <c r="S519" s="64"/>
      <c r="T519" s="68"/>
      <c r="U519" s="64"/>
      <c r="V519" s="64"/>
      <c r="W519" s="64"/>
      <c r="X519" s="64"/>
      <c r="Y519" s="69" t="str">
        <f t="shared" si="8"/>
        <v>０</v>
      </c>
    </row>
    <row r="520" spans="4:25" s="63" customFormat="1" ht="21.95" customHeight="1">
      <c r="D520" s="64"/>
      <c r="E520" s="64"/>
      <c r="F520" s="66"/>
      <c r="G520" s="67"/>
      <c r="H520" s="67"/>
      <c r="I520" s="64"/>
      <c r="J520" s="64"/>
      <c r="K520" s="64"/>
      <c r="L520" s="64"/>
      <c r="M520" s="64"/>
      <c r="N520" s="64"/>
      <c r="O520" s="64"/>
      <c r="P520" s="64"/>
      <c r="Q520" s="64"/>
      <c r="R520" s="64"/>
      <c r="S520" s="64"/>
      <c r="T520" s="68"/>
      <c r="U520" s="64"/>
      <c r="V520" s="64"/>
      <c r="W520" s="64"/>
      <c r="X520" s="64"/>
      <c r="Y520" s="69" t="str">
        <f t="shared" si="8"/>
        <v>０</v>
      </c>
    </row>
    <row r="521" spans="4:25" s="63" customFormat="1" ht="21.95" customHeight="1">
      <c r="D521" s="64"/>
      <c r="E521" s="64"/>
      <c r="F521" s="66"/>
      <c r="G521" s="67"/>
      <c r="H521" s="67"/>
      <c r="I521" s="64"/>
      <c r="J521" s="64"/>
      <c r="K521" s="64"/>
      <c r="L521" s="64"/>
      <c r="M521" s="64"/>
      <c r="N521" s="64"/>
      <c r="O521" s="64"/>
      <c r="P521" s="64"/>
      <c r="Q521" s="64"/>
      <c r="R521" s="64"/>
      <c r="S521" s="64"/>
      <c r="T521" s="68"/>
      <c r="U521" s="64"/>
      <c r="V521" s="64"/>
      <c r="W521" s="64"/>
      <c r="X521" s="64"/>
      <c r="Y521" s="69" t="str">
        <f t="shared" si="8"/>
        <v>０</v>
      </c>
    </row>
    <row r="522" spans="4:25" s="63" customFormat="1" ht="21.95" customHeight="1">
      <c r="D522" s="64"/>
      <c r="E522" s="64"/>
      <c r="F522" s="66"/>
      <c r="G522" s="67"/>
      <c r="H522" s="67"/>
      <c r="I522" s="64"/>
      <c r="J522" s="64"/>
      <c r="K522" s="64"/>
      <c r="L522" s="64"/>
      <c r="M522" s="64"/>
      <c r="N522" s="64"/>
      <c r="O522" s="64"/>
      <c r="P522" s="64"/>
      <c r="Q522" s="64"/>
      <c r="R522" s="64"/>
      <c r="S522" s="64"/>
      <c r="T522" s="68"/>
      <c r="U522" s="64"/>
      <c r="V522" s="64"/>
      <c r="W522" s="64"/>
      <c r="X522" s="64"/>
      <c r="Y522" s="69" t="str">
        <f t="shared" si="8"/>
        <v>０</v>
      </c>
    </row>
    <row r="523" spans="4:25" s="63" customFormat="1" ht="21.95" customHeight="1">
      <c r="D523" s="64"/>
      <c r="E523" s="64"/>
      <c r="F523" s="66"/>
      <c r="G523" s="67"/>
      <c r="H523" s="67"/>
      <c r="I523" s="64"/>
      <c r="J523" s="64"/>
      <c r="K523" s="64"/>
      <c r="L523" s="64"/>
      <c r="M523" s="64"/>
      <c r="N523" s="64"/>
      <c r="O523" s="64"/>
      <c r="P523" s="64"/>
      <c r="Q523" s="64"/>
      <c r="R523" s="64"/>
      <c r="S523" s="64"/>
      <c r="T523" s="68"/>
      <c r="U523" s="64"/>
      <c r="V523" s="64"/>
      <c r="W523" s="64"/>
      <c r="X523" s="64"/>
      <c r="Y523" s="69" t="str">
        <f t="shared" si="8"/>
        <v>０</v>
      </c>
    </row>
    <row r="524" spans="4:25" s="63" customFormat="1" ht="21.95" customHeight="1">
      <c r="D524" s="64"/>
      <c r="E524" s="64"/>
      <c r="F524" s="66"/>
      <c r="G524" s="67"/>
      <c r="H524" s="67"/>
      <c r="I524" s="64"/>
      <c r="J524" s="64"/>
      <c r="K524" s="64"/>
      <c r="L524" s="64"/>
      <c r="M524" s="64"/>
      <c r="N524" s="64"/>
      <c r="O524" s="64"/>
      <c r="P524" s="64"/>
      <c r="Q524" s="64"/>
      <c r="R524" s="64"/>
      <c r="S524" s="64"/>
      <c r="T524" s="68"/>
      <c r="U524" s="64"/>
      <c r="V524" s="64"/>
      <c r="W524" s="64"/>
      <c r="X524" s="64"/>
      <c r="Y524" s="69" t="str">
        <f t="shared" si="8"/>
        <v>０</v>
      </c>
    </row>
    <row r="525" spans="4:25" s="63" customFormat="1" ht="21.95" customHeight="1">
      <c r="D525" s="64"/>
      <c r="E525" s="64"/>
      <c r="F525" s="66"/>
      <c r="G525" s="67"/>
      <c r="H525" s="67"/>
      <c r="I525" s="64"/>
      <c r="J525" s="64"/>
      <c r="K525" s="64"/>
      <c r="L525" s="64"/>
      <c r="M525" s="64"/>
      <c r="N525" s="64"/>
      <c r="O525" s="64"/>
      <c r="P525" s="64"/>
      <c r="Q525" s="64"/>
      <c r="R525" s="64"/>
      <c r="S525" s="64"/>
      <c r="T525" s="68"/>
      <c r="U525" s="64"/>
      <c r="V525" s="64"/>
      <c r="W525" s="64"/>
      <c r="X525" s="64"/>
      <c r="Y525" s="69" t="str">
        <f t="shared" si="8"/>
        <v>０</v>
      </c>
    </row>
    <row r="526" spans="4:25" s="63" customFormat="1" ht="21.95" customHeight="1">
      <c r="D526" s="64"/>
      <c r="E526" s="64"/>
      <c r="F526" s="66"/>
      <c r="G526" s="67"/>
      <c r="H526" s="67"/>
      <c r="I526" s="64"/>
      <c r="J526" s="64"/>
      <c r="K526" s="64"/>
      <c r="L526" s="64"/>
      <c r="M526" s="64"/>
      <c r="N526" s="64"/>
      <c r="O526" s="64"/>
      <c r="P526" s="64"/>
      <c r="Q526" s="64"/>
      <c r="R526" s="64"/>
      <c r="S526" s="64"/>
      <c r="T526" s="68"/>
      <c r="U526" s="64"/>
      <c r="V526" s="64"/>
      <c r="W526" s="64"/>
      <c r="X526" s="64"/>
      <c r="Y526" s="69" t="str">
        <f t="shared" si="8"/>
        <v>０</v>
      </c>
    </row>
    <row r="527" spans="4:25" s="63" customFormat="1" ht="21.95" customHeight="1">
      <c r="D527" s="64"/>
      <c r="E527" s="64"/>
      <c r="F527" s="66"/>
      <c r="G527" s="67"/>
      <c r="H527" s="67"/>
      <c r="I527" s="64"/>
      <c r="J527" s="64"/>
      <c r="K527" s="64"/>
      <c r="L527" s="64"/>
      <c r="M527" s="64"/>
      <c r="N527" s="64"/>
      <c r="O527" s="64"/>
      <c r="P527" s="64"/>
      <c r="Q527" s="64"/>
      <c r="R527" s="64"/>
      <c r="S527" s="64"/>
      <c r="T527" s="68"/>
      <c r="U527" s="64"/>
      <c r="V527" s="64"/>
      <c r="W527" s="64"/>
      <c r="X527" s="64"/>
      <c r="Y527" s="69" t="str">
        <f t="shared" si="8"/>
        <v>０</v>
      </c>
    </row>
    <row r="528" spans="4:25" s="63" customFormat="1" ht="21.95" customHeight="1">
      <c r="D528" s="64"/>
      <c r="E528" s="64"/>
      <c r="F528" s="66"/>
      <c r="G528" s="67"/>
      <c r="H528" s="67"/>
      <c r="I528" s="64"/>
      <c r="J528" s="64"/>
      <c r="K528" s="64"/>
      <c r="L528" s="64"/>
      <c r="M528" s="64"/>
      <c r="N528" s="64"/>
      <c r="O528" s="64"/>
      <c r="P528" s="64"/>
      <c r="Q528" s="64"/>
      <c r="R528" s="64"/>
      <c r="S528" s="64"/>
      <c r="T528" s="68"/>
      <c r="U528" s="64"/>
      <c r="V528" s="64"/>
      <c r="W528" s="64"/>
      <c r="X528" s="64"/>
      <c r="Y528" s="69" t="str">
        <f t="shared" si="8"/>
        <v>０</v>
      </c>
    </row>
    <row r="529" spans="4:25" s="63" customFormat="1" ht="21.95" customHeight="1">
      <c r="D529" s="64"/>
      <c r="E529" s="64"/>
      <c r="F529" s="66"/>
      <c r="G529" s="67"/>
      <c r="H529" s="67"/>
      <c r="I529" s="64"/>
      <c r="J529" s="64"/>
      <c r="K529" s="64"/>
      <c r="L529" s="64"/>
      <c r="M529" s="64"/>
      <c r="N529" s="64"/>
      <c r="O529" s="64"/>
      <c r="P529" s="64"/>
      <c r="Q529" s="64"/>
      <c r="R529" s="64"/>
      <c r="S529" s="64"/>
      <c r="T529" s="68"/>
      <c r="U529" s="64"/>
      <c r="V529" s="64"/>
      <c r="W529" s="64"/>
      <c r="X529" s="64"/>
      <c r="Y529" s="69" t="str">
        <f t="shared" si="8"/>
        <v>０</v>
      </c>
    </row>
    <row r="530" spans="4:25" s="63" customFormat="1" ht="21.95" customHeight="1">
      <c r="D530" s="64"/>
      <c r="E530" s="64"/>
      <c r="F530" s="66"/>
      <c r="G530" s="67"/>
      <c r="H530" s="67"/>
      <c r="I530" s="64"/>
      <c r="J530" s="64"/>
      <c r="K530" s="64"/>
      <c r="L530" s="64"/>
      <c r="M530" s="64"/>
      <c r="N530" s="64"/>
      <c r="O530" s="64"/>
      <c r="P530" s="64"/>
      <c r="Q530" s="64"/>
      <c r="R530" s="64"/>
      <c r="S530" s="64"/>
      <c r="T530" s="68"/>
      <c r="U530" s="64"/>
      <c r="V530" s="64"/>
      <c r="W530" s="64"/>
      <c r="X530" s="64"/>
      <c r="Y530" s="69" t="str">
        <f t="shared" si="8"/>
        <v>０</v>
      </c>
    </row>
    <row r="531" spans="4:25" s="63" customFormat="1" ht="21.95" customHeight="1">
      <c r="D531" s="64"/>
      <c r="E531" s="64"/>
      <c r="F531" s="66"/>
      <c r="G531" s="67"/>
      <c r="H531" s="67"/>
      <c r="I531" s="64"/>
      <c r="J531" s="64"/>
      <c r="K531" s="64"/>
      <c r="L531" s="64"/>
      <c r="M531" s="64"/>
      <c r="N531" s="64"/>
      <c r="O531" s="64"/>
      <c r="P531" s="64"/>
      <c r="Q531" s="64"/>
      <c r="R531" s="64"/>
      <c r="S531" s="64"/>
      <c r="T531" s="68"/>
      <c r="U531" s="64"/>
      <c r="V531" s="64"/>
      <c r="W531" s="64"/>
      <c r="X531" s="64"/>
      <c r="Y531" s="69" t="str">
        <f t="shared" si="8"/>
        <v>０</v>
      </c>
    </row>
    <row r="532" spans="4:25" s="63" customFormat="1" ht="21.95" customHeight="1">
      <c r="D532" s="64"/>
      <c r="E532" s="64"/>
      <c r="F532" s="66"/>
      <c r="G532" s="67"/>
      <c r="H532" s="67"/>
      <c r="I532" s="64"/>
      <c r="J532" s="64"/>
      <c r="K532" s="64"/>
      <c r="L532" s="64"/>
      <c r="M532" s="64"/>
      <c r="N532" s="64"/>
      <c r="O532" s="64"/>
      <c r="P532" s="64"/>
      <c r="Q532" s="64"/>
      <c r="R532" s="64"/>
      <c r="S532" s="64"/>
      <c r="T532" s="68"/>
      <c r="U532" s="64"/>
      <c r="V532" s="64"/>
      <c r="W532" s="64"/>
      <c r="X532" s="64"/>
      <c r="Y532" s="69" t="str">
        <f t="shared" si="8"/>
        <v>０</v>
      </c>
    </row>
    <row r="533" spans="4:25" s="63" customFormat="1" ht="21.95" customHeight="1">
      <c r="D533" s="64"/>
      <c r="E533" s="64"/>
      <c r="F533" s="66"/>
      <c r="G533" s="67"/>
      <c r="H533" s="67"/>
      <c r="I533" s="64"/>
      <c r="J533" s="64"/>
      <c r="K533" s="64"/>
      <c r="L533" s="64"/>
      <c r="M533" s="64"/>
      <c r="N533" s="64"/>
      <c r="O533" s="64"/>
      <c r="P533" s="64"/>
      <c r="Q533" s="64"/>
      <c r="R533" s="64"/>
      <c r="S533" s="64"/>
      <c r="T533" s="68"/>
      <c r="U533" s="64"/>
      <c r="V533" s="64"/>
      <c r="W533" s="64"/>
      <c r="X533" s="64"/>
      <c r="Y533" s="69" t="str">
        <f t="shared" si="8"/>
        <v>０</v>
      </c>
    </row>
    <row r="534" spans="4:25" s="63" customFormat="1" ht="21.95" customHeight="1">
      <c r="D534" s="64"/>
      <c r="E534" s="64"/>
      <c r="F534" s="66"/>
      <c r="G534" s="67"/>
      <c r="H534" s="67"/>
      <c r="I534" s="64"/>
      <c r="J534" s="64"/>
      <c r="K534" s="64"/>
      <c r="L534" s="64"/>
      <c r="M534" s="64"/>
      <c r="N534" s="64"/>
      <c r="O534" s="64"/>
      <c r="P534" s="64"/>
      <c r="Q534" s="64"/>
      <c r="R534" s="64"/>
      <c r="S534" s="64"/>
      <c r="T534" s="68"/>
      <c r="U534" s="64"/>
      <c r="V534" s="64"/>
      <c r="W534" s="64"/>
      <c r="X534" s="64"/>
      <c r="Y534" s="69" t="str">
        <f t="shared" si="8"/>
        <v>０</v>
      </c>
    </row>
    <row r="535" spans="4:25" s="63" customFormat="1" ht="21.95" customHeight="1">
      <c r="D535" s="64"/>
      <c r="E535" s="64"/>
      <c r="F535" s="66"/>
      <c r="G535" s="67"/>
      <c r="H535" s="67"/>
      <c r="I535" s="64"/>
      <c r="J535" s="64"/>
      <c r="K535" s="64"/>
      <c r="L535" s="64"/>
      <c r="M535" s="64"/>
      <c r="N535" s="64"/>
      <c r="O535" s="64"/>
      <c r="P535" s="64"/>
      <c r="Q535" s="64"/>
      <c r="R535" s="64"/>
      <c r="S535" s="64"/>
      <c r="T535" s="68"/>
      <c r="U535" s="64"/>
      <c r="V535" s="64"/>
      <c r="W535" s="64"/>
      <c r="X535" s="64"/>
      <c r="Y535" s="69" t="str">
        <f t="shared" si="8"/>
        <v>０</v>
      </c>
    </row>
    <row r="536" spans="4:25" s="63" customFormat="1" ht="21.95" customHeight="1">
      <c r="D536" s="64"/>
      <c r="E536" s="64"/>
      <c r="F536" s="66"/>
      <c r="G536" s="67"/>
      <c r="H536" s="67"/>
      <c r="I536" s="64"/>
      <c r="J536" s="64"/>
      <c r="K536" s="64"/>
      <c r="L536" s="64"/>
      <c r="M536" s="64"/>
      <c r="N536" s="64"/>
      <c r="O536" s="64"/>
      <c r="P536" s="64"/>
      <c r="Q536" s="64"/>
      <c r="R536" s="64"/>
      <c r="S536" s="64"/>
      <c r="T536" s="68"/>
      <c r="U536" s="64"/>
      <c r="V536" s="64"/>
      <c r="W536" s="64"/>
      <c r="X536" s="64"/>
      <c r="Y536" s="69" t="str">
        <f t="shared" si="8"/>
        <v>０</v>
      </c>
    </row>
    <row r="537" spans="4:25" s="63" customFormat="1" ht="21.95" customHeight="1">
      <c r="D537" s="64"/>
      <c r="E537" s="64"/>
      <c r="F537" s="66"/>
      <c r="G537" s="67"/>
      <c r="H537" s="67"/>
      <c r="I537" s="64"/>
      <c r="J537" s="64"/>
      <c r="K537" s="64"/>
      <c r="L537" s="64"/>
      <c r="M537" s="64"/>
      <c r="N537" s="64"/>
      <c r="O537" s="64"/>
      <c r="P537" s="64"/>
      <c r="Q537" s="64"/>
      <c r="R537" s="64"/>
      <c r="S537" s="64"/>
      <c r="T537" s="68"/>
      <c r="U537" s="64"/>
      <c r="V537" s="64"/>
      <c r="W537" s="64"/>
      <c r="X537" s="64"/>
      <c r="Y537" s="69" t="str">
        <f t="shared" si="8"/>
        <v>０</v>
      </c>
    </row>
    <row r="538" spans="4:25" s="63" customFormat="1" ht="21.95" customHeight="1">
      <c r="D538" s="64"/>
      <c r="E538" s="64"/>
      <c r="F538" s="66"/>
      <c r="G538" s="67"/>
      <c r="H538" s="67"/>
      <c r="I538" s="64"/>
      <c r="J538" s="64"/>
      <c r="K538" s="64"/>
      <c r="L538" s="64"/>
      <c r="M538" s="64"/>
      <c r="N538" s="64"/>
      <c r="O538" s="64"/>
      <c r="P538" s="64"/>
      <c r="Q538" s="64"/>
      <c r="R538" s="64"/>
      <c r="S538" s="64"/>
      <c r="T538" s="68"/>
      <c r="U538" s="64"/>
      <c r="V538" s="64"/>
      <c r="W538" s="64"/>
      <c r="X538" s="64"/>
      <c r="Y538" s="69" t="str">
        <f t="shared" si="8"/>
        <v>０</v>
      </c>
    </row>
    <row r="539" spans="4:25" s="63" customFormat="1" ht="21.95" customHeight="1">
      <c r="D539" s="64"/>
      <c r="E539" s="64"/>
      <c r="F539" s="66"/>
      <c r="G539" s="67"/>
      <c r="H539" s="67"/>
      <c r="I539" s="64"/>
      <c r="J539" s="64"/>
      <c r="K539" s="64"/>
      <c r="L539" s="64"/>
      <c r="M539" s="64"/>
      <c r="N539" s="64"/>
      <c r="O539" s="64"/>
      <c r="P539" s="64"/>
      <c r="Q539" s="64"/>
      <c r="R539" s="64"/>
      <c r="S539" s="64"/>
      <c r="T539" s="68"/>
      <c r="U539" s="64"/>
      <c r="V539" s="64"/>
      <c r="W539" s="64"/>
      <c r="X539" s="64"/>
      <c r="Y539" s="69" t="str">
        <f t="shared" si="8"/>
        <v>０</v>
      </c>
    </row>
    <row r="540" spans="4:25" s="63" customFormat="1" ht="21.95" customHeight="1">
      <c r="D540" s="64"/>
      <c r="E540" s="64"/>
      <c r="F540" s="66"/>
      <c r="G540" s="67"/>
      <c r="H540" s="67"/>
      <c r="I540" s="64"/>
      <c r="J540" s="64"/>
      <c r="K540" s="64"/>
      <c r="L540" s="64"/>
      <c r="M540" s="64"/>
      <c r="N540" s="64"/>
      <c r="O540" s="64"/>
      <c r="P540" s="64"/>
      <c r="Q540" s="64"/>
      <c r="R540" s="64"/>
      <c r="S540" s="64"/>
      <c r="T540" s="68"/>
      <c r="U540" s="64"/>
      <c r="V540" s="64"/>
      <c r="W540" s="64"/>
      <c r="X540" s="64"/>
      <c r="Y540" s="69" t="str">
        <f t="shared" si="8"/>
        <v>０</v>
      </c>
    </row>
    <row r="541" spans="4:25" s="63" customFormat="1" ht="21.95" customHeight="1">
      <c r="D541" s="64"/>
      <c r="E541" s="64"/>
      <c r="F541" s="66"/>
      <c r="G541" s="67"/>
      <c r="H541" s="67"/>
      <c r="I541" s="64"/>
      <c r="J541" s="64"/>
      <c r="K541" s="64"/>
      <c r="L541" s="64"/>
      <c r="M541" s="64"/>
      <c r="N541" s="64"/>
      <c r="O541" s="64"/>
      <c r="P541" s="64"/>
      <c r="Q541" s="64"/>
      <c r="R541" s="64"/>
      <c r="S541" s="64"/>
      <c r="T541" s="68"/>
      <c r="U541" s="64"/>
      <c r="V541" s="64"/>
      <c r="W541" s="64"/>
      <c r="X541" s="64"/>
      <c r="Y541" s="69" t="str">
        <f t="shared" si="8"/>
        <v>０</v>
      </c>
    </row>
    <row r="542" spans="4:25" s="63" customFormat="1" ht="21.95" customHeight="1">
      <c r="D542" s="64"/>
      <c r="E542" s="64"/>
      <c r="F542" s="66"/>
      <c r="G542" s="67"/>
      <c r="H542" s="67"/>
      <c r="I542" s="64"/>
      <c r="J542" s="64"/>
      <c r="K542" s="64"/>
      <c r="L542" s="64"/>
      <c r="M542" s="64"/>
      <c r="N542" s="64"/>
      <c r="O542" s="64"/>
      <c r="P542" s="64"/>
      <c r="Q542" s="64"/>
      <c r="R542" s="64"/>
      <c r="S542" s="64"/>
      <c r="T542" s="68"/>
      <c r="U542" s="64"/>
      <c r="V542" s="64"/>
      <c r="W542" s="64"/>
      <c r="X542" s="64"/>
      <c r="Y542" s="69" t="str">
        <f t="shared" si="8"/>
        <v>０</v>
      </c>
    </row>
    <row r="543" spans="4:25" s="63" customFormat="1" ht="21.95" customHeight="1">
      <c r="D543" s="64"/>
      <c r="E543" s="64"/>
      <c r="F543" s="66"/>
      <c r="G543" s="67"/>
      <c r="H543" s="67"/>
      <c r="I543" s="64"/>
      <c r="J543" s="64"/>
      <c r="K543" s="64"/>
      <c r="L543" s="64"/>
      <c r="M543" s="64"/>
      <c r="N543" s="64"/>
      <c r="O543" s="64"/>
      <c r="P543" s="64"/>
      <c r="Q543" s="64"/>
      <c r="R543" s="64"/>
      <c r="S543" s="64"/>
      <c r="T543" s="68"/>
      <c r="U543" s="64"/>
      <c r="V543" s="64"/>
      <c r="W543" s="64"/>
      <c r="X543" s="64"/>
      <c r="Y543" s="69" t="str">
        <f t="shared" si="8"/>
        <v>０</v>
      </c>
    </row>
    <row r="544" spans="4:25" s="63" customFormat="1" ht="21.95" customHeight="1">
      <c r="D544" s="64"/>
      <c r="E544" s="64"/>
      <c r="F544" s="66"/>
      <c r="G544" s="67"/>
      <c r="H544" s="67"/>
      <c r="I544" s="64"/>
      <c r="J544" s="64"/>
      <c r="K544" s="64"/>
      <c r="L544" s="64"/>
      <c r="M544" s="64"/>
      <c r="N544" s="64"/>
      <c r="O544" s="64"/>
      <c r="P544" s="64"/>
      <c r="Q544" s="64"/>
      <c r="R544" s="64"/>
      <c r="S544" s="64"/>
      <c r="T544" s="68"/>
      <c r="U544" s="64"/>
      <c r="V544" s="64"/>
      <c r="W544" s="64"/>
      <c r="X544" s="64"/>
      <c r="Y544" s="69" t="str">
        <f t="shared" si="8"/>
        <v>０</v>
      </c>
    </row>
    <row r="545" spans="4:25" s="63" customFormat="1" ht="21.95" customHeight="1">
      <c r="D545" s="64"/>
      <c r="E545" s="64"/>
      <c r="F545" s="66"/>
      <c r="G545" s="67"/>
      <c r="H545" s="67"/>
      <c r="I545" s="64"/>
      <c r="J545" s="64"/>
      <c r="K545" s="64"/>
      <c r="L545" s="64"/>
      <c r="M545" s="64"/>
      <c r="N545" s="64"/>
      <c r="O545" s="64"/>
      <c r="P545" s="64"/>
      <c r="Q545" s="64"/>
      <c r="R545" s="64"/>
      <c r="S545" s="64"/>
      <c r="T545" s="68"/>
      <c r="U545" s="64"/>
      <c r="V545" s="64"/>
      <c r="W545" s="64"/>
      <c r="X545" s="64"/>
      <c r="Y545" s="69" t="str">
        <f t="shared" si="8"/>
        <v>０</v>
      </c>
    </row>
    <row r="546" spans="4:25" s="63" customFormat="1" ht="21.95" customHeight="1">
      <c r="D546" s="64"/>
      <c r="E546" s="64"/>
      <c r="F546" s="66"/>
      <c r="G546" s="67"/>
      <c r="H546" s="67"/>
      <c r="I546" s="64"/>
      <c r="J546" s="64"/>
      <c r="K546" s="64"/>
      <c r="L546" s="64"/>
      <c r="M546" s="64"/>
      <c r="N546" s="64"/>
      <c r="O546" s="64"/>
      <c r="P546" s="64"/>
      <c r="Q546" s="64"/>
      <c r="R546" s="64"/>
      <c r="S546" s="64"/>
      <c r="T546" s="68"/>
      <c r="U546" s="64"/>
      <c r="V546" s="64"/>
      <c r="W546" s="64"/>
      <c r="X546" s="64"/>
      <c r="Y546" s="69" t="str">
        <f t="shared" si="8"/>
        <v>０</v>
      </c>
    </row>
    <row r="547" spans="4:25" s="63" customFormat="1" ht="21.95" customHeight="1">
      <c r="D547" s="64"/>
      <c r="E547" s="64"/>
      <c r="F547" s="66"/>
      <c r="G547" s="67"/>
      <c r="H547" s="67"/>
      <c r="I547" s="64"/>
      <c r="J547" s="64"/>
      <c r="K547" s="64"/>
      <c r="L547" s="64"/>
      <c r="M547" s="64"/>
      <c r="N547" s="64"/>
      <c r="O547" s="64"/>
      <c r="P547" s="64"/>
      <c r="Q547" s="64"/>
      <c r="R547" s="64"/>
      <c r="S547" s="64"/>
      <c r="T547" s="68"/>
      <c r="U547" s="64"/>
      <c r="V547" s="64"/>
      <c r="W547" s="64"/>
      <c r="X547" s="64"/>
      <c r="Y547" s="69" t="str">
        <f t="shared" si="8"/>
        <v>０</v>
      </c>
    </row>
    <row r="548" spans="4:25" s="63" customFormat="1" ht="21.95" customHeight="1">
      <c r="D548" s="64"/>
      <c r="E548" s="64"/>
      <c r="F548" s="66"/>
      <c r="G548" s="67"/>
      <c r="H548" s="67"/>
      <c r="I548" s="64"/>
      <c r="J548" s="64"/>
      <c r="K548" s="64"/>
      <c r="L548" s="64"/>
      <c r="M548" s="64"/>
      <c r="N548" s="64"/>
      <c r="O548" s="64"/>
      <c r="P548" s="64"/>
      <c r="Q548" s="64"/>
      <c r="R548" s="64"/>
      <c r="S548" s="64"/>
      <c r="T548" s="68"/>
      <c r="U548" s="64"/>
      <c r="V548" s="64"/>
      <c r="W548" s="64"/>
      <c r="X548" s="64"/>
      <c r="Y548" s="69" t="str">
        <f t="shared" si="8"/>
        <v>０</v>
      </c>
    </row>
    <row r="549" spans="4:25" s="63" customFormat="1" ht="21.95" customHeight="1">
      <c r="D549" s="64"/>
      <c r="E549" s="64"/>
      <c r="F549" s="66"/>
      <c r="G549" s="67"/>
      <c r="H549" s="67"/>
      <c r="I549" s="64"/>
      <c r="J549" s="64"/>
      <c r="K549" s="64"/>
      <c r="L549" s="64"/>
      <c r="M549" s="64"/>
      <c r="N549" s="64"/>
      <c r="O549" s="64"/>
      <c r="P549" s="64"/>
      <c r="Q549" s="64"/>
      <c r="R549" s="64"/>
      <c r="S549" s="64"/>
      <c r="T549" s="68"/>
      <c r="U549" s="64"/>
      <c r="V549" s="64"/>
      <c r="W549" s="64"/>
      <c r="X549" s="64"/>
      <c r="Y549" s="69" t="str">
        <f t="shared" si="8"/>
        <v>０</v>
      </c>
    </row>
    <row r="550" spans="4:25" s="63" customFormat="1" ht="21.95" customHeight="1">
      <c r="D550" s="64"/>
      <c r="E550" s="64"/>
      <c r="F550" s="66"/>
      <c r="G550" s="67"/>
      <c r="H550" s="67"/>
      <c r="I550" s="64"/>
      <c r="J550" s="64"/>
      <c r="K550" s="64"/>
      <c r="L550" s="64"/>
      <c r="M550" s="64"/>
      <c r="N550" s="64"/>
      <c r="O550" s="64"/>
      <c r="P550" s="64"/>
      <c r="Q550" s="64"/>
      <c r="R550" s="64"/>
      <c r="S550" s="64"/>
      <c r="T550" s="68"/>
      <c r="U550" s="64"/>
      <c r="V550" s="64"/>
      <c r="W550" s="64"/>
      <c r="X550" s="64"/>
      <c r="Y550" s="69" t="str">
        <f t="shared" si="8"/>
        <v>０</v>
      </c>
    </row>
    <row r="551" spans="4:25" s="63" customFormat="1" ht="21.95" customHeight="1">
      <c r="D551" s="64"/>
      <c r="E551" s="64"/>
      <c r="F551" s="66"/>
      <c r="G551" s="67"/>
      <c r="H551" s="67"/>
      <c r="I551" s="64"/>
      <c r="J551" s="64"/>
      <c r="K551" s="64"/>
      <c r="L551" s="64"/>
      <c r="M551" s="64"/>
      <c r="N551" s="64"/>
      <c r="O551" s="64"/>
      <c r="P551" s="64"/>
      <c r="Q551" s="64"/>
      <c r="R551" s="64"/>
      <c r="S551" s="64"/>
      <c r="T551" s="68"/>
      <c r="U551" s="64"/>
      <c r="V551" s="64"/>
      <c r="W551" s="64"/>
      <c r="X551" s="64"/>
      <c r="Y551" s="69" t="str">
        <f t="shared" si="8"/>
        <v>０</v>
      </c>
    </row>
    <row r="552" spans="4:25" s="63" customFormat="1" ht="21.95" customHeight="1">
      <c r="D552" s="64"/>
      <c r="E552" s="64"/>
      <c r="F552" s="66"/>
      <c r="G552" s="67"/>
      <c r="H552" s="67"/>
      <c r="I552" s="64"/>
      <c r="J552" s="64"/>
      <c r="K552" s="64"/>
      <c r="L552" s="64"/>
      <c r="M552" s="64"/>
      <c r="N552" s="64"/>
      <c r="O552" s="64"/>
      <c r="P552" s="64"/>
      <c r="Q552" s="64"/>
      <c r="R552" s="64"/>
      <c r="S552" s="64"/>
      <c r="T552" s="68"/>
      <c r="U552" s="64"/>
      <c r="V552" s="64"/>
      <c r="W552" s="64"/>
      <c r="X552" s="64"/>
      <c r="Y552" s="69" t="str">
        <f t="shared" si="8"/>
        <v>０</v>
      </c>
    </row>
    <row r="553" spans="4:25" s="63" customFormat="1" ht="21.95" customHeight="1">
      <c r="D553" s="64"/>
      <c r="E553" s="64"/>
      <c r="F553" s="66"/>
      <c r="G553" s="67"/>
      <c r="H553" s="67"/>
      <c r="I553" s="64"/>
      <c r="J553" s="64"/>
      <c r="K553" s="64"/>
      <c r="L553" s="64"/>
      <c r="M553" s="64"/>
      <c r="N553" s="64"/>
      <c r="O553" s="64"/>
      <c r="P553" s="64"/>
      <c r="Q553" s="64"/>
      <c r="R553" s="64"/>
      <c r="S553" s="64"/>
      <c r="T553" s="68"/>
      <c r="U553" s="64"/>
      <c r="V553" s="64"/>
      <c r="W553" s="64"/>
      <c r="X553" s="64"/>
      <c r="Y553" s="69" t="str">
        <f t="shared" si="8"/>
        <v>０</v>
      </c>
    </row>
    <row r="554" spans="4:25" s="63" customFormat="1" ht="21.95" customHeight="1">
      <c r="D554" s="64"/>
      <c r="E554" s="64"/>
      <c r="F554" s="66"/>
      <c r="G554" s="67"/>
      <c r="H554" s="67"/>
      <c r="I554" s="64"/>
      <c r="J554" s="64"/>
      <c r="K554" s="64"/>
      <c r="L554" s="64"/>
      <c r="M554" s="64"/>
      <c r="N554" s="64"/>
      <c r="O554" s="64"/>
      <c r="P554" s="64"/>
      <c r="Q554" s="64"/>
      <c r="R554" s="64"/>
      <c r="S554" s="64"/>
      <c r="T554" s="68"/>
      <c r="U554" s="64"/>
      <c r="V554" s="64"/>
      <c r="W554" s="64"/>
      <c r="X554" s="64"/>
      <c r="Y554" s="69" t="str">
        <f t="shared" si="8"/>
        <v>０</v>
      </c>
    </row>
    <row r="555" spans="4:25" s="63" customFormat="1" ht="21.95" customHeight="1">
      <c r="D555" s="64"/>
      <c r="E555" s="64"/>
      <c r="F555" s="66"/>
      <c r="G555" s="67"/>
      <c r="H555" s="67"/>
      <c r="I555" s="64"/>
      <c r="J555" s="64"/>
      <c r="K555" s="64"/>
      <c r="L555" s="64"/>
      <c r="M555" s="64"/>
      <c r="N555" s="64"/>
      <c r="O555" s="64"/>
      <c r="P555" s="64"/>
      <c r="Q555" s="64"/>
      <c r="R555" s="64"/>
      <c r="S555" s="64"/>
      <c r="T555" s="68"/>
      <c r="U555" s="64"/>
      <c r="V555" s="64"/>
      <c r="W555" s="64"/>
      <c r="X555" s="64"/>
      <c r="Y555" s="69" t="str">
        <f t="shared" si="8"/>
        <v>０</v>
      </c>
    </row>
    <row r="556" spans="4:25" s="63" customFormat="1" ht="21.95" customHeight="1">
      <c r="D556" s="64"/>
      <c r="E556" s="64"/>
      <c r="F556" s="66"/>
      <c r="G556" s="67"/>
      <c r="H556" s="67"/>
      <c r="I556" s="64"/>
      <c r="J556" s="64"/>
      <c r="K556" s="64"/>
      <c r="L556" s="64"/>
      <c r="M556" s="64"/>
      <c r="N556" s="64"/>
      <c r="O556" s="64"/>
      <c r="P556" s="64"/>
      <c r="Q556" s="64"/>
      <c r="R556" s="64"/>
      <c r="S556" s="64"/>
      <c r="T556" s="68"/>
      <c r="U556" s="64"/>
      <c r="V556" s="64"/>
      <c r="W556" s="64"/>
      <c r="X556" s="64"/>
      <c r="Y556" s="69" t="str">
        <f t="shared" si="8"/>
        <v>０</v>
      </c>
    </row>
    <row r="557" spans="4:25" s="63" customFormat="1" ht="21.95" customHeight="1">
      <c r="D557" s="64"/>
      <c r="E557" s="64"/>
      <c r="F557" s="66"/>
      <c r="G557" s="67"/>
      <c r="H557" s="67"/>
      <c r="I557" s="64"/>
      <c r="J557" s="64"/>
      <c r="K557" s="64"/>
      <c r="L557" s="64"/>
      <c r="M557" s="64"/>
      <c r="N557" s="64"/>
      <c r="O557" s="64"/>
      <c r="P557" s="64"/>
      <c r="Q557" s="64"/>
      <c r="R557" s="64"/>
      <c r="S557" s="64"/>
      <c r="T557" s="68"/>
      <c r="U557" s="64"/>
      <c r="V557" s="64"/>
      <c r="W557" s="64"/>
      <c r="X557" s="64"/>
      <c r="Y557" s="69" t="str">
        <f t="shared" si="8"/>
        <v>０</v>
      </c>
    </row>
    <row r="558" spans="4:25" s="63" customFormat="1" ht="21.95" customHeight="1">
      <c r="D558" s="64"/>
      <c r="E558" s="64"/>
      <c r="F558" s="66"/>
      <c r="G558" s="67"/>
      <c r="H558" s="67"/>
      <c r="I558" s="64"/>
      <c r="J558" s="64"/>
      <c r="K558" s="64"/>
      <c r="L558" s="64"/>
      <c r="M558" s="64"/>
      <c r="N558" s="64"/>
      <c r="O558" s="64"/>
      <c r="P558" s="64"/>
      <c r="Q558" s="64"/>
      <c r="R558" s="64"/>
      <c r="S558" s="64"/>
      <c r="T558" s="68"/>
      <c r="U558" s="64"/>
      <c r="V558" s="64"/>
      <c r="W558" s="64"/>
      <c r="X558" s="64"/>
      <c r="Y558" s="69" t="str">
        <f t="shared" si="8"/>
        <v>０</v>
      </c>
    </row>
    <row r="559" spans="4:25" s="63" customFormat="1" ht="21.95" customHeight="1">
      <c r="D559" s="64"/>
      <c r="E559" s="64"/>
      <c r="F559" s="66"/>
      <c r="G559" s="67"/>
      <c r="H559" s="67"/>
      <c r="I559" s="64"/>
      <c r="J559" s="64"/>
      <c r="K559" s="64"/>
      <c r="L559" s="64"/>
      <c r="M559" s="64"/>
      <c r="N559" s="64"/>
      <c r="O559" s="64"/>
      <c r="P559" s="64"/>
      <c r="Q559" s="64"/>
      <c r="R559" s="64"/>
      <c r="S559" s="64"/>
      <c r="T559" s="68"/>
      <c r="U559" s="64"/>
      <c r="V559" s="64"/>
      <c r="W559" s="64"/>
      <c r="X559" s="64"/>
      <c r="Y559" s="69" t="str">
        <f t="shared" si="8"/>
        <v>０</v>
      </c>
    </row>
    <row r="560" spans="4:25" s="63" customFormat="1" ht="21.95" customHeight="1">
      <c r="D560" s="64"/>
      <c r="E560" s="64"/>
      <c r="F560" s="66"/>
      <c r="G560" s="67"/>
      <c r="H560" s="67"/>
      <c r="I560" s="64"/>
      <c r="J560" s="64"/>
      <c r="K560" s="64"/>
      <c r="L560" s="64"/>
      <c r="M560" s="64"/>
      <c r="N560" s="64"/>
      <c r="O560" s="64"/>
      <c r="P560" s="64"/>
      <c r="Q560" s="64"/>
      <c r="R560" s="64"/>
      <c r="S560" s="64"/>
      <c r="T560" s="68"/>
      <c r="U560" s="64"/>
      <c r="V560" s="64"/>
      <c r="W560" s="64"/>
      <c r="X560" s="64"/>
      <c r="Y560" s="69" t="str">
        <f t="shared" ref="Y560:Y563" si="9">IF((COUNTIF(D560,"*7000*")&gt;0)+(COUNTIF(D560,"*7010*")&gt;0)+(COUNTIF(D560,"*7100*")&gt;0)+(COUNTIF(D560,"*7110*")&gt;0)+(COUNTIF(D560,"*7200*")&gt;0)+(COUNTIF(D560,"*7210*")&gt;0)+(COUNTIF(D560,"*7300*")&gt;0)+(COUNTIF(D560,"*7411*")&gt;0)+(COUNTIF(D560,"*7412*")&gt;0)+(COUNTIF(D560,"*7413*")&gt;0)+(COUNTIF(D560,"*7421*")&gt;0)+(COUNTIF(D560,"*7422*")&gt;0)+(COUNTIF(D560,"*7423*")&gt;0)+(COUNTIF(D560,"*7424*")&gt;0)+(COUNTIF(D560,"*7425*")&gt;0)+(COUNTIF(D560,"*7426*")&gt;0)+(COUNTIF(D560,"*7427*")&gt;0)+(COUNTIF(D560,"*7428*")&gt;0)+(COUNTIF(D560,"*7429*")&gt;0)+(COUNTIF(D560,"*7900*")&gt;0),"1","０")</f>
        <v>０</v>
      </c>
    </row>
    <row r="561" spans="4:25" s="63" customFormat="1" ht="21.95" customHeight="1">
      <c r="D561" s="64"/>
      <c r="E561" s="64"/>
      <c r="F561" s="66"/>
      <c r="G561" s="67"/>
      <c r="H561" s="67"/>
      <c r="I561" s="64"/>
      <c r="J561" s="64"/>
      <c r="K561" s="64"/>
      <c r="L561" s="64"/>
      <c r="M561" s="64"/>
      <c r="N561" s="64"/>
      <c r="O561" s="64"/>
      <c r="P561" s="64"/>
      <c r="Q561" s="64"/>
      <c r="R561" s="64"/>
      <c r="S561" s="64"/>
      <c r="T561" s="68"/>
      <c r="U561" s="64"/>
      <c r="V561" s="64"/>
      <c r="W561" s="64"/>
      <c r="X561" s="64"/>
      <c r="Y561" s="69" t="str">
        <f t="shared" si="9"/>
        <v>０</v>
      </c>
    </row>
    <row r="562" spans="4:25" s="63" customFormat="1" ht="21.95" customHeight="1">
      <c r="D562" s="64"/>
      <c r="E562" s="64"/>
      <c r="F562" s="66"/>
      <c r="G562" s="67"/>
      <c r="H562" s="67"/>
      <c r="I562" s="64"/>
      <c r="J562" s="64"/>
      <c r="K562" s="64"/>
      <c r="L562" s="64"/>
      <c r="M562" s="64"/>
      <c r="N562" s="64"/>
      <c r="O562" s="64"/>
      <c r="P562" s="64"/>
      <c r="Q562" s="64"/>
      <c r="R562" s="64"/>
      <c r="S562" s="64"/>
      <c r="T562" s="68"/>
      <c r="U562" s="64"/>
      <c r="V562" s="64"/>
      <c r="W562" s="64"/>
      <c r="X562" s="64"/>
      <c r="Y562" s="69" t="str">
        <f t="shared" si="9"/>
        <v>０</v>
      </c>
    </row>
    <row r="563" spans="4:25" s="63" customFormat="1" ht="21.95" customHeight="1">
      <c r="D563" s="64"/>
      <c r="E563" s="64"/>
      <c r="F563" s="66"/>
      <c r="G563" s="67"/>
      <c r="H563" s="67"/>
      <c r="I563" s="64"/>
      <c r="J563" s="64"/>
      <c r="K563" s="64"/>
      <c r="L563" s="64"/>
      <c r="M563" s="64"/>
      <c r="N563" s="64"/>
      <c r="O563" s="64"/>
      <c r="P563" s="64"/>
      <c r="Q563" s="64"/>
      <c r="R563" s="64"/>
      <c r="S563" s="64"/>
      <c r="T563" s="68"/>
      <c r="U563" s="64"/>
      <c r="V563" s="64"/>
      <c r="W563" s="64"/>
      <c r="X563" s="64"/>
      <c r="Y563" s="69" t="str">
        <f t="shared" si="9"/>
        <v>０</v>
      </c>
    </row>
    <row r="564" spans="4:25" s="63" customFormat="1" ht="21.95" customHeight="1">
      <c r="D564" s="64"/>
      <c r="E564" s="64"/>
      <c r="F564" s="66"/>
      <c r="G564" s="67"/>
      <c r="H564" s="67"/>
      <c r="I564" s="64"/>
      <c r="J564" s="64"/>
      <c r="K564" s="64"/>
      <c r="L564" s="64"/>
      <c r="M564" s="64"/>
      <c r="N564" s="64"/>
      <c r="O564" s="64"/>
      <c r="P564" s="64"/>
      <c r="Q564" s="64"/>
      <c r="R564" s="64"/>
      <c r="S564" s="64"/>
      <c r="T564" s="68"/>
      <c r="U564" s="64"/>
      <c r="V564" s="64"/>
      <c r="W564" s="64"/>
      <c r="X564" s="64"/>
      <c r="Y564" s="64"/>
    </row>
    <row r="565" spans="4:25" s="63" customFormat="1" ht="21.95" customHeight="1">
      <c r="D565" s="64"/>
      <c r="E565" s="64"/>
      <c r="F565" s="66"/>
      <c r="G565" s="67"/>
      <c r="H565" s="67"/>
      <c r="I565" s="64"/>
      <c r="J565" s="64"/>
      <c r="K565" s="64"/>
      <c r="L565" s="64"/>
      <c r="M565" s="64"/>
      <c r="N565" s="64"/>
      <c r="O565" s="64"/>
      <c r="P565" s="64"/>
      <c r="Q565" s="64"/>
      <c r="R565" s="64"/>
      <c r="S565" s="64"/>
      <c r="T565" s="68"/>
      <c r="U565" s="64"/>
      <c r="V565" s="64"/>
      <c r="W565" s="64"/>
      <c r="X565" s="64"/>
      <c r="Y565" s="64"/>
    </row>
    <row r="566" spans="4:25" s="63" customFormat="1" ht="21.95" customHeight="1">
      <c r="D566" s="64"/>
      <c r="E566" s="64"/>
      <c r="F566" s="66"/>
      <c r="G566" s="67"/>
      <c r="H566" s="67"/>
      <c r="I566" s="64"/>
      <c r="J566" s="64"/>
      <c r="K566" s="64"/>
      <c r="L566" s="64"/>
      <c r="M566" s="64"/>
      <c r="N566" s="64"/>
      <c r="O566" s="64"/>
      <c r="P566" s="64"/>
      <c r="Q566" s="64"/>
      <c r="R566" s="64"/>
      <c r="S566" s="64"/>
      <c r="T566" s="68"/>
      <c r="U566" s="64"/>
      <c r="V566" s="64"/>
      <c r="W566" s="64"/>
      <c r="X566" s="64"/>
      <c r="Y566" s="64"/>
    </row>
    <row r="567" spans="4:25" s="63" customFormat="1" ht="21.95" customHeight="1">
      <c r="D567" s="64"/>
      <c r="E567" s="64"/>
      <c r="F567" s="66"/>
      <c r="G567" s="67"/>
      <c r="H567" s="67"/>
      <c r="I567" s="64"/>
      <c r="J567" s="64"/>
      <c r="K567" s="64"/>
      <c r="L567" s="64"/>
      <c r="M567" s="64"/>
      <c r="N567" s="64"/>
      <c r="O567" s="64"/>
      <c r="P567" s="64"/>
      <c r="Q567" s="64"/>
      <c r="R567" s="64"/>
      <c r="S567" s="64"/>
      <c r="T567" s="68"/>
      <c r="U567" s="64"/>
      <c r="V567" s="64"/>
      <c r="W567" s="64"/>
      <c r="X567" s="64"/>
      <c r="Y567" s="64"/>
    </row>
    <row r="568" spans="4:25" s="63" customFormat="1" ht="21.95" customHeight="1">
      <c r="D568" s="64"/>
      <c r="E568" s="64"/>
      <c r="F568" s="66"/>
      <c r="G568" s="67"/>
      <c r="H568" s="67"/>
      <c r="I568" s="64"/>
      <c r="J568" s="64"/>
      <c r="K568" s="64"/>
      <c r="L568" s="64"/>
      <c r="M568" s="64"/>
      <c r="N568" s="64"/>
      <c r="O568" s="64"/>
      <c r="P568" s="64"/>
      <c r="Q568" s="64"/>
      <c r="R568" s="64"/>
      <c r="S568" s="64"/>
      <c r="T568" s="68"/>
      <c r="U568" s="64"/>
      <c r="V568" s="64"/>
      <c r="W568" s="64"/>
      <c r="X568" s="64"/>
      <c r="Y568" s="64"/>
    </row>
    <row r="569" spans="4:25" s="63" customFormat="1" ht="21.95" customHeight="1">
      <c r="D569" s="64"/>
      <c r="E569" s="64"/>
      <c r="F569" s="66"/>
      <c r="G569" s="67"/>
      <c r="H569" s="67"/>
      <c r="I569" s="64"/>
      <c r="J569" s="64"/>
      <c r="K569" s="64"/>
      <c r="L569" s="64"/>
      <c r="M569" s="64"/>
      <c r="N569" s="64"/>
      <c r="O569" s="64"/>
      <c r="P569" s="64"/>
      <c r="Q569" s="64"/>
      <c r="R569" s="64"/>
      <c r="S569" s="64"/>
      <c r="T569" s="68"/>
      <c r="U569" s="64"/>
      <c r="V569" s="64"/>
      <c r="W569" s="64"/>
      <c r="X569" s="64"/>
      <c r="Y569" s="64"/>
    </row>
    <row r="570" spans="4:25" s="63" customFormat="1" ht="21.95" customHeight="1">
      <c r="D570" s="64"/>
      <c r="E570" s="64"/>
      <c r="F570" s="66"/>
      <c r="G570" s="67"/>
      <c r="H570" s="67"/>
      <c r="I570" s="64"/>
      <c r="J570" s="64"/>
      <c r="K570" s="64"/>
      <c r="L570" s="64"/>
      <c r="M570" s="64"/>
      <c r="N570" s="64"/>
      <c r="O570" s="64"/>
      <c r="P570" s="64"/>
      <c r="Q570" s="64"/>
      <c r="R570" s="64"/>
      <c r="S570" s="64"/>
      <c r="T570" s="68"/>
      <c r="U570" s="64"/>
      <c r="V570" s="64"/>
      <c r="W570" s="64"/>
      <c r="X570" s="64"/>
      <c r="Y570" s="64"/>
    </row>
    <row r="571" spans="4:25" s="63" customFormat="1" ht="21.95" customHeight="1">
      <c r="D571" s="64"/>
      <c r="E571" s="64"/>
      <c r="F571" s="66"/>
      <c r="G571" s="67"/>
      <c r="H571" s="67"/>
      <c r="I571" s="64"/>
      <c r="J571" s="64"/>
      <c r="K571" s="64"/>
      <c r="L571" s="64"/>
      <c r="M571" s="64"/>
      <c r="N571" s="64"/>
      <c r="O571" s="64"/>
      <c r="P571" s="64"/>
      <c r="Q571" s="64"/>
      <c r="R571" s="64"/>
      <c r="S571" s="64"/>
      <c r="T571" s="68"/>
      <c r="U571" s="64"/>
      <c r="V571" s="64"/>
      <c r="W571" s="64"/>
      <c r="X571" s="64"/>
      <c r="Y571" s="64"/>
    </row>
    <row r="572" spans="4:25" s="63" customFormat="1" ht="21.95" customHeight="1">
      <c r="D572" s="64"/>
      <c r="E572" s="64"/>
      <c r="F572" s="66"/>
      <c r="G572" s="67"/>
      <c r="H572" s="67"/>
      <c r="I572" s="64"/>
      <c r="J572" s="64"/>
      <c r="K572" s="64"/>
      <c r="L572" s="64"/>
      <c r="M572" s="64"/>
      <c r="N572" s="64"/>
      <c r="O572" s="64"/>
      <c r="P572" s="64"/>
      <c r="Q572" s="64"/>
      <c r="R572" s="64"/>
      <c r="S572" s="64"/>
      <c r="T572" s="68"/>
      <c r="U572" s="64"/>
      <c r="V572" s="64"/>
      <c r="W572" s="64"/>
      <c r="X572" s="64"/>
      <c r="Y572" s="64"/>
    </row>
    <row r="573" spans="4:25" s="63" customFormat="1" ht="21.95" customHeight="1">
      <c r="D573" s="64"/>
      <c r="E573" s="64"/>
      <c r="F573" s="66"/>
      <c r="G573" s="67"/>
      <c r="H573" s="67"/>
      <c r="I573" s="64"/>
      <c r="J573" s="64"/>
      <c r="K573" s="64"/>
      <c r="L573" s="64"/>
      <c r="M573" s="64"/>
      <c r="N573" s="64"/>
      <c r="O573" s="64"/>
      <c r="P573" s="64"/>
      <c r="Q573" s="64"/>
      <c r="R573" s="64"/>
      <c r="S573" s="64"/>
      <c r="T573" s="68"/>
      <c r="U573" s="64"/>
      <c r="V573" s="64"/>
      <c r="W573" s="64"/>
      <c r="X573" s="64"/>
      <c r="Y573" s="64"/>
    </row>
    <row r="574" spans="4:25" s="63" customFormat="1" ht="21.95" customHeight="1">
      <c r="D574" s="64"/>
      <c r="E574" s="64"/>
      <c r="F574" s="66"/>
      <c r="G574" s="67"/>
      <c r="H574" s="67"/>
      <c r="I574" s="64"/>
      <c r="J574" s="64"/>
      <c r="K574" s="64"/>
      <c r="L574" s="64"/>
      <c r="M574" s="64"/>
      <c r="N574" s="64"/>
      <c r="O574" s="64"/>
      <c r="P574" s="64"/>
      <c r="Q574" s="64"/>
      <c r="R574" s="64"/>
      <c r="S574" s="64"/>
      <c r="T574" s="68"/>
      <c r="U574" s="64"/>
      <c r="V574" s="64"/>
      <c r="W574" s="64"/>
      <c r="X574" s="64"/>
      <c r="Y574" s="64"/>
    </row>
    <row r="575" spans="4:25" s="63" customFormat="1" ht="21.95" customHeight="1">
      <c r="D575" s="64"/>
      <c r="E575" s="64"/>
      <c r="F575" s="66"/>
      <c r="G575" s="67"/>
      <c r="H575" s="67"/>
      <c r="I575" s="64"/>
      <c r="J575" s="64"/>
      <c r="K575" s="64"/>
      <c r="L575" s="64"/>
      <c r="M575" s="64"/>
      <c r="N575" s="64"/>
      <c r="O575" s="64"/>
      <c r="P575" s="64"/>
      <c r="Q575" s="64"/>
      <c r="R575" s="64"/>
      <c r="S575" s="64"/>
      <c r="T575" s="68"/>
      <c r="U575" s="64"/>
      <c r="V575" s="64"/>
      <c r="W575" s="64"/>
      <c r="X575" s="64"/>
      <c r="Y575" s="64"/>
    </row>
    <row r="576" spans="4:25" s="63" customFormat="1" ht="21.95" customHeight="1">
      <c r="D576" s="64"/>
      <c r="E576" s="64"/>
      <c r="F576" s="66"/>
      <c r="G576" s="67"/>
      <c r="H576" s="67"/>
      <c r="I576" s="64"/>
      <c r="J576" s="64"/>
      <c r="K576" s="64"/>
      <c r="L576" s="64"/>
      <c r="M576" s="64"/>
      <c r="N576" s="64"/>
      <c r="O576" s="64"/>
      <c r="P576" s="64"/>
      <c r="Q576" s="64"/>
      <c r="R576" s="64"/>
      <c r="S576" s="64"/>
      <c r="T576" s="68"/>
      <c r="U576" s="64"/>
      <c r="V576" s="64"/>
      <c r="W576" s="64"/>
      <c r="X576" s="64"/>
      <c r="Y576" s="64"/>
    </row>
    <row r="577" spans="4:4" s="63" customFormat="1" ht="21.95" customHeight="1">
      <c r="D577" s="64"/>
    </row>
    <row r="578" spans="4:4" s="63" customFormat="1" ht="21.95" customHeight="1">
      <c r="D578" s="64"/>
    </row>
    <row r="579" spans="4:4" s="63" customFormat="1" ht="21.95" customHeight="1">
      <c r="D579" s="64"/>
    </row>
    <row r="580" spans="4:4" s="63" customFormat="1" ht="21.95" customHeight="1">
      <c r="D580" s="64"/>
    </row>
    <row r="581" spans="4:4" s="63" customFormat="1" ht="21.95" customHeight="1">
      <c r="D581" s="64"/>
    </row>
    <row r="582" spans="4:4" s="63" customFormat="1" ht="21.95" customHeight="1">
      <c r="D582" s="64"/>
    </row>
    <row r="583" spans="4:4" s="63" customFormat="1" ht="21.95" customHeight="1">
      <c r="D583" s="64"/>
    </row>
    <row r="584" spans="4:4" s="63" customFormat="1" ht="21.95" customHeight="1">
      <c r="D584" s="64"/>
    </row>
    <row r="585" spans="4:4" s="63" customFormat="1" ht="21.95" customHeight="1">
      <c r="D585" s="64"/>
    </row>
    <row r="586" spans="4:4" s="63" customFormat="1" ht="21.95" customHeight="1">
      <c r="D586" s="64"/>
    </row>
    <row r="587" spans="4:4" s="63" customFormat="1" ht="21.95" customHeight="1">
      <c r="D587" s="64"/>
    </row>
    <row r="588" spans="4:4" s="63" customFormat="1" ht="21.95" customHeight="1">
      <c r="D588" s="64"/>
    </row>
    <row r="589" spans="4:4" s="63" customFormat="1" ht="21.95" customHeight="1">
      <c r="D589" s="64"/>
    </row>
    <row r="590" spans="4:4" s="63" customFormat="1" ht="21.95" customHeight="1">
      <c r="D590" s="64"/>
    </row>
    <row r="591" spans="4:4" s="63" customFormat="1" ht="21.95" customHeight="1">
      <c r="D591" s="64"/>
    </row>
    <row r="592" spans="4:4" s="63" customFormat="1" ht="21.95" customHeight="1">
      <c r="D592" s="64"/>
    </row>
    <row r="593" spans="4:4" s="63" customFormat="1" ht="21.95" customHeight="1">
      <c r="D593" s="64"/>
    </row>
    <row r="594" spans="4:4" s="63" customFormat="1" ht="21.95" customHeight="1">
      <c r="D594" s="64"/>
    </row>
    <row r="595" spans="4:4" s="63" customFormat="1" ht="21.95" customHeight="1">
      <c r="D595" s="64"/>
    </row>
    <row r="596" spans="4:4" s="63" customFormat="1" ht="21.95" customHeight="1">
      <c r="D596" s="64"/>
    </row>
    <row r="597" spans="4:4" s="63" customFormat="1" ht="21.95" customHeight="1">
      <c r="D597" s="64"/>
    </row>
    <row r="598" spans="4:4" s="63" customFormat="1" ht="21.95" customHeight="1">
      <c r="D598" s="64"/>
    </row>
    <row r="599" spans="4:4" s="63" customFormat="1" ht="21.95" customHeight="1">
      <c r="D599" s="64"/>
    </row>
    <row r="600" spans="4:4" s="63" customFormat="1" ht="21.95" customHeight="1">
      <c r="D600" s="64"/>
    </row>
    <row r="601" spans="4:4" s="63" customFormat="1" ht="21.95" customHeight="1">
      <c r="D601" s="64"/>
    </row>
    <row r="602" spans="4:4" s="63" customFormat="1" ht="21.95" customHeight="1">
      <c r="D602" s="64"/>
    </row>
    <row r="603" spans="4:4" s="63" customFormat="1" ht="21.95" customHeight="1">
      <c r="D603" s="64"/>
    </row>
    <row r="604" spans="4:4" s="63" customFormat="1" ht="21.95" customHeight="1">
      <c r="D604" s="64"/>
    </row>
    <row r="605" spans="4:4" s="63" customFormat="1" ht="21.95" customHeight="1">
      <c r="D605" s="64"/>
    </row>
    <row r="606" spans="4:4" s="63" customFormat="1" ht="21.95" customHeight="1">
      <c r="D606" s="64"/>
    </row>
    <row r="607" spans="4:4" s="63" customFormat="1" ht="21.95" customHeight="1">
      <c r="D607" s="64"/>
    </row>
    <row r="608" spans="4:4" s="63" customFormat="1" ht="21.95" customHeight="1">
      <c r="D608" s="64"/>
    </row>
    <row r="609" spans="4:4" s="63" customFormat="1" ht="21.95" customHeight="1">
      <c r="D609" s="64"/>
    </row>
    <row r="610" spans="4:4" s="63" customFormat="1" ht="21.95" customHeight="1">
      <c r="D610" s="64"/>
    </row>
    <row r="611" spans="4:4" s="63" customFormat="1" ht="21.95" customHeight="1">
      <c r="D611" s="64"/>
    </row>
    <row r="612" spans="4:4" s="63" customFormat="1" ht="21.95" customHeight="1">
      <c r="D612" s="64"/>
    </row>
    <row r="613" spans="4:4" s="63" customFormat="1" ht="21.95" customHeight="1">
      <c r="D613" s="64"/>
    </row>
    <row r="614" spans="4:4" s="63" customFormat="1" ht="21.95" customHeight="1">
      <c r="D614" s="64"/>
    </row>
    <row r="615" spans="4:4" s="63" customFormat="1" ht="21.95" customHeight="1">
      <c r="D615" s="64"/>
    </row>
    <row r="616" spans="4:4" s="63" customFormat="1" ht="21.95" customHeight="1">
      <c r="D616" s="64"/>
    </row>
    <row r="617" spans="4:4" s="63" customFormat="1" ht="21.95" customHeight="1">
      <c r="D617" s="64"/>
    </row>
    <row r="618" spans="4:4" s="63" customFormat="1" ht="21.95" customHeight="1">
      <c r="D618" s="64"/>
    </row>
    <row r="619" spans="4:4" s="63" customFormat="1" ht="21.95" customHeight="1">
      <c r="D619" s="64"/>
    </row>
    <row r="620" spans="4:4" s="63" customFormat="1" ht="21.95" customHeight="1">
      <c r="D620" s="64"/>
    </row>
    <row r="621" spans="4:4" s="63" customFormat="1" ht="21.95" customHeight="1">
      <c r="D621" s="64"/>
    </row>
    <row r="622" spans="4:4" s="63" customFormat="1" ht="21.95" customHeight="1">
      <c r="D622" s="64"/>
    </row>
    <row r="623" spans="4:4" s="63" customFormat="1" ht="21.95" customHeight="1">
      <c r="D623" s="64"/>
    </row>
    <row r="624" spans="4:4" s="63" customFormat="1" ht="21.95" customHeight="1">
      <c r="D624" s="64"/>
    </row>
    <row r="625" spans="4:4" s="63" customFormat="1" ht="21.95" customHeight="1">
      <c r="D625" s="64"/>
    </row>
    <row r="626" spans="4:4" s="63" customFormat="1" ht="21.95" customHeight="1">
      <c r="D626" s="64"/>
    </row>
    <row r="627" spans="4:4" s="63" customFormat="1" ht="21.95" customHeight="1">
      <c r="D627" s="64"/>
    </row>
    <row r="628" spans="4:4" s="63" customFormat="1" ht="21.95" customHeight="1">
      <c r="D628" s="64"/>
    </row>
    <row r="629" spans="4:4" s="63" customFormat="1" ht="21.95" customHeight="1">
      <c r="D629" s="64"/>
    </row>
    <row r="630" spans="4:4" s="63" customFormat="1" ht="21.95" customHeight="1">
      <c r="D630" s="64"/>
    </row>
    <row r="631" spans="4:4" s="63" customFormat="1" ht="21.95" customHeight="1">
      <c r="D631" s="64"/>
    </row>
    <row r="632" spans="4:4" s="63" customFormat="1" ht="21.95" customHeight="1">
      <c r="D632" s="64"/>
    </row>
    <row r="633" spans="4:4" s="63" customFormat="1" ht="21.95" customHeight="1">
      <c r="D633" s="64"/>
    </row>
    <row r="634" spans="4:4" s="63" customFormat="1" ht="21.95" customHeight="1">
      <c r="D634" s="64"/>
    </row>
    <row r="635" spans="4:4" s="63" customFormat="1" ht="21.95" customHeight="1">
      <c r="D635" s="64"/>
    </row>
    <row r="636" spans="4:4" s="63" customFormat="1" ht="21.95" customHeight="1">
      <c r="D636" s="64"/>
    </row>
    <row r="637" spans="4:4" s="63" customFormat="1" ht="21.95" customHeight="1">
      <c r="D637" s="64"/>
    </row>
    <row r="638" spans="4:4" s="63" customFormat="1" ht="21.95" customHeight="1">
      <c r="D638" s="64"/>
    </row>
    <row r="639" spans="4:4" s="63" customFormat="1" ht="21.95" customHeight="1">
      <c r="D639" s="64"/>
    </row>
    <row r="640" spans="4:4" s="63" customFormat="1" ht="21.95" customHeight="1">
      <c r="D640" s="64"/>
    </row>
    <row r="641" spans="4:4" s="63" customFormat="1" ht="21.95" customHeight="1">
      <c r="D641" s="64"/>
    </row>
    <row r="642" spans="4:4" s="63" customFormat="1" ht="21.95" customHeight="1">
      <c r="D642" s="64"/>
    </row>
    <row r="643" spans="4:4" s="63" customFormat="1" ht="21.95" customHeight="1">
      <c r="D643" s="64"/>
    </row>
    <row r="644" spans="4:4" s="63" customFormat="1" ht="21.95" customHeight="1">
      <c r="D644" s="64"/>
    </row>
    <row r="645" spans="4:4" s="63" customFormat="1" ht="21.95" customHeight="1">
      <c r="D645" s="64"/>
    </row>
    <row r="646" spans="4:4" s="63" customFormat="1" ht="21.95" customHeight="1">
      <c r="D646" s="64"/>
    </row>
    <row r="647" spans="4:4" s="63" customFormat="1" ht="21.95" customHeight="1">
      <c r="D647" s="64"/>
    </row>
    <row r="648" spans="4:4" s="63" customFormat="1" ht="21.95" customHeight="1">
      <c r="D648" s="64"/>
    </row>
    <row r="649" spans="4:4" s="63" customFormat="1" ht="21.95" customHeight="1">
      <c r="D649" s="64"/>
    </row>
    <row r="650" spans="4:4" s="63" customFormat="1" ht="21.95" customHeight="1">
      <c r="D650" s="64"/>
    </row>
    <row r="651" spans="4:4" s="63" customFormat="1" ht="21.95" customHeight="1">
      <c r="D651" s="64"/>
    </row>
    <row r="652" spans="4:4" s="63" customFormat="1" ht="21.95" customHeight="1">
      <c r="D652" s="64"/>
    </row>
    <row r="653" spans="4:4" s="63" customFormat="1" ht="21.95" customHeight="1">
      <c r="D653" s="64"/>
    </row>
    <row r="654" spans="4:4" s="63" customFormat="1" ht="21.95" customHeight="1">
      <c r="D654" s="64"/>
    </row>
    <row r="655" spans="4:4" s="63" customFormat="1" ht="21.95" customHeight="1">
      <c r="D655" s="64"/>
    </row>
    <row r="656" spans="4:4" s="63" customFormat="1" ht="21.95" customHeight="1">
      <c r="D656" s="64"/>
    </row>
    <row r="657" spans="4:4" s="63" customFormat="1" ht="21.95" customHeight="1">
      <c r="D657" s="64"/>
    </row>
    <row r="658" spans="4:4" s="63" customFormat="1" ht="21.95" customHeight="1">
      <c r="D658" s="64"/>
    </row>
    <row r="659" spans="4:4" s="63" customFormat="1" ht="21.95" customHeight="1">
      <c r="D659" s="64"/>
    </row>
    <row r="660" spans="4:4" s="63" customFormat="1" ht="21.95" customHeight="1">
      <c r="D660" s="64"/>
    </row>
    <row r="661" spans="4:4" s="63" customFormat="1" ht="21.95" customHeight="1">
      <c r="D661" s="64"/>
    </row>
    <row r="662" spans="4:4" s="63" customFormat="1" ht="21.95" customHeight="1">
      <c r="D662" s="64"/>
    </row>
    <row r="663" spans="4:4" s="63" customFormat="1" ht="21.95" customHeight="1">
      <c r="D663" s="64"/>
    </row>
    <row r="664" spans="4:4" s="63" customFormat="1" ht="21.95" customHeight="1">
      <c r="D664" s="64"/>
    </row>
    <row r="665" spans="4:4" s="63" customFormat="1" ht="21.95" customHeight="1">
      <c r="D665" s="64"/>
    </row>
    <row r="666" spans="4:4" s="63" customFormat="1" ht="21.95" customHeight="1">
      <c r="D666" s="64"/>
    </row>
    <row r="667" spans="4:4" s="63" customFormat="1" ht="21.95" customHeight="1">
      <c r="D667" s="64"/>
    </row>
    <row r="668" spans="4:4" s="63" customFormat="1" ht="21.95" customHeight="1">
      <c r="D668" s="64"/>
    </row>
    <row r="669" spans="4:4" s="63" customFormat="1" ht="21.95" customHeight="1">
      <c r="D669" s="64"/>
    </row>
    <row r="670" spans="4:4" s="63" customFormat="1" ht="21.95" customHeight="1">
      <c r="D670" s="64"/>
    </row>
    <row r="671" spans="4:4" s="63" customFormat="1" ht="21.95" customHeight="1">
      <c r="D671" s="64"/>
    </row>
    <row r="672" spans="4:4" s="63" customFormat="1" ht="21.95" customHeight="1">
      <c r="D672" s="64"/>
    </row>
    <row r="673" spans="4:4" s="63" customFormat="1" ht="21.95" customHeight="1">
      <c r="D673" s="64"/>
    </row>
    <row r="674" spans="4:4" s="63" customFormat="1" ht="21.95" customHeight="1">
      <c r="D674" s="64"/>
    </row>
    <row r="675" spans="4:4" s="63" customFormat="1" ht="21.95" customHeight="1">
      <c r="D675" s="64"/>
    </row>
    <row r="676" spans="4:4" s="63" customFormat="1" ht="21.95" customHeight="1">
      <c r="D676" s="64"/>
    </row>
    <row r="677" spans="4:4" s="63" customFormat="1" ht="21.95" customHeight="1">
      <c r="D677" s="64"/>
    </row>
    <row r="678" spans="4:4" s="63" customFormat="1" ht="21.95" customHeight="1">
      <c r="D678" s="64"/>
    </row>
    <row r="679" spans="4:4" s="63" customFormat="1" ht="21.95" customHeight="1">
      <c r="D679" s="64"/>
    </row>
    <row r="680" spans="4:4" s="63" customFormat="1" ht="21.95" customHeight="1">
      <c r="D680" s="64"/>
    </row>
    <row r="681" spans="4:4" s="63" customFormat="1" ht="21.95" customHeight="1">
      <c r="D681" s="64"/>
    </row>
    <row r="682" spans="4:4" s="63" customFormat="1" ht="21.95" customHeight="1">
      <c r="D682" s="64"/>
    </row>
    <row r="683" spans="4:4" s="63" customFormat="1" ht="21.95" customHeight="1">
      <c r="D683" s="64"/>
    </row>
    <row r="684" spans="4:4" s="63" customFormat="1" ht="21.95" customHeight="1">
      <c r="D684" s="64"/>
    </row>
    <row r="685" spans="4:4" s="63" customFormat="1" ht="21.95" customHeight="1">
      <c r="D685" s="64"/>
    </row>
    <row r="686" spans="4:4" s="63" customFormat="1" ht="21.95" customHeight="1">
      <c r="D686" s="64"/>
    </row>
    <row r="687" spans="4:4" s="63" customFormat="1" ht="21.95" customHeight="1">
      <c r="D687" s="64"/>
    </row>
    <row r="688" spans="4:4" s="63" customFormat="1" ht="21.95" customHeight="1">
      <c r="D688" s="64"/>
    </row>
    <row r="689" spans="4:4" s="63" customFormat="1" ht="21.95" customHeight="1">
      <c r="D689" s="64"/>
    </row>
    <row r="690" spans="4:4" s="63" customFormat="1" ht="21.95" customHeight="1">
      <c r="D690" s="64"/>
    </row>
    <row r="691" spans="4:4" s="63" customFormat="1" ht="21.95" customHeight="1">
      <c r="D691" s="64"/>
    </row>
    <row r="692" spans="4:4" s="63" customFormat="1" ht="21.95" customHeight="1">
      <c r="D692" s="64"/>
    </row>
    <row r="693" spans="4:4" s="63" customFormat="1" ht="21.95" customHeight="1">
      <c r="D693" s="64"/>
    </row>
    <row r="694" spans="4:4" s="63" customFormat="1" ht="21.95" customHeight="1">
      <c r="D694" s="64"/>
    </row>
    <row r="695" spans="4:4" s="63" customFormat="1" ht="21.95" customHeight="1">
      <c r="D695" s="64"/>
    </row>
    <row r="696" spans="4:4" s="63" customFormat="1" ht="21.95" customHeight="1">
      <c r="D696" s="64"/>
    </row>
    <row r="697" spans="4:4" s="63" customFormat="1" ht="21.95" customHeight="1">
      <c r="D697" s="64"/>
    </row>
    <row r="698" spans="4:4" s="63" customFormat="1" ht="21.95" customHeight="1">
      <c r="D698" s="64"/>
    </row>
    <row r="699" spans="4:4" s="63" customFormat="1" ht="21.95" customHeight="1">
      <c r="D699" s="64"/>
    </row>
    <row r="700" spans="4:4" s="63" customFormat="1" ht="21.95" customHeight="1">
      <c r="D700" s="64"/>
    </row>
    <row r="701" spans="4:4" s="63" customFormat="1" ht="21.95" customHeight="1">
      <c r="D701" s="64"/>
    </row>
    <row r="702" spans="4:4" s="63" customFormat="1" ht="21.95" customHeight="1">
      <c r="D702" s="64"/>
    </row>
    <row r="703" spans="4:4" s="63" customFormat="1" ht="21.95" customHeight="1">
      <c r="D703" s="64"/>
    </row>
    <row r="704" spans="4:4" s="63" customFormat="1" ht="21.95" customHeight="1">
      <c r="D704" s="64"/>
    </row>
    <row r="705" spans="4:4" s="63" customFormat="1" ht="21.95" customHeight="1">
      <c r="D705" s="64"/>
    </row>
    <row r="706" spans="4:4" s="63" customFormat="1" ht="21.95" customHeight="1">
      <c r="D706" s="64"/>
    </row>
    <row r="707" spans="4:4" s="63" customFormat="1" ht="21.95" customHeight="1">
      <c r="D707" s="64"/>
    </row>
    <row r="708" spans="4:4" s="63" customFormat="1" ht="21.95" customHeight="1">
      <c r="D708" s="64"/>
    </row>
    <row r="709" spans="4:4" s="63" customFormat="1" ht="21.95" customHeight="1">
      <c r="D709" s="64"/>
    </row>
    <row r="710" spans="4:4" s="63" customFormat="1" ht="21.95" customHeight="1">
      <c r="D710" s="64"/>
    </row>
    <row r="711" spans="4:4" s="63" customFormat="1" ht="21.95" customHeight="1">
      <c r="D711" s="64"/>
    </row>
    <row r="712" spans="4:4" s="63" customFormat="1" ht="21.95" customHeight="1">
      <c r="D712" s="64"/>
    </row>
    <row r="713" spans="4:4" s="63" customFormat="1" ht="21.95" customHeight="1">
      <c r="D713" s="64"/>
    </row>
    <row r="714" spans="4:4" s="63" customFormat="1" ht="21.95" customHeight="1">
      <c r="D714" s="64"/>
    </row>
    <row r="715" spans="4:4" s="63" customFormat="1" ht="21.95" customHeight="1">
      <c r="D715" s="64"/>
    </row>
    <row r="716" spans="4:4" s="63" customFormat="1" ht="21.95" customHeight="1">
      <c r="D716" s="64"/>
    </row>
    <row r="717" spans="4:4" s="63" customFormat="1" ht="21.95" customHeight="1">
      <c r="D717" s="64"/>
    </row>
    <row r="718" spans="4:4" s="63" customFormat="1" ht="21.95" customHeight="1">
      <c r="D718" s="64"/>
    </row>
    <row r="719" spans="4:4" s="63" customFormat="1" ht="21.95" customHeight="1">
      <c r="D719" s="64"/>
    </row>
    <row r="720" spans="4:4" s="63" customFormat="1" ht="21.95" customHeight="1">
      <c r="D720" s="64"/>
    </row>
    <row r="721" spans="4:4" s="63" customFormat="1" ht="21.95" customHeight="1">
      <c r="D721" s="64"/>
    </row>
    <row r="722" spans="4:4" s="63" customFormat="1" ht="21.95" customHeight="1">
      <c r="D722" s="64"/>
    </row>
    <row r="723" spans="4:4" s="63" customFormat="1" ht="21.95" customHeight="1">
      <c r="D723" s="64"/>
    </row>
    <row r="724" spans="4:4" s="63" customFormat="1" ht="21.95" customHeight="1">
      <c r="D724" s="64"/>
    </row>
    <row r="725" spans="4:4" s="63" customFormat="1" ht="21.95" customHeight="1">
      <c r="D725" s="64"/>
    </row>
    <row r="726" spans="4:4" s="63" customFormat="1" ht="21.95" customHeight="1">
      <c r="D726" s="64"/>
    </row>
    <row r="727" spans="4:4" s="63" customFormat="1" ht="21.95" customHeight="1">
      <c r="D727" s="64"/>
    </row>
    <row r="728" spans="4:4" s="63" customFormat="1" ht="21.95" customHeight="1">
      <c r="D728" s="64"/>
    </row>
    <row r="729" spans="4:4" s="63" customFormat="1" ht="21.95" customHeight="1">
      <c r="D729" s="64"/>
    </row>
    <row r="730" spans="4:4" s="63" customFormat="1" ht="21.95" customHeight="1">
      <c r="D730" s="64"/>
    </row>
    <row r="731" spans="4:4" s="63" customFormat="1" ht="21.95" customHeight="1">
      <c r="D731" s="64"/>
    </row>
    <row r="732" spans="4:4" s="63" customFormat="1" ht="21.95" customHeight="1">
      <c r="D732" s="64"/>
    </row>
    <row r="733" spans="4:4" s="63" customFormat="1" ht="21.95" customHeight="1">
      <c r="D733" s="64"/>
    </row>
    <row r="734" spans="4:4" s="63" customFormat="1" ht="21.95" customHeight="1">
      <c r="D734" s="64"/>
    </row>
    <row r="735" spans="4:4" s="63" customFormat="1" ht="21.95" customHeight="1">
      <c r="D735" s="64"/>
    </row>
    <row r="736" spans="4:4" s="63" customFormat="1" ht="21.95" customHeight="1">
      <c r="D736" s="64"/>
    </row>
    <row r="737" spans="4:4" s="63" customFormat="1" ht="21.95" customHeight="1">
      <c r="D737" s="64"/>
    </row>
    <row r="738" spans="4:4" s="63" customFormat="1" ht="21.95" customHeight="1">
      <c r="D738" s="64"/>
    </row>
    <row r="739" spans="4:4" s="63" customFormat="1" ht="21.95" customHeight="1">
      <c r="D739" s="64"/>
    </row>
    <row r="740" spans="4:4" s="63" customFormat="1" ht="21.95" customHeight="1">
      <c r="D740" s="64"/>
    </row>
    <row r="741" spans="4:4" s="63" customFormat="1" ht="21.95" customHeight="1">
      <c r="D741" s="64"/>
    </row>
    <row r="742" spans="4:4" s="63" customFormat="1" ht="21.95" customHeight="1">
      <c r="D742" s="64"/>
    </row>
    <row r="743" spans="4:4" s="63" customFormat="1" ht="21.95" customHeight="1">
      <c r="D743" s="64"/>
    </row>
    <row r="744" spans="4:4" s="63" customFormat="1" ht="21.95" customHeight="1">
      <c r="D744" s="64"/>
    </row>
    <row r="745" spans="4:4" s="63" customFormat="1" ht="21.95" customHeight="1">
      <c r="D745" s="64"/>
    </row>
    <row r="746" spans="4:4" s="63" customFormat="1" ht="21.95" customHeight="1">
      <c r="D746" s="64"/>
    </row>
    <row r="747" spans="4:4" s="63" customFormat="1" ht="21.95" customHeight="1">
      <c r="D747" s="64"/>
    </row>
    <row r="748" spans="4:4" s="63" customFormat="1" ht="21.95" customHeight="1">
      <c r="D748" s="64"/>
    </row>
    <row r="749" spans="4:4" s="63" customFormat="1" ht="21.95" customHeight="1">
      <c r="D749" s="64"/>
    </row>
    <row r="750" spans="4:4" s="63" customFormat="1" ht="21.95" customHeight="1">
      <c r="D750" s="64"/>
    </row>
    <row r="751" spans="4:4" s="63" customFormat="1" ht="21.95" customHeight="1">
      <c r="D751" s="64"/>
    </row>
    <row r="752" spans="4:4" s="63" customFormat="1" ht="21.95" customHeight="1">
      <c r="D752" s="64"/>
    </row>
    <row r="753" spans="4:4" s="63" customFormat="1" ht="21.95" customHeight="1">
      <c r="D753" s="64"/>
    </row>
    <row r="754" spans="4:4" s="63" customFormat="1" ht="21.95" customHeight="1">
      <c r="D754" s="64"/>
    </row>
    <row r="755" spans="4:4" s="63" customFormat="1" ht="21.95" customHeight="1">
      <c r="D755" s="64"/>
    </row>
    <row r="756" spans="4:4" s="63" customFormat="1" ht="21.95" customHeight="1">
      <c r="D756" s="64"/>
    </row>
    <row r="757" spans="4:4" s="63" customFormat="1" ht="21.95" customHeight="1">
      <c r="D757" s="64"/>
    </row>
    <row r="758" spans="4:4" s="63" customFormat="1" ht="21.95" customHeight="1">
      <c r="D758" s="64"/>
    </row>
    <row r="759" spans="4:4" s="63" customFormat="1" ht="21.95" customHeight="1">
      <c r="D759" s="64"/>
    </row>
    <row r="760" spans="4:4" s="63" customFormat="1" ht="21.95" customHeight="1">
      <c r="D760" s="64"/>
    </row>
    <row r="761" spans="4:4" s="63" customFormat="1" ht="21.95" customHeight="1">
      <c r="D761" s="64"/>
    </row>
    <row r="762" spans="4:4" s="63" customFormat="1" ht="21.95" customHeight="1">
      <c r="D762" s="64"/>
    </row>
    <row r="763" spans="4:4" s="63" customFormat="1" ht="21.95" customHeight="1">
      <c r="D763" s="64"/>
    </row>
    <row r="764" spans="4:4" s="63" customFormat="1" ht="21.95" customHeight="1">
      <c r="D764" s="64"/>
    </row>
    <row r="765" spans="4:4" s="63" customFormat="1" ht="21.95" customHeight="1">
      <c r="D765" s="64"/>
    </row>
    <row r="766" spans="4:4" s="63" customFormat="1" ht="21.95" customHeight="1">
      <c r="D766" s="64"/>
    </row>
    <row r="767" spans="4:4" s="63" customFormat="1" ht="21.95" customHeight="1">
      <c r="D767" s="64"/>
    </row>
    <row r="768" spans="4:4" s="63" customFormat="1" ht="21.95" customHeight="1">
      <c r="D768" s="64"/>
    </row>
    <row r="769" spans="4:4" s="63" customFormat="1" ht="21.95" customHeight="1">
      <c r="D769" s="64"/>
    </row>
    <row r="770" spans="4:4" s="63" customFormat="1" ht="21.95" customHeight="1">
      <c r="D770" s="64"/>
    </row>
    <row r="771" spans="4:4" s="63" customFormat="1" ht="21.95" customHeight="1">
      <c r="D771" s="64"/>
    </row>
    <row r="772" spans="4:4" s="63" customFormat="1" ht="21.95" customHeight="1">
      <c r="D772" s="64"/>
    </row>
    <row r="773" spans="4:4" s="63" customFormat="1" ht="21.95" customHeight="1">
      <c r="D773" s="64"/>
    </row>
    <row r="774" spans="4:4" s="63" customFormat="1" ht="21.95" customHeight="1">
      <c r="D774" s="64"/>
    </row>
    <row r="775" spans="4:4" s="63" customFormat="1" ht="21.95" customHeight="1">
      <c r="D775" s="64"/>
    </row>
    <row r="776" spans="4:4" s="63" customFormat="1" ht="21.95" customHeight="1">
      <c r="D776" s="64"/>
    </row>
    <row r="777" spans="4:4" s="63" customFormat="1" ht="21.95" customHeight="1">
      <c r="D777" s="64"/>
    </row>
    <row r="778" spans="4:4" s="63" customFormat="1" ht="21.95" customHeight="1">
      <c r="D778" s="64"/>
    </row>
    <row r="779" spans="4:4" s="63" customFormat="1" ht="21.95" customHeight="1">
      <c r="D779" s="64"/>
    </row>
    <row r="780" spans="4:4" s="63" customFormat="1" ht="21.95" customHeight="1">
      <c r="D780" s="64"/>
    </row>
    <row r="781" spans="4:4" s="63" customFormat="1" ht="21.95" customHeight="1">
      <c r="D781" s="64"/>
    </row>
    <row r="782" spans="4:4" s="63" customFormat="1" ht="21.95" customHeight="1">
      <c r="D782" s="64"/>
    </row>
    <row r="783" spans="4:4" s="63" customFormat="1" ht="21.95" customHeight="1">
      <c r="D783" s="64"/>
    </row>
    <row r="784" spans="4:4" s="63" customFormat="1" ht="21.95" customHeight="1">
      <c r="D784" s="64"/>
    </row>
    <row r="785" spans="4:4" s="63" customFormat="1" ht="21.95" customHeight="1">
      <c r="D785" s="64"/>
    </row>
    <row r="786" spans="4:4" s="63" customFormat="1" ht="21.95" customHeight="1">
      <c r="D786" s="64"/>
    </row>
    <row r="787" spans="4:4" s="63" customFormat="1" ht="21.95" customHeight="1">
      <c r="D787" s="64"/>
    </row>
    <row r="788" spans="4:4" s="63" customFormat="1" ht="21.95" customHeight="1">
      <c r="D788" s="64"/>
    </row>
    <row r="789" spans="4:4" s="63" customFormat="1" ht="21.95" customHeight="1">
      <c r="D789" s="64"/>
    </row>
    <row r="790" spans="4:4" s="63" customFormat="1" ht="21.95" customHeight="1">
      <c r="D790" s="64"/>
    </row>
    <row r="791" spans="4:4" s="63" customFormat="1" ht="21.95" customHeight="1">
      <c r="D791" s="64"/>
    </row>
    <row r="792" spans="4:4" s="63" customFormat="1" ht="21.95" customHeight="1">
      <c r="D792" s="64"/>
    </row>
    <row r="793" spans="4:4" s="63" customFormat="1" ht="21.95" customHeight="1">
      <c r="D793" s="64"/>
    </row>
    <row r="794" spans="4:4" s="63" customFormat="1" ht="21.95" customHeight="1">
      <c r="D794" s="64"/>
    </row>
    <row r="795" spans="4:4" s="63" customFormat="1" ht="21.95" customHeight="1">
      <c r="D795" s="64"/>
    </row>
    <row r="796" spans="4:4" s="63" customFormat="1" ht="21.95" customHeight="1">
      <c r="D796" s="64"/>
    </row>
  </sheetData>
  <sheetProtection password="C792" sheet="1" objects="1" scenarios="1"/>
  <mergeCells count="195">
    <mergeCell ref="J11:L11"/>
    <mergeCell ref="C13:D13"/>
    <mergeCell ref="E13:I13"/>
    <mergeCell ref="K13:T13"/>
    <mergeCell ref="C14:D14"/>
    <mergeCell ref="E14:I14"/>
    <mergeCell ref="K14:T14"/>
    <mergeCell ref="K4:T4"/>
    <mergeCell ref="J6:T6"/>
    <mergeCell ref="J7:T7"/>
    <mergeCell ref="J8:T8"/>
    <mergeCell ref="J9:T9"/>
    <mergeCell ref="J10:T10"/>
    <mergeCell ref="K18:O18"/>
    <mergeCell ref="P18:T18"/>
    <mergeCell ref="K19:O19"/>
    <mergeCell ref="P19:T19"/>
    <mergeCell ref="AD21:AD22"/>
    <mergeCell ref="AD23:AD24"/>
    <mergeCell ref="K15:O15"/>
    <mergeCell ref="P15:T15"/>
    <mergeCell ref="K16:O16"/>
    <mergeCell ref="P16:T16"/>
    <mergeCell ref="K17:O17"/>
    <mergeCell ref="P17:T17"/>
    <mergeCell ref="K37:O37"/>
    <mergeCell ref="P37:T37"/>
    <mergeCell ref="K38:O38"/>
    <mergeCell ref="P38:T38"/>
    <mergeCell ref="K39:O39"/>
    <mergeCell ref="P39:T39"/>
    <mergeCell ref="K34:O34"/>
    <mergeCell ref="P34:T34"/>
    <mergeCell ref="K35:O35"/>
    <mergeCell ref="P35:T35"/>
    <mergeCell ref="K36:O36"/>
    <mergeCell ref="P36:T36"/>
    <mergeCell ref="K43:O43"/>
    <mergeCell ref="P43:T43"/>
    <mergeCell ref="K44:O44"/>
    <mergeCell ref="P44:T44"/>
    <mergeCell ref="K45:O45"/>
    <mergeCell ref="P45:T45"/>
    <mergeCell ref="K40:O40"/>
    <mergeCell ref="P40:T40"/>
    <mergeCell ref="K41:O41"/>
    <mergeCell ref="P41:T41"/>
    <mergeCell ref="K42:O42"/>
    <mergeCell ref="P42:T42"/>
    <mergeCell ref="K49:O49"/>
    <mergeCell ref="P49:T49"/>
    <mergeCell ref="K50:O50"/>
    <mergeCell ref="P50:T50"/>
    <mergeCell ref="K54:O54"/>
    <mergeCell ref="P54:T54"/>
    <mergeCell ref="K46:O46"/>
    <mergeCell ref="P46:T46"/>
    <mergeCell ref="K47:O47"/>
    <mergeCell ref="P47:T47"/>
    <mergeCell ref="K48:O48"/>
    <mergeCell ref="P48:T48"/>
    <mergeCell ref="K58:O58"/>
    <mergeCell ref="P58:T58"/>
    <mergeCell ref="K59:O59"/>
    <mergeCell ref="P59:T59"/>
    <mergeCell ref="K60:O60"/>
    <mergeCell ref="P60:T60"/>
    <mergeCell ref="K55:O55"/>
    <mergeCell ref="P55:T55"/>
    <mergeCell ref="K56:O56"/>
    <mergeCell ref="P56:T56"/>
    <mergeCell ref="K57:O57"/>
    <mergeCell ref="P57:T57"/>
    <mergeCell ref="K64:O64"/>
    <mergeCell ref="P64:T64"/>
    <mergeCell ref="K65:O65"/>
    <mergeCell ref="P65:T65"/>
    <mergeCell ref="K66:O66"/>
    <mergeCell ref="P66:T66"/>
    <mergeCell ref="K61:O61"/>
    <mergeCell ref="P61:T61"/>
    <mergeCell ref="K62:O62"/>
    <mergeCell ref="P62:T62"/>
    <mergeCell ref="K63:O63"/>
    <mergeCell ref="P63:T63"/>
    <mergeCell ref="K70:O70"/>
    <mergeCell ref="P70:T70"/>
    <mergeCell ref="K74:O74"/>
    <mergeCell ref="P74:T74"/>
    <mergeCell ref="K75:O75"/>
    <mergeCell ref="P75:T75"/>
    <mergeCell ref="K67:O67"/>
    <mergeCell ref="P67:T67"/>
    <mergeCell ref="K68:O68"/>
    <mergeCell ref="P68:T68"/>
    <mergeCell ref="K69:O69"/>
    <mergeCell ref="P69:T69"/>
    <mergeCell ref="K79:O79"/>
    <mergeCell ref="P79:T79"/>
    <mergeCell ref="K80:O80"/>
    <mergeCell ref="P80:T80"/>
    <mergeCell ref="K81:O81"/>
    <mergeCell ref="P81:T81"/>
    <mergeCell ref="K76:O76"/>
    <mergeCell ref="P76:T76"/>
    <mergeCell ref="K77:O77"/>
    <mergeCell ref="P77:T77"/>
    <mergeCell ref="K78:O78"/>
    <mergeCell ref="P78:T78"/>
    <mergeCell ref="K85:O85"/>
    <mergeCell ref="P85:T85"/>
    <mergeCell ref="K86:O86"/>
    <mergeCell ref="P86:T86"/>
    <mergeCell ref="K87:O87"/>
    <mergeCell ref="P87:T87"/>
    <mergeCell ref="K82:O82"/>
    <mergeCell ref="P82:T82"/>
    <mergeCell ref="K83:O83"/>
    <mergeCell ref="P83:T83"/>
    <mergeCell ref="K84:O84"/>
    <mergeCell ref="P84:T84"/>
    <mergeCell ref="K94:O94"/>
    <mergeCell ref="P94:T94"/>
    <mergeCell ref="K95:O95"/>
    <mergeCell ref="P95:T95"/>
    <mergeCell ref="K96:O96"/>
    <mergeCell ref="P96:T96"/>
    <mergeCell ref="K88:O88"/>
    <mergeCell ref="P88:T88"/>
    <mergeCell ref="K89:O89"/>
    <mergeCell ref="P89:T89"/>
    <mergeCell ref="K90:O90"/>
    <mergeCell ref="P90:T90"/>
    <mergeCell ref="K100:O100"/>
    <mergeCell ref="P100:T100"/>
    <mergeCell ref="K101:O101"/>
    <mergeCell ref="P101:T101"/>
    <mergeCell ref="K102:O102"/>
    <mergeCell ref="P102:T102"/>
    <mergeCell ref="K97:O97"/>
    <mergeCell ref="P97:T97"/>
    <mergeCell ref="K98:O98"/>
    <mergeCell ref="P98:T98"/>
    <mergeCell ref="K99:O99"/>
    <mergeCell ref="P99:T99"/>
    <mergeCell ref="K106:O106"/>
    <mergeCell ref="P106:T106"/>
    <mergeCell ref="K107:O107"/>
    <mergeCell ref="P107:T107"/>
    <mergeCell ref="K108:O108"/>
    <mergeCell ref="P108:T108"/>
    <mergeCell ref="K103:O103"/>
    <mergeCell ref="P103:T103"/>
    <mergeCell ref="K104:O104"/>
    <mergeCell ref="P104:T104"/>
    <mergeCell ref="K105:O105"/>
    <mergeCell ref="P105:T105"/>
    <mergeCell ref="K115:O115"/>
    <mergeCell ref="P115:T115"/>
    <mergeCell ref="K116:O116"/>
    <mergeCell ref="P116:T116"/>
    <mergeCell ref="K117:O117"/>
    <mergeCell ref="P117:T117"/>
    <mergeCell ref="K109:O109"/>
    <mergeCell ref="P109:T109"/>
    <mergeCell ref="K110:O110"/>
    <mergeCell ref="P110:T110"/>
    <mergeCell ref="K114:O114"/>
    <mergeCell ref="P114:T114"/>
    <mergeCell ref="K121:O121"/>
    <mergeCell ref="P121:T121"/>
    <mergeCell ref="K122:O122"/>
    <mergeCell ref="P122:T122"/>
    <mergeCell ref="K123:O123"/>
    <mergeCell ref="P123:T123"/>
    <mergeCell ref="K118:O118"/>
    <mergeCell ref="P118:T118"/>
    <mergeCell ref="K119:O119"/>
    <mergeCell ref="P119:T119"/>
    <mergeCell ref="K120:O120"/>
    <mergeCell ref="P120:T120"/>
    <mergeCell ref="K130:O130"/>
    <mergeCell ref="P130:T130"/>
    <mergeCell ref="K127:O127"/>
    <mergeCell ref="P127:T127"/>
    <mergeCell ref="K128:O128"/>
    <mergeCell ref="P128:T128"/>
    <mergeCell ref="K129:O129"/>
    <mergeCell ref="P129:T129"/>
    <mergeCell ref="K124:O124"/>
    <mergeCell ref="P124:T124"/>
    <mergeCell ref="K125:O125"/>
    <mergeCell ref="P125:T125"/>
    <mergeCell ref="K126:O126"/>
    <mergeCell ref="P126:T126"/>
  </mergeCells>
  <phoneticPr fontId="2"/>
  <conditionalFormatting sqref="C50 C70 C90 C110 C130">
    <cfRule type="expression" dxfId="15" priority="18" stopIfTrue="1">
      <formula>Y50="1"</formula>
    </cfRule>
  </conditionalFormatting>
  <conditionalFormatting sqref="G52:G53 G32:G33 G71:G73 G92:G93 G111:G113">
    <cfRule type="expression" dxfId="14" priority="20" stopIfTrue="1">
      <formula>#REF!="無"</formula>
    </cfRule>
  </conditionalFormatting>
  <conditionalFormatting sqref="J3">
    <cfRule type="containsBlanks" dxfId="13" priority="17">
      <formula>LEN(TRIM(J3))=0</formula>
    </cfRule>
  </conditionalFormatting>
  <conditionalFormatting sqref="J6:T6">
    <cfRule type="containsBlanks" dxfId="12" priority="16">
      <formula>LEN(TRIM(J6))=0</formula>
    </cfRule>
  </conditionalFormatting>
  <conditionalFormatting sqref="J8:T8">
    <cfRule type="containsBlanks" dxfId="11" priority="15">
      <formula>LEN(TRIM(J8))=0</formula>
    </cfRule>
  </conditionalFormatting>
  <conditionalFormatting sqref="J10:T10">
    <cfRule type="containsBlanks" dxfId="10" priority="14">
      <formula>LEN(TRIM(J10))=0</formula>
    </cfRule>
  </conditionalFormatting>
  <conditionalFormatting sqref="E13:I13">
    <cfRule type="containsBlanks" dxfId="9" priority="13">
      <formula>LEN(TRIM(E13))=0</formula>
    </cfRule>
  </conditionalFormatting>
  <conditionalFormatting sqref="K13:T13">
    <cfRule type="containsBlanks" dxfId="8" priority="12">
      <formula>LEN(TRIM(K13))=0</formula>
    </cfRule>
  </conditionalFormatting>
  <conditionalFormatting sqref="E14:I14">
    <cfRule type="containsBlanks" dxfId="7" priority="11">
      <formula>LEN(TRIM(E14))=0</formula>
    </cfRule>
  </conditionalFormatting>
  <conditionalFormatting sqref="K14:T14">
    <cfRule type="containsBlanks" dxfId="6" priority="10">
      <formula>LEN(TRIM(K14))=0</formula>
    </cfRule>
  </conditionalFormatting>
  <dataValidations count="3">
    <dataValidation type="list" allowBlank="1" showInputMessage="1" showErrorMessage="1" sqref="D51 D131 D91" xr:uid="{00000000-0002-0000-0000-000000000000}">
      <formula1>$I$59:$I$106</formula1>
    </dataValidation>
    <dataValidation type="list" errorStyle="information" allowBlank="1" showInputMessage="1" showErrorMessage="1" sqref="D90 D70 D110 D50 D130" xr:uid="{00000000-0002-0000-0000-000001000000}">
      <formula1>産業廃棄物の種類</formula1>
    </dataValidation>
    <dataValidation type="list" allowBlank="1" showInputMessage="1" showErrorMessage="1" sqref="G71:G73 G111:G113 G92:G93 G52:G53 G32:G33" xr:uid="{00000000-0002-0000-0000-000002000000}">
      <formula1>$D$93:$D$102</formula1>
    </dataValidation>
  </dataValidations>
  <hyperlinks>
    <hyperlink ref="D15" location="'別表２，３（産業廃棄物の種類） '!A1" display="産業廃棄物の種類" xr:uid="{00000000-0004-0000-0000-000000000000}"/>
    <hyperlink ref="E15" location="'別表４（産業廃棄物換算係数）'!A1" display="排出量　（t）" xr:uid="{00000000-0004-0000-0000-000001000000}"/>
    <hyperlink ref="J15" location="許可番号について!A1" display="処分受託者の　許可番号" xr:uid="{00000000-0004-0000-0000-000002000000}"/>
    <hyperlink ref="G15" location="許可番号について!A1" display="運搬受託者の　許可番号" xr:uid="{00000000-0004-0000-0000-000003000000}"/>
    <hyperlink ref="I15" location="運搬先について!A1" display="運搬先の住所" xr:uid="{00000000-0004-0000-0000-000004000000}"/>
    <hyperlink ref="J13" location="別表１日本標準産業分類!A1" display="業種" xr:uid="{00000000-0004-0000-0000-000005000000}"/>
    <hyperlink ref="D34" location="'別表２，３（産業廃棄物の種類） '!A1" display="産業廃棄物の種類" xr:uid="{00000000-0004-0000-0000-000006000000}"/>
    <hyperlink ref="E34" location="'別表４（産業廃棄物換算係数）'!A1" display="排出量　（t）" xr:uid="{00000000-0004-0000-0000-000007000000}"/>
    <hyperlink ref="J34" location="許可番号について!A1" display="処分受託者の　許可番号" xr:uid="{00000000-0004-0000-0000-000008000000}"/>
    <hyperlink ref="G34" location="許可番号について!A1" display="運搬受託者の　許可番号" xr:uid="{00000000-0004-0000-0000-000009000000}"/>
    <hyperlink ref="I34" location="運搬先について!A1" display="運搬先の住所" xr:uid="{00000000-0004-0000-0000-00000A000000}"/>
    <hyperlink ref="D54" location="'別表２，３（産業廃棄物の種類） '!A1" display="産業廃棄物の種類" xr:uid="{00000000-0004-0000-0000-00000B000000}"/>
    <hyperlink ref="E54" location="'別表４（産業廃棄物換算係数）'!A1" display="排出量　（t）" xr:uid="{00000000-0004-0000-0000-00000C000000}"/>
    <hyperlink ref="J54" location="許可番号について!A1" display="処分受託者の　許可番号" xr:uid="{00000000-0004-0000-0000-00000D000000}"/>
    <hyperlink ref="G54" location="許可番号について!A1" display="運搬受託者の　許可番号" xr:uid="{00000000-0004-0000-0000-00000E000000}"/>
    <hyperlink ref="I54" location="運搬先について!A1" display="運搬先の住所" xr:uid="{00000000-0004-0000-0000-00000F000000}"/>
    <hyperlink ref="D74" location="'別表２，３（産業廃棄物の種類） '!A1" display="産業廃棄物の種類" xr:uid="{00000000-0004-0000-0000-000010000000}"/>
    <hyperlink ref="E74" location="'別表４（産業廃棄物換算係数）'!A1" display="排出量　（t）" xr:uid="{00000000-0004-0000-0000-000011000000}"/>
    <hyperlink ref="J74" location="許可番号について!A1" display="処分受託者の　許可番号" xr:uid="{00000000-0004-0000-0000-000012000000}"/>
    <hyperlink ref="G74" location="許可番号について!A1" display="運搬受託者の　許可番号" xr:uid="{00000000-0004-0000-0000-000013000000}"/>
    <hyperlink ref="I74" location="運搬先について!A1" display="運搬先の住所" xr:uid="{00000000-0004-0000-0000-000014000000}"/>
    <hyperlink ref="D94" location="'別表２，３（産業廃棄物の種類） '!A1" display="産業廃棄物の種類" xr:uid="{00000000-0004-0000-0000-000015000000}"/>
    <hyperlink ref="E94" location="'別表４（産業廃棄物換算係数）'!A1" display="排出量　（t）" xr:uid="{00000000-0004-0000-0000-000016000000}"/>
    <hyperlink ref="J94" location="許可番号について!A1" display="処分受託者の　許可番号" xr:uid="{00000000-0004-0000-0000-000017000000}"/>
    <hyperlink ref="G94" location="許可番号について!A1" display="運搬受託者の　許可番号" xr:uid="{00000000-0004-0000-0000-000018000000}"/>
    <hyperlink ref="I94" location="運搬先について!A1" display="運搬先の住所" xr:uid="{00000000-0004-0000-0000-000019000000}"/>
    <hyperlink ref="D114" location="'別表２，３（産業廃棄物の種類） '!A1" display="産業廃棄物の種類" xr:uid="{00000000-0004-0000-0000-00001A000000}"/>
    <hyperlink ref="E114" location="'別表４（産業廃棄物換算係数）'!A1" display="排出量　（t）" xr:uid="{00000000-0004-0000-0000-00001B000000}"/>
    <hyperlink ref="J114" location="許可番号について!A1" display="処分受託者の　許可番号" xr:uid="{00000000-0004-0000-0000-00001C000000}"/>
    <hyperlink ref="G114" location="許可番号について!A1" display="運搬受託者の　許可番号" xr:uid="{00000000-0004-0000-0000-00001D000000}"/>
    <hyperlink ref="I114" location="運搬先について!A1" display="運搬先の住所" xr:uid="{00000000-0004-0000-0000-00001E000000}"/>
  </hyperlinks>
  <pageMargins left="0.39370078740157483" right="0.35433070866141736" top="0.47244094488188981" bottom="0.19685039370078741" header="0.23622047244094491" footer="0.19685039370078741"/>
  <pageSetup paperSize="9" scale="89" fitToHeight="0" orientation="landscape" r:id="rId1"/>
  <rowBreaks count="5" manualBreakCount="5">
    <brk id="31" max="22" man="1"/>
    <brk id="51" max="22" man="1"/>
    <brk id="71" max="22" man="1"/>
    <brk id="91" max="22" man="1"/>
    <brk id="111" max="22" man="1"/>
  </rowBreaks>
  <colBreaks count="1" manualBreakCount="1">
    <brk id="23" max="1048575" man="1"/>
  </colBreaks>
  <drawing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xr:uid="{00000000-0002-0000-0000-000003000000}">
          <x14:formula1>
            <xm:f>別表１日本標準産業分類!$C$9:$C$107</xm:f>
          </x14:formula1>
          <xm:sqref>K13:T13</xm:sqref>
        </x14:dataValidation>
        <x14:dataValidation type="list" errorStyle="information" showInputMessage="1" xr:uid="{00000000-0002-0000-0000-000004000000}">
          <x14:formula1>
            <xm:f>'別表２，３（産業廃棄物の種類） '!$C$118:$C$186</xm:f>
          </x14:formula1>
          <xm:sqref>D95:D109 D16:D19 D35:D49 D55:D69 D75:D89 D115:D129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K51"/>
  <sheetViews>
    <sheetView view="pageBreakPreview" topLeftCell="E6" zoomScaleNormal="100" zoomScaleSheetLayoutView="100" workbookViewId="0">
      <selection activeCell="J3" sqref="J3"/>
    </sheetView>
  </sheetViews>
  <sheetFormatPr defaultColWidth="9" defaultRowHeight="21.95" customHeight="1"/>
  <cols>
    <col min="1" max="1" width="0.375" style="63" customWidth="1"/>
    <col min="2" max="2" width="1.75" style="64" customWidth="1"/>
    <col min="3" max="3" width="3.25" style="64" customWidth="1"/>
    <col min="4" max="4" width="22.75" style="65" customWidth="1"/>
    <col min="5" max="5" width="11.75" style="64" customWidth="1"/>
    <col min="6" max="6" width="11.75" style="66" customWidth="1"/>
    <col min="7" max="8" width="16.125" style="67" customWidth="1"/>
    <col min="9" max="10" width="16.125" style="64" customWidth="1"/>
    <col min="11" max="19" width="3.75" style="64" customWidth="1"/>
    <col min="20" max="20" width="3.75" style="68" customWidth="1"/>
    <col min="21" max="21" width="0.875" style="64" customWidth="1"/>
    <col min="22" max="22" width="0.75" style="64" customWidth="1"/>
    <col min="23" max="23" width="1" style="64" customWidth="1"/>
    <col min="24" max="24" width="7.125" style="64" customWidth="1"/>
    <col min="25" max="25" width="8.25" style="64" customWidth="1"/>
    <col min="26" max="26" width="7.75" style="64" customWidth="1"/>
    <col min="27" max="27" width="7" style="64" customWidth="1"/>
    <col min="28" max="28" width="8.375" style="64" customWidth="1"/>
    <col min="29" max="29" width="7.75" style="64" customWidth="1"/>
    <col min="30" max="30" width="4.75" style="64" customWidth="1"/>
    <col min="31" max="31" width="8.375" style="64" customWidth="1"/>
    <col min="32" max="32" width="6.875" style="65" customWidth="1"/>
    <col min="33" max="33" width="8.75" style="29" customWidth="1"/>
    <col min="34" max="35" width="5.25" style="29" customWidth="1"/>
    <col min="36" max="37" width="8.75" style="29" customWidth="1"/>
    <col min="38" max="16384" width="9" style="63"/>
  </cols>
  <sheetData>
    <row r="1" spans="1:37" ht="9.75" customHeight="1"/>
    <row r="2" spans="1:37" ht="16.899999999999999" customHeight="1" thickBot="1">
      <c r="A2" s="361"/>
      <c r="B2" s="355" t="s">
        <v>0</v>
      </c>
      <c r="C2" s="355"/>
      <c r="D2" s="355"/>
      <c r="E2" s="355"/>
      <c r="F2" s="355"/>
      <c r="G2" s="355"/>
      <c r="H2" s="355"/>
      <c r="I2" s="355"/>
      <c r="J2" s="355"/>
      <c r="K2" s="355"/>
      <c r="L2" s="355"/>
      <c r="M2" s="355"/>
      <c r="N2" s="355"/>
      <c r="O2" s="355"/>
      <c r="P2" s="355"/>
      <c r="Q2" s="355"/>
      <c r="R2" s="355"/>
      <c r="S2" s="355"/>
      <c r="T2" s="355"/>
      <c r="U2" s="355"/>
      <c r="V2" s="355"/>
      <c r="W2" s="361"/>
      <c r="X2" s="175"/>
      <c r="Y2" s="175"/>
      <c r="Z2" s="29"/>
      <c r="AC2" s="29"/>
    </row>
    <row r="3" spans="1:37" ht="27" customHeight="1">
      <c r="A3" s="361"/>
      <c r="B3" s="71"/>
      <c r="C3" s="72"/>
      <c r="D3" s="72"/>
      <c r="E3" s="73"/>
      <c r="F3" s="74" t="s">
        <v>1</v>
      </c>
      <c r="G3" s="72"/>
      <c r="H3" s="72"/>
      <c r="I3" s="75"/>
      <c r="J3" s="176" t="s">
        <v>39</v>
      </c>
      <c r="K3" s="74" t="s">
        <v>2</v>
      </c>
      <c r="L3" s="72"/>
      <c r="M3" s="72"/>
      <c r="N3" s="72"/>
      <c r="O3" s="72"/>
      <c r="P3" s="72"/>
      <c r="Q3" s="72"/>
      <c r="R3" s="72"/>
      <c r="S3" s="72"/>
      <c r="T3" s="72"/>
      <c r="U3" s="72"/>
      <c r="V3" s="76"/>
      <c r="W3" s="361"/>
      <c r="X3" s="175"/>
      <c r="Y3" s="29"/>
      <c r="Z3" s="29"/>
      <c r="AC3" s="29"/>
    </row>
    <row r="4" spans="1:37" ht="27" customHeight="1">
      <c r="A4" s="361"/>
      <c r="B4" s="77"/>
      <c r="C4" s="355"/>
      <c r="D4" s="78" t="s">
        <v>3</v>
      </c>
      <c r="E4" s="67"/>
      <c r="F4" s="79"/>
      <c r="G4" s="355"/>
      <c r="H4" s="355"/>
      <c r="I4" s="357"/>
      <c r="J4" s="80"/>
      <c r="K4" s="460" t="s">
        <v>40</v>
      </c>
      <c r="L4" s="460"/>
      <c r="M4" s="460"/>
      <c r="N4" s="460"/>
      <c r="O4" s="460"/>
      <c r="P4" s="460"/>
      <c r="Q4" s="460"/>
      <c r="R4" s="460"/>
      <c r="S4" s="460"/>
      <c r="T4" s="460"/>
      <c r="U4" s="355"/>
      <c r="V4" s="81"/>
      <c r="W4" s="361"/>
      <c r="X4" s="175"/>
      <c r="Y4" s="29"/>
      <c r="Z4" s="29"/>
      <c r="AC4" s="29"/>
    </row>
    <row r="5" spans="1:37" ht="16.899999999999999" customHeight="1">
      <c r="A5" s="361"/>
      <c r="B5" s="77"/>
      <c r="C5" s="355"/>
      <c r="D5" s="63"/>
      <c r="E5" s="355"/>
      <c r="F5" s="355"/>
      <c r="G5" s="355"/>
      <c r="H5" s="355"/>
      <c r="I5" s="355" t="s">
        <v>5</v>
      </c>
      <c r="J5" s="82"/>
      <c r="K5" s="83"/>
      <c r="L5" s="82"/>
      <c r="M5" s="82"/>
      <c r="N5" s="82"/>
      <c r="O5" s="82"/>
      <c r="P5" s="82"/>
      <c r="Q5" s="82"/>
      <c r="R5" s="82"/>
      <c r="S5" s="82"/>
      <c r="T5" s="355"/>
      <c r="U5" s="355"/>
      <c r="V5" s="81"/>
      <c r="W5" s="361"/>
      <c r="X5" s="175"/>
      <c r="Y5" s="29"/>
      <c r="Z5" s="29"/>
      <c r="AC5" s="29"/>
    </row>
    <row r="6" spans="1:37" ht="27" customHeight="1">
      <c r="A6" s="361"/>
      <c r="B6" s="77"/>
      <c r="C6" s="355"/>
      <c r="D6" s="355"/>
      <c r="E6" s="355"/>
      <c r="F6" s="355"/>
      <c r="G6" s="355"/>
      <c r="H6" s="355"/>
      <c r="I6" s="84" t="s">
        <v>6</v>
      </c>
      <c r="J6" s="461" t="s">
        <v>41</v>
      </c>
      <c r="K6" s="461"/>
      <c r="L6" s="461"/>
      <c r="M6" s="461"/>
      <c r="N6" s="461"/>
      <c r="O6" s="461"/>
      <c r="P6" s="461"/>
      <c r="Q6" s="461"/>
      <c r="R6" s="461"/>
      <c r="S6" s="461"/>
      <c r="T6" s="461"/>
      <c r="U6" s="355"/>
      <c r="V6" s="81"/>
      <c r="W6" s="361"/>
      <c r="X6" s="175"/>
      <c r="Y6" s="29"/>
      <c r="Z6" s="29"/>
      <c r="AC6" s="29"/>
    </row>
    <row r="7" spans="1:37" ht="16.7" customHeight="1">
      <c r="A7" s="361"/>
      <c r="B7" s="77"/>
      <c r="C7" s="355"/>
      <c r="D7" s="355"/>
      <c r="E7" s="355"/>
      <c r="F7" s="355"/>
      <c r="G7" s="355"/>
      <c r="H7" s="355"/>
      <c r="I7" s="85" t="s">
        <v>7</v>
      </c>
      <c r="J7" s="462" t="s">
        <v>8</v>
      </c>
      <c r="K7" s="462"/>
      <c r="L7" s="462"/>
      <c r="M7" s="462"/>
      <c r="N7" s="462"/>
      <c r="O7" s="462"/>
      <c r="P7" s="462"/>
      <c r="Q7" s="462"/>
      <c r="R7" s="462"/>
      <c r="S7" s="462"/>
      <c r="T7" s="462"/>
      <c r="U7" s="355"/>
      <c r="V7" s="81"/>
      <c r="W7" s="361"/>
      <c r="X7" s="175"/>
      <c r="Y7" s="29"/>
      <c r="Z7" s="29"/>
      <c r="AC7" s="29"/>
    </row>
    <row r="8" spans="1:37" ht="34.5" customHeight="1">
      <c r="A8" s="361"/>
      <c r="B8" s="77"/>
      <c r="C8" s="355"/>
      <c r="D8" s="355"/>
      <c r="E8" s="355"/>
      <c r="F8" s="355"/>
      <c r="G8" s="355"/>
      <c r="H8" s="355"/>
      <c r="I8" s="355"/>
      <c r="J8" s="463" t="s">
        <v>42</v>
      </c>
      <c r="K8" s="463"/>
      <c r="L8" s="463"/>
      <c r="M8" s="463"/>
      <c r="N8" s="79"/>
      <c r="O8" s="79"/>
      <c r="P8" s="79"/>
      <c r="Q8" s="79"/>
      <c r="R8" s="79"/>
      <c r="S8" s="79"/>
      <c r="T8" s="79"/>
      <c r="U8" s="355"/>
      <c r="V8" s="81"/>
      <c r="W8" s="361"/>
      <c r="X8" s="175"/>
      <c r="Y8" s="29"/>
      <c r="Z8" s="29"/>
      <c r="AC8" s="29"/>
      <c r="AD8" s="67"/>
      <c r="AE8" s="67"/>
      <c r="AF8" s="66"/>
    </row>
    <row r="9" spans="1:37" ht="10.5" customHeight="1">
      <c r="A9" s="361"/>
      <c r="B9" s="77"/>
      <c r="C9" s="355"/>
      <c r="D9" s="355"/>
      <c r="E9" s="355"/>
      <c r="F9" s="355"/>
      <c r="G9" s="355"/>
      <c r="H9" s="355"/>
      <c r="I9" s="355" t="s">
        <v>9</v>
      </c>
      <c r="J9" s="177"/>
      <c r="K9" s="177"/>
      <c r="L9" s="178"/>
      <c r="M9" s="178"/>
      <c r="N9" s="178"/>
      <c r="O9" s="178"/>
      <c r="P9" s="178"/>
      <c r="Q9" s="178"/>
      <c r="R9" s="178"/>
      <c r="S9" s="178"/>
      <c r="T9" s="79"/>
      <c r="U9" s="355"/>
      <c r="V9" s="81"/>
      <c r="W9" s="361"/>
      <c r="X9" s="175"/>
      <c r="Y9" s="29"/>
      <c r="Z9" s="29"/>
      <c r="AC9" s="29"/>
      <c r="AD9" s="67"/>
      <c r="AE9" s="67"/>
      <c r="AF9" s="66"/>
    </row>
    <row r="10" spans="1:37" ht="20.100000000000001" customHeight="1">
      <c r="A10" s="361"/>
      <c r="B10" s="77"/>
      <c r="C10" s="355"/>
      <c r="D10" s="355"/>
      <c r="E10" s="355"/>
      <c r="F10" s="355"/>
      <c r="G10" s="355"/>
      <c r="H10" s="355"/>
      <c r="I10" s="82" t="s">
        <v>10</v>
      </c>
      <c r="J10" s="177" t="s">
        <v>43</v>
      </c>
      <c r="K10" s="177"/>
      <c r="L10" s="178"/>
      <c r="M10" s="178"/>
      <c r="N10" s="178"/>
      <c r="O10" s="178"/>
      <c r="P10" s="178"/>
      <c r="Q10" s="178"/>
      <c r="R10" s="178"/>
      <c r="S10" s="178"/>
      <c r="T10" s="79"/>
      <c r="U10" s="355"/>
      <c r="V10" s="81"/>
      <c r="W10" s="361"/>
      <c r="X10" s="175"/>
      <c r="Y10" s="29"/>
      <c r="Z10" s="29"/>
      <c r="AC10" s="29"/>
      <c r="AD10" s="358"/>
      <c r="AE10" s="67"/>
      <c r="AF10" s="66"/>
    </row>
    <row r="11" spans="1:37" ht="9" customHeight="1">
      <c r="A11" s="361"/>
      <c r="B11" s="77"/>
      <c r="C11" s="355"/>
      <c r="D11" s="355"/>
      <c r="E11" s="355"/>
      <c r="F11" s="355"/>
      <c r="G11" s="355"/>
      <c r="H11" s="355"/>
      <c r="I11" s="86"/>
      <c r="J11" s="464"/>
      <c r="K11" s="464"/>
      <c r="L11" s="465"/>
      <c r="M11" s="361"/>
      <c r="N11" s="361"/>
      <c r="O11" s="361"/>
      <c r="P11" s="361"/>
      <c r="Q11" s="361"/>
      <c r="R11" s="361"/>
      <c r="S11" s="361"/>
      <c r="T11" s="87"/>
      <c r="U11" s="355"/>
      <c r="V11" s="81"/>
      <c r="W11" s="361"/>
      <c r="X11" s="175"/>
      <c r="Y11" s="29"/>
      <c r="Z11" s="29"/>
      <c r="AC11" s="29"/>
      <c r="AD11" s="358"/>
      <c r="AE11" s="67"/>
      <c r="AF11" s="66"/>
    </row>
    <row r="12" spans="1:37" s="99" customFormat="1" ht="19.5" customHeight="1">
      <c r="A12" s="179"/>
      <c r="B12" s="88" t="s">
        <v>11</v>
      </c>
      <c r="C12" s="89" t="s">
        <v>44</v>
      </c>
      <c r="D12" s="90"/>
      <c r="E12" s="90"/>
      <c r="F12" s="90"/>
      <c r="G12" s="90"/>
      <c r="H12" s="91" t="str">
        <f>"令和　"&amp;J3</f>
        <v>令和　XX</v>
      </c>
      <c r="I12" s="91" t="s">
        <v>13</v>
      </c>
      <c r="J12" s="91"/>
      <c r="K12" s="91"/>
      <c r="L12" s="91"/>
      <c r="M12" s="91"/>
      <c r="N12" s="91"/>
      <c r="O12" s="91"/>
      <c r="P12" s="91"/>
      <c r="Q12" s="91"/>
      <c r="R12" s="91"/>
      <c r="S12" s="91"/>
      <c r="T12" s="91"/>
      <c r="U12" s="91"/>
      <c r="V12" s="92"/>
      <c r="W12" s="179"/>
      <c r="X12" s="180"/>
      <c r="Y12" s="181"/>
      <c r="Z12" s="181"/>
      <c r="AA12" s="95"/>
      <c r="AB12" s="95"/>
      <c r="AC12" s="181"/>
      <c r="AD12" s="96"/>
      <c r="AE12" s="97"/>
      <c r="AF12" s="98"/>
      <c r="AG12" s="181"/>
      <c r="AH12" s="181"/>
      <c r="AI12" s="181"/>
      <c r="AJ12" s="181"/>
      <c r="AK12" s="181"/>
    </row>
    <row r="13" spans="1:37" ht="27.6" customHeight="1">
      <c r="A13" s="361"/>
      <c r="B13" s="77"/>
      <c r="C13" s="452" t="s">
        <v>14</v>
      </c>
      <c r="D13" s="454"/>
      <c r="E13" s="466" t="s">
        <v>45</v>
      </c>
      <c r="F13" s="467"/>
      <c r="G13" s="467"/>
      <c r="H13" s="467"/>
      <c r="I13" s="468"/>
      <c r="J13" s="182" t="s">
        <v>15</v>
      </c>
      <c r="K13" s="469" t="s">
        <v>46</v>
      </c>
      <c r="L13" s="470"/>
      <c r="M13" s="470"/>
      <c r="N13" s="470"/>
      <c r="O13" s="470"/>
      <c r="P13" s="470"/>
      <c r="Q13" s="470"/>
      <c r="R13" s="470"/>
      <c r="S13" s="470"/>
      <c r="T13" s="471"/>
      <c r="U13" s="355"/>
      <c r="V13" s="81"/>
      <c r="W13" s="361"/>
      <c r="X13" s="175"/>
      <c r="Y13" s="29"/>
      <c r="Z13" s="29"/>
      <c r="AC13" s="29"/>
      <c r="AD13" s="358"/>
      <c r="AE13" s="67"/>
      <c r="AF13" s="66"/>
    </row>
    <row r="14" spans="1:37" ht="41.25" customHeight="1">
      <c r="A14" s="361"/>
      <c r="B14" s="77"/>
      <c r="C14" s="472" t="s">
        <v>16</v>
      </c>
      <c r="D14" s="473"/>
      <c r="E14" s="474" t="s">
        <v>47</v>
      </c>
      <c r="F14" s="475"/>
      <c r="G14" s="475"/>
      <c r="H14" s="475"/>
      <c r="I14" s="476"/>
      <c r="J14" s="183" t="s">
        <v>17</v>
      </c>
      <c r="K14" s="477" t="s">
        <v>48</v>
      </c>
      <c r="L14" s="478"/>
      <c r="M14" s="478"/>
      <c r="N14" s="478"/>
      <c r="O14" s="478"/>
      <c r="P14" s="478"/>
      <c r="Q14" s="478"/>
      <c r="R14" s="478"/>
      <c r="S14" s="478"/>
      <c r="T14" s="479"/>
      <c r="U14" s="355"/>
      <c r="V14" s="81"/>
      <c r="W14" s="361"/>
      <c r="X14" s="175"/>
      <c r="Y14" s="29"/>
      <c r="Z14" s="29"/>
      <c r="AC14" s="29"/>
      <c r="AD14" s="358"/>
      <c r="AE14" s="67"/>
      <c r="AF14" s="66"/>
    </row>
    <row r="15" spans="1:37" ht="33" customHeight="1">
      <c r="A15" s="361"/>
      <c r="B15" s="77"/>
      <c r="C15" s="101" t="s">
        <v>18</v>
      </c>
      <c r="D15" s="184" t="s">
        <v>19</v>
      </c>
      <c r="E15" s="184" t="s">
        <v>20</v>
      </c>
      <c r="F15" s="359" t="s">
        <v>21</v>
      </c>
      <c r="G15" s="185" t="s">
        <v>22</v>
      </c>
      <c r="H15" s="359" t="s">
        <v>23</v>
      </c>
      <c r="I15" s="184" t="s">
        <v>24</v>
      </c>
      <c r="J15" s="185" t="s">
        <v>25</v>
      </c>
      <c r="K15" s="455" t="s">
        <v>26</v>
      </c>
      <c r="L15" s="455"/>
      <c r="M15" s="455"/>
      <c r="N15" s="455"/>
      <c r="O15" s="455"/>
      <c r="P15" s="456" t="s">
        <v>27</v>
      </c>
      <c r="Q15" s="456"/>
      <c r="R15" s="456"/>
      <c r="S15" s="456"/>
      <c r="T15" s="456"/>
      <c r="U15" s="104"/>
      <c r="V15" s="81"/>
      <c r="W15" s="361"/>
      <c r="X15" s="175"/>
      <c r="Y15" s="29"/>
      <c r="Z15" s="29"/>
      <c r="AC15" s="29"/>
      <c r="AD15" s="358"/>
      <c r="AE15" s="67"/>
      <c r="AF15" s="66"/>
    </row>
    <row r="16" spans="1:37" ht="36" customHeight="1">
      <c r="A16" s="361"/>
      <c r="B16" s="77"/>
      <c r="C16" s="186">
        <v>1</v>
      </c>
      <c r="D16" s="187" t="s">
        <v>49</v>
      </c>
      <c r="E16" s="188">
        <v>50</v>
      </c>
      <c r="F16" s="189">
        <v>25</v>
      </c>
      <c r="G16" s="190" t="s">
        <v>50</v>
      </c>
      <c r="H16" s="191" t="s">
        <v>51</v>
      </c>
      <c r="I16" s="192" t="s">
        <v>52</v>
      </c>
      <c r="J16" s="193" t="s">
        <v>53</v>
      </c>
      <c r="K16" s="452" t="s">
        <v>54</v>
      </c>
      <c r="L16" s="453"/>
      <c r="M16" s="453"/>
      <c r="N16" s="453"/>
      <c r="O16" s="454"/>
      <c r="P16" s="457"/>
      <c r="Q16" s="458"/>
      <c r="R16" s="458"/>
      <c r="S16" s="458"/>
      <c r="T16" s="459"/>
      <c r="U16" s="355"/>
      <c r="V16" s="81"/>
      <c r="W16" s="361"/>
      <c r="X16" s="175"/>
      <c r="Y16" s="29" t="str">
        <f>IF((COUNTIF(D16,"*7000*")&gt;0)+(COUNTIF(D16,"*7010*")&gt;0)+(COUNTIF(D16,"*7100*")&gt;0)+(COUNTIF(D16,"*7110*")&gt;0)+(COUNTIF(D16,"*7200*")&gt;0)+(COUNTIF(D16,"*7210*")&gt;0)+(COUNTIF(D16,"*7300*")&gt;0)+(COUNTIF(D16,"*7411*")&gt;0)+(COUNTIF(D16,"*7412*")&gt;0)+(COUNTIF(D16,"*7413*")&gt;0)+(COUNTIF(D16,"*7421*")&gt;0)+(COUNTIF(D16,"*7422*")&gt;0)+(COUNTIF(D16,"*7423*")&gt;0)+(COUNTIF(D16,"*7424*")&gt;0)+(COUNTIF(D16,"*7425*")&gt;0)+(COUNTIF(D16,"*7426*")&gt;0)+(COUNTIF(D16,"*7427*")&gt;0)+(COUNTIF(D16,"*7428*")&gt;0)+(COUNTIF(D16,"*7429*")&gt;0)+(COUNTIF(D16,"*7900*")&gt;0),"1","０")</f>
        <v>０</v>
      </c>
      <c r="Z16" s="29"/>
      <c r="AA16" s="29"/>
      <c r="AB16" s="29"/>
      <c r="AC16" s="29"/>
      <c r="AD16" s="358"/>
      <c r="AE16" s="194"/>
      <c r="AF16" s="194"/>
    </row>
    <row r="17" spans="1:37" ht="36" customHeight="1">
      <c r="A17" s="361"/>
      <c r="B17" s="77"/>
      <c r="C17" s="186">
        <v>2</v>
      </c>
      <c r="D17" s="187" t="s">
        <v>55</v>
      </c>
      <c r="E17" s="188">
        <v>10</v>
      </c>
      <c r="F17" s="195">
        <v>5</v>
      </c>
      <c r="G17" s="190" t="s">
        <v>56</v>
      </c>
      <c r="H17" s="360" t="s">
        <v>57</v>
      </c>
      <c r="I17" s="192" t="s">
        <v>58</v>
      </c>
      <c r="J17" s="193" t="s">
        <v>59</v>
      </c>
      <c r="K17" s="452" t="s">
        <v>54</v>
      </c>
      <c r="L17" s="453"/>
      <c r="M17" s="453"/>
      <c r="N17" s="453"/>
      <c r="O17" s="454"/>
      <c r="P17" s="457"/>
      <c r="Q17" s="458"/>
      <c r="R17" s="458"/>
      <c r="S17" s="458"/>
      <c r="T17" s="459"/>
      <c r="U17" s="355"/>
      <c r="V17" s="81"/>
      <c r="W17" s="361"/>
      <c r="X17" s="175"/>
      <c r="Y17" s="29" t="str">
        <f t="shared" ref="Y17:Y51" si="0">IF((COUNTIF(D17,"*7000*")&gt;0)+(COUNTIF(D17,"*7010*")&gt;0)+(COUNTIF(D17,"*7100*")&gt;0)+(COUNTIF(D17,"*7110*")&gt;0)+(COUNTIF(D17,"*7200*")&gt;0)+(COUNTIF(D17,"*7210*")&gt;0)+(COUNTIF(D17,"*7300*")&gt;0)+(COUNTIF(D17,"*7411*")&gt;0)+(COUNTIF(D17,"*7412*")&gt;0)+(COUNTIF(D17,"*7413*")&gt;0)+(COUNTIF(D17,"*7421*")&gt;0)+(COUNTIF(D17,"*7422*")&gt;0)+(COUNTIF(D17,"*7423*")&gt;0)+(COUNTIF(D17,"*7424*")&gt;0)+(COUNTIF(D17,"*7425*")&gt;0)+(COUNTIF(D17,"*7426*")&gt;0)+(COUNTIF(D17,"*7427*")&gt;0)+(COUNTIF(D17,"*7428*")&gt;0)+(COUNTIF(D17,"*7429*")&gt;0)+(COUNTIF(D17,"*7900*")&gt;0),"1","０")</f>
        <v>０</v>
      </c>
      <c r="Z17" s="29"/>
      <c r="AC17" s="29"/>
      <c r="AD17" s="358"/>
      <c r="AE17" s="67"/>
      <c r="AF17" s="66"/>
    </row>
    <row r="18" spans="1:37" ht="36" customHeight="1">
      <c r="A18" s="361"/>
      <c r="B18" s="77"/>
      <c r="C18" s="196">
        <v>3</v>
      </c>
      <c r="D18" s="187" t="s">
        <v>60</v>
      </c>
      <c r="E18" s="188">
        <v>20</v>
      </c>
      <c r="F18" s="195">
        <v>14</v>
      </c>
      <c r="G18" s="190" t="s">
        <v>61</v>
      </c>
      <c r="H18" s="360" t="s">
        <v>57</v>
      </c>
      <c r="I18" s="192" t="s">
        <v>58</v>
      </c>
      <c r="J18" s="193" t="s">
        <v>62</v>
      </c>
      <c r="K18" s="452" t="s">
        <v>54</v>
      </c>
      <c r="L18" s="453"/>
      <c r="M18" s="453"/>
      <c r="N18" s="453"/>
      <c r="O18" s="454"/>
      <c r="P18" s="457"/>
      <c r="Q18" s="458"/>
      <c r="R18" s="458"/>
      <c r="S18" s="458"/>
      <c r="T18" s="459"/>
      <c r="U18" s="355"/>
      <c r="V18" s="81"/>
      <c r="W18" s="361"/>
      <c r="X18" s="175"/>
      <c r="Y18" s="29" t="str">
        <f t="shared" si="0"/>
        <v>1</v>
      </c>
      <c r="Z18" s="29"/>
      <c r="AC18" s="29"/>
      <c r="AD18" s="358"/>
      <c r="AE18" s="67"/>
      <c r="AF18" s="66"/>
    </row>
    <row r="19" spans="1:37" ht="36" customHeight="1">
      <c r="A19" s="361"/>
      <c r="B19" s="77"/>
      <c r="C19" s="196">
        <v>4</v>
      </c>
      <c r="D19" s="187" t="s">
        <v>63</v>
      </c>
      <c r="E19" s="197">
        <v>13</v>
      </c>
      <c r="F19" s="189">
        <v>6</v>
      </c>
      <c r="G19" s="190" t="s">
        <v>64</v>
      </c>
      <c r="H19" s="191" t="s">
        <v>65</v>
      </c>
      <c r="I19" s="192" t="s">
        <v>66</v>
      </c>
      <c r="J19" s="193" t="s">
        <v>67</v>
      </c>
      <c r="K19" s="452" t="s">
        <v>68</v>
      </c>
      <c r="L19" s="453"/>
      <c r="M19" s="453"/>
      <c r="N19" s="453"/>
      <c r="O19" s="454"/>
      <c r="P19" s="457"/>
      <c r="Q19" s="458"/>
      <c r="R19" s="458"/>
      <c r="S19" s="458"/>
      <c r="T19" s="459"/>
      <c r="U19" s="355"/>
      <c r="V19" s="81"/>
      <c r="W19" s="361"/>
      <c r="X19" s="175"/>
      <c r="Y19" s="29" t="str">
        <f t="shared" si="0"/>
        <v>1</v>
      </c>
      <c r="Z19" s="29"/>
      <c r="AC19" s="29"/>
      <c r="AD19" s="358"/>
      <c r="AE19" s="67"/>
      <c r="AF19" s="66"/>
    </row>
    <row r="20" spans="1:37" ht="3.6" customHeight="1">
      <c r="A20" s="361"/>
      <c r="B20" s="77"/>
      <c r="C20" s="355"/>
      <c r="D20" s="355"/>
      <c r="E20" s="355"/>
      <c r="F20" s="355"/>
      <c r="G20" s="355"/>
      <c r="H20" s="355"/>
      <c r="I20" s="355"/>
      <c r="J20" s="355"/>
      <c r="K20" s="355"/>
      <c r="L20" s="355"/>
      <c r="M20" s="355"/>
      <c r="N20" s="355"/>
      <c r="O20" s="355"/>
      <c r="P20" s="355"/>
      <c r="Q20" s="355"/>
      <c r="R20" s="355"/>
      <c r="S20" s="355"/>
      <c r="T20" s="355"/>
      <c r="U20" s="355"/>
      <c r="V20" s="81"/>
      <c r="W20" s="361"/>
      <c r="X20" s="175"/>
      <c r="Y20" s="29" t="str">
        <f t="shared" si="0"/>
        <v>０</v>
      </c>
      <c r="Z20" s="29"/>
      <c r="AC20" s="29"/>
      <c r="AD20" s="358"/>
      <c r="AE20" s="67"/>
      <c r="AF20" s="66"/>
    </row>
    <row r="21" spans="1:37" ht="11.65" customHeight="1">
      <c r="A21" s="361"/>
      <c r="B21" s="77"/>
      <c r="C21" s="106" t="s">
        <v>28</v>
      </c>
      <c r="D21" s="355"/>
      <c r="E21" s="355"/>
      <c r="F21" s="355"/>
      <c r="G21" s="355"/>
      <c r="H21" s="355"/>
      <c r="I21" s="355"/>
      <c r="J21" s="355"/>
      <c r="K21" s="355"/>
      <c r="L21" s="355"/>
      <c r="M21" s="355"/>
      <c r="N21" s="355"/>
      <c r="O21" s="355"/>
      <c r="P21" s="355"/>
      <c r="Q21" s="355"/>
      <c r="R21" s="355"/>
      <c r="S21" s="355"/>
      <c r="T21" s="355"/>
      <c r="U21" s="355"/>
      <c r="V21" s="81"/>
      <c r="W21" s="361"/>
      <c r="X21" s="175"/>
      <c r="Y21" s="29" t="str">
        <f t="shared" si="0"/>
        <v>０</v>
      </c>
      <c r="Z21" s="194"/>
      <c r="AA21" s="67"/>
      <c r="AB21" s="67"/>
      <c r="AC21" s="194"/>
      <c r="AD21" s="430"/>
      <c r="AE21" s="67"/>
      <c r="AF21" s="66"/>
    </row>
    <row r="22" spans="1:37" ht="13.5">
      <c r="A22" s="361"/>
      <c r="B22" s="77"/>
      <c r="C22" s="106" t="s">
        <v>29</v>
      </c>
      <c r="D22" s="355"/>
      <c r="E22" s="355"/>
      <c r="F22" s="355"/>
      <c r="G22" s="355"/>
      <c r="H22" s="355"/>
      <c r="I22" s="355"/>
      <c r="J22" s="355"/>
      <c r="K22" s="355"/>
      <c r="L22" s="355"/>
      <c r="M22" s="355"/>
      <c r="N22" s="355"/>
      <c r="O22" s="355"/>
      <c r="P22" s="355"/>
      <c r="Q22" s="355"/>
      <c r="R22" s="355"/>
      <c r="S22" s="355"/>
      <c r="T22" s="355"/>
      <c r="U22" s="355"/>
      <c r="V22" s="81"/>
      <c r="W22" s="361"/>
      <c r="X22" s="175"/>
      <c r="Y22" s="29" t="str">
        <f t="shared" si="0"/>
        <v>０</v>
      </c>
      <c r="Z22" s="194"/>
      <c r="AA22" s="67"/>
      <c r="AB22" s="67"/>
      <c r="AC22" s="194"/>
      <c r="AD22" s="430"/>
      <c r="AE22" s="67"/>
      <c r="AF22" s="66"/>
    </row>
    <row r="23" spans="1:37" ht="13.5">
      <c r="A23" s="361"/>
      <c r="B23" s="77"/>
      <c r="C23" s="106" t="s">
        <v>30</v>
      </c>
      <c r="D23" s="355"/>
      <c r="E23" s="355"/>
      <c r="F23" s="355"/>
      <c r="G23" s="355"/>
      <c r="H23" s="355"/>
      <c r="I23" s="355"/>
      <c r="J23" s="355"/>
      <c r="K23" s="355"/>
      <c r="L23" s="355"/>
      <c r="M23" s="355"/>
      <c r="N23" s="355"/>
      <c r="O23" s="355"/>
      <c r="P23" s="355"/>
      <c r="Q23" s="355"/>
      <c r="R23" s="355"/>
      <c r="S23" s="355"/>
      <c r="T23" s="355"/>
      <c r="U23" s="355"/>
      <c r="V23" s="81"/>
      <c r="W23" s="361"/>
      <c r="X23" s="175"/>
      <c r="Y23" s="29" t="str">
        <f t="shared" si="0"/>
        <v>０</v>
      </c>
      <c r="Z23" s="194"/>
      <c r="AA23" s="358"/>
      <c r="AB23" s="67"/>
      <c r="AC23" s="194"/>
      <c r="AD23" s="430"/>
      <c r="AE23" s="67"/>
      <c r="AF23" s="66"/>
    </row>
    <row r="24" spans="1:37" ht="13.5">
      <c r="A24" s="361"/>
      <c r="B24" s="77"/>
      <c r="C24" s="106" t="s">
        <v>31</v>
      </c>
      <c r="D24" s="355"/>
      <c r="E24" s="355"/>
      <c r="F24" s="355"/>
      <c r="G24" s="355"/>
      <c r="H24" s="355"/>
      <c r="I24" s="355"/>
      <c r="J24" s="355"/>
      <c r="K24" s="355"/>
      <c r="L24" s="355"/>
      <c r="M24" s="355"/>
      <c r="N24" s="355"/>
      <c r="O24" s="355"/>
      <c r="P24" s="355"/>
      <c r="Q24" s="355"/>
      <c r="R24" s="355"/>
      <c r="S24" s="355"/>
      <c r="T24" s="355"/>
      <c r="U24" s="355"/>
      <c r="V24" s="81"/>
      <c r="W24" s="361"/>
      <c r="X24" s="175"/>
      <c r="Y24" s="29" t="str">
        <f t="shared" si="0"/>
        <v>０</v>
      </c>
      <c r="Z24" s="194"/>
      <c r="AA24" s="358"/>
      <c r="AB24" s="67"/>
      <c r="AC24" s="194"/>
      <c r="AD24" s="430"/>
      <c r="AE24" s="67"/>
      <c r="AF24" s="66"/>
    </row>
    <row r="25" spans="1:37" ht="13.5">
      <c r="A25" s="361"/>
      <c r="B25" s="77"/>
      <c r="C25" s="106" t="s">
        <v>32</v>
      </c>
      <c r="D25" s="355"/>
      <c r="E25" s="355"/>
      <c r="F25" s="355"/>
      <c r="G25" s="355"/>
      <c r="H25" s="355"/>
      <c r="I25" s="355"/>
      <c r="J25" s="355"/>
      <c r="K25" s="355"/>
      <c r="L25" s="355"/>
      <c r="M25" s="355"/>
      <c r="N25" s="355"/>
      <c r="O25" s="355"/>
      <c r="P25" s="355"/>
      <c r="Q25" s="355"/>
      <c r="R25" s="355"/>
      <c r="S25" s="355"/>
      <c r="T25" s="355"/>
      <c r="U25" s="355"/>
      <c r="V25" s="81"/>
      <c r="W25" s="361"/>
      <c r="X25" s="175"/>
      <c r="Y25" s="29" t="str">
        <f t="shared" si="0"/>
        <v>０</v>
      </c>
      <c r="Z25" s="194"/>
      <c r="AA25" s="358"/>
      <c r="AB25" s="67"/>
      <c r="AC25" s="194"/>
      <c r="AD25" s="358"/>
      <c r="AE25" s="67"/>
      <c r="AF25" s="66"/>
    </row>
    <row r="26" spans="1:37" ht="13.5">
      <c r="A26" s="361"/>
      <c r="B26" s="77"/>
      <c r="C26" s="106" t="s">
        <v>33</v>
      </c>
      <c r="D26" s="355"/>
      <c r="E26" s="355"/>
      <c r="F26" s="355"/>
      <c r="G26" s="355"/>
      <c r="H26" s="355"/>
      <c r="I26" s="355"/>
      <c r="J26" s="355"/>
      <c r="K26" s="355"/>
      <c r="L26" s="355"/>
      <c r="M26" s="355"/>
      <c r="N26" s="355"/>
      <c r="O26" s="355"/>
      <c r="P26" s="355"/>
      <c r="Q26" s="355"/>
      <c r="R26" s="355"/>
      <c r="S26" s="355"/>
      <c r="T26" s="355"/>
      <c r="U26" s="355"/>
      <c r="V26" s="81"/>
      <c r="W26" s="361"/>
      <c r="X26" s="175"/>
      <c r="Y26" s="29" t="str">
        <f t="shared" si="0"/>
        <v>０</v>
      </c>
      <c r="Z26" s="194"/>
      <c r="AA26" s="358"/>
      <c r="AB26" s="67"/>
      <c r="AC26" s="194"/>
      <c r="AD26" s="358"/>
      <c r="AE26" s="67"/>
      <c r="AF26" s="66"/>
    </row>
    <row r="27" spans="1:37" ht="13.5">
      <c r="A27" s="361"/>
      <c r="B27" s="77"/>
      <c r="C27" s="106"/>
      <c r="D27" s="106" t="s">
        <v>34</v>
      </c>
      <c r="E27" s="355"/>
      <c r="F27" s="355"/>
      <c r="G27" s="355"/>
      <c r="H27" s="355"/>
      <c r="I27" s="355"/>
      <c r="J27" s="355"/>
      <c r="K27" s="355"/>
      <c r="L27" s="355"/>
      <c r="M27" s="355"/>
      <c r="N27" s="355"/>
      <c r="O27" s="355"/>
      <c r="P27" s="355"/>
      <c r="Q27" s="355"/>
      <c r="R27" s="355"/>
      <c r="S27" s="355"/>
      <c r="T27" s="355"/>
      <c r="U27" s="355"/>
      <c r="V27" s="81"/>
      <c r="W27" s="361"/>
      <c r="X27" s="175"/>
      <c r="Y27" s="29" t="str">
        <f t="shared" si="0"/>
        <v>０</v>
      </c>
      <c r="Z27" s="194"/>
      <c r="AA27" s="358"/>
      <c r="AB27" s="67"/>
      <c r="AC27" s="194"/>
      <c r="AD27" s="358"/>
      <c r="AE27" s="67"/>
      <c r="AF27" s="66"/>
    </row>
    <row r="28" spans="1:37" ht="13.5">
      <c r="A28" s="361"/>
      <c r="B28" s="77"/>
      <c r="C28" s="106" t="s">
        <v>35</v>
      </c>
      <c r="D28" s="355"/>
      <c r="E28" s="355"/>
      <c r="F28" s="355"/>
      <c r="G28" s="355"/>
      <c r="H28" s="355"/>
      <c r="I28" s="355"/>
      <c r="J28" s="355"/>
      <c r="K28" s="355"/>
      <c r="L28" s="355"/>
      <c r="M28" s="355"/>
      <c r="N28" s="355"/>
      <c r="O28" s="355"/>
      <c r="P28" s="355"/>
      <c r="Q28" s="355"/>
      <c r="R28" s="355"/>
      <c r="S28" s="355"/>
      <c r="T28" s="355"/>
      <c r="U28" s="355"/>
      <c r="V28" s="81"/>
      <c r="W28" s="361"/>
      <c r="X28" s="175"/>
      <c r="Y28" s="29" t="str">
        <f t="shared" si="0"/>
        <v>０</v>
      </c>
      <c r="Z28" s="194"/>
      <c r="AA28" s="358"/>
      <c r="AB28" s="67"/>
      <c r="AC28" s="194"/>
      <c r="AD28" s="107"/>
      <c r="AE28" s="67"/>
      <c r="AF28" s="66"/>
    </row>
    <row r="29" spans="1:37" ht="13.5">
      <c r="A29" s="361"/>
      <c r="B29" s="77"/>
      <c r="C29" s="106" t="s">
        <v>36</v>
      </c>
      <c r="D29" s="355"/>
      <c r="E29" s="355"/>
      <c r="F29" s="355"/>
      <c r="G29" s="355"/>
      <c r="H29" s="355"/>
      <c r="I29" s="355"/>
      <c r="J29" s="355"/>
      <c r="K29" s="355"/>
      <c r="L29" s="355" t="s">
        <v>37</v>
      </c>
      <c r="M29" s="355"/>
      <c r="N29" s="355"/>
      <c r="O29" s="355"/>
      <c r="P29" s="355"/>
      <c r="Q29" s="355"/>
      <c r="R29" s="355"/>
      <c r="S29" s="355"/>
      <c r="T29" s="355"/>
      <c r="U29" s="355"/>
      <c r="V29" s="81"/>
      <c r="W29" s="361"/>
      <c r="X29" s="175"/>
      <c r="Y29" s="29" t="str">
        <f t="shared" si="0"/>
        <v>０</v>
      </c>
      <c r="Z29" s="194"/>
      <c r="AA29" s="358"/>
      <c r="AB29" s="67"/>
      <c r="AC29" s="194"/>
      <c r="AD29" s="67"/>
      <c r="AE29" s="67"/>
      <c r="AF29" s="66"/>
    </row>
    <row r="30" spans="1:37" ht="8.4499999999999993" customHeight="1" thickBot="1">
      <c r="A30" s="361"/>
      <c r="B30" s="108"/>
      <c r="C30" s="109"/>
      <c r="D30" s="109"/>
      <c r="E30" s="109"/>
      <c r="F30" s="109"/>
      <c r="G30" s="109"/>
      <c r="H30" s="109"/>
      <c r="I30" s="109"/>
      <c r="J30" s="109"/>
      <c r="K30" s="109"/>
      <c r="L30" s="109"/>
      <c r="M30" s="109"/>
      <c r="N30" s="109"/>
      <c r="O30" s="109"/>
      <c r="P30" s="109"/>
      <c r="Q30" s="109"/>
      <c r="R30" s="109"/>
      <c r="S30" s="109"/>
      <c r="T30" s="109"/>
      <c r="U30" s="109"/>
      <c r="V30" s="110"/>
      <c r="W30" s="361"/>
      <c r="X30" s="175"/>
      <c r="Y30" s="29" t="str">
        <f t="shared" si="0"/>
        <v>０</v>
      </c>
      <c r="Z30" s="194"/>
      <c r="AA30" s="358"/>
      <c r="AB30" s="67"/>
      <c r="AC30" s="194"/>
      <c r="AD30" s="67"/>
      <c r="AE30" s="67"/>
      <c r="AF30" s="66"/>
    </row>
    <row r="31" spans="1:37" s="194" customFormat="1" ht="5.0999999999999996" customHeight="1">
      <c r="A31" s="361"/>
      <c r="B31" s="355"/>
      <c r="C31" s="355"/>
      <c r="D31" s="355"/>
      <c r="E31" s="355"/>
      <c r="F31" s="355"/>
      <c r="G31" s="355"/>
      <c r="H31" s="355"/>
      <c r="I31" s="355"/>
      <c r="J31" s="355"/>
      <c r="K31" s="355"/>
      <c r="L31" s="355"/>
      <c r="M31" s="355"/>
      <c r="N31" s="355"/>
      <c r="O31" s="355"/>
      <c r="P31" s="355"/>
      <c r="Q31" s="355"/>
      <c r="R31" s="355"/>
      <c r="S31" s="355"/>
      <c r="T31" s="355"/>
      <c r="U31" s="355"/>
      <c r="V31" s="355"/>
      <c r="W31" s="361"/>
      <c r="X31" s="361"/>
      <c r="Y31" s="29" t="str">
        <f t="shared" si="0"/>
        <v>０</v>
      </c>
      <c r="AA31" s="358"/>
    </row>
    <row r="32" spans="1:37" ht="18.75" customHeight="1" thickBot="1">
      <c r="A32" s="111">
        <v>64</v>
      </c>
      <c r="B32" s="112"/>
      <c r="C32" s="113"/>
      <c r="D32" s="114"/>
      <c r="E32" s="115"/>
      <c r="F32" s="115"/>
      <c r="G32" s="116"/>
      <c r="H32" s="198"/>
      <c r="I32" s="118"/>
      <c r="J32" s="119"/>
      <c r="K32" s="120"/>
      <c r="L32" s="120"/>
      <c r="M32" s="120"/>
      <c r="N32" s="121"/>
      <c r="O32" s="121"/>
      <c r="P32" s="122"/>
      <c r="Q32" s="121" t="s">
        <v>38</v>
      </c>
      <c r="R32" s="123"/>
      <c r="S32" s="121"/>
      <c r="T32" s="124"/>
      <c r="U32" s="199"/>
      <c r="V32" s="126"/>
      <c r="W32" s="126"/>
      <c r="X32" s="127"/>
      <c r="Y32" s="29" t="str">
        <f t="shared" si="0"/>
        <v>０</v>
      </c>
      <c r="Z32" s="63"/>
      <c r="AC32" s="63"/>
      <c r="AD32" s="63"/>
      <c r="AE32" s="63"/>
      <c r="AF32" s="63"/>
      <c r="AG32" s="63"/>
      <c r="AH32" s="63"/>
      <c r="AI32" s="63"/>
      <c r="AJ32" s="63"/>
      <c r="AK32" s="63"/>
    </row>
    <row r="33" spans="1:37" ht="14.25" customHeight="1">
      <c r="A33" s="128"/>
      <c r="B33" s="129"/>
      <c r="C33" s="130"/>
      <c r="D33" s="131"/>
      <c r="E33" s="132"/>
      <c r="F33" s="133"/>
      <c r="G33" s="134"/>
      <c r="H33" s="200"/>
      <c r="I33" s="136"/>
      <c r="J33" s="137"/>
      <c r="K33" s="138"/>
      <c r="L33" s="138"/>
      <c r="M33" s="138"/>
      <c r="N33" s="138"/>
      <c r="O33" s="138"/>
      <c r="P33" s="138"/>
      <c r="Q33" s="138"/>
      <c r="R33" s="138"/>
      <c r="S33" s="138"/>
      <c r="T33" s="138"/>
      <c r="U33" s="201"/>
      <c r="V33" s="140"/>
      <c r="W33" s="126"/>
      <c r="X33" s="127"/>
      <c r="Y33" s="29" t="str">
        <f t="shared" si="0"/>
        <v>０</v>
      </c>
      <c r="Z33" s="63"/>
      <c r="AC33" s="63"/>
      <c r="AD33" s="63"/>
      <c r="AE33" s="63"/>
      <c r="AF33" s="63"/>
      <c r="AG33" s="63"/>
      <c r="AH33" s="63"/>
      <c r="AI33" s="63"/>
      <c r="AJ33" s="63"/>
      <c r="AK33" s="63"/>
    </row>
    <row r="34" spans="1:37" ht="36" customHeight="1">
      <c r="A34" s="128">
        <v>65</v>
      </c>
      <c r="B34" s="112"/>
      <c r="C34" s="101" t="s">
        <v>18</v>
      </c>
      <c r="D34" s="184" t="s">
        <v>19</v>
      </c>
      <c r="E34" s="184" t="s">
        <v>20</v>
      </c>
      <c r="F34" s="359" t="s">
        <v>21</v>
      </c>
      <c r="G34" s="185" t="s">
        <v>22</v>
      </c>
      <c r="H34" s="359" t="s">
        <v>23</v>
      </c>
      <c r="I34" s="184" t="s">
        <v>24</v>
      </c>
      <c r="J34" s="185" t="s">
        <v>25</v>
      </c>
      <c r="K34" s="455" t="s">
        <v>26</v>
      </c>
      <c r="L34" s="455"/>
      <c r="M34" s="455"/>
      <c r="N34" s="455"/>
      <c r="O34" s="455"/>
      <c r="P34" s="456" t="s">
        <v>27</v>
      </c>
      <c r="Q34" s="456"/>
      <c r="R34" s="456"/>
      <c r="S34" s="456"/>
      <c r="T34" s="456"/>
      <c r="U34" s="201"/>
      <c r="V34" s="128"/>
      <c r="W34" s="126"/>
      <c r="X34" s="127"/>
      <c r="Y34" s="29" t="str">
        <f t="shared" si="0"/>
        <v>０</v>
      </c>
      <c r="Z34" s="63"/>
      <c r="AC34" s="63"/>
      <c r="AD34" s="63"/>
      <c r="AE34" s="63"/>
      <c r="AF34" s="63"/>
      <c r="AG34" s="63"/>
      <c r="AH34" s="63"/>
      <c r="AI34" s="63"/>
      <c r="AJ34" s="63"/>
      <c r="AK34" s="63"/>
    </row>
    <row r="35" spans="1:37" ht="36" customHeight="1">
      <c r="A35" s="128">
        <v>66</v>
      </c>
      <c r="B35" s="112"/>
      <c r="C35" s="202">
        <v>5</v>
      </c>
      <c r="D35" s="187" t="s">
        <v>69</v>
      </c>
      <c r="E35" s="188">
        <v>0.05</v>
      </c>
      <c r="F35" s="189">
        <v>1</v>
      </c>
      <c r="G35" s="203"/>
      <c r="H35" s="191" t="s">
        <v>70</v>
      </c>
      <c r="I35" s="204" t="s">
        <v>71</v>
      </c>
      <c r="J35" s="205" t="s">
        <v>72</v>
      </c>
      <c r="K35" s="452" t="s">
        <v>73</v>
      </c>
      <c r="L35" s="453"/>
      <c r="M35" s="453"/>
      <c r="N35" s="453"/>
      <c r="O35" s="454"/>
      <c r="P35" s="452"/>
      <c r="Q35" s="453"/>
      <c r="R35" s="453"/>
      <c r="S35" s="453"/>
      <c r="T35" s="454"/>
      <c r="U35" s="201"/>
      <c r="V35" s="128"/>
      <c r="W35" s="126"/>
      <c r="X35" s="127"/>
      <c r="Y35" s="29" t="str">
        <f t="shared" si="0"/>
        <v>０</v>
      </c>
      <c r="Z35" s="63"/>
      <c r="AC35" s="63"/>
      <c r="AD35" s="63"/>
      <c r="AE35" s="63"/>
      <c r="AF35" s="63"/>
      <c r="AG35" s="63"/>
      <c r="AH35" s="63"/>
      <c r="AI35" s="63"/>
      <c r="AJ35" s="63"/>
      <c r="AK35" s="63"/>
    </row>
    <row r="36" spans="1:37" ht="36" customHeight="1">
      <c r="A36" s="128">
        <v>67</v>
      </c>
      <c r="B36" s="112"/>
      <c r="C36" s="202"/>
      <c r="D36" s="206"/>
      <c r="E36" s="203"/>
      <c r="F36" s="191"/>
      <c r="G36" s="203"/>
      <c r="H36" s="191"/>
      <c r="I36" s="204"/>
      <c r="J36" s="203"/>
      <c r="K36" s="452"/>
      <c r="L36" s="453"/>
      <c r="M36" s="453"/>
      <c r="N36" s="453"/>
      <c r="O36" s="454"/>
      <c r="P36" s="452"/>
      <c r="Q36" s="453"/>
      <c r="R36" s="453"/>
      <c r="S36" s="453"/>
      <c r="T36" s="454"/>
      <c r="U36" s="201"/>
      <c r="V36" s="128"/>
      <c r="W36" s="126"/>
      <c r="X36" s="127"/>
      <c r="Y36" s="29" t="str">
        <f t="shared" si="0"/>
        <v>０</v>
      </c>
      <c r="Z36" s="63"/>
      <c r="AC36" s="63"/>
      <c r="AD36" s="63"/>
      <c r="AE36" s="63"/>
      <c r="AF36" s="63"/>
      <c r="AG36" s="63"/>
      <c r="AH36" s="63"/>
      <c r="AI36" s="63"/>
      <c r="AJ36" s="63"/>
      <c r="AK36" s="63"/>
    </row>
    <row r="37" spans="1:37" ht="36" customHeight="1">
      <c r="A37" s="128">
        <v>68</v>
      </c>
      <c r="B37" s="112"/>
      <c r="C37" s="207">
        <v>6</v>
      </c>
      <c r="D37" s="187" t="s">
        <v>74</v>
      </c>
      <c r="E37" s="197">
        <v>10</v>
      </c>
      <c r="F37" s="189">
        <v>4</v>
      </c>
      <c r="G37" s="205" t="s">
        <v>75</v>
      </c>
      <c r="H37" s="191" t="s">
        <v>76</v>
      </c>
      <c r="I37" s="192" t="s">
        <v>77</v>
      </c>
      <c r="J37" s="203"/>
      <c r="K37" s="452"/>
      <c r="L37" s="453"/>
      <c r="M37" s="453"/>
      <c r="N37" s="453"/>
      <c r="O37" s="454"/>
      <c r="P37" s="452"/>
      <c r="Q37" s="453"/>
      <c r="R37" s="453"/>
      <c r="S37" s="453"/>
      <c r="T37" s="454"/>
      <c r="U37" s="201"/>
      <c r="V37" s="128"/>
      <c r="W37" s="126"/>
      <c r="X37" s="127"/>
      <c r="Y37" s="29" t="str">
        <f t="shared" si="0"/>
        <v>1</v>
      </c>
      <c r="Z37" s="63"/>
      <c r="AC37" s="63"/>
      <c r="AD37" s="63"/>
      <c r="AE37" s="63"/>
      <c r="AF37" s="63"/>
      <c r="AG37" s="63"/>
      <c r="AH37" s="63"/>
      <c r="AI37" s="63"/>
      <c r="AJ37" s="63"/>
      <c r="AK37" s="63"/>
    </row>
    <row r="38" spans="1:37" ht="36" customHeight="1">
      <c r="A38" s="128">
        <v>69</v>
      </c>
      <c r="B38" s="112"/>
      <c r="C38" s="207">
        <v>6</v>
      </c>
      <c r="D38" s="206"/>
      <c r="E38" s="208"/>
      <c r="F38" s="209"/>
      <c r="G38" s="210" t="s">
        <v>78</v>
      </c>
      <c r="H38" s="211" t="s">
        <v>79</v>
      </c>
      <c r="I38" s="212" t="s">
        <v>80</v>
      </c>
      <c r="J38" s="209" t="s">
        <v>81</v>
      </c>
      <c r="K38" s="449" t="s">
        <v>82</v>
      </c>
      <c r="L38" s="450"/>
      <c r="M38" s="450"/>
      <c r="N38" s="450"/>
      <c r="O38" s="451"/>
      <c r="P38" s="449"/>
      <c r="Q38" s="450"/>
      <c r="R38" s="450"/>
      <c r="S38" s="450"/>
      <c r="T38" s="451"/>
      <c r="U38" s="201"/>
      <c r="V38" s="128"/>
      <c r="W38" s="126"/>
      <c r="X38" s="127"/>
      <c r="Y38" s="29" t="str">
        <f t="shared" si="0"/>
        <v>０</v>
      </c>
      <c r="Z38" s="63"/>
      <c r="AC38" s="63"/>
      <c r="AD38" s="63"/>
      <c r="AE38" s="63"/>
      <c r="AF38" s="63"/>
      <c r="AG38" s="63"/>
      <c r="AH38" s="63"/>
      <c r="AI38" s="63"/>
      <c r="AJ38" s="63"/>
      <c r="AK38" s="63"/>
    </row>
    <row r="39" spans="1:37" ht="36" customHeight="1">
      <c r="A39" s="128">
        <v>70</v>
      </c>
      <c r="B39" s="112"/>
      <c r="C39" s="202"/>
      <c r="D39" s="213"/>
      <c r="E39" s="214"/>
      <c r="F39" s="215"/>
      <c r="G39" s="215"/>
      <c r="H39" s="215"/>
      <c r="I39" s="215"/>
      <c r="J39" s="215"/>
      <c r="K39" s="449"/>
      <c r="L39" s="450"/>
      <c r="M39" s="450"/>
      <c r="N39" s="450"/>
      <c r="O39" s="451"/>
      <c r="P39" s="449"/>
      <c r="Q39" s="450"/>
      <c r="R39" s="450"/>
      <c r="S39" s="450"/>
      <c r="T39" s="451"/>
      <c r="U39" s="201"/>
      <c r="V39" s="128"/>
      <c r="W39" s="126"/>
      <c r="X39" s="127"/>
      <c r="Y39" s="29" t="str">
        <f t="shared" si="0"/>
        <v>０</v>
      </c>
      <c r="Z39" s="63"/>
      <c r="AC39" s="63"/>
      <c r="AD39" s="63"/>
      <c r="AE39" s="63"/>
      <c r="AF39" s="63"/>
      <c r="AG39" s="63"/>
      <c r="AH39" s="63"/>
      <c r="AI39" s="63"/>
      <c r="AJ39" s="63"/>
      <c r="AK39" s="63"/>
    </row>
    <row r="40" spans="1:37" ht="36" customHeight="1">
      <c r="A40" s="128">
        <v>71</v>
      </c>
      <c r="B40" s="112"/>
      <c r="C40" s="202"/>
      <c r="D40" s="213"/>
      <c r="E40" s="214"/>
      <c r="F40" s="215"/>
      <c r="G40" s="215"/>
      <c r="H40" s="215"/>
      <c r="I40" s="215"/>
      <c r="J40" s="215"/>
      <c r="K40" s="449"/>
      <c r="L40" s="450"/>
      <c r="M40" s="450"/>
      <c r="N40" s="450"/>
      <c r="O40" s="451"/>
      <c r="P40" s="449"/>
      <c r="Q40" s="450"/>
      <c r="R40" s="450"/>
      <c r="S40" s="450"/>
      <c r="T40" s="451"/>
      <c r="U40" s="201"/>
      <c r="V40" s="128"/>
      <c r="W40" s="126"/>
      <c r="X40" s="127"/>
      <c r="Y40" s="29" t="str">
        <f t="shared" si="0"/>
        <v>０</v>
      </c>
      <c r="Z40" s="63"/>
      <c r="AC40" s="63"/>
      <c r="AD40" s="63"/>
      <c r="AE40" s="63"/>
      <c r="AF40" s="63"/>
      <c r="AG40" s="63"/>
      <c r="AH40" s="63"/>
      <c r="AI40" s="63"/>
      <c r="AJ40" s="63"/>
      <c r="AK40" s="63"/>
    </row>
    <row r="41" spans="1:37" ht="36" customHeight="1">
      <c r="A41" s="128">
        <v>72</v>
      </c>
      <c r="B41" s="112"/>
      <c r="C41" s="216"/>
      <c r="D41" s="217"/>
      <c r="E41" s="218"/>
      <c r="F41" s="219"/>
      <c r="G41" s="219"/>
      <c r="H41" s="220"/>
      <c r="I41" s="220"/>
      <c r="J41" s="219"/>
      <c r="K41" s="446"/>
      <c r="L41" s="447"/>
      <c r="M41" s="447"/>
      <c r="N41" s="447"/>
      <c r="O41" s="448"/>
      <c r="P41" s="446"/>
      <c r="Q41" s="447"/>
      <c r="R41" s="447"/>
      <c r="S41" s="447"/>
      <c r="T41" s="448"/>
      <c r="U41" s="201"/>
      <c r="V41" s="128"/>
      <c r="W41" s="126"/>
      <c r="X41" s="127"/>
      <c r="Y41" s="29" t="str">
        <f t="shared" si="0"/>
        <v>０</v>
      </c>
      <c r="Z41" s="63"/>
      <c r="AC41" s="63"/>
      <c r="AD41" s="63"/>
      <c r="AE41" s="63"/>
      <c r="AF41" s="63"/>
      <c r="AG41" s="63"/>
      <c r="AH41" s="63"/>
      <c r="AI41" s="63"/>
      <c r="AJ41" s="63"/>
      <c r="AK41" s="63"/>
    </row>
    <row r="42" spans="1:37" ht="36" customHeight="1">
      <c r="A42" s="128">
        <v>73</v>
      </c>
      <c r="B42" s="112"/>
      <c r="C42" s="216"/>
      <c r="D42" s="217"/>
      <c r="E42" s="218"/>
      <c r="F42" s="219"/>
      <c r="G42" s="219"/>
      <c r="H42" s="220"/>
      <c r="I42" s="220"/>
      <c r="J42" s="219"/>
      <c r="K42" s="446"/>
      <c r="L42" s="447"/>
      <c r="M42" s="447"/>
      <c r="N42" s="447"/>
      <c r="O42" s="448"/>
      <c r="P42" s="446"/>
      <c r="Q42" s="447"/>
      <c r="R42" s="447"/>
      <c r="S42" s="447"/>
      <c r="T42" s="448"/>
      <c r="U42" s="201"/>
      <c r="V42" s="128"/>
      <c r="W42" s="126"/>
      <c r="X42" s="127"/>
      <c r="Y42" s="29" t="str">
        <f t="shared" si="0"/>
        <v>０</v>
      </c>
      <c r="Z42" s="63"/>
      <c r="AC42" s="63"/>
      <c r="AD42" s="63"/>
      <c r="AE42" s="63"/>
      <c r="AF42" s="63"/>
      <c r="AG42" s="63"/>
      <c r="AH42" s="63"/>
      <c r="AI42" s="63"/>
      <c r="AJ42" s="63"/>
      <c r="AK42" s="63"/>
    </row>
    <row r="43" spans="1:37" ht="36" customHeight="1">
      <c r="A43" s="128">
        <v>74</v>
      </c>
      <c r="B43" s="112"/>
      <c r="C43" s="216"/>
      <c r="D43" s="217"/>
      <c r="E43" s="218"/>
      <c r="F43" s="219"/>
      <c r="G43" s="219"/>
      <c r="H43" s="220"/>
      <c r="I43" s="220"/>
      <c r="J43" s="219"/>
      <c r="K43" s="446"/>
      <c r="L43" s="447"/>
      <c r="M43" s="447"/>
      <c r="N43" s="447"/>
      <c r="O43" s="448"/>
      <c r="P43" s="446"/>
      <c r="Q43" s="447"/>
      <c r="R43" s="447"/>
      <c r="S43" s="447"/>
      <c r="T43" s="448"/>
      <c r="U43" s="201"/>
      <c r="V43" s="128"/>
      <c r="W43" s="126"/>
      <c r="X43" s="127"/>
      <c r="Y43" s="29" t="str">
        <f t="shared" si="0"/>
        <v>０</v>
      </c>
      <c r="Z43" s="63"/>
      <c r="AC43" s="63"/>
      <c r="AD43" s="63"/>
      <c r="AE43" s="63"/>
      <c r="AF43" s="63"/>
      <c r="AG43" s="63"/>
      <c r="AH43" s="63"/>
      <c r="AI43" s="63"/>
      <c r="AJ43" s="63"/>
      <c r="AK43" s="63"/>
    </row>
    <row r="44" spans="1:37" ht="36" customHeight="1">
      <c r="A44" s="128">
        <v>75</v>
      </c>
      <c r="B44" s="112"/>
      <c r="C44" s="216"/>
      <c r="D44" s="217"/>
      <c r="E44" s="218"/>
      <c r="F44" s="219"/>
      <c r="G44" s="219"/>
      <c r="H44" s="220"/>
      <c r="I44" s="220"/>
      <c r="J44" s="219"/>
      <c r="K44" s="446"/>
      <c r="L44" s="447"/>
      <c r="M44" s="447"/>
      <c r="N44" s="447"/>
      <c r="O44" s="448"/>
      <c r="P44" s="446"/>
      <c r="Q44" s="447"/>
      <c r="R44" s="447"/>
      <c r="S44" s="447"/>
      <c r="T44" s="448"/>
      <c r="U44" s="201"/>
      <c r="V44" s="128"/>
      <c r="W44" s="126"/>
      <c r="X44" s="127"/>
      <c r="Y44" s="29" t="str">
        <f t="shared" si="0"/>
        <v>０</v>
      </c>
      <c r="Z44" s="63"/>
      <c r="AC44" s="63"/>
      <c r="AD44" s="63"/>
      <c r="AE44" s="63"/>
      <c r="AF44" s="63"/>
      <c r="AG44" s="63"/>
      <c r="AH44" s="63"/>
      <c r="AI44" s="63"/>
      <c r="AJ44" s="63"/>
      <c r="AK44" s="63"/>
    </row>
    <row r="45" spans="1:37" ht="36" customHeight="1">
      <c r="A45" s="128">
        <v>76</v>
      </c>
      <c r="B45" s="112"/>
      <c r="C45" s="216"/>
      <c r="D45" s="217"/>
      <c r="E45" s="218"/>
      <c r="F45" s="219"/>
      <c r="G45" s="219"/>
      <c r="H45" s="220"/>
      <c r="I45" s="220"/>
      <c r="J45" s="219"/>
      <c r="K45" s="446"/>
      <c r="L45" s="447"/>
      <c r="M45" s="447"/>
      <c r="N45" s="447"/>
      <c r="O45" s="448"/>
      <c r="P45" s="446"/>
      <c r="Q45" s="447"/>
      <c r="R45" s="447"/>
      <c r="S45" s="447"/>
      <c r="T45" s="448"/>
      <c r="U45" s="201"/>
      <c r="V45" s="128"/>
      <c r="W45" s="126"/>
      <c r="X45" s="127"/>
      <c r="Y45" s="29" t="str">
        <f t="shared" si="0"/>
        <v>０</v>
      </c>
      <c r="Z45" s="63"/>
      <c r="AC45" s="63"/>
      <c r="AD45" s="63"/>
      <c r="AE45" s="63"/>
      <c r="AF45" s="63"/>
      <c r="AG45" s="63"/>
      <c r="AH45" s="63"/>
      <c r="AI45" s="63"/>
      <c r="AJ45" s="63"/>
      <c r="AK45" s="63"/>
    </row>
    <row r="46" spans="1:37" ht="36" customHeight="1">
      <c r="A46" s="128">
        <v>77</v>
      </c>
      <c r="B46" s="112"/>
      <c r="C46" s="216"/>
      <c r="D46" s="217"/>
      <c r="E46" s="218"/>
      <c r="F46" s="219"/>
      <c r="G46" s="219"/>
      <c r="H46" s="220"/>
      <c r="I46" s="220"/>
      <c r="J46" s="219"/>
      <c r="K46" s="446"/>
      <c r="L46" s="447"/>
      <c r="M46" s="447"/>
      <c r="N46" s="447"/>
      <c r="O46" s="448"/>
      <c r="P46" s="446"/>
      <c r="Q46" s="447"/>
      <c r="R46" s="447"/>
      <c r="S46" s="447"/>
      <c r="T46" s="448"/>
      <c r="U46" s="201"/>
      <c r="V46" s="128"/>
      <c r="W46" s="126"/>
      <c r="X46" s="127"/>
      <c r="Y46" s="29" t="str">
        <f t="shared" si="0"/>
        <v>０</v>
      </c>
      <c r="Z46" s="63"/>
      <c r="AC46" s="63"/>
      <c r="AD46" s="63"/>
      <c r="AE46" s="63"/>
      <c r="AF46" s="63"/>
      <c r="AG46" s="63"/>
      <c r="AH46" s="63"/>
      <c r="AI46" s="63"/>
      <c r="AJ46" s="63"/>
      <c r="AK46" s="63"/>
    </row>
    <row r="47" spans="1:37" ht="36" customHeight="1">
      <c r="A47" s="128">
        <v>78</v>
      </c>
      <c r="B47" s="112"/>
      <c r="C47" s="216"/>
      <c r="D47" s="217"/>
      <c r="E47" s="218"/>
      <c r="F47" s="219"/>
      <c r="G47" s="219"/>
      <c r="H47" s="220"/>
      <c r="I47" s="220"/>
      <c r="J47" s="219"/>
      <c r="K47" s="446"/>
      <c r="L47" s="447"/>
      <c r="M47" s="447"/>
      <c r="N47" s="447"/>
      <c r="O47" s="448"/>
      <c r="P47" s="446"/>
      <c r="Q47" s="447"/>
      <c r="R47" s="447"/>
      <c r="S47" s="447"/>
      <c r="T47" s="448"/>
      <c r="U47" s="201"/>
      <c r="V47" s="128"/>
      <c r="W47" s="126"/>
      <c r="X47" s="127"/>
      <c r="Y47" s="29" t="str">
        <f t="shared" si="0"/>
        <v>０</v>
      </c>
      <c r="Z47" s="63"/>
      <c r="AC47" s="63"/>
      <c r="AD47" s="63"/>
      <c r="AE47" s="63"/>
      <c r="AF47" s="63"/>
      <c r="AG47" s="63"/>
      <c r="AH47" s="63"/>
      <c r="AI47" s="63"/>
      <c r="AJ47" s="63"/>
      <c r="AK47" s="63"/>
    </row>
    <row r="48" spans="1:37" ht="36" customHeight="1">
      <c r="A48" s="128">
        <v>79</v>
      </c>
      <c r="B48" s="112"/>
      <c r="C48" s="216"/>
      <c r="D48" s="217"/>
      <c r="E48" s="218"/>
      <c r="F48" s="219"/>
      <c r="G48" s="219"/>
      <c r="H48" s="220"/>
      <c r="I48" s="220"/>
      <c r="J48" s="219"/>
      <c r="K48" s="446"/>
      <c r="L48" s="447"/>
      <c r="M48" s="447"/>
      <c r="N48" s="447"/>
      <c r="O48" s="448"/>
      <c r="P48" s="446"/>
      <c r="Q48" s="447"/>
      <c r="R48" s="447"/>
      <c r="S48" s="447"/>
      <c r="T48" s="448"/>
      <c r="U48" s="201"/>
      <c r="V48" s="128"/>
      <c r="W48" s="126"/>
      <c r="X48" s="127"/>
      <c r="Y48" s="29" t="str">
        <f t="shared" si="0"/>
        <v>０</v>
      </c>
      <c r="Z48" s="63"/>
      <c r="AC48" s="63"/>
      <c r="AD48" s="63"/>
      <c r="AE48" s="63"/>
      <c r="AF48" s="63"/>
      <c r="AG48" s="63"/>
      <c r="AH48" s="63"/>
      <c r="AI48" s="63"/>
      <c r="AJ48" s="63"/>
      <c r="AK48" s="63"/>
    </row>
    <row r="49" spans="1:37" ht="36" customHeight="1">
      <c r="A49" s="128">
        <v>80</v>
      </c>
      <c r="B49" s="112"/>
      <c r="C49" s="216"/>
      <c r="D49" s="217"/>
      <c r="E49" s="219"/>
      <c r="F49" s="219"/>
      <c r="G49" s="219"/>
      <c r="H49" s="220"/>
      <c r="I49" s="220"/>
      <c r="J49" s="219"/>
      <c r="K49" s="446"/>
      <c r="L49" s="447"/>
      <c r="M49" s="447"/>
      <c r="N49" s="447"/>
      <c r="O49" s="448"/>
      <c r="P49" s="446"/>
      <c r="Q49" s="447"/>
      <c r="R49" s="447"/>
      <c r="S49" s="447"/>
      <c r="T49" s="448"/>
      <c r="U49" s="221"/>
      <c r="V49" s="128"/>
      <c r="W49" s="126"/>
      <c r="X49" s="127"/>
      <c r="Y49" s="29" t="str">
        <f t="shared" si="0"/>
        <v>０</v>
      </c>
      <c r="Z49" s="63"/>
      <c r="AC49" s="63"/>
      <c r="AD49" s="63"/>
      <c r="AE49" s="63"/>
      <c r="AF49" s="63"/>
      <c r="AG49" s="63"/>
      <c r="AH49" s="63"/>
      <c r="AI49" s="63"/>
      <c r="AJ49" s="63"/>
      <c r="AK49" s="63"/>
    </row>
    <row r="50" spans="1:37" ht="30.75" customHeight="1" thickBot="1">
      <c r="A50" s="111">
        <v>81</v>
      </c>
      <c r="B50" s="142"/>
      <c r="C50" s="222"/>
      <c r="D50" s="144"/>
      <c r="E50" s="145"/>
      <c r="F50" s="145"/>
      <c r="G50" s="145"/>
      <c r="H50" s="146"/>
      <c r="I50" s="146"/>
      <c r="J50" s="145"/>
      <c r="K50" s="424"/>
      <c r="L50" s="424"/>
      <c r="M50" s="424"/>
      <c r="N50" s="424"/>
      <c r="O50" s="424"/>
      <c r="P50" s="424"/>
      <c r="Q50" s="424"/>
      <c r="R50" s="424"/>
      <c r="S50" s="424"/>
      <c r="T50" s="424"/>
      <c r="U50" s="199"/>
      <c r="V50" s="121"/>
      <c r="W50" s="147"/>
      <c r="X50" s="127"/>
      <c r="Y50" s="29" t="str">
        <f t="shared" si="0"/>
        <v>０</v>
      </c>
      <c r="Z50" s="63"/>
      <c r="AC50" s="63"/>
      <c r="AD50" s="63"/>
      <c r="AE50" s="63"/>
      <c r="AF50" s="63"/>
      <c r="AG50" s="63"/>
      <c r="AH50" s="63"/>
      <c r="AI50" s="63"/>
      <c r="AJ50" s="63"/>
      <c r="AK50" s="63"/>
    </row>
    <row r="51" spans="1:37" ht="18.75" customHeight="1">
      <c r="A51" s="111"/>
      <c r="B51" s="148"/>
      <c r="C51" s="223"/>
      <c r="D51" s="150"/>
      <c r="E51" s="151"/>
      <c r="F51" s="151"/>
      <c r="G51" s="151"/>
      <c r="H51" s="151"/>
      <c r="I51" s="151"/>
      <c r="J51" s="151"/>
      <c r="K51" s="151"/>
      <c r="L51" s="151"/>
      <c r="M51" s="151"/>
      <c r="N51" s="151"/>
      <c r="O51" s="151"/>
      <c r="P51" s="151"/>
      <c r="Q51" s="151"/>
      <c r="R51" s="151"/>
      <c r="S51" s="151"/>
      <c r="T51" s="151"/>
      <c r="U51" s="224"/>
      <c r="V51" s="153"/>
      <c r="W51" s="111"/>
      <c r="X51" s="127"/>
      <c r="Y51" s="29" t="str">
        <f t="shared" si="0"/>
        <v>０</v>
      </c>
      <c r="Z51" s="63"/>
      <c r="AC51" s="154"/>
      <c r="AJ51" s="63"/>
      <c r="AK51" s="63"/>
    </row>
  </sheetData>
  <mergeCells count="57">
    <mergeCell ref="C13:D13"/>
    <mergeCell ref="E13:I13"/>
    <mergeCell ref="K13:T13"/>
    <mergeCell ref="K16:O16"/>
    <mergeCell ref="P16:T16"/>
    <mergeCell ref="C14:D14"/>
    <mergeCell ref="E14:I14"/>
    <mergeCell ref="K14:T14"/>
    <mergeCell ref="K15:O15"/>
    <mergeCell ref="P15:T15"/>
    <mergeCell ref="K4:T4"/>
    <mergeCell ref="J6:T6"/>
    <mergeCell ref="J7:T7"/>
    <mergeCell ref="J8:M8"/>
    <mergeCell ref="J11:L11"/>
    <mergeCell ref="K17:O17"/>
    <mergeCell ref="P17:T17"/>
    <mergeCell ref="K18:O18"/>
    <mergeCell ref="P18:T18"/>
    <mergeCell ref="K19:O19"/>
    <mergeCell ref="P19:T19"/>
    <mergeCell ref="AD21:AD22"/>
    <mergeCell ref="AD23:AD24"/>
    <mergeCell ref="K34:O34"/>
    <mergeCell ref="P34:T34"/>
    <mergeCell ref="K35:O35"/>
    <mergeCell ref="P35:T35"/>
    <mergeCell ref="K36:O36"/>
    <mergeCell ref="P36:T36"/>
    <mergeCell ref="K37:O37"/>
    <mergeCell ref="P37:T37"/>
    <mergeCell ref="K38:O38"/>
    <mergeCell ref="P38:T38"/>
    <mergeCell ref="K39:O39"/>
    <mergeCell ref="P39:T39"/>
    <mergeCell ref="K40:O40"/>
    <mergeCell ref="P40:T40"/>
    <mergeCell ref="K41:O41"/>
    <mergeCell ref="P41:T41"/>
    <mergeCell ref="K42:O42"/>
    <mergeCell ref="P42:T42"/>
    <mergeCell ref="K43:O43"/>
    <mergeCell ref="P43:T43"/>
    <mergeCell ref="K44:O44"/>
    <mergeCell ref="P44:T44"/>
    <mergeCell ref="K45:O45"/>
    <mergeCell ref="P45:T45"/>
    <mergeCell ref="K46:O46"/>
    <mergeCell ref="P46:T46"/>
    <mergeCell ref="K47:O47"/>
    <mergeCell ref="P47:T47"/>
    <mergeCell ref="K48:O48"/>
    <mergeCell ref="P48:T48"/>
    <mergeCell ref="K49:O49"/>
    <mergeCell ref="P49:T49"/>
    <mergeCell ref="K50:O50"/>
    <mergeCell ref="P50:T50"/>
  </mergeCells>
  <phoneticPr fontId="2"/>
  <conditionalFormatting sqref="C50">
    <cfRule type="expression" dxfId="5" priority="1" stopIfTrue="1">
      <formula>Y50="1"</formula>
    </cfRule>
  </conditionalFormatting>
  <conditionalFormatting sqref="C41:C49">
    <cfRule type="expression" dxfId="4" priority="2" stopIfTrue="1">
      <formula>Y41="1"</formula>
    </cfRule>
  </conditionalFormatting>
  <conditionalFormatting sqref="G32:G33">
    <cfRule type="expression" dxfId="3" priority="3" stopIfTrue="1">
      <formula>#REF!="無"</formula>
    </cfRule>
  </conditionalFormatting>
  <dataValidations count="2">
    <dataValidation type="list" allowBlank="1" showInputMessage="1" showErrorMessage="1" sqref="G32:G33 D51 K13:T13" xr:uid="{00000000-0002-0000-0100-000000000000}">
      <formula1>#REF!</formula1>
    </dataValidation>
    <dataValidation type="list" errorStyle="information" allowBlank="1" showInputMessage="1" showErrorMessage="1" sqref="D41:D50" xr:uid="{00000000-0002-0000-0100-000001000000}">
      <formula1>産業廃棄物の種類</formula1>
    </dataValidation>
  </dataValidations>
  <hyperlinks>
    <hyperlink ref="I34" location="運搬先について!A1" display="運搬先の住所" xr:uid="{00000000-0004-0000-0100-000000000000}"/>
    <hyperlink ref="G34" location="許可番号について!A1" display="運搬受託者の　許可番号" xr:uid="{00000000-0004-0000-0100-000001000000}"/>
    <hyperlink ref="J34" location="許可番号について!A1" display="処分受託者の　許可番号" xr:uid="{00000000-0004-0000-0100-000002000000}"/>
    <hyperlink ref="E34" location="'別表４（産業廃棄物換算係数）'!A1" display="排出量　（t）" xr:uid="{00000000-0004-0000-0100-000003000000}"/>
    <hyperlink ref="D34" location="'別表２，３（産業廃棄物の種類） '!A1" display="産業廃棄物の種類" xr:uid="{00000000-0004-0000-0100-000004000000}"/>
    <hyperlink ref="I15" location="運搬先について!A1" display="運搬先の住所" xr:uid="{00000000-0004-0000-0100-000005000000}"/>
    <hyperlink ref="G15" location="許可番号について!A1" display="運搬受託者の　許可番号" xr:uid="{00000000-0004-0000-0100-000006000000}"/>
    <hyperlink ref="J15" location="許可番号について!A1" display="処分受託者の　許可番号" xr:uid="{00000000-0004-0000-0100-000007000000}"/>
    <hyperlink ref="E15" location="'別表４（産業廃棄物換算係数）'!A1" display="排出量　（t）" xr:uid="{00000000-0004-0000-0100-000008000000}"/>
    <hyperlink ref="D15" location="'別表２，３（産業廃棄物の種類） '!A1" display="産業廃棄物の種類" xr:uid="{00000000-0004-0000-0100-000009000000}"/>
    <hyperlink ref="J13" location="別表１日本標準産業分類!A1" display="業種" xr:uid="{00000000-0004-0000-0100-00000A000000}"/>
  </hyperlinks>
  <pageMargins left="0.39370078740157483" right="0.35433070866141736" top="0.39370078740157483" bottom="0.19685039370078741" header="0.23622047244094491" footer="0.19685039370078741"/>
  <pageSetup paperSize="9" scale="89" fitToHeight="0" orientation="landscape" r:id="rId1"/>
  <rowBreaks count="1" manualBreakCount="1">
    <brk id="30" max="22" man="1"/>
  </rowBreaks>
  <colBreaks count="1" manualBreakCount="1">
    <brk id="23"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K51"/>
  <sheetViews>
    <sheetView view="pageBreakPreview" zoomScale="90" zoomScaleNormal="80" zoomScaleSheetLayoutView="90" workbookViewId="0">
      <selection activeCell="K14" sqref="K14:T14"/>
    </sheetView>
  </sheetViews>
  <sheetFormatPr defaultColWidth="9" defaultRowHeight="21.95" customHeight="1"/>
  <cols>
    <col min="1" max="1" width="0.375" style="63" customWidth="1"/>
    <col min="2" max="2" width="1.75" style="64" customWidth="1"/>
    <col min="3" max="3" width="3.25" style="64" customWidth="1"/>
    <col min="4" max="4" width="22.75" style="65" customWidth="1"/>
    <col min="5" max="5" width="11.75" style="64" customWidth="1"/>
    <col min="6" max="6" width="11.75" style="66" customWidth="1"/>
    <col min="7" max="8" width="16.125" style="67" customWidth="1"/>
    <col min="9" max="10" width="16.125" style="64" customWidth="1"/>
    <col min="11" max="19" width="3.75" style="64" customWidth="1"/>
    <col min="20" max="20" width="3.75" style="68" customWidth="1"/>
    <col min="21" max="21" width="0.875" style="64" customWidth="1"/>
    <col min="22" max="22" width="0.75" style="64" customWidth="1"/>
    <col min="23" max="23" width="1" style="64" customWidth="1"/>
    <col min="24" max="24" width="7.125" style="64" customWidth="1"/>
    <col min="25" max="25" width="8.25" style="64" customWidth="1"/>
    <col min="26" max="26" width="7.75" style="64" customWidth="1"/>
    <col min="27" max="27" width="7" style="64" customWidth="1"/>
    <col min="28" max="28" width="8.375" style="64" customWidth="1"/>
    <col min="29" max="29" width="7.75" style="64" customWidth="1"/>
    <col min="30" max="30" width="4.75" style="64" customWidth="1"/>
    <col min="31" max="31" width="8.375" style="64" customWidth="1"/>
    <col min="32" max="32" width="6.875" style="65" customWidth="1"/>
    <col min="33" max="33" width="8.75" style="29" customWidth="1"/>
    <col min="34" max="35" width="5.25" style="29" customWidth="1"/>
    <col min="36" max="37" width="8.75" style="29" customWidth="1"/>
    <col min="38" max="16384" width="9" style="63"/>
  </cols>
  <sheetData>
    <row r="1" spans="1:37" ht="9.75" customHeight="1"/>
    <row r="2" spans="1:37" ht="16.899999999999999" customHeight="1" thickBot="1">
      <c r="A2" s="361"/>
      <c r="B2" s="355" t="s">
        <v>0</v>
      </c>
      <c r="C2" s="355"/>
      <c r="D2" s="355"/>
      <c r="E2" s="355"/>
      <c r="F2" s="355"/>
      <c r="G2" s="355"/>
      <c r="H2" s="355"/>
      <c r="I2" s="355"/>
      <c r="J2" s="355"/>
      <c r="K2" s="355"/>
      <c r="L2" s="355"/>
      <c r="M2" s="355"/>
      <c r="N2" s="355"/>
      <c r="O2" s="355"/>
      <c r="P2" s="355"/>
      <c r="Q2" s="355"/>
      <c r="R2" s="355"/>
      <c r="S2" s="355"/>
      <c r="T2" s="355"/>
      <c r="U2" s="355"/>
      <c r="V2" s="355"/>
      <c r="W2" s="361"/>
      <c r="X2" s="175"/>
      <c r="Y2" s="175"/>
      <c r="Z2" s="29"/>
      <c r="AC2" s="29"/>
    </row>
    <row r="3" spans="1:37" ht="27" customHeight="1">
      <c r="A3" s="361"/>
      <c r="B3" s="71"/>
      <c r="C3" s="72"/>
      <c r="D3" s="72"/>
      <c r="E3" s="73"/>
      <c r="F3" s="74" t="s">
        <v>1</v>
      </c>
      <c r="G3" s="72"/>
      <c r="H3" s="72"/>
      <c r="I3" s="75"/>
      <c r="J3" s="176" t="s">
        <v>39</v>
      </c>
      <c r="K3" s="74" t="s">
        <v>2</v>
      </c>
      <c r="L3" s="72"/>
      <c r="M3" s="72"/>
      <c r="N3" s="72"/>
      <c r="O3" s="72"/>
      <c r="P3" s="72"/>
      <c r="Q3" s="72"/>
      <c r="R3" s="72"/>
      <c r="S3" s="72"/>
      <c r="T3" s="72"/>
      <c r="U3" s="72"/>
      <c r="V3" s="76"/>
      <c r="W3" s="361"/>
      <c r="X3" s="175"/>
      <c r="Y3" s="29"/>
      <c r="Z3" s="29"/>
      <c r="AC3" s="29"/>
    </row>
    <row r="4" spans="1:37" ht="27" customHeight="1">
      <c r="A4" s="361"/>
      <c r="B4" s="77"/>
      <c r="C4" s="355"/>
      <c r="D4" s="78" t="s">
        <v>3</v>
      </c>
      <c r="E4" s="67"/>
      <c r="F4" s="79"/>
      <c r="G4" s="355"/>
      <c r="H4" s="355"/>
      <c r="I4" s="357"/>
      <c r="J4" s="80"/>
      <c r="K4" s="460" t="s">
        <v>40</v>
      </c>
      <c r="L4" s="460"/>
      <c r="M4" s="460"/>
      <c r="N4" s="460"/>
      <c r="O4" s="460"/>
      <c r="P4" s="460"/>
      <c r="Q4" s="460"/>
      <c r="R4" s="460"/>
      <c r="S4" s="460"/>
      <c r="T4" s="460"/>
      <c r="U4" s="355"/>
      <c r="V4" s="81"/>
      <c r="W4" s="361"/>
      <c r="X4" s="175"/>
      <c r="Y4" s="29"/>
      <c r="Z4" s="29"/>
      <c r="AC4" s="29"/>
    </row>
    <row r="5" spans="1:37" ht="16.899999999999999" customHeight="1">
      <c r="A5" s="361"/>
      <c r="B5" s="77"/>
      <c r="C5" s="355"/>
      <c r="D5" s="63"/>
      <c r="E5" s="355"/>
      <c r="F5" s="355"/>
      <c r="G5" s="355"/>
      <c r="H5" s="355"/>
      <c r="I5" s="355" t="s">
        <v>5</v>
      </c>
      <c r="J5" s="82"/>
      <c r="K5" s="83"/>
      <c r="L5" s="82"/>
      <c r="M5" s="82"/>
      <c r="N5" s="82"/>
      <c r="O5" s="82"/>
      <c r="P5" s="82"/>
      <c r="Q5" s="82"/>
      <c r="R5" s="82"/>
      <c r="S5" s="82"/>
      <c r="T5" s="355"/>
      <c r="U5" s="355"/>
      <c r="V5" s="81"/>
      <c r="W5" s="361"/>
      <c r="X5" s="175"/>
      <c r="Y5" s="29"/>
      <c r="Z5" s="29"/>
      <c r="AC5" s="29"/>
    </row>
    <row r="6" spans="1:37" ht="27" customHeight="1">
      <c r="A6" s="361"/>
      <c r="B6" s="77"/>
      <c r="C6" s="355"/>
      <c r="D6" s="355"/>
      <c r="E6" s="355"/>
      <c r="F6" s="355"/>
      <c r="G6" s="355"/>
      <c r="H6" s="355"/>
      <c r="I6" s="84" t="s">
        <v>6</v>
      </c>
      <c r="J6" s="461" t="s">
        <v>83</v>
      </c>
      <c r="K6" s="461"/>
      <c r="L6" s="461"/>
      <c r="M6" s="461"/>
      <c r="N6" s="461"/>
      <c r="O6" s="461"/>
      <c r="P6" s="461"/>
      <c r="Q6" s="461"/>
      <c r="R6" s="461"/>
      <c r="S6" s="461"/>
      <c r="T6" s="461"/>
      <c r="U6" s="355"/>
      <c r="V6" s="81"/>
      <c r="W6" s="361"/>
      <c r="X6" s="175"/>
      <c r="Y6" s="29"/>
      <c r="Z6" s="29"/>
      <c r="AC6" s="29"/>
    </row>
    <row r="7" spans="1:37" ht="16.7" customHeight="1">
      <c r="A7" s="361"/>
      <c r="B7" s="77"/>
      <c r="C7" s="355"/>
      <c r="D7" s="355"/>
      <c r="E7" s="355"/>
      <c r="F7" s="355"/>
      <c r="G7" s="355"/>
      <c r="H7" s="355"/>
      <c r="I7" s="85" t="s">
        <v>7</v>
      </c>
      <c r="J7" s="462" t="s">
        <v>8</v>
      </c>
      <c r="K7" s="462"/>
      <c r="L7" s="462"/>
      <c r="M7" s="462"/>
      <c r="N7" s="462"/>
      <c r="O7" s="462"/>
      <c r="P7" s="462"/>
      <c r="Q7" s="462"/>
      <c r="R7" s="462"/>
      <c r="S7" s="462"/>
      <c r="T7" s="462"/>
      <c r="U7" s="355"/>
      <c r="V7" s="81"/>
      <c r="W7" s="361"/>
      <c r="X7" s="175"/>
      <c r="Y7" s="29"/>
      <c r="Z7" s="29"/>
      <c r="AC7" s="29"/>
    </row>
    <row r="8" spans="1:37" ht="35.25" customHeight="1">
      <c r="A8" s="361"/>
      <c r="B8" s="77"/>
      <c r="C8" s="355"/>
      <c r="D8" s="355"/>
      <c r="E8" s="355"/>
      <c r="F8" s="355"/>
      <c r="G8" s="355"/>
      <c r="H8" s="355"/>
      <c r="I8" s="355"/>
      <c r="J8" s="463" t="s">
        <v>84</v>
      </c>
      <c r="K8" s="463"/>
      <c r="L8" s="463"/>
      <c r="M8" s="463"/>
      <c r="N8" s="463"/>
      <c r="O8" s="79"/>
      <c r="P8" s="79"/>
      <c r="Q8" s="79"/>
      <c r="R8" s="79"/>
      <c r="S8" s="79"/>
      <c r="T8" s="79"/>
      <c r="U8" s="355"/>
      <c r="V8" s="81"/>
      <c r="W8" s="361"/>
      <c r="X8" s="175"/>
      <c r="Y8" s="29"/>
      <c r="Z8" s="29"/>
      <c r="AC8" s="29"/>
      <c r="AD8" s="67"/>
      <c r="AE8" s="67"/>
      <c r="AF8" s="66"/>
    </row>
    <row r="9" spans="1:37" ht="10.5" customHeight="1">
      <c r="A9" s="361"/>
      <c r="B9" s="77"/>
      <c r="C9" s="355"/>
      <c r="D9" s="355"/>
      <c r="E9" s="355"/>
      <c r="F9" s="355"/>
      <c r="G9" s="355"/>
      <c r="H9" s="355"/>
      <c r="I9" s="355" t="s">
        <v>9</v>
      </c>
      <c r="J9" s="177"/>
      <c r="K9" s="177"/>
      <c r="L9" s="178"/>
      <c r="M9" s="178"/>
      <c r="N9" s="178"/>
      <c r="O9" s="178"/>
      <c r="P9" s="178"/>
      <c r="Q9" s="178"/>
      <c r="R9" s="178"/>
      <c r="S9" s="178"/>
      <c r="T9" s="79"/>
      <c r="U9" s="355"/>
      <c r="V9" s="81"/>
      <c r="W9" s="361"/>
      <c r="X9" s="175"/>
      <c r="Y9" s="29"/>
      <c r="Z9" s="29"/>
      <c r="AC9" s="29"/>
      <c r="AD9" s="67"/>
      <c r="AE9" s="67"/>
      <c r="AF9" s="66"/>
    </row>
    <row r="10" spans="1:37" ht="20.100000000000001" customHeight="1">
      <c r="A10" s="361"/>
      <c r="B10" s="77"/>
      <c r="C10" s="355"/>
      <c r="D10" s="355"/>
      <c r="E10" s="355"/>
      <c r="F10" s="355"/>
      <c r="G10" s="355"/>
      <c r="H10" s="355"/>
      <c r="I10" s="82" t="s">
        <v>10</v>
      </c>
      <c r="J10" s="177" t="s">
        <v>43</v>
      </c>
      <c r="K10" s="177"/>
      <c r="L10" s="178"/>
      <c r="M10" s="178"/>
      <c r="N10" s="178"/>
      <c r="O10" s="178"/>
      <c r="P10" s="178"/>
      <c r="Q10" s="178"/>
      <c r="R10" s="178"/>
      <c r="S10" s="178"/>
      <c r="T10" s="79"/>
      <c r="U10" s="355"/>
      <c r="V10" s="81"/>
      <c r="W10" s="361"/>
      <c r="X10" s="175"/>
      <c r="Y10" s="29"/>
      <c r="Z10" s="29"/>
      <c r="AC10" s="29"/>
      <c r="AD10" s="358"/>
      <c r="AE10" s="67"/>
      <c r="AF10" s="66"/>
    </row>
    <row r="11" spans="1:37" ht="9" customHeight="1">
      <c r="A11" s="361"/>
      <c r="B11" s="77"/>
      <c r="C11" s="355"/>
      <c r="D11" s="355"/>
      <c r="E11" s="355"/>
      <c r="F11" s="355"/>
      <c r="G11" s="355"/>
      <c r="H11" s="355"/>
      <c r="I11" s="86"/>
      <c r="J11" s="464"/>
      <c r="K11" s="464"/>
      <c r="L11" s="465"/>
      <c r="M11" s="361"/>
      <c r="N11" s="361"/>
      <c r="O11" s="361"/>
      <c r="P11" s="361"/>
      <c r="Q11" s="361"/>
      <c r="R11" s="361"/>
      <c r="S11" s="361"/>
      <c r="T11" s="87"/>
      <c r="U11" s="355"/>
      <c r="V11" s="81"/>
      <c r="W11" s="361"/>
      <c r="X11" s="175"/>
      <c r="Y11" s="29"/>
      <c r="Z11" s="29"/>
      <c r="AC11" s="29"/>
      <c r="AD11" s="358"/>
      <c r="AE11" s="67"/>
      <c r="AF11" s="66"/>
    </row>
    <row r="12" spans="1:37" s="99" customFormat="1" ht="19.5" customHeight="1">
      <c r="A12" s="179"/>
      <c r="B12" s="88" t="s">
        <v>11</v>
      </c>
      <c r="C12" s="89" t="s">
        <v>44</v>
      </c>
      <c r="D12" s="90"/>
      <c r="E12" s="90"/>
      <c r="F12" s="90"/>
      <c r="G12" s="90"/>
      <c r="H12" s="91" t="str">
        <f>"令和　"&amp;J3</f>
        <v>令和　XX</v>
      </c>
      <c r="I12" s="91" t="s">
        <v>13</v>
      </c>
      <c r="J12" s="91"/>
      <c r="K12" s="91"/>
      <c r="L12" s="91"/>
      <c r="M12" s="91"/>
      <c r="N12" s="91"/>
      <c r="O12" s="91"/>
      <c r="P12" s="91"/>
      <c r="Q12" s="91"/>
      <c r="R12" s="91"/>
      <c r="S12" s="91"/>
      <c r="T12" s="91"/>
      <c r="U12" s="91"/>
      <c r="V12" s="92"/>
      <c r="W12" s="179"/>
      <c r="X12" s="180"/>
      <c r="Y12" s="181"/>
      <c r="Z12" s="181"/>
      <c r="AA12" s="95"/>
      <c r="AB12" s="95"/>
      <c r="AC12" s="181"/>
      <c r="AD12" s="96"/>
      <c r="AE12" s="97"/>
      <c r="AF12" s="98"/>
      <c r="AG12" s="181"/>
      <c r="AH12" s="181"/>
      <c r="AI12" s="181"/>
      <c r="AJ12" s="181"/>
      <c r="AK12" s="181"/>
    </row>
    <row r="13" spans="1:37" ht="27.6" customHeight="1">
      <c r="A13" s="361"/>
      <c r="B13" s="77"/>
      <c r="C13" s="452" t="s">
        <v>14</v>
      </c>
      <c r="D13" s="454"/>
      <c r="E13" s="466" t="s">
        <v>85</v>
      </c>
      <c r="F13" s="467"/>
      <c r="G13" s="467"/>
      <c r="H13" s="467"/>
      <c r="I13" s="468"/>
      <c r="J13" s="182" t="s">
        <v>15</v>
      </c>
      <c r="K13" s="469" t="s">
        <v>86</v>
      </c>
      <c r="L13" s="470"/>
      <c r="M13" s="470"/>
      <c r="N13" s="470"/>
      <c r="O13" s="470"/>
      <c r="P13" s="470"/>
      <c r="Q13" s="470"/>
      <c r="R13" s="470"/>
      <c r="S13" s="470"/>
      <c r="T13" s="471"/>
      <c r="U13" s="355"/>
      <c r="V13" s="81"/>
      <c r="W13" s="361"/>
      <c r="X13" s="175"/>
      <c r="Y13" s="29"/>
      <c r="Z13" s="29"/>
      <c r="AC13" s="29"/>
      <c r="AD13" s="358"/>
      <c r="AE13" s="67"/>
      <c r="AF13" s="66"/>
    </row>
    <row r="14" spans="1:37" ht="41.25" customHeight="1">
      <c r="A14" s="361"/>
      <c r="B14" s="77"/>
      <c r="C14" s="472" t="s">
        <v>16</v>
      </c>
      <c r="D14" s="473"/>
      <c r="E14" s="474" t="s">
        <v>87</v>
      </c>
      <c r="F14" s="475"/>
      <c r="G14" s="475"/>
      <c r="H14" s="475"/>
      <c r="I14" s="476"/>
      <c r="J14" s="183" t="s">
        <v>17</v>
      </c>
      <c r="K14" s="477" t="s">
        <v>48</v>
      </c>
      <c r="L14" s="478"/>
      <c r="M14" s="478"/>
      <c r="N14" s="478"/>
      <c r="O14" s="478"/>
      <c r="P14" s="478"/>
      <c r="Q14" s="478"/>
      <c r="R14" s="478"/>
      <c r="S14" s="478"/>
      <c r="T14" s="479"/>
      <c r="U14" s="355"/>
      <c r="V14" s="81"/>
      <c r="W14" s="361"/>
      <c r="X14" s="175"/>
      <c r="Y14" s="29"/>
      <c r="Z14" s="29"/>
      <c r="AC14" s="29"/>
      <c r="AD14" s="358"/>
      <c r="AE14" s="67"/>
      <c r="AF14" s="66"/>
    </row>
    <row r="15" spans="1:37" ht="33" customHeight="1">
      <c r="A15" s="361"/>
      <c r="B15" s="77"/>
      <c r="C15" s="101" t="s">
        <v>18</v>
      </c>
      <c r="D15" s="184" t="s">
        <v>19</v>
      </c>
      <c r="E15" s="184" t="s">
        <v>20</v>
      </c>
      <c r="F15" s="359" t="s">
        <v>21</v>
      </c>
      <c r="G15" s="185" t="s">
        <v>22</v>
      </c>
      <c r="H15" s="359" t="s">
        <v>23</v>
      </c>
      <c r="I15" s="184" t="s">
        <v>24</v>
      </c>
      <c r="J15" s="185" t="s">
        <v>25</v>
      </c>
      <c r="K15" s="455" t="s">
        <v>26</v>
      </c>
      <c r="L15" s="455"/>
      <c r="M15" s="455"/>
      <c r="N15" s="455"/>
      <c r="O15" s="455"/>
      <c r="P15" s="456" t="s">
        <v>27</v>
      </c>
      <c r="Q15" s="456"/>
      <c r="R15" s="456"/>
      <c r="S15" s="456"/>
      <c r="T15" s="456"/>
      <c r="U15" s="104"/>
      <c r="V15" s="81"/>
      <c r="W15" s="361"/>
      <c r="X15" s="175"/>
      <c r="Y15" s="29"/>
      <c r="Z15" s="29"/>
      <c r="AC15" s="29"/>
      <c r="AD15" s="358"/>
      <c r="AE15" s="67"/>
      <c r="AF15" s="66"/>
    </row>
    <row r="16" spans="1:37" ht="36" customHeight="1">
      <c r="A16" s="361"/>
      <c r="B16" s="77"/>
      <c r="C16" s="186">
        <v>1</v>
      </c>
      <c r="D16" s="225" t="s">
        <v>88</v>
      </c>
      <c r="E16" s="226">
        <v>25</v>
      </c>
      <c r="F16" s="227">
        <v>8</v>
      </c>
      <c r="G16" s="228" t="s">
        <v>89</v>
      </c>
      <c r="H16" s="229" t="s">
        <v>51</v>
      </c>
      <c r="I16" s="230" t="s">
        <v>52</v>
      </c>
      <c r="J16" s="231" t="s">
        <v>90</v>
      </c>
      <c r="K16" s="480" t="s">
        <v>54</v>
      </c>
      <c r="L16" s="481"/>
      <c r="M16" s="481"/>
      <c r="N16" s="481"/>
      <c r="O16" s="482"/>
      <c r="P16" s="480"/>
      <c r="Q16" s="481"/>
      <c r="R16" s="481"/>
      <c r="S16" s="481"/>
      <c r="T16" s="482"/>
      <c r="U16" s="355"/>
      <c r="V16" s="81"/>
      <c r="W16" s="361"/>
      <c r="X16" s="175"/>
      <c r="Y16" s="29" t="str">
        <f>IF((COUNTIF(D16,"*7000*")&gt;0)+(COUNTIF(D16,"*7010*")&gt;0)+(COUNTIF(D16,"*7100*")&gt;0)+(COUNTIF(D16,"*7110*")&gt;0)+(COUNTIF(D16,"*7200*")&gt;0)+(COUNTIF(D16,"*7210*")&gt;0)+(COUNTIF(D16,"*7300*")&gt;0)+(COUNTIF(D16,"*7411*")&gt;0)+(COUNTIF(D16,"*7412*")&gt;0)+(COUNTIF(D16,"*7413*")&gt;0)+(COUNTIF(D16,"*7421*")&gt;0)+(COUNTIF(D16,"*7422*")&gt;0)+(COUNTIF(D16,"*7423*")&gt;0)+(COUNTIF(D16,"*7424*")&gt;0)+(COUNTIF(D16,"*7425*")&gt;0)+(COUNTIF(D16,"*7426*")&gt;0)+(COUNTIF(D16,"*7427*")&gt;0)+(COUNTIF(D16,"*7428*")&gt;0)+(COUNTIF(D16,"*7429*")&gt;0)+(COUNTIF(D16,"*7900*")&gt;0),"1","０")</f>
        <v>０</v>
      </c>
      <c r="Z16" s="29"/>
      <c r="AA16" s="29"/>
      <c r="AB16" s="29"/>
      <c r="AC16" s="29"/>
      <c r="AD16" s="358"/>
      <c r="AE16" s="194"/>
      <c r="AF16" s="194"/>
    </row>
    <row r="17" spans="1:37" ht="36" customHeight="1">
      <c r="A17" s="361"/>
      <c r="B17" s="77"/>
      <c r="C17" s="186">
        <v>2</v>
      </c>
      <c r="D17" s="232" t="s">
        <v>91</v>
      </c>
      <c r="E17" s="226">
        <v>118</v>
      </c>
      <c r="F17" s="233">
        <v>10</v>
      </c>
      <c r="G17" s="231" t="s">
        <v>92</v>
      </c>
      <c r="H17" s="234" t="s">
        <v>57</v>
      </c>
      <c r="I17" s="230" t="s">
        <v>58</v>
      </c>
      <c r="J17" s="231" t="s">
        <v>93</v>
      </c>
      <c r="K17" s="480" t="s">
        <v>94</v>
      </c>
      <c r="L17" s="481"/>
      <c r="M17" s="481"/>
      <c r="N17" s="481"/>
      <c r="O17" s="482"/>
      <c r="P17" s="480"/>
      <c r="Q17" s="481"/>
      <c r="R17" s="481"/>
      <c r="S17" s="481"/>
      <c r="T17" s="482"/>
      <c r="U17" s="355"/>
      <c r="V17" s="81"/>
      <c r="W17" s="361"/>
      <c r="X17" s="175"/>
      <c r="Y17" s="29" t="str">
        <f t="shared" ref="Y17:Y51" si="0">IF((COUNTIF(D17,"*7000*")&gt;0)+(COUNTIF(D17,"*7010*")&gt;0)+(COUNTIF(D17,"*7100*")&gt;0)+(COUNTIF(D17,"*7110*")&gt;0)+(COUNTIF(D17,"*7200*")&gt;0)+(COUNTIF(D17,"*7210*")&gt;0)+(COUNTIF(D17,"*7300*")&gt;0)+(COUNTIF(D17,"*7411*")&gt;0)+(COUNTIF(D17,"*7412*")&gt;0)+(COUNTIF(D17,"*7413*")&gt;0)+(COUNTIF(D17,"*7421*")&gt;0)+(COUNTIF(D17,"*7422*")&gt;0)+(COUNTIF(D17,"*7423*")&gt;0)+(COUNTIF(D17,"*7424*")&gt;0)+(COUNTIF(D17,"*7425*")&gt;0)+(COUNTIF(D17,"*7426*")&gt;0)+(COUNTIF(D17,"*7427*")&gt;0)+(COUNTIF(D17,"*7428*")&gt;0)+(COUNTIF(D17,"*7429*")&gt;0)+(COUNTIF(D17,"*7900*")&gt;0),"1","０")</f>
        <v>０</v>
      </c>
      <c r="Z17" s="29"/>
      <c r="AC17" s="29"/>
      <c r="AD17" s="358"/>
      <c r="AE17" s="67"/>
      <c r="AF17" s="66"/>
    </row>
    <row r="18" spans="1:37" ht="36" customHeight="1">
      <c r="A18" s="361"/>
      <c r="B18" s="77"/>
      <c r="C18" s="196">
        <v>3</v>
      </c>
      <c r="D18" s="232" t="s">
        <v>91</v>
      </c>
      <c r="E18" s="226">
        <v>2</v>
      </c>
      <c r="F18" s="233">
        <v>1</v>
      </c>
      <c r="G18" s="231" t="s">
        <v>95</v>
      </c>
      <c r="H18" s="229" t="s">
        <v>96</v>
      </c>
      <c r="I18" s="230" t="s">
        <v>66</v>
      </c>
      <c r="J18" s="231" t="s">
        <v>97</v>
      </c>
      <c r="K18" s="480" t="s">
        <v>68</v>
      </c>
      <c r="L18" s="481"/>
      <c r="M18" s="481"/>
      <c r="N18" s="481"/>
      <c r="O18" s="482"/>
      <c r="P18" s="480"/>
      <c r="Q18" s="481"/>
      <c r="R18" s="481"/>
      <c r="S18" s="481"/>
      <c r="T18" s="482"/>
      <c r="U18" s="355"/>
      <c r="V18" s="81"/>
      <c r="W18" s="361"/>
      <c r="X18" s="175"/>
      <c r="Y18" s="29" t="str">
        <f t="shared" si="0"/>
        <v>０</v>
      </c>
      <c r="Z18" s="29"/>
      <c r="AC18" s="29"/>
      <c r="AD18" s="358"/>
      <c r="AE18" s="67"/>
      <c r="AF18" s="66"/>
    </row>
    <row r="19" spans="1:37" ht="36" customHeight="1">
      <c r="A19" s="361"/>
      <c r="B19" s="77"/>
      <c r="C19" s="196">
        <v>4</v>
      </c>
      <c r="D19" s="232" t="s">
        <v>98</v>
      </c>
      <c r="E19" s="235">
        <v>1</v>
      </c>
      <c r="F19" s="227">
        <v>1</v>
      </c>
      <c r="G19" s="231" t="s">
        <v>95</v>
      </c>
      <c r="H19" s="229" t="s">
        <v>96</v>
      </c>
      <c r="I19" s="230" t="s">
        <v>66</v>
      </c>
      <c r="J19" s="231" t="s">
        <v>99</v>
      </c>
      <c r="K19" s="480" t="s">
        <v>68</v>
      </c>
      <c r="L19" s="481"/>
      <c r="M19" s="481"/>
      <c r="N19" s="481"/>
      <c r="O19" s="482"/>
      <c r="P19" s="480"/>
      <c r="Q19" s="481"/>
      <c r="R19" s="481"/>
      <c r="S19" s="481"/>
      <c r="T19" s="482"/>
      <c r="U19" s="355"/>
      <c r="V19" s="81"/>
      <c r="W19" s="361"/>
      <c r="X19" s="175"/>
      <c r="Y19" s="29" t="str">
        <f t="shared" si="0"/>
        <v>０</v>
      </c>
      <c r="Z19" s="29"/>
      <c r="AC19" s="29"/>
      <c r="AD19" s="358"/>
      <c r="AE19" s="67"/>
      <c r="AF19" s="66"/>
    </row>
    <row r="20" spans="1:37" ht="3.6" customHeight="1">
      <c r="A20" s="361"/>
      <c r="B20" s="77"/>
      <c r="C20" s="355"/>
      <c r="D20" s="355"/>
      <c r="E20" s="355"/>
      <c r="F20" s="355"/>
      <c r="G20" s="355"/>
      <c r="H20" s="355"/>
      <c r="I20" s="355"/>
      <c r="J20" s="355"/>
      <c r="K20" s="355"/>
      <c r="L20" s="355"/>
      <c r="M20" s="355"/>
      <c r="N20" s="355"/>
      <c r="O20" s="355"/>
      <c r="P20" s="355"/>
      <c r="Q20" s="355"/>
      <c r="R20" s="355"/>
      <c r="S20" s="355"/>
      <c r="T20" s="355"/>
      <c r="U20" s="355"/>
      <c r="V20" s="81"/>
      <c r="W20" s="361"/>
      <c r="X20" s="175"/>
      <c r="Y20" s="29" t="str">
        <f t="shared" si="0"/>
        <v>０</v>
      </c>
      <c r="Z20" s="29"/>
      <c r="AC20" s="29"/>
      <c r="AD20" s="358"/>
      <c r="AE20" s="67"/>
      <c r="AF20" s="66"/>
    </row>
    <row r="21" spans="1:37" ht="11.65" customHeight="1">
      <c r="A21" s="361"/>
      <c r="B21" s="77"/>
      <c r="C21" s="106" t="s">
        <v>28</v>
      </c>
      <c r="D21" s="355"/>
      <c r="E21" s="355"/>
      <c r="F21" s="355"/>
      <c r="G21" s="355"/>
      <c r="H21" s="355"/>
      <c r="I21" s="355"/>
      <c r="J21" s="355"/>
      <c r="K21" s="355"/>
      <c r="L21" s="355"/>
      <c r="M21" s="355"/>
      <c r="N21" s="355"/>
      <c r="O21" s="355"/>
      <c r="P21" s="355"/>
      <c r="Q21" s="355"/>
      <c r="R21" s="355"/>
      <c r="S21" s="355"/>
      <c r="T21" s="355"/>
      <c r="U21" s="355"/>
      <c r="V21" s="81"/>
      <c r="W21" s="361"/>
      <c r="X21" s="175"/>
      <c r="Y21" s="29" t="str">
        <f t="shared" si="0"/>
        <v>０</v>
      </c>
      <c r="Z21" s="194"/>
      <c r="AA21" s="67"/>
      <c r="AB21" s="67"/>
      <c r="AC21" s="194"/>
      <c r="AD21" s="430"/>
      <c r="AE21" s="67"/>
      <c r="AF21" s="66"/>
    </row>
    <row r="22" spans="1:37" ht="13.5">
      <c r="A22" s="361"/>
      <c r="B22" s="77"/>
      <c r="C22" s="106" t="s">
        <v>29</v>
      </c>
      <c r="D22" s="355"/>
      <c r="E22" s="355"/>
      <c r="F22" s="355"/>
      <c r="G22" s="355"/>
      <c r="H22" s="355"/>
      <c r="I22" s="355"/>
      <c r="J22" s="355"/>
      <c r="K22" s="355"/>
      <c r="L22" s="355"/>
      <c r="M22" s="355"/>
      <c r="N22" s="355"/>
      <c r="O22" s="355"/>
      <c r="P22" s="355"/>
      <c r="Q22" s="355"/>
      <c r="R22" s="355"/>
      <c r="S22" s="355"/>
      <c r="T22" s="355"/>
      <c r="U22" s="355"/>
      <c r="V22" s="81"/>
      <c r="W22" s="361"/>
      <c r="X22" s="175"/>
      <c r="Y22" s="29" t="str">
        <f t="shared" si="0"/>
        <v>０</v>
      </c>
      <c r="Z22" s="194"/>
      <c r="AA22" s="67"/>
      <c r="AB22" s="67"/>
      <c r="AC22" s="194"/>
      <c r="AD22" s="430"/>
      <c r="AE22" s="67"/>
      <c r="AF22" s="66"/>
    </row>
    <row r="23" spans="1:37" ht="13.5">
      <c r="A23" s="361"/>
      <c r="B23" s="77"/>
      <c r="C23" s="106" t="s">
        <v>30</v>
      </c>
      <c r="D23" s="355"/>
      <c r="E23" s="355"/>
      <c r="F23" s="355"/>
      <c r="G23" s="355"/>
      <c r="H23" s="355"/>
      <c r="I23" s="355"/>
      <c r="J23" s="355"/>
      <c r="K23" s="355"/>
      <c r="L23" s="355"/>
      <c r="M23" s="355"/>
      <c r="N23" s="355"/>
      <c r="O23" s="355"/>
      <c r="P23" s="355"/>
      <c r="Q23" s="355"/>
      <c r="R23" s="355"/>
      <c r="S23" s="355"/>
      <c r="T23" s="355"/>
      <c r="U23" s="355"/>
      <c r="V23" s="81"/>
      <c r="W23" s="361"/>
      <c r="X23" s="175"/>
      <c r="Y23" s="29" t="str">
        <f t="shared" si="0"/>
        <v>０</v>
      </c>
      <c r="Z23" s="194"/>
      <c r="AA23" s="358"/>
      <c r="AB23" s="67"/>
      <c r="AC23" s="194"/>
      <c r="AD23" s="430"/>
      <c r="AE23" s="67"/>
      <c r="AF23" s="66"/>
    </row>
    <row r="24" spans="1:37" ht="13.5">
      <c r="A24" s="361"/>
      <c r="B24" s="77"/>
      <c r="C24" s="106" t="s">
        <v>31</v>
      </c>
      <c r="D24" s="355"/>
      <c r="E24" s="355"/>
      <c r="F24" s="355"/>
      <c r="G24" s="355"/>
      <c r="H24" s="355"/>
      <c r="I24" s="355"/>
      <c r="J24" s="355"/>
      <c r="K24" s="355"/>
      <c r="L24" s="355"/>
      <c r="M24" s="355"/>
      <c r="N24" s="355"/>
      <c r="O24" s="355"/>
      <c r="P24" s="355"/>
      <c r="Q24" s="355"/>
      <c r="R24" s="355"/>
      <c r="S24" s="355"/>
      <c r="T24" s="355"/>
      <c r="U24" s="355"/>
      <c r="V24" s="81"/>
      <c r="W24" s="361"/>
      <c r="X24" s="175"/>
      <c r="Y24" s="29" t="str">
        <f t="shared" si="0"/>
        <v>０</v>
      </c>
      <c r="Z24" s="194"/>
      <c r="AA24" s="358"/>
      <c r="AB24" s="67"/>
      <c r="AC24" s="194"/>
      <c r="AD24" s="430"/>
      <c r="AE24" s="67"/>
      <c r="AF24" s="66"/>
    </row>
    <row r="25" spans="1:37" ht="13.5">
      <c r="A25" s="361"/>
      <c r="B25" s="77"/>
      <c r="C25" s="106" t="s">
        <v>32</v>
      </c>
      <c r="D25" s="355"/>
      <c r="E25" s="355"/>
      <c r="F25" s="355"/>
      <c r="G25" s="355"/>
      <c r="H25" s="355"/>
      <c r="I25" s="355"/>
      <c r="J25" s="355"/>
      <c r="K25" s="355"/>
      <c r="L25" s="355"/>
      <c r="M25" s="355"/>
      <c r="N25" s="355"/>
      <c r="O25" s="355"/>
      <c r="P25" s="355"/>
      <c r="Q25" s="355"/>
      <c r="R25" s="355"/>
      <c r="S25" s="355"/>
      <c r="T25" s="355"/>
      <c r="U25" s="355"/>
      <c r="V25" s="81"/>
      <c r="W25" s="361"/>
      <c r="X25" s="175"/>
      <c r="Y25" s="29" t="str">
        <f t="shared" si="0"/>
        <v>０</v>
      </c>
      <c r="Z25" s="194"/>
      <c r="AA25" s="358"/>
      <c r="AB25" s="67"/>
      <c r="AC25" s="194"/>
      <c r="AD25" s="358"/>
      <c r="AE25" s="67"/>
      <c r="AF25" s="66"/>
    </row>
    <row r="26" spans="1:37" ht="13.5">
      <c r="A26" s="361"/>
      <c r="B26" s="77"/>
      <c r="C26" s="106" t="s">
        <v>33</v>
      </c>
      <c r="D26" s="355"/>
      <c r="E26" s="355"/>
      <c r="F26" s="355"/>
      <c r="G26" s="355"/>
      <c r="H26" s="355"/>
      <c r="I26" s="355"/>
      <c r="J26" s="355"/>
      <c r="K26" s="355"/>
      <c r="L26" s="355"/>
      <c r="M26" s="355"/>
      <c r="N26" s="355"/>
      <c r="O26" s="355"/>
      <c r="P26" s="355"/>
      <c r="Q26" s="355"/>
      <c r="R26" s="355"/>
      <c r="S26" s="355"/>
      <c r="T26" s="355"/>
      <c r="U26" s="355"/>
      <c r="V26" s="81"/>
      <c r="W26" s="361"/>
      <c r="X26" s="175"/>
      <c r="Y26" s="29" t="str">
        <f t="shared" si="0"/>
        <v>０</v>
      </c>
      <c r="Z26" s="194"/>
      <c r="AA26" s="358"/>
      <c r="AB26" s="67"/>
      <c r="AC26" s="194"/>
      <c r="AD26" s="358"/>
      <c r="AE26" s="67"/>
      <c r="AF26" s="66"/>
    </row>
    <row r="27" spans="1:37" ht="13.5">
      <c r="A27" s="361"/>
      <c r="B27" s="77"/>
      <c r="C27" s="106"/>
      <c r="D27" s="106" t="s">
        <v>34</v>
      </c>
      <c r="E27" s="355"/>
      <c r="F27" s="355"/>
      <c r="G27" s="355"/>
      <c r="H27" s="355"/>
      <c r="I27" s="355"/>
      <c r="J27" s="355"/>
      <c r="K27" s="355"/>
      <c r="L27" s="355"/>
      <c r="M27" s="355"/>
      <c r="N27" s="355"/>
      <c r="O27" s="355"/>
      <c r="P27" s="355"/>
      <c r="Q27" s="355"/>
      <c r="R27" s="355"/>
      <c r="S27" s="355"/>
      <c r="T27" s="355"/>
      <c r="U27" s="355"/>
      <c r="V27" s="81"/>
      <c r="W27" s="361"/>
      <c r="X27" s="175"/>
      <c r="Y27" s="29" t="str">
        <f t="shared" si="0"/>
        <v>０</v>
      </c>
      <c r="Z27" s="194"/>
      <c r="AA27" s="358"/>
      <c r="AB27" s="67"/>
      <c r="AC27" s="194"/>
      <c r="AD27" s="358"/>
      <c r="AE27" s="67"/>
      <c r="AF27" s="66"/>
    </row>
    <row r="28" spans="1:37" ht="13.5">
      <c r="A28" s="361"/>
      <c r="B28" s="77"/>
      <c r="C28" s="106" t="s">
        <v>35</v>
      </c>
      <c r="D28" s="355"/>
      <c r="E28" s="355"/>
      <c r="F28" s="355"/>
      <c r="G28" s="355"/>
      <c r="H28" s="355"/>
      <c r="I28" s="355"/>
      <c r="J28" s="355"/>
      <c r="K28" s="355"/>
      <c r="L28" s="355"/>
      <c r="M28" s="355"/>
      <c r="N28" s="355"/>
      <c r="O28" s="355"/>
      <c r="P28" s="355"/>
      <c r="Q28" s="355"/>
      <c r="R28" s="355"/>
      <c r="S28" s="355"/>
      <c r="T28" s="355"/>
      <c r="U28" s="355"/>
      <c r="V28" s="81"/>
      <c r="W28" s="361"/>
      <c r="X28" s="175"/>
      <c r="Y28" s="29" t="str">
        <f t="shared" si="0"/>
        <v>０</v>
      </c>
      <c r="Z28" s="194"/>
      <c r="AA28" s="358"/>
      <c r="AB28" s="67"/>
      <c r="AC28" s="194"/>
      <c r="AD28" s="107"/>
      <c r="AE28" s="67"/>
      <c r="AF28" s="66"/>
    </row>
    <row r="29" spans="1:37" ht="13.5">
      <c r="A29" s="361"/>
      <c r="B29" s="77"/>
      <c r="C29" s="106" t="s">
        <v>36</v>
      </c>
      <c r="D29" s="355"/>
      <c r="E29" s="355"/>
      <c r="F29" s="355"/>
      <c r="G29" s="355"/>
      <c r="H29" s="355"/>
      <c r="I29" s="355"/>
      <c r="J29" s="355"/>
      <c r="K29" s="355"/>
      <c r="L29" s="355" t="s">
        <v>37</v>
      </c>
      <c r="M29" s="355"/>
      <c r="N29" s="355"/>
      <c r="O29" s="355"/>
      <c r="P29" s="355"/>
      <c r="Q29" s="355"/>
      <c r="R29" s="355"/>
      <c r="S29" s="355"/>
      <c r="T29" s="355"/>
      <c r="U29" s="355"/>
      <c r="V29" s="81"/>
      <c r="W29" s="361"/>
      <c r="X29" s="175"/>
      <c r="Y29" s="29" t="str">
        <f t="shared" si="0"/>
        <v>０</v>
      </c>
      <c r="Z29" s="194"/>
      <c r="AA29" s="358"/>
      <c r="AB29" s="67"/>
      <c r="AC29" s="194"/>
      <c r="AD29" s="67"/>
      <c r="AE29" s="67"/>
      <c r="AF29" s="66"/>
    </row>
    <row r="30" spans="1:37" ht="8.4499999999999993" customHeight="1" thickBot="1">
      <c r="A30" s="361"/>
      <c r="B30" s="108"/>
      <c r="C30" s="109"/>
      <c r="D30" s="109"/>
      <c r="E30" s="109"/>
      <c r="F30" s="109"/>
      <c r="G30" s="109"/>
      <c r="H30" s="109"/>
      <c r="I30" s="109"/>
      <c r="J30" s="109"/>
      <c r="K30" s="109"/>
      <c r="L30" s="109"/>
      <c r="M30" s="109"/>
      <c r="N30" s="109"/>
      <c r="O30" s="109"/>
      <c r="P30" s="109"/>
      <c r="Q30" s="109"/>
      <c r="R30" s="109"/>
      <c r="S30" s="109"/>
      <c r="T30" s="109"/>
      <c r="U30" s="109"/>
      <c r="V30" s="110"/>
      <c r="W30" s="361"/>
      <c r="X30" s="175"/>
      <c r="Y30" s="29" t="str">
        <f t="shared" si="0"/>
        <v>０</v>
      </c>
      <c r="Z30" s="194"/>
      <c r="AA30" s="358"/>
      <c r="AB30" s="67"/>
      <c r="AC30" s="194"/>
      <c r="AD30" s="67"/>
      <c r="AE30" s="67"/>
      <c r="AF30" s="66"/>
    </row>
    <row r="31" spans="1:37" s="194" customFormat="1" ht="5.0999999999999996" customHeight="1">
      <c r="A31" s="361"/>
      <c r="B31" s="355"/>
      <c r="C31" s="355"/>
      <c r="D31" s="355"/>
      <c r="E31" s="355"/>
      <c r="F31" s="355"/>
      <c r="G31" s="355"/>
      <c r="H31" s="355"/>
      <c r="I31" s="355"/>
      <c r="J31" s="355"/>
      <c r="K31" s="355"/>
      <c r="L31" s="355"/>
      <c r="M31" s="355"/>
      <c r="N31" s="355"/>
      <c r="O31" s="355"/>
      <c r="P31" s="355"/>
      <c r="Q31" s="355"/>
      <c r="R31" s="355"/>
      <c r="S31" s="355"/>
      <c r="T31" s="355"/>
      <c r="U31" s="355"/>
      <c r="V31" s="355"/>
      <c r="W31" s="361"/>
      <c r="X31" s="361"/>
      <c r="Y31" s="29" t="str">
        <f t="shared" si="0"/>
        <v>０</v>
      </c>
      <c r="AA31" s="358"/>
    </row>
    <row r="32" spans="1:37" ht="18.75" customHeight="1" thickBot="1">
      <c r="A32" s="111">
        <v>64</v>
      </c>
      <c r="B32" s="112"/>
      <c r="C32" s="113"/>
      <c r="D32" s="114"/>
      <c r="E32" s="115"/>
      <c r="F32" s="115"/>
      <c r="G32" s="116"/>
      <c r="H32" s="198"/>
      <c r="I32" s="118"/>
      <c r="J32" s="119"/>
      <c r="K32" s="120"/>
      <c r="L32" s="120"/>
      <c r="M32" s="120"/>
      <c r="N32" s="121"/>
      <c r="O32" s="121"/>
      <c r="P32" s="122"/>
      <c r="Q32" s="121" t="s">
        <v>38</v>
      </c>
      <c r="R32" s="123"/>
      <c r="S32" s="121"/>
      <c r="T32" s="124"/>
      <c r="U32" s="199"/>
      <c r="V32" s="126"/>
      <c r="W32" s="126"/>
      <c r="X32" s="127"/>
      <c r="Y32" s="29" t="str">
        <f t="shared" si="0"/>
        <v>０</v>
      </c>
      <c r="Z32" s="63"/>
      <c r="AC32" s="63"/>
      <c r="AD32" s="63"/>
      <c r="AE32" s="63"/>
      <c r="AF32" s="63"/>
      <c r="AG32" s="63"/>
      <c r="AH32" s="63"/>
      <c r="AI32" s="63"/>
      <c r="AJ32" s="63"/>
      <c r="AK32" s="63"/>
    </row>
    <row r="33" spans="1:37" ht="14.25" customHeight="1">
      <c r="A33" s="128"/>
      <c r="B33" s="129"/>
      <c r="C33" s="130"/>
      <c r="D33" s="131"/>
      <c r="E33" s="132"/>
      <c r="F33" s="133"/>
      <c r="G33" s="134"/>
      <c r="H33" s="200"/>
      <c r="I33" s="136"/>
      <c r="J33" s="137"/>
      <c r="K33" s="138"/>
      <c r="L33" s="138"/>
      <c r="M33" s="138"/>
      <c r="N33" s="138"/>
      <c r="O33" s="138"/>
      <c r="P33" s="138"/>
      <c r="Q33" s="138"/>
      <c r="R33" s="138"/>
      <c r="S33" s="138"/>
      <c r="T33" s="138"/>
      <c r="U33" s="201"/>
      <c r="V33" s="140"/>
      <c r="W33" s="126"/>
      <c r="X33" s="127"/>
      <c r="Y33" s="29" t="str">
        <f t="shared" si="0"/>
        <v>０</v>
      </c>
      <c r="Z33" s="63"/>
      <c r="AC33" s="63"/>
      <c r="AD33" s="63"/>
      <c r="AE33" s="63"/>
      <c r="AF33" s="63"/>
      <c r="AG33" s="63"/>
      <c r="AH33" s="63"/>
      <c r="AI33" s="63"/>
      <c r="AJ33" s="63"/>
      <c r="AK33" s="63"/>
    </row>
    <row r="34" spans="1:37" ht="36" customHeight="1">
      <c r="A34" s="128">
        <v>65</v>
      </c>
      <c r="B34" s="112"/>
      <c r="C34" s="101" t="s">
        <v>18</v>
      </c>
      <c r="D34" s="184" t="s">
        <v>19</v>
      </c>
      <c r="E34" s="184" t="s">
        <v>20</v>
      </c>
      <c r="F34" s="359" t="s">
        <v>21</v>
      </c>
      <c r="G34" s="185" t="s">
        <v>22</v>
      </c>
      <c r="H34" s="359" t="s">
        <v>23</v>
      </c>
      <c r="I34" s="184" t="s">
        <v>24</v>
      </c>
      <c r="J34" s="185" t="s">
        <v>25</v>
      </c>
      <c r="K34" s="455" t="s">
        <v>26</v>
      </c>
      <c r="L34" s="455"/>
      <c r="M34" s="455"/>
      <c r="N34" s="455"/>
      <c r="O34" s="455"/>
      <c r="P34" s="456" t="s">
        <v>27</v>
      </c>
      <c r="Q34" s="456"/>
      <c r="R34" s="456"/>
      <c r="S34" s="456"/>
      <c r="T34" s="456"/>
      <c r="U34" s="201"/>
      <c r="V34" s="128"/>
      <c r="W34" s="126"/>
      <c r="X34" s="127"/>
      <c r="Y34" s="29" t="str">
        <f t="shared" si="0"/>
        <v>０</v>
      </c>
      <c r="Z34" s="63"/>
      <c r="AC34" s="63"/>
      <c r="AD34" s="63"/>
      <c r="AE34" s="63"/>
      <c r="AF34" s="63"/>
      <c r="AG34" s="63"/>
      <c r="AH34" s="63"/>
      <c r="AI34" s="63"/>
      <c r="AJ34" s="63"/>
      <c r="AK34" s="63"/>
    </row>
    <row r="35" spans="1:37" ht="36" customHeight="1">
      <c r="A35" s="128">
        <v>66</v>
      </c>
      <c r="B35" s="112"/>
      <c r="C35" s="202">
        <v>5</v>
      </c>
      <c r="D35" s="232" t="s">
        <v>69</v>
      </c>
      <c r="E35" s="226">
        <v>0.05</v>
      </c>
      <c r="F35" s="236">
        <v>1</v>
      </c>
      <c r="G35" s="237"/>
      <c r="H35" s="229" t="s">
        <v>70</v>
      </c>
      <c r="I35" s="238" t="s">
        <v>71</v>
      </c>
      <c r="J35" s="231" t="s">
        <v>72</v>
      </c>
      <c r="K35" s="480" t="s">
        <v>73</v>
      </c>
      <c r="L35" s="481"/>
      <c r="M35" s="481"/>
      <c r="N35" s="481"/>
      <c r="O35" s="482"/>
      <c r="P35" s="480"/>
      <c r="Q35" s="481"/>
      <c r="R35" s="481"/>
      <c r="S35" s="481"/>
      <c r="T35" s="482"/>
      <c r="U35" s="201"/>
      <c r="V35" s="128"/>
      <c r="W35" s="126"/>
      <c r="X35" s="127"/>
      <c r="Y35" s="29" t="str">
        <f t="shared" si="0"/>
        <v>０</v>
      </c>
      <c r="Z35" s="63"/>
      <c r="AC35" s="63"/>
      <c r="AD35" s="63"/>
      <c r="AE35" s="63"/>
      <c r="AF35" s="63"/>
      <c r="AG35" s="63"/>
      <c r="AH35" s="63"/>
      <c r="AI35" s="63"/>
      <c r="AJ35" s="63"/>
      <c r="AK35" s="63"/>
    </row>
    <row r="36" spans="1:37" ht="36" customHeight="1">
      <c r="A36" s="128">
        <v>67</v>
      </c>
      <c r="B36" s="112"/>
      <c r="C36" s="202"/>
      <c r="D36" s="213"/>
      <c r="E36" s="237"/>
      <c r="F36" s="229"/>
      <c r="G36" s="237"/>
      <c r="H36" s="229"/>
      <c r="I36" s="238"/>
      <c r="J36" s="237"/>
      <c r="K36" s="480"/>
      <c r="L36" s="481"/>
      <c r="M36" s="481"/>
      <c r="N36" s="481"/>
      <c r="O36" s="482"/>
      <c r="P36" s="480"/>
      <c r="Q36" s="481"/>
      <c r="R36" s="481"/>
      <c r="S36" s="481"/>
      <c r="T36" s="482"/>
      <c r="U36" s="201"/>
      <c r="V36" s="128"/>
      <c r="W36" s="126"/>
      <c r="X36" s="127"/>
      <c r="Y36" s="29" t="str">
        <f t="shared" si="0"/>
        <v>０</v>
      </c>
      <c r="Z36" s="63"/>
      <c r="AC36" s="63"/>
      <c r="AD36" s="63"/>
      <c r="AE36" s="63"/>
      <c r="AF36" s="63"/>
      <c r="AG36" s="63"/>
      <c r="AH36" s="63"/>
      <c r="AI36" s="63"/>
      <c r="AJ36" s="63"/>
      <c r="AK36" s="63"/>
    </row>
    <row r="37" spans="1:37" ht="36" customHeight="1">
      <c r="A37" s="128">
        <v>68</v>
      </c>
      <c r="B37" s="112"/>
      <c r="C37" s="207">
        <v>6</v>
      </c>
      <c r="D37" s="239" t="s">
        <v>100</v>
      </c>
      <c r="E37" s="235">
        <v>20</v>
      </c>
      <c r="F37" s="236">
        <v>4</v>
      </c>
      <c r="G37" s="228" t="s">
        <v>101</v>
      </c>
      <c r="H37" s="229" t="s">
        <v>76</v>
      </c>
      <c r="I37" s="230" t="s">
        <v>77</v>
      </c>
      <c r="J37" s="237"/>
      <c r="K37" s="480"/>
      <c r="L37" s="481"/>
      <c r="M37" s="481"/>
      <c r="N37" s="481"/>
      <c r="O37" s="482"/>
      <c r="P37" s="480"/>
      <c r="Q37" s="481"/>
      <c r="R37" s="481"/>
      <c r="S37" s="481"/>
      <c r="T37" s="482"/>
      <c r="U37" s="201"/>
      <c r="V37" s="128"/>
      <c r="W37" s="126"/>
      <c r="X37" s="127"/>
      <c r="Y37" s="29" t="str">
        <f t="shared" si="0"/>
        <v>０</v>
      </c>
      <c r="Z37" s="63"/>
      <c r="AC37" s="63"/>
      <c r="AD37" s="63"/>
      <c r="AE37" s="63"/>
      <c r="AF37" s="63"/>
      <c r="AG37" s="63"/>
      <c r="AH37" s="63"/>
      <c r="AI37" s="63"/>
      <c r="AJ37" s="63"/>
      <c r="AK37" s="63"/>
    </row>
    <row r="38" spans="1:37" ht="36" customHeight="1">
      <c r="A38" s="128">
        <v>69</v>
      </c>
      <c r="B38" s="112"/>
      <c r="C38" s="207">
        <v>6</v>
      </c>
      <c r="D38" s="213"/>
      <c r="E38" s="215"/>
      <c r="F38" s="240"/>
      <c r="G38" s="241" t="s">
        <v>102</v>
      </c>
      <c r="H38" s="242" t="s">
        <v>79</v>
      </c>
      <c r="I38" s="212" t="s">
        <v>80</v>
      </c>
      <c r="J38" s="243" t="s">
        <v>103</v>
      </c>
      <c r="K38" s="449" t="s">
        <v>82</v>
      </c>
      <c r="L38" s="450"/>
      <c r="M38" s="450"/>
      <c r="N38" s="450"/>
      <c r="O38" s="451"/>
      <c r="P38" s="449"/>
      <c r="Q38" s="450"/>
      <c r="R38" s="450"/>
      <c r="S38" s="450"/>
      <c r="T38" s="451"/>
      <c r="U38" s="201"/>
      <c r="V38" s="128"/>
      <c r="W38" s="126"/>
      <c r="X38" s="127"/>
      <c r="Y38" s="29" t="str">
        <f t="shared" si="0"/>
        <v>０</v>
      </c>
      <c r="Z38" s="63"/>
      <c r="AC38" s="63"/>
      <c r="AD38" s="63"/>
      <c r="AE38" s="63"/>
      <c r="AF38" s="63"/>
      <c r="AG38" s="63"/>
      <c r="AH38" s="63"/>
      <c r="AI38" s="63"/>
      <c r="AJ38" s="63"/>
      <c r="AK38" s="63"/>
    </row>
    <row r="39" spans="1:37" ht="36" customHeight="1">
      <c r="A39" s="128">
        <v>70</v>
      </c>
      <c r="B39" s="112"/>
      <c r="C39" s="202"/>
      <c r="D39" s="213"/>
      <c r="E39" s="215"/>
      <c r="F39" s="240"/>
      <c r="G39" s="215"/>
      <c r="H39" s="215"/>
      <c r="I39" s="215"/>
      <c r="J39" s="215"/>
      <c r="K39" s="449"/>
      <c r="L39" s="450"/>
      <c r="M39" s="450"/>
      <c r="N39" s="450"/>
      <c r="O39" s="451"/>
      <c r="P39" s="449"/>
      <c r="Q39" s="450"/>
      <c r="R39" s="450"/>
      <c r="S39" s="450"/>
      <c r="T39" s="451"/>
      <c r="U39" s="201"/>
      <c r="V39" s="128"/>
      <c r="W39" s="126"/>
      <c r="X39" s="127"/>
      <c r="Y39" s="29" t="str">
        <f t="shared" si="0"/>
        <v>０</v>
      </c>
      <c r="Z39" s="63"/>
      <c r="AC39" s="63"/>
      <c r="AD39" s="63"/>
      <c r="AE39" s="63"/>
      <c r="AF39" s="63"/>
      <c r="AG39" s="63"/>
      <c r="AH39" s="63"/>
      <c r="AI39" s="63"/>
      <c r="AJ39" s="63"/>
      <c r="AK39" s="63"/>
    </row>
    <row r="40" spans="1:37" ht="36" customHeight="1">
      <c r="A40" s="128">
        <v>71</v>
      </c>
      <c r="B40" s="112"/>
      <c r="C40" s="202"/>
      <c r="D40" s="213"/>
      <c r="E40" s="215"/>
      <c r="F40" s="240"/>
      <c r="G40" s="215"/>
      <c r="H40" s="215"/>
      <c r="I40" s="215"/>
      <c r="J40" s="215"/>
      <c r="K40" s="449"/>
      <c r="L40" s="450"/>
      <c r="M40" s="450"/>
      <c r="N40" s="450"/>
      <c r="O40" s="451"/>
      <c r="P40" s="449"/>
      <c r="Q40" s="450"/>
      <c r="R40" s="450"/>
      <c r="S40" s="450"/>
      <c r="T40" s="451"/>
      <c r="U40" s="201"/>
      <c r="V40" s="128"/>
      <c r="W40" s="126"/>
      <c r="X40" s="127"/>
      <c r="Y40" s="29" t="str">
        <f t="shared" si="0"/>
        <v>０</v>
      </c>
      <c r="Z40" s="63"/>
      <c r="AC40" s="63"/>
      <c r="AD40" s="63"/>
      <c r="AE40" s="63"/>
      <c r="AF40" s="63"/>
      <c r="AG40" s="63"/>
      <c r="AH40" s="63"/>
      <c r="AI40" s="63"/>
      <c r="AJ40" s="63"/>
      <c r="AK40" s="63"/>
    </row>
    <row r="41" spans="1:37" ht="36" customHeight="1">
      <c r="A41" s="128">
        <v>72</v>
      </c>
      <c r="B41" s="112"/>
      <c r="C41" s="216"/>
      <c r="D41" s="217"/>
      <c r="E41" s="218"/>
      <c r="F41" s="219"/>
      <c r="G41" s="219"/>
      <c r="H41" s="220"/>
      <c r="I41" s="220"/>
      <c r="J41" s="219"/>
      <c r="K41" s="446"/>
      <c r="L41" s="447"/>
      <c r="M41" s="447"/>
      <c r="N41" s="447"/>
      <c r="O41" s="448"/>
      <c r="P41" s="446"/>
      <c r="Q41" s="447"/>
      <c r="R41" s="447"/>
      <c r="S41" s="447"/>
      <c r="T41" s="448"/>
      <c r="U41" s="201"/>
      <c r="V41" s="128"/>
      <c r="W41" s="126"/>
      <c r="X41" s="127"/>
      <c r="Y41" s="29" t="str">
        <f t="shared" si="0"/>
        <v>０</v>
      </c>
      <c r="Z41" s="63"/>
      <c r="AC41" s="63"/>
      <c r="AD41" s="63"/>
      <c r="AE41" s="63"/>
      <c r="AF41" s="63"/>
      <c r="AG41" s="63"/>
      <c r="AH41" s="63"/>
      <c r="AI41" s="63"/>
      <c r="AJ41" s="63"/>
      <c r="AK41" s="63"/>
    </row>
    <row r="42" spans="1:37" ht="36" customHeight="1">
      <c r="A42" s="128">
        <v>73</v>
      </c>
      <c r="B42" s="112"/>
      <c r="C42" s="216"/>
      <c r="D42" s="217"/>
      <c r="E42" s="218"/>
      <c r="F42" s="219"/>
      <c r="G42" s="219"/>
      <c r="H42" s="220"/>
      <c r="I42" s="220"/>
      <c r="J42" s="219"/>
      <c r="K42" s="446"/>
      <c r="L42" s="447"/>
      <c r="M42" s="447"/>
      <c r="N42" s="447"/>
      <c r="O42" s="448"/>
      <c r="P42" s="446"/>
      <c r="Q42" s="447"/>
      <c r="R42" s="447"/>
      <c r="S42" s="447"/>
      <c r="T42" s="448"/>
      <c r="U42" s="201"/>
      <c r="V42" s="128"/>
      <c r="W42" s="126"/>
      <c r="X42" s="127"/>
      <c r="Y42" s="29" t="str">
        <f t="shared" si="0"/>
        <v>０</v>
      </c>
      <c r="Z42" s="63"/>
      <c r="AC42" s="63"/>
      <c r="AD42" s="63"/>
      <c r="AE42" s="63"/>
      <c r="AF42" s="63"/>
      <c r="AG42" s="63"/>
      <c r="AH42" s="63"/>
      <c r="AI42" s="63"/>
      <c r="AJ42" s="63"/>
      <c r="AK42" s="63"/>
    </row>
    <row r="43" spans="1:37" ht="36" customHeight="1">
      <c r="A43" s="128">
        <v>74</v>
      </c>
      <c r="B43" s="112"/>
      <c r="C43" s="216"/>
      <c r="D43" s="217"/>
      <c r="E43" s="218"/>
      <c r="F43" s="219"/>
      <c r="G43" s="219"/>
      <c r="H43" s="220"/>
      <c r="I43" s="220"/>
      <c r="J43" s="219"/>
      <c r="K43" s="446"/>
      <c r="L43" s="447"/>
      <c r="M43" s="447"/>
      <c r="N43" s="447"/>
      <c r="O43" s="448"/>
      <c r="P43" s="446"/>
      <c r="Q43" s="447"/>
      <c r="R43" s="447"/>
      <c r="S43" s="447"/>
      <c r="T43" s="448"/>
      <c r="U43" s="201"/>
      <c r="V43" s="128"/>
      <c r="W43" s="126"/>
      <c r="X43" s="127"/>
      <c r="Y43" s="29" t="str">
        <f t="shared" si="0"/>
        <v>０</v>
      </c>
      <c r="Z43" s="63"/>
      <c r="AC43" s="63"/>
      <c r="AD43" s="63"/>
      <c r="AE43" s="63"/>
      <c r="AF43" s="63"/>
      <c r="AG43" s="63"/>
      <c r="AH43" s="63"/>
      <c r="AI43" s="63"/>
      <c r="AJ43" s="63"/>
      <c r="AK43" s="63"/>
    </row>
    <row r="44" spans="1:37" ht="36" customHeight="1">
      <c r="A44" s="128">
        <v>75</v>
      </c>
      <c r="B44" s="112"/>
      <c r="C44" s="216"/>
      <c r="D44" s="217"/>
      <c r="E44" s="218"/>
      <c r="F44" s="219"/>
      <c r="G44" s="219"/>
      <c r="H44" s="220"/>
      <c r="I44" s="220"/>
      <c r="J44" s="219"/>
      <c r="K44" s="446"/>
      <c r="L44" s="447"/>
      <c r="M44" s="447"/>
      <c r="N44" s="447"/>
      <c r="O44" s="448"/>
      <c r="P44" s="446"/>
      <c r="Q44" s="447"/>
      <c r="R44" s="447"/>
      <c r="S44" s="447"/>
      <c r="T44" s="448"/>
      <c r="U44" s="201"/>
      <c r="V44" s="128"/>
      <c r="W44" s="126"/>
      <c r="X44" s="127"/>
      <c r="Y44" s="29" t="str">
        <f t="shared" si="0"/>
        <v>０</v>
      </c>
      <c r="Z44" s="63"/>
      <c r="AC44" s="63"/>
      <c r="AD44" s="63"/>
      <c r="AE44" s="63"/>
      <c r="AF44" s="63"/>
      <c r="AG44" s="63"/>
      <c r="AH44" s="63"/>
      <c r="AI44" s="63"/>
      <c r="AJ44" s="63"/>
      <c r="AK44" s="63"/>
    </row>
    <row r="45" spans="1:37" ht="36" customHeight="1">
      <c r="A45" s="128">
        <v>76</v>
      </c>
      <c r="B45" s="112"/>
      <c r="C45" s="216"/>
      <c r="D45" s="217"/>
      <c r="E45" s="218"/>
      <c r="F45" s="219"/>
      <c r="G45" s="219"/>
      <c r="H45" s="220"/>
      <c r="I45" s="220"/>
      <c r="J45" s="219"/>
      <c r="K45" s="446"/>
      <c r="L45" s="447"/>
      <c r="M45" s="447"/>
      <c r="N45" s="447"/>
      <c r="O45" s="448"/>
      <c r="P45" s="446"/>
      <c r="Q45" s="447"/>
      <c r="R45" s="447"/>
      <c r="S45" s="447"/>
      <c r="T45" s="448"/>
      <c r="U45" s="201"/>
      <c r="V45" s="128"/>
      <c r="W45" s="126"/>
      <c r="X45" s="127"/>
      <c r="Y45" s="29" t="str">
        <f t="shared" si="0"/>
        <v>０</v>
      </c>
      <c r="Z45" s="63"/>
      <c r="AC45" s="63"/>
      <c r="AD45" s="63"/>
      <c r="AE45" s="63"/>
      <c r="AF45" s="63"/>
      <c r="AG45" s="63"/>
      <c r="AH45" s="63"/>
      <c r="AI45" s="63"/>
      <c r="AJ45" s="63"/>
      <c r="AK45" s="63"/>
    </row>
    <row r="46" spans="1:37" ht="36" customHeight="1">
      <c r="A46" s="128">
        <v>77</v>
      </c>
      <c r="B46" s="112"/>
      <c r="C46" s="216"/>
      <c r="D46" s="217"/>
      <c r="E46" s="218"/>
      <c r="F46" s="219"/>
      <c r="G46" s="219"/>
      <c r="H46" s="220"/>
      <c r="I46" s="220"/>
      <c r="J46" s="219"/>
      <c r="K46" s="446"/>
      <c r="L46" s="447"/>
      <c r="M46" s="447"/>
      <c r="N46" s="447"/>
      <c r="O46" s="448"/>
      <c r="P46" s="446"/>
      <c r="Q46" s="447"/>
      <c r="R46" s="447"/>
      <c r="S46" s="447"/>
      <c r="T46" s="448"/>
      <c r="U46" s="201"/>
      <c r="V46" s="128"/>
      <c r="W46" s="126"/>
      <c r="X46" s="127"/>
      <c r="Y46" s="29" t="str">
        <f t="shared" si="0"/>
        <v>０</v>
      </c>
      <c r="Z46" s="63"/>
      <c r="AC46" s="63"/>
      <c r="AD46" s="63"/>
      <c r="AE46" s="63"/>
      <c r="AF46" s="63"/>
      <c r="AG46" s="63"/>
      <c r="AH46" s="63"/>
      <c r="AI46" s="63"/>
      <c r="AJ46" s="63"/>
      <c r="AK46" s="63"/>
    </row>
    <row r="47" spans="1:37" ht="36" customHeight="1">
      <c r="A47" s="128">
        <v>78</v>
      </c>
      <c r="B47" s="112"/>
      <c r="C47" s="216"/>
      <c r="D47" s="217"/>
      <c r="E47" s="218"/>
      <c r="F47" s="219"/>
      <c r="G47" s="219"/>
      <c r="H47" s="220"/>
      <c r="I47" s="220"/>
      <c r="J47" s="219"/>
      <c r="K47" s="446"/>
      <c r="L47" s="447"/>
      <c r="M47" s="447"/>
      <c r="N47" s="447"/>
      <c r="O47" s="448"/>
      <c r="P47" s="446"/>
      <c r="Q47" s="447"/>
      <c r="R47" s="447"/>
      <c r="S47" s="447"/>
      <c r="T47" s="448"/>
      <c r="U47" s="201"/>
      <c r="V47" s="128"/>
      <c r="W47" s="126"/>
      <c r="X47" s="127"/>
      <c r="Y47" s="29" t="str">
        <f t="shared" si="0"/>
        <v>０</v>
      </c>
      <c r="Z47" s="63"/>
      <c r="AC47" s="63"/>
      <c r="AD47" s="63"/>
      <c r="AE47" s="63"/>
      <c r="AF47" s="63"/>
      <c r="AG47" s="63"/>
      <c r="AH47" s="63"/>
      <c r="AI47" s="63"/>
      <c r="AJ47" s="63"/>
      <c r="AK47" s="63"/>
    </row>
    <row r="48" spans="1:37" ht="36" customHeight="1">
      <c r="A48" s="128">
        <v>79</v>
      </c>
      <c r="B48" s="112"/>
      <c r="C48" s="216"/>
      <c r="D48" s="217"/>
      <c r="E48" s="218"/>
      <c r="F48" s="219"/>
      <c r="G48" s="219"/>
      <c r="H48" s="220"/>
      <c r="I48" s="220"/>
      <c r="J48" s="219"/>
      <c r="K48" s="446"/>
      <c r="L48" s="447"/>
      <c r="M48" s="447"/>
      <c r="N48" s="447"/>
      <c r="O48" s="448"/>
      <c r="P48" s="446"/>
      <c r="Q48" s="447"/>
      <c r="R48" s="447"/>
      <c r="S48" s="447"/>
      <c r="T48" s="448"/>
      <c r="U48" s="201"/>
      <c r="V48" s="128"/>
      <c r="W48" s="126"/>
      <c r="X48" s="127"/>
      <c r="Y48" s="29" t="str">
        <f t="shared" si="0"/>
        <v>０</v>
      </c>
      <c r="Z48" s="63"/>
      <c r="AC48" s="63"/>
      <c r="AD48" s="63"/>
      <c r="AE48" s="63"/>
      <c r="AF48" s="63"/>
      <c r="AG48" s="63"/>
      <c r="AH48" s="63"/>
      <c r="AI48" s="63"/>
      <c r="AJ48" s="63"/>
      <c r="AK48" s="63"/>
    </row>
    <row r="49" spans="1:37" ht="36" customHeight="1">
      <c r="A49" s="128">
        <v>80</v>
      </c>
      <c r="B49" s="112"/>
      <c r="C49" s="216"/>
      <c r="D49" s="217"/>
      <c r="E49" s="219"/>
      <c r="F49" s="219"/>
      <c r="G49" s="219"/>
      <c r="H49" s="220"/>
      <c r="I49" s="220"/>
      <c r="J49" s="219"/>
      <c r="K49" s="446"/>
      <c r="L49" s="447"/>
      <c r="M49" s="447"/>
      <c r="N49" s="447"/>
      <c r="O49" s="448"/>
      <c r="P49" s="446"/>
      <c r="Q49" s="447"/>
      <c r="R49" s="447"/>
      <c r="S49" s="447"/>
      <c r="T49" s="448"/>
      <c r="U49" s="221"/>
      <c r="V49" s="128"/>
      <c r="W49" s="126"/>
      <c r="X49" s="127"/>
      <c r="Y49" s="29" t="str">
        <f t="shared" si="0"/>
        <v>０</v>
      </c>
      <c r="Z49" s="63"/>
      <c r="AC49" s="63"/>
      <c r="AD49" s="63"/>
      <c r="AE49" s="63"/>
      <c r="AF49" s="63"/>
      <c r="AG49" s="63"/>
      <c r="AH49" s="63"/>
      <c r="AI49" s="63"/>
      <c r="AJ49" s="63"/>
      <c r="AK49" s="63"/>
    </row>
    <row r="50" spans="1:37" ht="30.75" customHeight="1" thickBot="1">
      <c r="A50" s="111">
        <v>81</v>
      </c>
      <c r="B50" s="142"/>
      <c r="C50" s="222"/>
      <c r="D50" s="144"/>
      <c r="E50" s="145"/>
      <c r="F50" s="145"/>
      <c r="G50" s="145"/>
      <c r="H50" s="146"/>
      <c r="I50" s="146"/>
      <c r="J50" s="145"/>
      <c r="K50" s="424"/>
      <c r="L50" s="424"/>
      <c r="M50" s="424"/>
      <c r="N50" s="424"/>
      <c r="O50" s="424"/>
      <c r="P50" s="424"/>
      <c r="Q50" s="424"/>
      <c r="R50" s="424"/>
      <c r="S50" s="424"/>
      <c r="T50" s="424"/>
      <c r="U50" s="199"/>
      <c r="V50" s="121"/>
      <c r="W50" s="147"/>
      <c r="X50" s="127"/>
      <c r="Y50" s="29" t="str">
        <f t="shared" si="0"/>
        <v>０</v>
      </c>
      <c r="Z50" s="63"/>
      <c r="AC50" s="63"/>
      <c r="AD50" s="63"/>
      <c r="AE50" s="63"/>
      <c r="AF50" s="63"/>
      <c r="AG50" s="63"/>
      <c r="AH50" s="63"/>
      <c r="AI50" s="63"/>
      <c r="AJ50" s="63"/>
      <c r="AK50" s="63"/>
    </row>
    <row r="51" spans="1:37" ht="18.75" customHeight="1">
      <c r="A51" s="111"/>
      <c r="B51" s="148"/>
      <c r="C51" s="223"/>
      <c r="D51" s="150"/>
      <c r="E51" s="151"/>
      <c r="F51" s="151"/>
      <c r="G51" s="151"/>
      <c r="H51" s="151"/>
      <c r="I51" s="151"/>
      <c r="J51" s="151"/>
      <c r="K51" s="151"/>
      <c r="L51" s="151"/>
      <c r="M51" s="151"/>
      <c r="N51" s="151"/>
      <c r="O51" s="151"/>
      <c r="P51" s="151"/>
      <c r="Q51" s="151"/>
      <c r="R51" s="151"/>
      <c r="S51" s="151"/>
      <c r="T51" s="151"/>
      <c r="U51" s="224"/>
      <c r="V51" s="153"/>
      <c r="W51" s="111"/>
      <c r="X51" s="127"/>
      <c r="Y51" s="29" t="str">
        <f t="shared" si="0"/>
        <v>０</v>
      </c>
      <c r="Z51" s="63"/>
      <c r="AC51" s="154"/>
      <c r="AJ51" s="63"/>
      <c r="AK51" s="63"/>
    </row>
  </sheetData>
  <mergeCells count="57">
    <mergeCell ref="C13:D13"/>
    <mergeCell ref="E13:I13"/>
    <mergeCell ref="K13:T13"/>
    <mergeCell ref="K16:O16"/>
    <mergeCell ref="P16:T16"/>
    <mergeCell ref="C14:D14"/>
    <mergeCell ref="E14:I14"/>
    <mergeCell ref="K14:T14"/>
    <mergeCell ref="K15:O15"/>
    <mergeCell ref="P15:T15"/>
    <mergeCell ref="K4:T4"/>
    <mergeCell ref="J6:T6"/>
    <mergeCell ref="J7:T7"/>
    <mergeCell ref="J8:N8"/>
    <mergeCell ref="J11:L11"/>
    <mergeCell ref="K17:O17"/>
    <mergeCell ref="P17:T17"/>
    <mergeCell ref="K18:O18"/>
    <mergeCell ref="P18:T18"/>
    <mergeCell ref="K19:O19"/>
    <mergeCell ref="P19:T19"/>
    <mergeCell ref="AD21:AD22"/>
    <mergeCell ref="AD23:AD24"/>
    <mergeCell ref="K34:O34"/>
    <mergeCell ref="P34:T34"/>
    <mergeCell ref="K35:O35"/>
    <mergeCell ref="P35:T35"/>
    <mergeCell ref="K36:O36"/>
    <mergeCell ref="P36:T36"/>
    <mergeCell ref="K37:O37"/>
    <mergeCell ref="P37:T37"/>
    <mergeCell ref="K38:O38"/>
    <mergeCell ref="P38:T38"/>
    <mergeCell ref="K39:O39"/>
    <mergeCell ref="P39:T39"/>
    <mergeCell ref="K40:O40"/>
    <mergeCell ref="P40:T40"/>
    <mergeCell ref="K41:O41"/>
    <mergeCell ref="P41:T41"/>
    <mergeCell ref="K42:O42"/>
    <mergeCell ref="P42:T42"/>
    <mergeCell ref="K43:O43"/>
    <mergeCell ref="P43:T43"/>
    <mergeCell ref="K44:O44"/>
    <mergeCell ref="P44:T44"/>
    <mergeCell ref="K45:O45"/>
    <mergeCell ref="P45:T45"/>
    <mergeCell ref="K46:O46"/>
    <mergeCell ref="P46:T46"/>
    <mergeCell ref="K47:O47"/>
    <mergeCell ref="P47:T47"/>
    <mergeCell ref="K48:O48"/>
    <mergeCell ref="P48:T48"/>
    <mergeCell ref="K49:O49"/>
    <mergeCell ref="P49:T49"/>
    <mergeCell ref="K50:O50"/>
    <mergeCell ref="P50:T50"/>
  </mergeCells>
  <phoneticPr fontId="2"/>
  <conditionalFormatting sqref="C50">
    <cfRule type="expression" dxfId="2" priority="1" stopIfTrue="1">
      <formula>Y50="1"</formula>
    </cfRule>
  </conditionalFormatting>
  <conditionalFormatting sqref="C41:C49">
    <cfRule type="expression" dxfId="1" priority="2" stopIfTrue="1">
      <formula>Y41="1"</formula>
    </cfRule>
  </conditionalFormatting>
  <conditionalFormatting sqref="G32:G33">
    <cfRule type="expression" dxfId="0" priority="3" stopIfTrue="1">
      <formula>#REF!="無"</formula>
    </cfRule>
  </conditionalFormatting>
  <dataValidations count="2">
    <dataValidation type="list" allowBlank="1" showInputMessage="1" showErrorMessage="1" sqref="K13:T13 G32:G33 D51" xr:uid="{00000000-0002-0000-0200-000000000000}">
      <formula1>#REF!</formula1>
    </dataValidation>
    <dataValidation type="list" errorStyle="information" allowBlank="1" showInputMessage="1" showErrorMessage="1" sqref="D41:D50" xr:uid="{00000000-0002-0000-0200-000001000000}">
      <formula1>産業廃棄物の種類</formula1>
    </dataValidation>
  </dataValidations>
  <hyperlinks>
    <hyperlink ref="J13" location="別表１日本標準産業分類!A1" display="業種" xr:uid="{00000000-0004-0000-0200-000000000000}"/>
    <hyperlink ref="D15" location="'別表２，３（産業廃棄物の種類） '!A1" display="産業廃棄物の種類" xr:uid="{00000000-0004-0000-0200-000001000000}"/>
    <hyperlink ref="E15" location="'別表４（産業廃棄物換算係数）'!A1" display="排出量　（t）" xr:uid="{00000000-0004-0000-0200-000002000000}"/>
    <hyperlink ref="J15" location="許可番号について!A1" display="処分受託者の　許可番号" xr:uid="{00000000-0004-0000-0200-000003000000}"/>
    <hyperlink ref="G15" location="許可番号について!A1" display="運搬受託者の　許可番号" xr:uid="{00000000-0004-0000-0200-000004000000}"/>
    <hyperlink ref="I15" location="運搬先について!A1" display="運搬先の住所" xr:uid="{00000000-0004-0000-0200-000005000000}"/>
    <hyperlink ref="D34" location="'別表２，３（産業廃棄物の種類） '!A1" display="産業廃棄物の種類" xr:uid="{00000000-0004-0000-0200-000006000000}"/>
    <hyperlink ref="E34" location="'別表４（産業廃棄物換算係数）'!A1" display="排出量　（t）" xr:uid="{00000000-0004-0000-0200-000007000000}"/>
    <hyperlink ref="J34" location="許可番号について!A1" display="処分受託者の　許可番号" xr:uid="{00000000-0004-0000-0200-000008000000}"/>
    <hyperlink ref="G34" location="許可番号について!A1" display="運搬受託者の　許可番号" xr:uid="{00000000-0004-0000-0200-000009000000}"/>
    <hyperlink ref="I34" location="運搬先について!A1" display="運搬先の住所" xr:uid="{00000000-0004-0000-0200-00000A000000}"/>
  </hyperlinks>
  <pageMargins left="0.39370078740157483" right="0.3543307086614173" top="0.39370078740157483" bottom="0.19685039370078741" header="0.23622047244094488" footer="0.19685039370078741"/>
  <pageSetup paperSize="9" scale="89" fitToHeight="0" orientation="landscape" r:id="rId1"/>
  <rowBreaks count="1" manualBreakCount="1">
    <brk id="31" max="22" man="1"/>
  </rowBreaks>
  <colBreaks count="1" manualBreakCount="1">
    <brk id="23"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590"/>
  <sheetViews>
    <sheetView view="pageBreakPreview" zoomScaleNormal="80" zoomScaleSheetLayoutView="100" workbookViewId="0">
      <selection activeCell="E2600" sqref="E2600"/>
    </sheetView>
  </sheetViews>
  <sheetFormatPr defaultColWidth="9" defaultRowHeight="13.5"/>
  <cols>
    <col min="1" max="1" width="0.75" style="29" customWidth="1"/>
    <col min="2" max="2" width="21.75" style="29" customWidth="1"/>
    <col min="3" max="3" width="31.375" style="29" customWidth="1"/>
    <col min="4" max="4" width="0.25" style="29" customWidth="1"/>
    <col min="5" max="5" width="151.75" style="29" customWidth="1"/>
    <col min="6" max="6" width="32.75" style="29" customWidth="1"/>
    <col min="7" max="16384" width="9" style="29"/>
  </cols>
  <sheetData>
    <row r="1" spans="1:256" ht="17.25" customHeight="1">
      <c r="A1" s="244"/>
      <c r="B1" s="245" t="s">
        <v>104</v>
      </c>
      <c r="C1" s="244"/>
      <c r="D1" s="244"/>
      <c r="E1" s="246" t="s">
        <v>105</v>
      </c>
      <c r="F1" s="244"/>
      <c r="G1" s="244"/>
    </row>
    <row r="2" spans="1:256" ht="14.25">
      <c r="A2" s="244"/>
      <c r="B2" s="247" t="s">
        <v>106</v>
      </c>
      <c r="C2" s="248"/>
      <c r="D2" s="248"/>
      <c r="E2" s="248"/>
      <c r="F2" s="248"/>
      <c r="G2" s="248"/>
      <c r="H2" s="248"/>
    </row>
    <row r="3" spans="1:256" ht="14.25">
      <c r="A3" s="244"/>
      <c r="B3" s="247" t="s">
        <v>107</v>
      </c>
      <c r="C3" s="248"/>
      <c r="D3" s="248"/>
      <c r="E3" s="248"/>
      <c r="F3" s="248"/>
      <c r="G3" s="248"/>
      <c r="H3" s="248"/>
    </row>
    <row r="4" spans="1:256" ht="14.25">
      <c r="A4" s="244"/>
      <c r="B4" s="249" t="s">
        <v>108</v>
      </c>
      <c r="C4" s="248"/>
      <c r="D4" s="248"/>
      <c r="E4" s="248"/>
      <c r="F4" s="248"/>
      <c r="G4" s="248"/>
      <c r="H4" s="248"/>
    </row>
    <row r="5" spans="1:256" ht="17.25">
      <c r="A5" s="250"/>
      <c r="B5" s="251" t="s">
        <v>109</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c r="DM5" s="250"/>
      <c r="DN5" s="250"/>
      <c r="DO5" s="250"/>
      <c r="DP5" s="250"/>
      <c r="DQ5" s="250"/>
      <c r="DR5" s="250"/>
      <c r="DS5" s="250"/>
      <c r="DT5" s="250"/>
      <c r="DU5" s="250"/>
      <c r="DV5" s="250"/>
      <c r="DW5" s="250"/>
      <c r="DX5" s="250"/>
      <c r="DY5" s="250"/>
      <c r="DZ5" s="250"/>
      <c r="EA5" s="250"/>
      <c r="EB5" s="250"/>
      <c r="EC5" s="250"/>
      <c r="ED5" s="250"/>
      <c r="EE5" s="250"/>
      <c r="EF5" s="250"/>
      <c r="EG5" s="250"/>
      <c r="EH5" s="250"/>
      <c r="EI5" s="250"/>
      <c r="EJ5" s="250"/>
      <c r="EK5" s="250"/>
      <c r="EL5" s="250"/>
      <c r="EM5" s="250"/>
      <c r="EN5" s="250"/>
      <c r="EO5" s="250"/>
      <c r="EP5" s="250"/>
      <c r="EQ5" s="250"/>
      <c r="ER5" s="250"/>
      <c r="ES5" s="250"/>
      <c r="ET5" s="250"/>
      <c r="EU5" s="250"/>
      <c r="EV5" s="250"/>
      <c r="EW5" s="250"/>
      <c r="EX5" s="250"/>
      <c r="EY5" s="250"/>
      <c r="EZ5" s="250"/>
      <c r="FA5" s="250"/>
      <c r="FB5" s="250"/>
      <c r="FC5" s="250"/>
      <c r="FD5" s="250"/>
      <c r="FE5" s="250"/>
      <c r="FF5" s="250"/>
      <c r="FG5" s="250"/>
      <c r="FH5" s="250"/>
      <c r="FI5" s="250"/>
      <c r="FJ5" s="250"/>
      <c r="FK5" s="250"/>
      <c r="FL5" s="250"/>
      <c r="FM5" s="250"/>
      <c r="FN5" s="250"/>
      <c r="FO5" s="250"/>
      <c r="FP5" s="250"/>
      <c r="FQ5" s="250"/>
      <c r="FR5" s="250"/>
      <c r="FS5" s="250"/>
      <c r="FT5" s="250"/>
      <c r="FU5" s="250"/>
      <c r="FV5" s="250"/>
      <c r="FW5" s="250"/>
      <c r="FX5" s="250"/>
      <c r="FY5" s="250"/>
      <c r="FZ5" s="250"/>
      <c r="GA5" s="250"/>
      <c r="GB5" s="250"/>
      <c r="GC5" s="250"/>
      <c r="GD5" s="250"/>
      <c r="GE5" s="250"/>
      <c r="GF5" s="250"/>
      <c r="GG5" s="250"/>
      <c r="GH5" s="250"/>
      <c r="GI5" s="250"/>
      <c r="GJ5" s="250"/>
      <c r="GK5" s="250"/>
      <c r="GL5" s="250"/>
      <c r="GM5" s="250"/>
      <c r="GN5" s="250"/>
      <c r="GO5" s="250"/>
      <c r="GP5" s="250"/>
      <c r="GQ5" s="250"/>
      <c r="GR5" s="250"/>
      <c r="GS5" s="250"/>
      <c r="GT5" s="250"/>
      <c r="GU5" s="250"/>
      <c r="GV5" s="250"/>
      <c r="GW5" s="250"/>
      <c r="GX5" s="250"/>
      <c r="GY5" s="250"/>
      <c r="GZ5" s="250"/>
      <c r="HA5" s="250"/>
      <c r="HB5" s="250"/>
      <c r="HC5" s="250"/>
      <c r="HD5" s="250"/>
      <c r="HE5" s="250"/>
      <c r="HF5" s="250"/>
      <c r="HG5" s="250"/>
      <c r="HH5" s="250"/>
      <c r="HI5" s="250"/>
      <c r="HJ5" s="250"/>
      <c r="HK5" s="250"/>
      <c r="HL5" s="250"/>
      <c r="HM5" s="250"/>
      <c r="HN5" s="250"/>
      <c r="HO5" s="250"/>
      <c r="HP5" s="250"/>
      <c r="HQ5" s="250"/>
      <c r="HR5" s="250"/>
      <c r="HS5" s="250"/>
      <c r="HT5" s="250"/>
      <c r="HU5" s="250"/>
      <c r="HV5" s="250"/>
      <c r="HW5" s="250"/>
      <c r="HX5" s="250"/>
      <c r="HY5" s="250"/>
      <c r="HZ5" s="250"/>
      <c r="IA5" s="250"/>
      <c r="IB5" s="250"/>
      <c r="IC5" s="250"/>
      <c r="ID5" s="250"/>
      <c r="IE5" s="250"/>
      <c r="IF5" s="250"/>
      <c r="IG5" s="250"/>
      <c r="IH5" s="250"/>
      <c r="II5" s="250"/>
      <c r="IJ5" s="250"/>
      <c r="IK5" s="250"/>
      <c r="IL5" s="250"/>
      <c r="IM5" s="250"/>
      <c r="IN5" s="250"/>
      <c r="IO5" s="250"/>
      <c r="IP5" s="250"/>
      <c r="IQ5" s="250"/>
      <c r="IR5" s="250"/>
      <c r="IS5" s="250"/>
      <c r="IT5" s="250"/>
      <c r="IU5" s="250"/>
      <c r="IV5" s="250"/>
    </row>
    <row r="6" spans="1:256">
      <c r="A6" s="244" t="s">
        <v>110</v>
      </c>
      <c r="B6" s="244"/>
      <c r="C6" s="244"/>
      <c r="D6" s="244"/>
      <c r="E6" s="250"/>
      <c r="F6" s="244"/>
      <c r="G6" s="244"/>
    </row>
    <row r="7" spans="1:256" ht="6" customHeight="1" thickBot="1">
      <c r="B7" s="252"/>
      <c r="C7" s="248"/>
      <c r="D7" s="248"/>
      <c r="E7" s="248"/>
      <c r="F7" s="248"/>
      <c r="G7" s="248"/>
      <c r="H7" s="248"/>
    </row>
    <row r="8" spans="1:256" ht="36.75" customHeight="1" thickBot="1">
      <c r="B8" s="253" t="s">
        <v>111</v>
      </c>
      <c r="C8" s="254" t="s">
        <v>112</v>
      </c>
      <c r="D8" s="255"/>
      <c r="E8" s="256" t="s">
        <v>113</v>
      </c>
      <c r="F8" s="194"/>
      <c r="G8" s="194"/>
    </row>
    <row r="9" spans="1:256" ht="36.75" customHeight="1">
      <c r="B9" s="483" t="s">
        <v>114</v>
      </c>
      <c r="C9" s="257" t="s">
        <v>115</v>
      </c>
      <c r="D9" s="258"/>
      <c r="E9" s="259" t="s">
        <v>116</v>
      </c>
      <c r="F9" s="260"/>
      <c r="G9" s="194"/>
    </row>
    <row r="10" spans="1:256" ht="24.95" customHeight="1" thickBot="1">
      <c r="B10" s="485"/>
      <c r="C10" s="261" t="s">
        <v>117</v>
      </c>
      <c r="D10" s="262"/>
      <c r="E10" s="263" t="s">
        <v>118</v>
      </c>
      <c r="F10" s="194"/>
      <c r="G10" s="194"/>
    </row>
    <row r="11" spans="1:256" ht="33" customHeight="1">
      <c r="B11" s="486" t="s">
        <v>119</v>
      </c>
      <c r="C11" s="257" t="s">
        <v>120</v>
      </c>
      <c r="D11" s="258"/>
      <c r="E11" s="259" t="s">
        <v>121</v>
      </c>
      <c r="F11" s="194"/>
      <c r="G11" s="194"/>
    </row>
    <row r="12" spans="1:256" ht="26.25" customHeight="1" thickBot="1">
      <c r="B12" s="487"/>
      <c r="C12" s="261" t="s">
        <v>122</v>
      </c>
      <c r="D12" s="262"/>
      <c r="E12" s="263" t="s">
        <v>123</v>
      </c>
      <c r="F12" s="194"/>
      <c r="G12" s="194"/>
    </row>
    <row r="13" spans="1:256" ht="47.45" customHeight="1" thickBot="1">
      <c r="B13" s="264" t="s">
        <v>124</v>
      </c>
      <c r="C13" s="265" t="s">
        <v>3006</v>
      </c>
      <c r="D13" s="266"/>
      <c r="E13" s="267" t="s">
        <v>125</v>
      </c>
      <c r="F13" s="194"/>
      <c r="G13" s="194"/>
    </row>
    <row r="14" spans="1:256" ht="24" customHeight="1">
      <c r="B14" s="483" t="s">
        <v>126</v>
      </c>
      <c r="C14" s="257" t="s">
        <v>127</v>
      </c>
      <c r="D14" s="258"/>
      <c r="E14" s="259" t="s">
        <v>128</v>
      </c>
      <c r="F14" s="194"/>
      <c r="G14" s="194"/>
    </row>
    <row r="15" spans="1:256" ht="48.75" customHeight="1">
      <c r="B15" s="488"/>
      <c r="C15" s="268" t="s">
        <v>129</v>
      </c>
      <c r="D15" s="269"/>
      <c r="E15" s="270" t="s">
        <v>130</v>
      </c>
      <c r="F15" s="194"/>
      <c r="G15" s="194"/>
    </row>
    <row r="16" spans="1:256" ht="37.5" customHeight="1" thickBot="1">
      <c r="B16" s="489"/>
      <c r="C16" s="261" t="s">
        <v>131</v>
      </c>
      <c r="D16" s="262"/>
      <c r="E16" s="263" t="s">
        <v>132</v>
      </c>
      <c r="F16" s="194"/>
      <c r="G16" s="194"/>
    </row>
    <row r="17" spans="2:7" ht="78" customHeight="1">
      <c r="B17" s="483" t="s">
        <v>133</v>
      </c>
      <c r="C17" s="257" t="s">
        <v>134</v>
      </c>
      <c r="D17" s="258"/>
      <c r="E17" s="259" t="s">
        <v>135</v>
      </c>
      <c r="F17" s="194"/>
      <c r="G17" s="194"/>
    </row>
    <row r="18" spans="2:7" ht="24" customHeight="1">
      <c r="B18" s="485"/>
      <c r="C18" s="268" t="s">
        <v>136</v>
      </c>
      <c r="D18" s="269"/>
      <c r="E18" s="270" t="s">
        <v>137</v>
      </c>
      <c r="F18" s="194"/>
      <c r="G18" s="194"/>
    </row>
    <row r="19" spans="2:7" ht="123.75" customHeight="1">
      <c r="B19" s="485"/>
      <c r="C19" s="268" t="s">
        <v>138</v>
      </c>
      <c r="D19" s="269"/>
      <c r="E19" s="270" t="s">
        <v>139</v>
      </c>
      <c r="F19" s="194"/>
      <c r="G19" s="194"/>
    </row>
    <row r="20" spans="2:7" ht="36" customHeight="1">
      <c r="B20" s="485"/>
      <c r="C20" s="268" t="s">
        <v>140</v>
      </c>
      <c r="D20" s="269"/>
      <c r="E20" s="270" t="s">
        <v>141</v>
      </c>
      <c r="F20" s="194"/>
      <c r="G20" s="194"/>
    </row>
    <row r="21" spans="2:7" ht="24.95" customHeight="1">
      <c r="B21" s="485"/>
      <c r="C21" s="268" t="s">
        <v>142</v>
      </c>
      <c r="D21" s="269"/>
      <c r="E21" s="270" t="s">
        <v>143</v>
      </c>
      <c r="F21" s="194"/>
      <c r="G21" s="194"/>
    </row>
    <row r="22" spans="2:7" ht="36.75" customHeight="1">
      <c r="B22" s="485"/>
      <c r="C22" s="268" t="s">
        <v>144</v>
      </c>
      <c r="D22" s="269"/>
      <c r="E22" s="270" t="s">
        <v>145</v>
      </c>
      <c r="F22" s="194"/>
      <c r="G22" s="194"/>
    </row>
    <row r="23" spans="2:7" ht="22.5">
      <c r="B23" s="485"/>
      <c r="C23" s="268" t="s">
        <v>146</v>
      </c>
      <c r="D23" s="269"/>
      <c r="E23" s="270" t="s">
        <v>147</v>
      </c>
      <c r="F23" s="194"/>
      <c r="G23" s="194"/>
    </row>
    <row r="24" spans="2:7" ht="80.25" customHeight="1">
      <c r="B24" s="485"/>
      <c r="C24" s="268" t="s">
        <v>148</v>
      </c>
      <c r="D24" s="269"/>
      <c r="E24" s="270" t="s">
        <v>149</v>
      </c>
      <c r="F24" s="194"/>
      <c r="G24" s="194"/>
    </row>
    <row r="25" spans="2:7" ht="24.95" customHeight="1">
      <c r="B25" s="485"/>
      <c r="C25" s="268" t="s">
        <v>150</v>
      </c>
      <c r="D25" s="269"/>
      <c r="E25" s="270" t="s">
        <v>151</v>
      </c>
      <c r="F25" s="194"/>
      <c r="G25" s="194"/>
    </row>
    <row r="26" spans="2:7" ht="67.5" customHeight="1">
      <c r="B26" s="485"/>
      <c r="C26" s="268" t="s">
        <v>152</v>
      </c>
      <c r="D26" s="269"/>
      <c r="E26" s="270" t="s">
        <v>153</v>
      </c>
      <c r="F26" s="194"/>
      <c r="G26" s="194"/>
    </row>
    <row r="27" spans="2:7" ht="37.5" customHeight="1">
      <c r="B27" s="485"/>
      <c r="C27" s="268" t="s">
        <v>154</v>
      </c>
      <c r="D27" s="269"/>
      <c r="E27" s="270" t="s">
        <v>155</v>
      </c>
      <c r="F27" s="194"/>
      <c r="G27" s="194"/>
    </row>
    <row r="28" spans="2:7" ht="33.950000000000003" customHeight="1">
      <c r="B28" s="485"/>
      <c r="C28" s="268" t="s">
        <v>156</v>
      </c>
      <c r="D28" s="269"/>
      <c r="E28" s="270" t="s">
        <v>157</v>
      </c>
      <c r="F28" s="194"/>
      <c r="G28" s="194"/>
    </row>
    <row r="29" spans="2:7" ht="83.45" customHeight="1">
      <c r="B29" s="485"/>
      <c r="C29" s="268" t="s">
        <v>158</v>
      </c>
      <c r="D29" s="269"/>
      <c r="E29" s="270" t="s">
        <v>159</v>
      </c>
      <c r="F29" s="194"/>
      <c r="G29" s="194"/>
    </row>
    <row r="30" spans="2:7" ht="45">
      <c r="B30" s="485"/>
      <c r="C30" s="268" t="s">
        <v>160</v>
      </c>
      <c r="D30" s="269"/>
      <c r="E30" s="270" t="s">
        <v>161</v>
      </c>
      <c r="F30" s="194"/>
      <c r="G30" s="194"/>
    </row>
    <row r="31" spans="2:7" ht="58.5" customHeight="1">
      <c r="B31" s="485"/>
      <c r="C31" s="268" t="s">
        <v>162</v>
      </c>
      <c r="D31" s="269"/>
      <c r="E31" s="270" t="s">
        <v>163</v>
      </c>
      <c r="F31" s="194"/>
      <c r="G31" s="194"/>
    </row>
    <row r="32" spans="2:7" ht="79.5" customHeight="1">
      <c r="B32" s="485"/>
      <c r="C32" s="268" t="s">
        <v>164</v>
      </c>
      <c r="D32" s="269"/>
      <c r="E32" s="270" t="s">
        <v>165</v>
      </c>
      <c r="F32" s="194"/>
      <c r="G32" s="194"/>
    </row>
    <row r="33" spans="2:7" ht="45.75" customHeight="1">
      <c r="B33" s="485"/>
      <c r="C33" s="268" t="s">
        <v>166</v>
      </c>
      <c r="D33" s="269"/>
      <c r="E33" s="270" t="s">
        <v>167</v>
      </c>
      <c r="F33" s="194"/>
      <c r="G33" s="194"/>
    </row>
    <row r="34" spans="2:7" ht="69" customHeight="1">
      <c r="B34" s="485"/>
      <c r="C34" s="268" t="s">
        <v>168</v>
      </c>
      <c r="D34" s="269"/>
      <c r="E34" s="270" t="s">
        <v>169</v>
      </c>
      <c r="F34" s="194"/>
      <c r="G34" s="194"/>
    </row>
    <row r="35" spans="2:7" ht="59.25" customHeight="1">
      <c r="B35" s="485"/>
      <c r="C35" s="268" t="s">
        <v>170</v>
      </c>
      <c r="D35" s="269"/>
      <c r="E35" s="270" t="s">
        <v>171</v>
      </c>
      <c r="F35" s="194"/>
      <c r="G35" s="194"/>
    </row>
    <row r="36" spans="2:7" ht="45" customHeight="1">
      <c r="B36" s="485"/>
      <c r="C36" s="268" t="s">
        <v>172</v>
      </c>
      <c r="D36" s="269"/>
      <c r="E36" s="270" t="s">
        <v>173</v>
      </c>
      <c r="F36" s="194"/>
      <c r="G36" s="194"/>
    </row>
    <row r="37" spans="2:7" ht="57" customHeight="1">
      <c r="B37" s="485"/>
      <c r="C37" s="268" t="s">
        <v>174</v>
      </c>
      <c r="D37" s="269"/>
      <c r="E37" s="270" t="s">
        <v>175</v>
      </c>
      <c r="F37" s="194"/>
      <c r="G37" s="194"/>
    </row>
    <row r="38" spans="2:7" ht="36" customHeight="1">
      <c r="B38" s="485"/>
      <c r="C38" s="268" t="s">
        <v>176</v>
      </c>
      <c r="D38" s="269"/>
      <c r="E38" s="270" t="s">
        <v>177</v>
      </c>
      <c r="F38" s="194"/>
      <c r="G38" s="194"/>
    </row>
    <row r="39" spans="2:7" ht="46.5" customHeight="1">
      <c r="B39" s="485"/>
      <c r="C39" s="268" t="s">
        <v>178</v>
      </c>
      <c r="D39" s="269"/>
      <c r="E39" s="270" t="s">
        <v>179</v>
      </c>
      <c r="F39" s="194"/>
      <c r="G39" s="194"/>
    </row>
    <row r="40" spans="2:7" ht="68.25" thickBot="1">
      <c r="B40" s="484"/>
      <c r="C40" s="261" t="s">
        <v>180</v>
      </c>
      <c r="D40" s="262"/>
      <c r="E40" s="263" t="s">
        <v>181</v>
      </c>
      <c r="F40" s="194"/>
      <c r="G40" s="194"/>
    </row>
    <row r="41" spans="2:7" ht="18" customHeight="1">
      <c r="B41" s="485" t="s">
        <v>182</v>
      </c>
      <c r="C41" s="257" t="s">
        <v>183</v>
      </c>
      <c r="D41" s="258"/>
      <c r="E41" s="259" t="s">
        <v>184</v>
      </c>
      <c r="F41" s="194"/>
      <c r="G41" s="194"/>
    </row>
    <row r="42" spans="2:7" ht="17.25">
      <c r="B42" s="485"/>
      <c r="C42" s="268" t="s">
        <v>185</v>
      </c>
      <c r="D42" s="269"/>
      <c r="E42" s="270" t="s">
        <v>186</v>
      </c>
      <c r="F42" s="194"/>
      <c r="G42" s="194"/>
    </row>
    <row r="43" spans="2:7" ht="17.25">
      <c r="B43" s="485"/>
      <c r="C43" s="268" t="s">
        <v>187</v>
      </c>
      <c r="D43" s="269"/>
      <c r="E43" s="270" t="s">
        <v>188</v>
      </c>
      <c r="F43" s="194"/>
      <c r="G43" s="194"/>
    </row>
    <row r="44" spans="2:7" ht="23.25" customHeight="1" thickBot="1">
      <c r="B44" s="484"/>
      <c r="C44" s="261" t="s">
        <v>189</v>
      </c>
      <c r="D44" s="262"/>
      <c r="E44" s="263" t="s">
        <v>190</v>
      </c>
      <c r="F44" s="194"/>
      <c r="G44" s="194"/>
    </row>
    <row r="45" spans="2:7" ht="22.5">
      <c r="B45" s="485" t="s">
        <v>191</v>
      </c>
      <c r="C45" s="257" t="s">
        <v>192</v>
      </c>
      <c r="D45" s="258"/>
      <c r="E45" s="259" t="s">
        <v>193</v>
      </c>
      <c r="F45" s="194"/>
      <c r="G45" s="194"/>
    </row>
    <row r="46" spans="2:7" ht="24" customHeight="1">
      <c r="B46" s="485"/>
      <c r="C46" s="268" t="s">
        <v>194</v>
      </c>
      <c r="D46" s="269"/>
      <c r="E46" s="270" t="s">
        <v>195</v>
      </c>
      <c r="F46" s="194"/>
      <c r="G46" s="194"/>
    </row>
    <row r="47" spans="2:7" ht="26.25" customHeight="1">
      <c r="B47" s="485"/>
      <c r="C47" s="268" t="s">
        <v>196</v>
      </c>
      <c r="D47" s="269"/>
      <c r="E47" s="270" t="s">
        <v>197</v>
      </c>
      <c r="F47" s="194"/>
      <c r="G47" s="194"/>
    </row>
    <row r="48" spans="2:7" ht="26.25" customHeight="1">
      <c r="B48" s="485"/>
      <c r="C48" s="268" t="s">
        <v>198</v>
      </c>
      <c r="D48" s="269"/>
      <c r="E48" s="270" t="s">
        <v>199</v>
      </c>
      <c r="F48" s="194"/>
      <c r="G48" s="194"/>
    </row>
    <row r="49" spans="2:7" ht="34.5" thickBot="1">
      <c r="B49" s="484"/>
      <c r="C49" s="261" t="s">
        <v>200</v>
      </c>
      <c r="D49" s="262"/>
      <c r="E49" s="263" t="s">
        <v>201</v>
      </c>
      <c r="F49" s="194"/>
      <c r="G49" s="194"/>
    </row>
    <row r="50" spans="2:7" ht="26.25" customHeight="1">
      <c r="B50" s="485" t="s">
        <v>202</v>
      </c>
      <c r="C50" s="257" t="s">
        <v>203</v>
      </c>
      <c r="D50" s="258"/>
      <c r="E50" s="259" t="s">
        <v>204</v>
      </c>
      <c r="F50" s="194"/>
      <c r="G50" s="194"/>
    </row>
    <row r="51" spans="2:7" ht="30.75" customHeight="1">
      <c r="B51" s="485"/>
      <c r="C51" s="268" t="s">
        <v>205</v>
      </c>
      <c r="D51" s="269"/>
      <c r="E51" s="270" t="s">
        <v>206</v>
      </c>
      <c r="F51" s="194"/>
      <c r="G51" s="194"/>
    </row>
    <row r="52" spans="2:7" ht="33.950000000000003" customHeight="1">
      <c r="B52" s="485"/>
      <c r="C52" s="268" t="s">
        <v>207</v>
      </c>
      <c r="D52" s="269"/>
      <c r="E52" s="270" t="s">
        <v>208</v>
      </c>
      <c r="F52" s="194"/>
      <c r="G52" s="194"/>
    </row>
    <row r="53" spans="2:7" ht="30.75" customHeight="1">
      <c r="B53" s="485"/>
      <c r="C53" s="268" t="s">
        <v>209</v>
      </c>
      <c r="D53" s="269"/>
      <c r="E53" s="270" t="s">
        <v>210</v>
      </c>
      <c r="F53" s="194"/>
      <c r="G53" s="194"/>
    </row>
    <row r="54" spans="2:7" ht="21.2" customHeight="1">
      <c r="B54" s="485"/>
      <c r="C54" s="268" t="s">
        <v>211</v>
      </c>
      <c r="D54" s="269"/>
      <c r="E54" s="270" t="s">
        <v>212</v>
      </c>
      <c r="F54" s="194"/>
      <c r="G54" s="194"/>
    </row>
    <row r="55" spans="2:7" ht="18.75" customHeight="1">
      <c r="B55" s="485"/>
      <c r="C55" s="268" t="s">
        <v>213</v>
      </c>
      <c r="D55" s="269"/>
      <c r="E55" s="270" t="s">
        <v>214</v>
      </c>
      <c r="F55" s="194"/>
      <c r="G55" s="194"/>
    </row>
    <row r="56" spans="2:7" ht="36.75" customHeight="1">
      <c r="B56" s="485"/>
      <c r="C56" s="268" t="s">
        <v>215</v>
      </c>
      <c r="D56" s="269"/>
      <c r="E56" s="270" t="s">
        <v>216</v>
      </c>
      <c r="F56" s="194"/>
      <c r="G56" s="194"/>
    </row>
    <row r="57" spans="2:7" ht="14.25" customHeight="1" thickBot="1">
      <c r="B57" s="484"/>
      <c r="C57" s="261" t="s">
        <v>217</v>
      </c>
      <c r="D57" s="262"/>
      <c r="E57" s="263" t="s">
        <v>218</v>
      </c>
      <c r="F57" s="194"/>
      <c r="G57" s="194"/>
    </row>
    <row r="58" spans="2:7" ht="27.75" customHeight="1">
      <c r="B58" s="485" t="s">
        <v>219</v>
      </c>
      <c r="C58" s="271" t="s">
        <v>220</v>
      </c>
      <c r="D58" s="272"/>
      <c r="E58" s="259" t="s">
        <v>221</v>
      </c>
      <c r="F58" s="194"/>
      <c r="G58" s="194"/>
    </row>
    <row r="59" spans="2:7" ht="35.25" customHeight="1">
      <c r="B59" s="485"/>
      <c r="C59" s="273" t="s">
        <v>222</v>
      </c>
      <c r="D59" s="274"/>
      <c r="E59" s="270" t="s">
        <v>223</v>
      </c>
      <c r="F59" s="194"/>
      <c r="G59" s="194"/>
    </row>
    <row r="60" spans="2:7" ht="33.75">
      <c r="B60" s="485"/>
      <c r="C60" s="273" t="s">
        <v>224</v>
      </c>
      <c r="D60" s="274"/>
      <c r="E60" s="270" t="s">
        <v>225</v>
      </c>
      <c r="F60" s="194"/>
      <c r="G60" s="194"/>
    </row>
    <row r="61" spans="2:7" ht="45">
      <c r="B61" s="485"/>
      <c r="C61" s="273" t="s">
        <v>226</v>
      </c>
      <c r="D61" s="274"/>
      <c r="E61" s="270" t="s">
        <v>227</v>
      </c>
      <c r="F61" s="194"/>
      <c r="G61" s="194"/>
    </row>
    <row r="62" spans="2:7" ht="54" customHeight="1">
      <c r="B62" s="485"/>
      <c r="C62" s="273" t="s">
        <v>228</v>
      </c>
      <c r="D62" s="274"/>
      <c r="E62" s="270" t="s">
        <v>229</v>
      </c>
      <c r="F62" s="194"/>
      <c r="G62" s="194"/>
    </row>
    <row r="63" spans="2:7" ht="47.45" customHeight="1">
      <c r="B63" s="485"/>
      <c r="C63" s="273" t="s">
        <v>230</v>
      </c>
      <c r="D63" s="274"/>
      <c r="E63" s="270" t="s">
        <v>231</v>
      </c>
      <c r="F63" s="194"/>
      <c r="G63" s="194"/>
    </row>
    <row r="64" spans="2:7" ht="25.7" customHeight="1">
      <c r="B64" s="485"/>
      <c r="C64" s="273" t="s">
        <v>232</v>
      </c>
      <c r="D64" s="274"/>
      <c r="E64" s="270" t="s">
        <v>233</v>
      </c>
      <c r="F64" s="194"/>
      <c r="G64" s="194"/>
    </row>
    <row r="65" spans="2:7" ht="35.25" customHeight="1">
      <c r="B65" s="485"/>
      <c r="C65" s="273" t="s">
        <v>234</v>
      </c>
      <c r="D65" s="274"/>
      <c r="E65" s="270" t="s">
        <v>235</v>
      </c>
      <c r="F65" s="194"/>
      <c r="G65" s="194"/>
    </row>
    <row r="66" spans="2:7" ht="47.45" customHeight="1">
      <c r="B66" s="485"/>
      <c r="C66" s="273" t="s">
        <v>236</v>
      </c>
      <c r="D66" s="274"/>
      <c r="E66" s="270" t="s">
        <v>237</v>
      </c>
      <c r="F66" s="194"/>
      <c r="G66" s="194"/>
    </row>
    <row r="67" spans="2:7" ht="35.25" customHeight="1">
      <c r="B67" s="485"/>
      <c r="C67" s="273" t="s">
        <v>238</v>
      </c>
      <c r="D67" s="274"/>
      <c r="E67" s="270" t="s">
        <v>239</v>
      </c>
      <c r="F67" s="194"/>
      <c r="G67" s="194"/>
    </row>
    <row r="68" spans="2:7" ht="63.75" customHeight="1">
      <c r="B68" s="485"/>
      <c r="C68" s="273" t="s">
        <v>240</v>
      </c>
      <c r="D68" s="274"/>
      <c r="E68" s="270" t="s">
        <v>241</v>
      </c>
      <c r="F68" s="194"/>
      <c r="G68" s="194"/>
    </row>
    <row r="69" spans="2:7" ht="35.25" customHeight="1" thickBot="1">
      <c r="B69" s="484"/>
      <c r="C69" s="275" t="s">
        <v>242</v>
      </c>
      <c r="D69" s="276"/>
      <c r="E69" s="263" t="s">
        <v>243</v>
      </c>
      <c r="F69" s="194"/>
      <c r="G69" s="194"/>
    </row>
    <row r="70" spans="2:7" ht="16.7" customHeight="1">
      <c r="B70" s="485" t="s">
        <v>244</v>
      </c>
      <c r="C70" s="271" t="s">
        <v>245</v>
      </c>
      <c r="D70" s="272"/>
      <c r="E70" s="259" t="s">
        <v>246</v>
      </c>
      <c r="F70" s="194"/>
      <c r="G70" s="194"/>
    </row>
    <row r="71" spans="2:7" ht="30" customHeight="1">
      <c r="B71" s="485"/>
      <c r="C71" s="273" t="s">
        <v>247</v>
      </c>
      <c r="D71" s="274"/>
      <c r="E71" s="270" t="s">
        <v>248</v>
      </c>
      <c r="F71" s="194"/>
      <c r="G71" s="194"/>
    </row>
    <row r="72" spans="2:7" ht="28.5">
      <c r="B72" s="485"/>
      <c r="C72" s="273" t="s">
        <v>249</v>
      </c>
      <c r="D72" s="274"/>
      <c r="E72" s="270" t="s">
        <v>250</v>
      </c>
      <c r="F72" s="194"/>
      <c r="G72" s="194"/>
    </row>
    <row r="73" spans="2:7" ht="30.2" customHeight="1">
      <c r="B73" s="485"/>
      <c r="C73" s="273" t="s">
        <v>251</v>
      </c>
      <c r="D73" s="274"/>
      <c r="E73" s="270" t="s">
        <v>252</v>
      </c>
      <c r="F73" s="194"/>
      <c r="G73" s="194"/>
    </row>
    <row r="74" spans="2:7" ht="34.5" customHeight="1">
      <c r="B74" s="485"/>
      <c r="C74" s="273" t="s">
        <v>253</v>
      </c>
      <c r="D74" s="274"/>
      <c r="E74" s="270" t="s">
        <v>254</v>
      </c>
      <c r="F74" s="194"/>
      <c r="G74" s="194"/>
    </row>
    <row r="75" spans="2:7" ht="36" customHeight="1" thickBot="1">
      <c r="B75" s="484"/>
      <c r="C75" s="275" t="s">
        <v>255</v>
      </c>
      <c r="D75" s="276"/>
      <c r="E75" s="263" t="s">
        <v>256</v>
      </c>
      <c r="F75" s="194"/>
      <c r="G75" s="194"/>
    </row>
    <row r="76" spans="2:7" ht="17.25">
      <c r="B76" s="485" t="s">
        <v>257</v>
      </c>
      <c r="C76" s="271" t="s">
        <v>258</v>
      </c>
      <c r="D76" s="272"/>
      <c r="E76" s="259" t="s">
        <v>259</v>
      </c>
      <c r="F76" s="194"/>
      <c r="G76" s="194"/>
    </row>
    <row r="77" spans="2:7" ht="22.5">
      <c r="B77" s="485"/>
      <c r="C77" s="273" t="s">
        <v>260</v>
      </c>
      <c r="D77" s="274"/>
      <c r="E77" s="270" t="s">
        <v>261</v>
      </c>
      <c r="F77" s="194"/>
      <c r="G77" s="194"/>
    </row>
    <row r="78" spans="2:7" ht="34.5" thickBot="1">
      <c r="B78" s="485"/>
      <c r="C78" s="277" t="s">
        <v>262</v>
      </c>
      <c r="D78" s="278"/>
      <c r="E78" s="279" t="s">
        <v>263</v>
      </c>
      <c r="F78" s="194"/>
      <c r="G78" s="194"/>
    </row>
    <row r="79" spans="2:7" ht="17.25" customHeight="1">
      <c r="B79" s="483" t="s">
        <v>264</v>
      </c>
      <c r="C79" s="280" t="s">
        <v>265</v>
      </c>
      <c r="D79" s="281"/>
      <c r="E79" s="282" t="s">
        <v>266</v>
      </c>
      <c r="F79" s="194"/>
      <c r="G79" s="194"/>
    </row>
    <row r="80" spans="2:7" ht="33.75">
      <c r="B80" s="485"/>
      <c r="C80" s="273" t="s">
        <v>267</v>
      </c>
      <c r="D80" s="274"/>
      <c r="E80" s="283" t="s">
        <v>268</v>
      </c>
      <c r="F80" s="194"/>
      <c r="G80" s="194"/>
    </row>
    <row r="81" spans="2:7" ht="18.75" customHeight="1">
      <c r="B81" s="485"/>
      <c r="C81" s="273" t="s">
        <v>269</v>
      </c>
      <c r="D81" s="274"/>
      <c r="E81" s="283" t="s">
        <v>270</v>
      </c>
      <c r="F81" s="194"/>
      <c r="G81" s="194"/>
    </row>
    <row r="82" spans="2:7" ht="29.25" thickBot="1">
      <c r="B82" s="484"/>
      <c r="C82" s="284" t="s">
        <v>271</v>
      </c>
      <c r="D82" s="276"/>
      <c r="E82" s="285" t="s">
        <v>272</v>
      </c>
      <c r="F82" s="194"/>
      <c r="G82" s="194"/>
    </row>
    <row r="83" spans="2:7" ht="21.75" customHeight="1">
      <c r="B83" s="485" t="s">
        <v>273</v>
      </c>
      <c r="C83" s="271" t="s">
        <v>274</v>
      </c>
      <c r="D83" s="272"/>
      <c r="E83" s="259" t="s">
        <v>275</v>
      </c>
      <c r="F83" s="194"/>
      <c r="G83" s="194"/>
    </row>
    <row r="84" spans="2:7" ht="33.75">
      <c r="B84" s="485"/>
      <c r="C84" s="273" t="s">
        <v>276</v>
      </c>
      <c r="D84" s="274"/>
      <c r="E84" s="270" t="s">
        <v>277</v>
      </c>
      <c r="F84" s="194"/>
      <c r="G84" s="194"/>
    </row>
    <row r="85" spans="2:7" ht="27.75" customHeight="1" thickBot="1">
      <c r="B85" s="484"/>
      <c r="C85" s="275" t="s">
        <v>278</v>
      </c>
      <c r="D85" s="276"/>
      <c r="E85" s="263" t="s">
        <v>279</v>
      </c>
      <c r="F85" s="194"/>
      <c r="G85" s="194"/>
    </row>
    <row r="86" spans="2:7" ht="33" customHeight="1">
      <c r="B86" s="485" t="s">
        <v>280</v>
      </c>
      <c r="C86" s="271" t="s">
        <v>281</v>
      </c>
      <c r="D86" s="272"/>
      <c r="E86" s="259" t="s">
        <v>282</v>
      </c>
      <c r="F86" s="194"/>
      <c r="G86" s="194"/>
    </row>
    <row r="87" spans="2:7" ht="33.75">
      <c r="B87" s="485"/>
      <c r="C87" s="273" t="s">
        <v>283</v>
      </c>
      <c r="D87" s="274"/>
      <c r="E87" s="270" t="s">
        <v>284</v>
      </c>
      <c r="F87" s="194"/>
      <c r="G87" s="194"/>
    </row>
    <row r="88" spans="2:7" ht="55.5" customHeight="1" thickBot="1">
      <c r="B88" s="484"/>
      <c r="C88" s="275" t="s">
        <v>285</v>
      </c>
      <c r="D88" s="276"/>
      <c r="E88" s="263" t="s">
        <v>286</v>
      </c>
      <c r="F88" s="194"/>
      <c r="G88" s="194"/>
    </row>
    <row r="89" spans="2:7" ht="22.5">
      <c r="B89" s="485" t="s">
        <v>287</v>
      </c>
      <c r="C89" s="271" t="s">
        <v>288</v>
      </c>
      <c r="D89" s="272"/>
      <c r="E89" s="259" t="s">
        <v>289</v>
      </c>
      <c r="F89" s="194"/>
      <c r="G89" s="194"/>
    </row>
    <row r="90" spans="2:7" ht="34.5" thickBot="1">
      <c r="B90" s="484"/>
      <c r="C90" s="275" t="s">
        <v>290</v>
      </c>
      <c r="D90" s="276"/>
      <c r="E90" s="263" t="s">
        <v>291</v>
      </c>
      <c r="F90" s="194"/>
      <c r="G90" s="194"/>
    </row>
    <row r="91" spans="2:7" ht="22.5">
      <c r="B91" s="485" t="s">
        <v>292</v>
      </c>
      <c r="C91" s="271" t="s">
        <v>293</v>
      </c>
      <c r="D91" s="272"/>
      <c r="E91" s="259" t="s">
        <v>294</v>
      </c>
      <c r="F91" s="194"/>
      <c r="G91" s="194"/>
    </row>
    <row r="92" spans="2:7" ht="22.5">
      <c r="B92" s="485"/>
      <c r="C92" s="273" t="s">
        <v>295</v>
      </c>
      <c r="D92" s="274"/>
      <c r="E92" s="270" t="s">
        <v>296</v>
      </c>
      <c r="F92" s="194"/>
      <c r="G92" s="194"/>
    </row>
    <row r="93" spans="2:7" ht="34.5" thickBot="1">
      <c r="B93" s="484"/>
      <c r="C93" s="275" t="s">
        <v>297</v>
      </c>
      <c r="D93" s="276"/>
      <c r="E93" s="263" t="s">
        <v>298</v>
      </c>
      <c r="F93" s="194"/>
      <c r="G93" s="194"/>
    </row>
    <row r="94" spans="2:7" ht="17.25" customHeight="1">
      <c r="B94" s="485" t="s">
        <v>299</v>
      </c>
      <c r="C94" s="271" t="s">
        <v>300</v>
      </c>
      <c r="D94" s="272"/>
      <c r="E94" s="259" t="s">
        <v>301</v>
      </c>
      <c r="F94" s="194"/>
      <c r="G94" s="194"/>
    </row>
    <row r="95" spans="2:7" ht="29.45" customHeight="1" thickBot="1">
      <c r="B95" s="484"/>
      <c r="C95" s="275" t="s">
        <v>302</v>
      </c>
      <c r="D95" s="276"/>
      <c r="E95" s="263" t="s">
        <v>303</v>
      </c>
      <c r="F95" s="194"/>
      <c r="G95" s="194"/>
    </row>
    <row r="96" spans="2:7" ht="33.75">
      <c r="B96" s="485" t="s">
        <v>304</v>
      </c>
      <c r="C96" s="271" t="s">
        <v>305</v>
      </c>
      <c r="D96" s="272"/>
      <c r="E96" s="259" t="s">
        <v>306</v>
      </c>
      <c r="F96" s="194"/>
      <c r="G96" s="194"/>
    </row>
    <row r="97" spans="2:7" ht="21.2" customHeight="1">
      <c r="B97" s="485"/>
      <c r="C97" s="273" t="s">
        <v>307</v>
      </c>
      <c r="D97" s="274"/>
      <c r="E97" s="270" t="s">
        <v>308</v>
      </c>
      <c r="F97" s="194"/>
      <c r="G97" s="194"/>
    </row>
    <row r="98" spans="2:7" ht="27" customHeight="1">
      <c r="B98" s="485"/>
      <c r="C98" s="273" t="s">
        <v>309</v>
      </c>
      <c r="D98" s="274"/>
      <c r="E98" s="270" t="s">
        <v>310</v>
      </c>
      <c r="F98" s="194"/>
      <c r="G98" s="194"/>
    </row>
    <row r="99" spans="2:7" ht="16.7" customHeight="1">
      <c r="B99" s="485"/>
      <c r="C99" s="273" t="s">
        <v>311</v>
      </c>
      <c r="D99" s="274"/>
      <c r="E99" s="270" t="s">
        <v>312</v>
      </c>
      <c r="F99" s="194"/>
      <c r="G99" s="194"/>
    </row>
    <row r="100" spans="2:7" ht="27" customHeight="1">
      <c r="B100" s="485"/>
      <c r="C100" s="273" t="s">
        <v>313</v>
      </c>
      <c r="D100" s="274"/>
      <c r="E100" s="270" t="s">
        <v>314</v>
      </c>
      <c r="F100" s="194"/>
      <c r="G100" s="194"/>
    </row>
    <row r="101" spans="2:7" ht="15" customHeight="1">
      <c r="B101" s="485"/>
      <c r="C101" s="273" t="s">
        <v>315</v>
      </c>
      <c r="D101" s="274"/>
      <c r="E101" s="270" t="s">
        <v>316</v>
      </c>
      <c r="F101" s="194"/>
      <c r="G101" s="194"/>
    </row>
    <row r="102" spans="2:7" ht="15" customHeight="1">
      <c r="B102" s="485"/>
      <c r="C102" s="273" t="s">
        <v>317</v>
      </c>
      <c r="D102" s="274"/>
      <c r="E102" s="270" t="s">
        <v>318</v>
      </c>
      <c r="F102" s="194"/>
      <c r="G102" s="194"/>
    </row>
    <row r="103" spans="2:7" ht="15.95" customHeight="1">
      <c r="B103" s="485"/>
      <c r="C103" s="273" t="s">
        <v>319</v>
      </c>
      <c r="D103" s="274"/>
      <c r="E103" s="270" t="s">
        <v>320</v>
      </c>
      <c r="F103" s="194"/>
      <c r="G103" s="194"/>
    </row>
    <row r="104" spans="2:7" ht="21.2" customHeight="1" thickBot="1">
      <c r="B104" s="485"/>
      <c r="C104" s="275" t="s">
        <v>321</v>
      </c>
      <c r="D104" s="276"/>
      <c r="E104" s="263" t="s">
        <v>322</v>
      </c>
      <c r="F104" s="194"/>
      <c r="G104" s="194"/>
    </row>
    <row r="105" spans="2:7" ht="21.2" customHeight="1">
      <c r="B105" s="483" t="s">
        <v>323</v>
      </c>
      <c r="C105" s="271" t="s">
        <v>324</v>
      </c>
      <c r="D105" s="272"/>
      <c r="E105" s="259" t="s">
        <v>325</v>
      </c>
      <c r="F105" s="194"/>
      <c r="G105" s="194"/>
    </row>
    <row r="106" spans="2:7" ht="18" thickBot="1">
      <c r="B106" s="484"/>
      <c r="C106" s="275" t="s">
        <v>326</v>
      </c>
      <c r="D106" s="276"/>
      <c r="E106" s="263" t="s">
        <v>327</v>
      </c>
      <c r="F106" s="194"/>
      <c r="G106" s="194"/>
    </row>
    <row r="107" spans="2:7" ht="18" thickBot="1">
      <c r="B107" s="264" t="s">
        <v>328</v>
      </c>
      <c r="C107" s="286" t="s">
        <v>329</v>
      </c>
      <c r="D107" s="287"/>
      <c r="E107" s="259" t="s">
        <v>330</v>
      </c>
      <c r="F107" s="194"/>
      <c r="G107" s="194"/>
    </row>
    <row r="108" spans="2:7">
      <c r="C108" s="288"/>
      <c r="D108" s="288"/>
      <c r="E108" s="289"/>
    </row>
    <row r="109" spans="2:7" hidden="1">
      <c r="C109" s="288"/>
      <c r="D109" s="288"/>
      <c r="E109" s="289"/>
    </row>
    <row r="110" spans="2:7" hidden="1">
      <c r="C110" s="288"/>
      <c r="D110" s="288"/>
      <c r="E110" s="289"/>
    </row>
    <row r="111" spans="2:7" ht="27" hidden="1">
      <c r="B111" s="290" t="s">
        <v>331</v>
      </c>
      <c r="C111" s="288"/>
      <c r="D111" s="288"/>
      <c r="E111" s="289"/>
    </row>
    <row r="112" spans="2:7" hidden="1">
      <c r="B112" s="291"/>
      <c r="C112" s="288"/>
      <c r="D112" s="288"/>
      <c r="E112" s="289"/>
    </row>
    <row r="113" spans="1:6" ht="14.25" hidden="1">
      <c r="B113" s="292" t="s">
        <v>332</v>
      </c>
      <c r="E113" s="289"/>
    </row>
    <row r="114" spans="1:6" hidden="1">
      <c r="E114" s="289"/>
    </row>
    <row r="115" spans="1:6" ht="23.25" hidden="1" customHeight="1">
      <c r="B115" s="293" t="s">
        <v>333</v>
      </c>
      <c r="C115" s="294"/>
      <c r="D115" s="294"/>
      <c r="E115" s="295"/>
      <c r="F115" s="296" t="str">
        <f>E115&amp;E116&amp;E117&amp;E118&amp;E119&amp;E120&amp;E121&amp;E122&amp;E123&amp;E124&amp;E125&amp;E126&amp;E127&amp;E128&amp;E129&amp;E130&amp;E131&amp;E132&amp;E133&amp;E134&amp;E135&amp;E136&amp;E137&amp;E138&amp;E139&amp;E140&amp;E141</f>
        <v>、0100　主として管理事務を行う本社等（01農業）、0109　その他の管理，補助的経済活動を行う事業所（01農業）、0111　米作農業、0112　米作以外の穀作農業、0113　野菜作農業（きのこ類の栽培を含む）、0114　果樹作農業、0115　花き作農業、0116　工芸農作物農業、0117　ばれいしょ・かんしょ作農業、0119　その他の耕種農業、0121　酪農業、0122　肉用牛生産業、0123　養豚業、0124　養鶏業、0125　畜産類似業、0126　養蚕農業、0129　その他の畜産農業、0131　穀作サービス業、0132　野菜作・果樹作サービス業、0133　穀作，野菜作・果樹作以外の耕種サービス業、0134　畜産サービス業（獣医業を除く）、0141　園芸サービス業</v>
      </c>
    </row>
    <row r="116" spans="1:6" ht="23.25" hidden="1" customHeight="1">
      <c r="A116" s="29" t="s">
        <v>334</v>
      </c>
      <c r="B116" s="292" t="s">
        <v>335</v>
      </c>
      <c r="C116" s="29" t="str">
        <f>MID(B116,7,50)</f>
        <v>0100　　主として管理事務を行う本社等（01農業）</v>
      </c>
      <c r="D116" s="29" t="str">
        <f>TRIM(C116)</f>
        <v>0100　主として管理事務を行う本社等（01農業）</v>
      </c>
      <c r="E116" s="295" t="str">
        <f>A116&amp;D116</f>
        <v>、0100　主として管理事務を行う本社等（01農業）</v>
      </c>
      <c r="F116" s="291"/>
    </row>
    <row r="117" spans="1:6" ht="23.25" hidden="1" customHeight="1">
      <c r="A117" s="29" t="s">
        <v>334</v>
      </c>
      <c r="B117" s="292" t="s">
        <v>336</v>
      </c>
      <c r="C117" s="29" t="str">
        <f t="shared" ref="C117:C180" si="0">MID(B117,7,50)</f>
        <v>0109　　その他の管理，補助的経済活動を行う事業所（01農業）</v>
      </c>
      <c r="D117" s="29" t="str">
        <f t="shared" ref="D117:D180" si="1">TRIM(C117)</f>
        <v>0109　その他の管理，補助的経済活動を行う事業所（01農業）</v>
      </c>
      <c r="E117" s="295" t="str">
        <f t="shared" ref="E117:E180" si="2">A117&amp;D117</f>
        <v>、0109　その他の管理，補助的経済活動を行う事業所（01農業）</v>
      </c>
      <c r="F117" s="291"/>
    </row>
    <row r="118" spans="1:6" ht="23.25" hidden="1" customHeight="1">
      <c r="B118" s="292" t="s">
        <v>337</v>
      </c>
      <c r="D118" s="29" t="str">
        <f t="shared" si="1"/>
        <v/>
      </c>
      <c r="E118" s="295" t="str">
        <f t="shared" si="2"/>
        <v/>
      </c>
      <c r="F118" s="291"/>
    </row>
    <row r="119" spans="1:6" ht="23.25" hidden="1" customHeight="1">
      <c r="A119" s="29" t="s">
        <v>334</v>
      </c>
      <c r="B119" s="292" t="s">
        <v>338</v>
      </c>
      <c r="C119" s="29" t="str">
        <f t="shared" si="0"/>
        <v>0111　　米作農業</v>
      </c>
      <c r="D119" s="29" t="str">
        <f t="shared" si="1"/>
        <v>0111　米作農業</v>
      </c>
      <c r="E119" s="295" t="str">
        <f t="shared" si="2"/>
        <v>、0111　米作農業</v>
      </c>
      <c r="F119" s="291"/>
    </row>
    <row r="120" spans="1:6" ht="23.25" hidden="1" customHeight="1">
      <c r="A120" s="29" t="s">
        <v>334</v>
      </c>
      <c r="B120" s="292" t="s">
        <v>339</v>
      </c>
      <c r="C120" s="29" t="str">
        <f t="shared" si="0"/>
        <v>0112　　米作以外の穀作農業</v>
      </c>
      <c r="D120" s="29" t="str">
        <f t="shared" si="1"/>
        <v>0112　米作以外の穀作農業</v>
      </c>
      <c r="E120" s="295" t="str">
        <f t="shared" si="2"/>
        <v>、0112　米作以外の穀作農業</v>
      </c>
      <c r="F120" s="291"/>
    </row>
    <row r="121" spans="1:6" ht="23.25" hidden="1" customHeight="1">
      <c r="A121" s="29" t="s">
        <v>334</v>
      </c>
      <c r="B121" s="292" t="s">
        <v>340</v>
      </c>
      <c r="C121" s="29" t="str">
        <f t="shared" si="0"/>
        <v>0113　　野菜作農業（きのこ類の栽培を含む）</v>
      </c>
      <c r="D121" s="29" t="str">
        <f t="shared" si="1"/>
        <v>0113　野菜作農業（きのこ類の栽培を含む）</v>
      </c>
      <c r="E121" s="295" t="str">
        <f t="shared" si="2"/>
        <v>、0113　野菜作農業（きのこ類の栽培を含む）</v>
      </c>
      <c r="F121" s="291"/>
    </row>
    <row r="122" spans="1:6" ht="23.25" hidden="1" customHeight="1">
      <c r="A122" s="29" t="s">
        <v>334</v>
      </c>
      <c r="B122" s="292" t="s">
        <v>341</v>
      </c>
      <c r="C122" s="29" t="str">
        <f t="shared" si="0"/>
        <v>0114　　果樹作農業</v>
      </c>
      <c r="D122" s="29" t="str">
        <f t="shared" si="1"/>
        <v>0114　果樹作農業</v>
      </c>
      <c r="E122" s="295" t="str">
        <f t="shared" si="2"/>
        <v>、0114　果樹作農業</v>
      </c>
      <c r="F122" s="291"/>
    </row>
    <row r="123" spans="1:6" ht="23.25" hidden="1" customHeight="1">
      <c r="A123" s="29" t="s">
        <v>334</v>
      </c>
      <c r="B123" s="292" t="s">
        <v>342</v>
      </c>
      <c r="C123" s="29" t="str">
        <f t="shared" si="0"/>
        <v>0115　　花き作農業</v>
      </c>
      <c r="D123" s="29" t="str">
        <f t="shared" si="1"/>
        <v>0115　花き作農業</v>
      </c>
      <c r="E123" s="295" t="str">
        <f t="shared" si="2"/>
        <v>、0115　花き作農業</v>
      </c>
      <c r="F123" s="291"/>
    </row>
    <row r="124" spans="1:6" ht="23.25" hidden="1" customHeight="1">
      <c r="A124" s="29" t="s">
        <v>334</v>
      </c>
      <c r="B124" s="292" t="s">
        <v>343</v>
      </c>
      <c r="C124" s="29" t="str">
        <f t="shared" si="0"/>
        <v>0116　　工芸農作物農業</v>
      </c>
      <c r="D124" s="29" t="str">
        <f t="shared" si="1"/>
        <v>0116　工芸農作物農業</v>
      </c>
      <c r="E124" s="295" t="str">
        <f t="shared" si="2"/>
        <v>、0116　工芸農作物農業</v>
      </c>
      <c r="F124" s="291"/>
    </row>
    <row r="125" spans="1:6" ht="23.25" hidden="1" customHeight="1">
      <c r="A125" s="29" t="s">
        <v>334</v>
      </c>
      <c r="B125" s="292" t="s">
        <v>344</v>
      </c>
      <c r="C125" s="29" t="str">
        <f t="shared" si="0"/>
        <v>0117　　ばれいしょ・かんしょ作農業</v>
      </c>
      <c r="D125" s="29" t="str">
        <f t="shared" si="1"/>
        <v>0117　ばれいしょ・かんしょ作農業</v>
      </c>
      <c r="E125" s="295" t="str">
        <f t="shared" si="2"/>
        <v>、0117　ばれいしょ・かんしょ作農業</v>
      </c>
      <c r="F125" s="291"/>
    </row>
    <row r="126" spans="1:6" ht="23.25" hidden="1" customHeight="1">
      <c r="A126" s="29" t="s">
        <v>334</v>
      </c>
      <c r="B126" s="292" t="s">
        <v>345</v>
      </c>
      <c r="C126" s="29" t="str">
        <f t="shared" si="0"/>
        <v>0119　　その他の耕種農業</v>
      </c>
      <c r="D126" s="29" t="str">
        <f t="shared" si="1"/>
        <v>0119　その他の耕種農業</v>
      </c>
      <c r="E126" s="295" t="str">
        <f t="shared" si="2"/>
        <v>、0119　その他の耕種農業</v>
      </c>
      <c r="F126" s="291"/>
    </row>
    <row r="127" spans="1:6" ht="23.25" hidden="1" customHeight="1">
      <c r="A127" s="29" t="s">
        <v>334</v>
      </c>
      <c r="B127" s="292" t="s">
        <v>346</v>
      </c>
      <c r="D127" s="29" t="str">
        <f t="shared" si="1"/>
        <v/>
      </c>
      <c r="E127" s="295"/>
      <c r="F127" s="291"/>
    </row>
    <row r="128" spans="1:6" ht="23.25" hidden="1" customHeight="1">
      <c r="A128" s="29" t="s">
        <v>334</v>
      </c>
      <c r="B128" s="292" t="s">
        <v>347</v>
      </c>
      <c r="C128" s="29" t="str">
        <f t="shared" si="0"/>
        <v>0121　　酪農業</v>
      </c>
      <c r="D128" s="29" t="str">
        <f t="shared" si="1"/>
        <v>0121　酪農業</v>
      </c>
      <c r="E128" s="295" t="str">
        <f t="shared" si="2"/>
        <v>、0121　酪農業</v>
      </c>
      <c r="F128" s="291"/>
    </row>
    <row r="129" spans="1:6" ht="23.25" hidden="1" customHeight="1">
      <c r="A129" s="29" t="s">
        <v>334</v>
      </c>
      <c r="B129" s="292" t="s">
        <v>348</v>
      </c>
      <c r="C129" s="29" t="str">
        <f t="shared" si="0"/>
        <v>0122　　肉用牛生産業</v>
      </c>
      <c r="D129" s="29" t="str">
        <f t="shared" si="1"/>
        <v>0122　肉用牛生産業</v>
      </c>
      <c r="E129" s="295" t="str">
        <f t="shared" si="2"/>
        <v>、0122　肉用牛生産業</v>
      </c>
      <c r="F129" s="291"/>
    </row>
    <row r="130" spans="1:6" ht="23.25" hidden="1" customHeight="1">
      <c r="A130" s="29" t="s">
        <v>334</v>
      </c>
      <c r="B130" s="292" t="s">
        <v>349</v>
      </c>
      <c r="C130" s="29" t="str">
        <f t="shared" si="0"/>
        <v>0123　　養豚業</v>
      </c>
      <c r="D130" s="29" t="str">
        <f t="shared" si="1"/>
        <v>0123　養豚業</v>
      </c>
      <c r="E130" s="295" t="str">
        <f t="shared" si="2"/>
        <v>、0123　養豚業</v>
      </c>
      <c r="F130" s="291"/>
    </row>
    <row r="131" spans="1:6" ht="23.25" hidden="1" customHeight="1">
      <c r="A131" s="29" t="s">
        <v>334</v>
      </c>
      <c r="B131" s="292" t="s">
        <v>350</v>
      </c>
      <c r="C131" s="29" t="str">
        <f t="shared" si="0"/>
        <v>0124　　養鶏業</v>
      </c>
      <c r="D131" s="29" t="str">
        <f t="shared" si="1"/>
        <v>0124　養鶏業</v>
      </c>
      <c r="E131" s="295" t="str">
        <f t="shared" si="2"/>
        <v>、0124　養鶏業</v>
      </c>
      <c r="F131" s="291"/>
    </row>
    <row r="132" spans="1:6" ht="23.25" hidden="1" customHeight="1">
      <c r="A132" s="29" t="s">
        <v>334</v>
      </c>
      <c r="B132" s="292" t="s">
        <v>351</v>
      </c>
      <c r="C132" s="29" t="str">
        <f t="shared" si="0"/>
        <v>0125　　畜産類似業</v>
      </c>
      <c r="D132" s="29" t="str">
        <f t="shared" si="1"/>
        <v>0125　畜産類似業</v>
      </c>
      <c r="E132" s="295" t="str">
        <f t="shared" si="2"/>
        <v>、0125　畜産類似業</v>
      </c>
      <c r="F132" s="291"/>
    </row>
    <row r="133" spans="1:6" ht="23.25" hidden="1" customHeight="1">
      <c r="A133" s="29" t="s">
        <v>334</v>
      </c>
      <c r="B133" s="292" t="s">
        <v>352</v>
      </c>
      <c r="C133" s="29" t="str">
        <f t="shared" si="0"/>
        <v>0126　　養蚕農業</v>
      </c>
      <c r="D133" s="29" t="str">
        <f t="shared" si="1"/>
        <v>0126　養蚕農業</v>
      </c>
      <c r="E133" s="295" t="str">
        <f t="shared" si="2"/>
        <v>、0126　養蚕農業</v>
      </c>
      <c r="F133" s="291"/>
    </row>
    <row r="134" spans="1:6" ht="23.25" hidden="1" customHeight="1">
      <c r="A134" s="29" t="s">
        <v>334</v>
      </c>
      <c r="B134" s="292" t="s">
        <v>353</v>
      </c>
      <c r="C134" s="29" t="str">
        <f t="shared" si="0"/>
        <v>0129　　その他の畜産農業</v>
      </c>
      <c r="D134" s="29" t="str">
        <f t="shared" si="1"/>
        <v>0129　その他の畜産農業</v>
      </c>
      <c r="E134" s="295" t="str">
        <f t="shared" si="2"/>
        <v>、0129　その他の畜産農業</v>
      </c>
      <c r="F134" s="291"/>
    </row>
    <row r="135" spans="1:6" ht="23.25" hidden="1" customHeight="1">
      <c r="A135" s="29" t="s">
        <v>334</v>
      </c>
      <c r="B135" s="292" t="s">
        <v>354</v>
      </c>
      <c r="D135" s="29" t="str">
        <f t="shared" si="1"/>
        <v/>
      </c>
      <c r="E135" s="295"/>
      <c r="F135" s="291"/>
    </row>
    <row r="136" spans="1:6" ht="23.25" hidden="1" customHeight="1">
      <c r="A136" s="29" t="s">
        <v>334</v>
      </c>
      <c r="B136" s="292" t="s">
        <v>355</v>
      </c>
      <c r="C136" s="29" t="str">
        <f t="shared" si="0"/>
        <v>0131　　穀作サービス業</v>
      </c>
      <c r="D136" s="29" t="str">
        <f t="shared" si="1"/>
        <v>0131　穀作サービス業</v>
      </c>
      <c r="E136" s="295" t="str">
        <f t="shared" si="2"/>
        <v>、0131　穀作サービス業</v>
      </c>
      <c r="F136" s="291"/>
    </row>
    <row r="137" spans="1:6" ht="23.25" hidden="1" customHeight="1">
      <c r="A137" s="29" t="s">
        <v>334</v>
      </c>
      <c r="B137" s="292" t="s">
        <v>356</v>
      </c>
      <c r="C137" s="29" t="str">
        <f t="shared" si="0"/>
        <v>0132　　野菜作・果樹作サービス業</v>
      </c>
      <c r="D137" s="29" t="str">
        <f t="shared" si="1"/>
        <v>0132　野菜作・果樹作サービス業</v>
      </c>
      <c r="E137" s="295" t="str">
        <f t="shared" si="2"/>
        <v>、0132　野菜作・果樹作サービス業</v>
      </c>
      <c r="F137" s="291"/>
    </row>
    <row r="138" spans="1:6" ht="23.25" hidden="1" customHeight="1">
      <c r="A138" s="29" t="s">
        <v>334</v>
      </c>
      <c r="B138" s="292" t="s">
        <v>357</v>
      </c>
      <c r="C138" s="29" t="str">
        <f t="shared" si="0"/>
        <v>0133　　穀作，野菜作・果樹作以外の耕種サービス業</v>
      </c>
      <c r="D138" s="29" t="str">
        <f t="shared" si="1"/>
        <v>0133　穀作，野菜作・果樹作以外の耕種サービス業</v>
      </c>
      <c r="E138" s="295" t="str">
        <f t="shared" si="2"/>
        <v>、0133　穀作，野菜作・果樹作以外の耕種サービス業</v>
      </c>
      <c r="F138" s="291"/>
    </row>
    <row r="139" spans="1:6" ht="23.25" hidden="1" customHeight="1">
      <c r="A139" s="29" t="s">
        <v>334</v>
      </c>
      <c r="B139" s="292" t="s">
        <v>358</v>
      </c>
      <c r="C139" s="29" t="str">
        <f t="shared" si="0"/>
        <v>0134　　畜産サービス業（獣医業を除く）</v>
      </c>
      <c r="D139" s="29" t="str">
        <f t="shared" si="1"/>
        <v>0134　畜産サービス業（獣医業を除く）</v>
      </c>
      <c r="E139" s="295" t="str">
        <f t="shared" si="2"/>
        <v>、0134　畜産サービス業（獣医業を除く）</v>
      </c>
      <c r="F139" s="291"/>
    </row>
    <row r="140" spans="1:6" ht="23.25" hidden="1" customHeight="1">
      <c r="A140" s="29" t="s">
        <v>334</v>
      </c>
      <c r="B140" s="292" t="s">
        <v>359</v>
      </c>
      <c r="D140" s="29" t="str">
        <f t="shared" si="1"/>
        <v/>
      </c>
      <c r="E140" s="295"/>
      <c r="F140" s="291"/>
    </row>
    <row r="141" spans="1:6" ht="23.25" hidden="1" customHeight="1">
      <c r="A141" s="29" t="s">
        <v>334</v>
      </c>
      <c r="B141" s="292" t="s">
        <v>360</v>
      </c>
      <c r="C141" s="29" t="str">
        <f t="shared" si="0"/>
        <v>0141　　園芸サービス業</v>
      </c>
      <c r="D141" s="29" t="str">
        <f t="shared" si="1"/>
        <v>0141　園芸サービス業</v>
      </c>
      <c r="E141" s="295" t="str">
        <f t="shared" si="2"/>
        <v>、0141　園芸サービス業</v>
      </c>
      <c r="F141" s="291"/>
    </row>
    <row r="142" spans="1:6" ht="23.25" hidden="1" customHeight="1">
      <c r="A142" s="29" t="s">
        <v>334</v>
      </c>
      <c r="C142" s="29" t="str">
        <f t="shared" si="0"/>
        <v/>
      </c>
      <c r="D142" s="29" t="str">
        <f t="shared" si="1"/>
        <v/>
      </c>
      <c r="E142" s="295"/>
      <c r="F142" s="291"/>
    </row>
    <row r="143" spans="1:6" ht="23.25" hidden="1" customHeight="1">
      <c r="A143" s="29" t="s">
        <v>334</v>
      </c>
      <c r="B143" s="292" t="s">
        <v>361</v>
      </c>
      <c r="C143" s="29" t="str">
        <f t="shared" si="0"/>
        <v>林業</v>
      </c>
      <c r="D143" s="29" t="str">
        <f t="shared" si="1"/>
        <v>林業</v>
      </c>
      <c r="E143" s="295" t="str">
        <f t="shared" si="2"/>
        <v>、林業</v>
      </c>
      <c r="F143" s="291"/>
    </row>
    <row r="144" spans="1:6" ht="23.25" hidden="1" customHeight="1">
      <c r="A144" s="29" t="s">
        <v>334</v>
      </c>
      <c r="C144" s="29" t="str">
        <f t="shared" si="0"/>
        <v/>
      </c>
      <c r="D144" s="29" t="str">
        <f t="shared" si="1"/>
        <v/>
      </c>
      <c r="E144" s="295" t="str">
        <f t="shared" si="2"/>
        <v>、</v>
      </c>
      <c r="F144" s="291"/>
    </row>
    <row r="145" spans="1:6" ht="23.25" hidden="1" customHeight="1">
      <c r="A145" s="29" t="s">
        <v>334</v>
      </c>
      <c r="B145" s="293" t="s">
        <v>362</v>
      </c>
      <c r="C145" s="294"/>
      <c r="D145" s="294" t="str">
        <f t="shared" si="1"/>
        <v/>
      </c>
      <c r="E145" s="295" t="str">
        <f t="shared" si="2"/>
        <v>、</v>
      </c>
      <c r="F145" s="296" t="str">
        <f>E145&amp;E146&amp;E147&amp;E148&amp;E149&amp;E150&amp;E151&amp;E152&amp;E153&amp;E154&amp;E155&amp;E156&amp;E157&amp;E158&amp;E159&amp;E160&amp;E161</f>
        <v>、、0200　主として管理事務を行う本社等（02林業）、0209　その他の管理，補助的経済活動を行う事業所（02林業）、、0211　育林業、、0221　素材生産業、、0231　製薪炭業、0239　その他の特用林産物生産業（きのこ類の栽培を除く）、、0241　育林サービス業、0242　素材生産サービス業、0243　山林種苗生産サービス業、0249　その他の林業サービス業、、0299　その他の林業</v>
      </c>
    </row>
    <row r="146" spans="1:6" ht="23.25" hidden="1" customHeight="1">
      <c r="A146" s="29" t="s">
        <v>334</v>
      </c>
      <c r="B146" s="292" t="s">
        <v>363</v>
      </c>
      <c r="C146" s="29" t="str">
        <f t="shared" si="0"/>
        <v>0200　　主として管理事務を行う本社等（02林業）</v>
      </c>
      <c r="D146" s="29" t="str">
        <f t="shared" si="1"/>
        <v>0200　主として管理事務を行う本社等（02林業）</v>
      </c>
      <c r="E146" s="295" t="str">
        <f t="shared" si="2"/>
        <v>、0200　主として管理事務を行う本社等（02林業）</v>
      </c>
      <c r="F146" s="291"/>
    </row>
    <row r="147" spans="1:6" ht="23.25" hidden="1" customHeight="1">
      <c r="A147" s="29" t="s">
        <v>334</v>
      </c>
      <c r="B147" s="292" t="s">
        <v>364</v>
      </c>
      <c r="C147" s="29" t="str">
        <f t="shared" si="0"/>
        <v>0209　　その他の管理，補助的経済活動を行う事業所（02林業）</v>
      </c>
      <c r="D147" s="29" t="str">
        <f t="shared" si="1"/>
        <v>0209　その他の管理，補助的経済活動を行う事業所（02林業）</v>
      </c>
      <c r="E147" s="295" t="str">
        <f t="shared" si="2"/>
        <v>、0209　その他の管理，補助的経済活動を行う事業所（02林業）</v>
      </c>
      <c r="F147" s="291"/>
    </row>
    <row r="148" spans="1:6" ht="23.25" hidden="1" customHeight="1">
      <c r="A148" s="29" t="s">
        <v>334</v>
      </c>
      <c r="B148" s="292" t="s">
        <v>365</v>
      </c>
      <c r="D148" s="29" t="str">
        <f t="shared" si="1"/>
        <v/>
      </c>
      <c r="E148" s="295" t="str">
        <f t="shared" si="2"/>
        <v>、</v>
      </c>
      <c r="F148" s="291"/>
    </row>
    <row r="149" spans="1:6" ht="23.25" hidden="1" customHeight="1">
      <c r="A149" s="29" t="s">
        <v>334</v>
      </c>
      <c r="B149" s="292" t="s">
        <v>366</v>
      </c>
      <c r="C149" s="29" t="str">
        <f t="shared" si="0"/>
        <v>0211　　育林業</v>
      </c>
      <c r="D149" s="29" t="str">
        <f t="shared" si="1"/>
        <v>0211　育林業</v>
      </c>
      <c r="E149" s="295" t="str">
        <f t="shared" si="2"/>
        <v>、0211　育林業</v>
      </c>
      <c r="F149" s="291"/>
    </row>
    <row r="150" spans="1:6" ht="23.25" hidden="1" customHeight="1">
      <c r="A150" s="29" t="s">
        <v>334</v>
      </c>
      <c r="B150" s="292" t="s">
        <v>367</v>
      </c>
      <c r="D150" s="29" t="str">
        <f t="shared" si="1"/>
        <v/>
      </c>
      <c r="E150" s="295" t="str">
        <f t="shared" si="2"/>
        <v>、</v>
      </c>
      <c r="F150" s="291"/>
    </row>
    <row r="151" spans="1:6" ht="23.25" hidden="1" customHeight="1">
      <c r="A151" s="29" t="s">
        <v>334</v>
      </c>
      <c r="B151" s="292" t="s">
        <v>368</v>
      </c>
      <c r="C151" s="29" t="str">
        <f t="shared" si="0"/>
        <v>0221　　素材生産業</v>
      </c>
      <c r="D151" s="29" t="str">
        <f t="shared" si="1"/>
        <v>0221　素材生産業</v>
      </c>
      <c r="E151" s="295" t="str">
        <f t="shared" si="2"/>
        <v>、0221　素材生産業</v>
      </c>
      <c r="F151" s="291"/>
    </row>
    <row r="152" spans="1:6" ht="23.25" hidden="1" customHeight="1">
      <c r="A152" s="29" t="s">
        <v>334</v>
      </c>
      <c r="B152" s="292" t="s">
        <v>369</v>
      </c>
      <c r="D152" s="29" t="str">
        <f t="shared" si="1"/>
        <v/>
      </c>
      <c r="E152" s="295" t="str">
        <f t="shared" si="2"/>
        <v>、</v>
      </c>
      <c r="F152" s="291"/>
    </row>
    <row r="153" spans="1:6" ht="23.25" hidden="1" customHeight="1">
      <c r="A153" s="29" t="s">
        <v>334</v>
      </c>
      <c r="B153" s="292" t="s">
        <v>370</v>
      </c>
      <c r="C153" s="29" t="str">
        <f t="shared" si="0"/>
        <v>0231　　製薪炭業</v>
      </c>
      <c r="D153" s="29" t="str">
        <f t="shared" si="1"/>
        <v>0231　製薪炭業</v>
      </c>
      <c r="E153" s="295" t="str">
        <f t="shared" si="2"/>
        <v>、0231　製薪炭業</v>
      </c>
      <c r="F153" s="291"/>
    </row>
    <row r="154" spans="1:6" ht="23.25" hidden="1" customHeight="1">
      <c r="A154" s="29" t="s">
        <v>334</v>
      </c>
      <c r="B154" s="292" t="s">
        <v>371</v>
      </c>
      <c r="C154" s="29" t="str">
        <f t="shared" si="0"/>
        <v>0239　　その他の特用林産物生産業（きのこ類の栽培を除く）</v>
      </c>
      <c r="D154" s="29" t="str">
        <f t="shared" si="1"/>
        <v>0239　その他の特用林産物生産業（きのこ類の栽培を除く）</v>
      </c>
      <c r="E154" s="295" t="str">
        <f t="shared" si="2"/>
        <v>、0239　その他の特用林産物生産業（きのこ類の栽培を除く）</v>
      </c>
      <c r="F154" s="291"/>
    </row>
    <row r="155" spans="1:6" ht="23.25" hidden="1" customHeight="1">
      <c r="A155" s="29" t="s">
        <v>334</v>
      </c>
      <c r="B155" s="292" t="s">
        <v>372</v>
      </c>
      <c r="D155" s="29" t="str">
        <f t="shared" si="1"/>
        <v/>
      </c>
      <c r="E155" s="295" t="str">
        <f t="shared" si="2"/>
        <v>、</v>
      </c>
      <c r="F155" s="291"/>
    </row>
    <row r="156" spans="1:6" ht="23.25" hidden="1" customHeight="1">
      <c r="A156" s="29" t="s">
        <v>334</v>
      </c>
      <c r="B156" s="292" t="s">
        <v>373</v>
      </c>
      <c r="C156" s="29" t="str">
        <f t="shared" si="0"/>
        <v>0241　　育林サービス業</v>
      </c>
      <c r="D156" s="29" t="str">
        <f t="shared" si="1"/>
        <v>0241　育林サービス業</v>
      </c>
      <c r="E156" s="295" t="str">
        <f t="shared" si="2"/>
        <v>、0241　育林サービス業</v>
      </c>
      <c r="F156" s="291"/>
    </row>
    <row r="157" spans="1:6" ht="23.25" hidden="1" customHeight="1">
      <c r="A157" s="29" t="s">
        <v>334</v>
      </c>
      <c r="B157" s="292" t="s">
        <v>374</v>
      </c>
      <c r="C157" s="29" t="str">
        <f t="shared" si="0"/>
        <v>0242　　素材生産サービス業</v>
      </c>
      <c r="D157" s="29" t="str">
        <f t="shared" si="1"/>
        <v>0242　素材生産サービス業</v>
      </c>
      <c r="E157" s="295" t="str">
        <f t="shared" si="2"/>
        <v>、0242　素材生産サービス業</v>
      </c>
      <c r="F157" s="291"/>
    </row>
    <row r="158" spans="1:6" ht="23.25" hidden="1" customHeight="1">
      <c r="A158" s="29" t="s">
        <v>334</v>
      </c>
      <c r="B158" s="292" t="s">
        <v>375</v>
      </c>
      <c r="C158" s="29" t="str">
        <f t="shared" si="0"/>
        <v>0243　　山林種苗生産サービス業</v>
      </c>
      <c r="D158" s="29" t="str">
        <f t="shared" si="1"/>
        <v>0243　山林種苗生産サービス業</v>
      </c>
      <c r="E158" s="295" t="str">
        <f t="shared" si="2"/>
        <v>、0243　山林種苗生産サービス業</v>
      </c>
      <c r="F158" s="291"/>
    </row>
    <row r="159" spans="1:6" ht="23.25" hidden="1" customHeight="1">
      <c r="A159" s="29" t="s">
        <v>334</v>
      </c>
      <c r="B159" s="292" t="s">
        <v>376</v>
      </c>
      <c r="C159" s="29" t="str">
        <f t="shared" si="0"/>
        <v>0249　　その他の林業サービス業</v>
      </c>
      <c r="D159" s="29" t="str">
        <f t="shared" si="1"/>
        <v>0249　その他の林業サービス業</v>
      </c>
      <c r="E159" s="295" t="str">
        <f t="shared" si="2"/>
        <v>、0249　その他の林業サービス業</v>
      </c>
      <c r="F159" s="291"/>
    </row>
    <row r="160" spans="1:6" ht="23.25" hidden="1" customHeight="1">
      <c r="A160" s="29" t="s">
        <v>334</v>
      </c>
      <c r="B160" s="292" t="s">
        <v>377</v>
      </c>
      <c r="D160" s="29" t="str">
        <f t="shared" si="1"/>
        <v/>
      </c>
      <c r="E160" s="295" t="str">
        <f t="shared" si="2"/>
        <v>、</v>
      </c>
      <c r="F160" s="291"/>
    </row>
    <row r="161" spans="1:6" ht="23.25" hidden="1" customHeight="1">
      <c r="A161" s="29" t="s">
        <v>334</v>
      </c>
      <c r="B161" s="292" t="s">
        <v>378</v>
      </c>
      <c r="C161" s="29" t="str">
        <f t="shared" si="0"/>
        <v>0299　　その他の林業</v>
      </c>
      <c r="D161" s="29" t="str">
        <f t="shared" si="1"/>
        <v>0299　その他の林業</v>
      </c>
      <c r="E161" s="295" t="str">
        <f t="shared" si="2"/>
        <v>、0299　その他の林業</v>
      </c>
      <c r="F161" s="291"/>
    </row>
    <row r="162" spans="1:6" ht="23.25" hidden="1" customHeight="1">
      <c r="A162" s="29" t="s">
        <v>334</v>
      </c>
      <c r="D162" s="29" t="str">
        <f t="shared" si="1"/>
        <v/>
      </c>
      <c r="E162" s="295"/>
      <c r="F162" s="291"/>
    </row>
    <row r="163" spans="1:6" ht="23.25" hidden="1" customHeight="1">
      <c r="A163" s="29" t="s">
        <v>334</v>
      </c>
      <c r="B163" s="297" t="s">
        <v>379</v>
      </c>
      <c r="D163" s="29" t="str">
        <f t="shared" si="1"/>
        <v/>
      </c>
      <c r="E163" s="295"/>
      <c r="F163" s="291"/>
    </row>
    <row r="164" spans="1:6" ht="23.25" hidden="1" customHeight="1">
      <c r="A164" s="29" t="s">
        <v>334</v>
      </c>
      <c r="B164" s="298"/>
      <c r="C164" s="29" t="str">
        <f t="shared" si="0"/>
        <v/>
      </c>
      <c r="D164" s="29" t="str">
        <f t="shared" si="1"/>
        <v/>
      </c>
      <c r="E164" s="295"/>
      <c r="F164" s="291"/>
    </row>
    <row r="165" spans="1:6" ht="23.25" hidden="1" customHeight="1">
      <c r="A165" s="29" t="s">
        <v>334</v>
      </c>
      <c r="B165" s="298"/>
      <c r="C165" s="29" t="str">
        <f t="shared" si="0"/>
        <v/>
      </c>
      <c r="D165" s="29" t="str">
        <f t="shared" si="1"/>
        <v/>
      </c>
      <c r="E165" s="295"/>
      <c r="F165" s="291"/>
    </row>
    <row r="166" spans="1:6" ht="23.25" hidden="1" customHeight="1">
      <c r="A166" s="29" t="s">
        <v>334</v>
      </c>
      <c r="B166" s="299" t="s">
        <v>380</v>
      </c>
      <c r="C166" s="29" t="str">
        <f t="shared" si="0"/>
        <v>漁業（詳細：PDF形式）</v>
      </c>
      <c r="D166" s="29" t="str">
        <f t="shared" si="1"/>
        <v>漁業（詳細：PDF形式）</v>
      </c>
      <c r="E166" s="295" t="str">
        <f t="shared" si="2"/>
        <v>、漁業（詳細：PDF形式）</v>
      </c>
      <c r="F166" s="291"/>
    </row>
    <row r="167" spans="1:6" ht="23.25" hidden="1" customHeight="1">
      <c r="A167" s="29" t="s">
        <v>334</v>
      </c>
      <c r="C167" s="29" t="str">
        <f t="shared" si="0"/>
        <v/>
      </c>
      <c r="D167" s="29" t="str">
        <f t="shared" si="1"/>
        <v/>
      </c>
      <c r="E167" s="295"/>
      <c r="F167" s="291"/>
    </row>
    <row r="168" spans="1:6" ht="23.25" hidden="1" customHeight="1">
      <c r="A168" s="29" t="s">
        <v>334</v>
      </c>
      <c r="B168" s="292" t="s">
        <v>381</v>
      </c>
      <c r="C168" s="29" t="str">
        <f t="shared" si="0"/>
        <v>漁業（水産養殖業を除く）</v>
      </c>
      <c r="D168" s="29" t="str">
        <f t="shared" si="1"/>
        <v>漁業（水産養殖業を除く）</v>
      </c>
      <c r="E168" s="295" t="str">
        <f t="shared" si="2"/>
        <v>、漁業（水産養殖業を除く）</v>
      </c>
      <c r="F168" s="291"/>
    </row>
    <row r="169" spans="1:6" ht="23.25" hidden="1" customHeight="1">
      <c r="A169" s="29" t="s">
        <v>334</v>
      </c>
      <c r="C169" s="29" t="str">
        <f t="shared" si="0"/>
        <v/>
      </c>
      <c r="D169" s="29" t="str">
        <f t="shared" si="1"/>
        <v/>
      </c>
      <c r="E169" s="295"/>
      <c r="F169" s="291"/>
    </row>
    <row r="170" spans="1:6" ht="23.25" hidden="1" customHeight="1">
      <c r="A170" s="29" t="s">
        <v>334</v>
      </c>
      <c r="B170" s="293" t="s">
        <v>382</v>
      </c>
      <c r="C170" s="294"/>
      <c r="D170" s="294" t="str">
        <f t="shared" si="1"/>
        <v/>
      </c>
      <c r="E170" s="295"/>
      <c r="F170" s="296" t="str">
        <f>E170&amp;E171&amp;E172&amp;E173&amp;E174&amp;E175&amp;E176&amp;E177&amp;E178&amp;E179&amp;E180&amp;E181&amp;E182&amp;E183&amp;E184</f>
        <v>、0300　主として管理事務を行う本社等（03漁業）、0309　その他の管理，補助的経済活動を行う事業所（03漁業）、0311　底びき網漁業、0312　まき網漁業、0313　刺網漁業、0314　釣・はえ縄漁業、0315　定置網漁業、0316　地びき網・船びき網漁業、0317　採貝・採藻業、0318　捕鯨業、0319　その他の海面漁業、0321　内水面漁業</v>
      </c>
    </row>
    <row r="171" spans="1:6" ht="23.25" hidden="1" customHeight="1">
      <c r="A171" s="29" t="s">
        <v>334</v>
      </c>
      <c r="B171" s="292" t="s">
        <v>383</v>
      </c>
      <c r="C171" s="29" t="str">
        <f t="shared" si="0"/>
        <v>0300　　主として管理事務を行う本社等（03漁業）</v>
      </c>
      <c r="D171" s="29" t="str">
        <f t="shared" si="1"/>
        <v>0300　主として管理事務を行う本社等（03漁業）</v>
      </c>
      <c r="E171" s="295" t="str">
        <f t="shared" si="2"/>
        <v>、0300　主として管理事務を行う本社等（03漁業）</v>
      </c>
      <c r="F171" s="291"/>
    </row>
    <row r="172" spans="1:6" ht="23.25" hidden="1" customHeight="1">
      <c r="A172" s="29" t="s">
        <v>334</v>
      </c>
      <c r="B172" s="292" t="s">
        <v>384</v>
      </c>
      <c r="C172" s="29" t="str">
        <f t="shared" si="0"/>
        <v>0309　　その他の管理，補助的経済活動を行う事業所（03漁業）</v>
      </c>
      <c r="D172" s="29" t="str">
        <f t="shared" si="1"/>
        <v>0309　その他の管理，補助的経済活動を行う事業所（03漁業）</v>
      </c>
      <c r="E172" s="295" t="str">
        <f t="shared" si="2"/>
        <v>、0309　その他の管理，補助的経済活動を行う事業所（03漁業）</v>
      </c>
      <c r="F172" s="291"/>
    </row>
    <row r="173" spans="1:6" ht="23.25" hidden="1" customHeight="1">
      <c r="A173" s="29" t="s">
        <v>334</v>
      </c>
      <c r="B173" s="292" t="s">
        <v>385</v>
      </c>
      <c r="D173" s="29" t="str">
        <f t="shared" si="1"/>
        <v/>
      </c>
      <c r="E173" s="295"/>
      <c r="F173" s="291"/>
    </row>
    <row r="174" spans="1:6" ht="23.25" hidden="1" customHeight="1">
      <c r="A174" s="29" t="s">
        <v>334</v>
      </c>
      <c r="B174" s="292" t="s">
        <v>386</v>
      </c>
      <c r="C174" s="29" t="str">
        <f t="shared" si="0"/>
        <v>0311　　底びき網漁業</v>
      </c>
      <c r="D174" s="29" t="str">
        <f t="shared" si="1"/>
        <v>0311　底びき網漁業</v>
      </c>
      <c r="E174" s="295" t="str">
        <f t="shared" si="2"/>
        <v>、0311　底びき網漁業</v>
      </c>
      <c r="F174" s="291"/>
    </row>
    <row r="175" spans="1:6" ht="23.25" hidden="1" customHeight="1">
      <c r="A175" s="29" t="s">
        <v>334</v>
      </c>
      <c r="B175" s="292" t="s">
        <v>387</v>
      </c>
      <c r="C175" s="29" t="str">
        <f t="shared" si="0"/>
        <v>0312　　まき網漁業</v>
      </c>
      <c r="D175" s="29" t="str">
        <f t="shared" si="1"/>
        <v>0312　まき網漁業</v>
      </c>
      <c r="E175" s="295" t="str">
        <f t="shared" si="2"/>
        <v>、0312　まき網漁業</v>
      </c>
      <c r="F175" s="291"/>
    </row>
    <row r="176" spans="1:6" ht="23.25" hidden="1" customHeight="1">
      <c r="A176" s="29" t="s">
        <v>334</v>
      </c>
      <c r="B176" s="292" t="s">
        <v>388</v>
      </c>
      <c r="C176" s="29" t="str">
        <f t="shared" si="0"/>
        <v>0313　　刺網漁業</v>
      </c>
      <c r="D176" s="29" t="str">
        <f t="shared" si="1"/>
        <v>0313　刺網漁業</v>
      </c>
      <c r="E176" s="295" t="str">
        <f t="shared" si="2"/>
        <v>、0313　刺網漁業</v>
      </c>
      <c r="F176" s="291"/>
    </row>
    <row r="177" spans="1:6" ht="23.25" hidden="1" customHeight="1">
      <c r="A177" s="29" t="s">
        <v>334</v>
      </c>
      <c r="B177" s="292" t="s">
        <v>389</v>
      </c>
      <c r="C177" s="29" t="str">
        <f t="shared" si="0"/>
        <v>0314　　釣・はえ縄漁業</v>
      </c>
      <c r="D177" s="29" t="str">
        <f t="shared" si="1"/>
        <v>0314　釣・はえ縄漁業</v>
      </c>
      <c r="E177" s="295" t="str">
        <f t="shared" si="2"/>
        <v>、0314　釣・はえ縄漁業</v>
      </c>
      <c r="F177" s="291"/>
    </row>
    <row r="178" spans="1:6" ht="23.25" hidden="1" customHeight="1">
      <c r="A178" s="29" t="s">
        <v>334</v>
      </c>
      <c r="B178" s="292" t="s">
        <v>390</v>
      </c>
      <c r="C178" s="29" t="str">
        <f t="shared" si="0"/>
        <v>0315　　定置網漁業</v>
      </c>
      <c r="D178" s="29" t="str">
        <f t="shared" si="1"/>
        <v>0315　定置網漁業</v>
      </c>
      <c r="E178" s="295" t="str">
        <f t="shared" si="2"/>
        <v>、0315　定置網漁業</v>
      </c>
      <c r="F178" s="291"/>
    </row>
    <row r="179" spans="1:6" ht="23.25" hidden="1" customHeight="1">
      <c r="A179" s="29" t="s">
        <v>334</v>
      </c>
      <c r="B179" s="292" t="s">
        <v>391</v>
      </c>
      <c r="C179" s="29" t="str">
        <f t="shared" si="0"/>
        <v>0316　　地びき網・船びき網漁業</v>
      </c>
      <c r="D179" s="29" t="str">
        <f t="shared" si="1"/>
        <v>0316　地びき網・船びき網漁業</v>
      </c>
      <c r="E179" s="295" t="str">
        <f t="shared" si="2"/>
        <v>、0316　地びき網・船びき網漁業</v>
      </c>
      <c r="F179" s="291"/>
    </row>
    <row r="180" spans="1:6" ht="23.25" hidden="1" customHeight="1">
      <c r="A180" s="29" t="s">
        <v>334</v>
      </c>
      <c r="B180" s="292" t="s">
        <v>392</v>
      </c>
      <c r="C180" s="29" t="str">
        <f t="shared" si="0"/>
        <v>0317　　採貝・採藻業</v>
      </c>
      <c r="D180" s="29" t="str">
        <f t="shared" si="1"/>
        <v>0317　採貝・採藻業</v>
      </c>
      <c r="E180" s="295" t="str">
        <f t="shared" si="2"/>
        <v>、0317　採貝・採藻業</v>
      </c>
      <c r="F180" s="291"/>
    </row>
    <row r="181" spans="1:6" ht="23.25" hidden="1" customHeight="1">
      <c r="A181" s="29" t="s">
        <v>334</v>
      </c>
      <c r="B181" s="292" t="s">
        <v>393</v>
      </c>
      <c r="C181" s="29" t="str">
        <f t="shared" ref="C181:C244" si="3">MID(B181,7,50)</f>
        <v>0318　　捕鯨業</v>
      </c>
      <c r="D181" s="29" t="str">
        <f t="shared" ref="D181:D244" si="4">TRIM(C181)</f>
        <v>0318　捕鯨業</v>
      </c>
      <c r="E181" s="295" t="str">
        <f t="shared" ref="E181:E244" si="5">A181&amp;D181</f>
        <v>、0318　捕鯨業</v>
      </c>
      <c r="F181" s="291"/>
    </row>
    <row r="182" spans="1:6" ht="23.25" hidden="1" customHeight="1">
      <c r="A182" s="29" t="s">
        <v>334</v>
      </c>
      <c r="B182" s="292" t="s">
        <v>394</v>
      </c>
      <c r="C182" s="29" t="str">
        <f t="shared" si="3"/>
        <v>0319　　その他の海面漁業</v>
      </c>
      <c r="D182" s="29" t="str">
        <f t="shared" si="4"/>
        <v>0319　その他の海面漁業</v>
      </c>
      <c r="E182" s="295" t="str">
        <f t="shared" si="5"/>
        <v>、0319　その他の海面漁業</v>
      </c>
      <c r="F182" s="291"/>
    </row>
    <row r="183" spans="1:6" ht="23.25" hidden="1" customHeight="1">
      <c r="A183" s="29" t="s">
        <v>334</v>
      </c>
      <c r="B183" s="292" t="s">
        <v>395</v>
      </c>
      <c r="D183" s="29" t="str">
        <f t="shared" si="4"/>
        <v/>
      </c>
      <c r="E183" s="295"/>
      <c r="F183" s="291"/>
    </row>
    <row r="184" spans="1:6" ht="23.25" hidden="1" customHeight="1">
      <c r="A184" s="29" t="s">
        <v>334</v>
      </c>
      <c r="B184" s="292" t="s">
        <v>396</v>
      </c>
      <c r="C184" s="29" t="str">
        <f t="shared" si="3"/>
        <v>0321　　内水面漁業</v>
      </c>
      <c r="D184" s="29" t="str">
        <f t="shared" si="4"/>
        <v>0321　内水面漁業</v>
      </c>
      <c r="E184" s="295" t="str">
        <f t="shared" si="5"/>
        <v>、0321　内水面漁業</v>
      </c>
      <c r="F184" s="291"/>
    </row>
    <row r="185" spans="1:6" ht="23.25" hidden="1" customHeight="1">
      <c r="A185" s="29" t="s">
        <v>334</v>
      </c>
      <c r="C185" s="29" t="str">
        <f t="shared" si="3"/>
        <v/>
      </c>
      <c r="D185" s="29" t="str">
        <f t="shared" si="4"/>
        <v/>
      </c>
      <c r="E185" s="295"/>
      <c r="F185" s="291"/>
    </row>
    <row r="186" spans="1:6" ht="23.25" hidden="1" customHeight="1">
      <c r="A186" s="29" t="s">
        <v>334</v>
      </c>
      <c r="B186" s="292" t="s">
        <v>397</v>
      </c>
      <c r="C186" s="29" t="str">
        <f t="shared" si="3"/>
        <v>水産養殖業</v>
      </c>
      <c r="D186" s="29" t="str">
        <f t="shared" si="4"/>
        <v>水産養殖業</v>
      </c>
      <c r="E186" s="295" t="str">
        <f t="shared" si="5"/>
        <v>、水産養殖業</v>
      </c>
      <c r="F186" s="291"/>
    </row>
    <row r="187" spans="1:6" ht="23.25" hidden="1" customHeight="1">
      <c r="A187" s="29" t="s">
        <v>334</v>
      </c>
      <c r="C187" s="29" t="str">
        <f t="shared" si="3"/>
        <v/>
      </c>
      <c r="D187" s="29" t="str">
        <f t="shared" si="4"/>
        <v/>
      </c>
      <c r="E187" s="295"/>
      <c r="F187" s="291"/>
    </row>
    <row r="188" spans="1:6" ht="23.25" hidden="1" customHeight="1">
      <c r="A188" s="29" t="s">
        <v>334</v>
      </c>
      <c r="B188" s="293" t="s">
        <v>398</v>
      </c>
      <c r="C188" s="294"/>
      <c r="D188" s="294" t="str">
        <f t="shared" si="4"/>
        <v/>
      </c>
      <c r="E188" s="295" t="str">
        <f t="shared" si="5"/>
        <v>、</v>
      </c>
      <c r="F188" s="296" t="str">
        <f>E188&amp;E189&amp;E190&amp;E191&amp;E192&amp;E193&amp;E194&amp;E195&amp;E196&amp;E197&amp;E198&amp;E199</f>
        <v>、、0400　主として管理事務を行う本社等（04水産養殖業）、0409　その他の管理，補助的経済活動を行う事業所（04水産養殖業）、0411　魚類養殖業、0412　貝類養殖業、0413　藻類養殖業、0414　真珠養殖業、0415　種苗養殖業、0419　その他の海面養殖業、0421　内水面養殖業</v>
      </c>
    </row>
    <row r="189" spans="1:6" ht="23.25" hidden="1" customHeight="1">
      <c r="A189" s="29" t="s">
        <v>334</v>
      </c>
      <c r="B189" s="292" t="s">
        <v>399</v>
      </c>
      <c r="C189" s="29" t="str">
        <f t="shared" si="3"/>
        <v>0400　　主として管理事務を行う本社等（04水産養殖業）</v>
      </c>
      <c r="D189" s="29" t="str">
        <f t="shared" si="4"/>
        <v>0400　主として管理事務を行う本社等（04水産養殖業）</v>
      </c>
      <c r="E189" s="295" t="str">
        <f t="shared" si="5"/>
        <v>、0400　主として管理事務を行う本社等（04水産養殖業）</v>
      </c>
      <c r="F189" s="291"/>
    </row>
    <row r="190" spans="1:6" ht="23.25" hidden="1" customHeight="1">
      <c r="A190" s="29" t="s">
        <v>334</v>
      </c>
      <c r="B190" s="292" t="s">
        <v>400</v>
      </c>
      <c r="C190" s="29" t="str">
        <f t="shared" si="3"/>
        <v>0409　　その他の管理，補助的経済活動を行う事業所（04水産養殖業）</v>
      </c>
      <c r="D190" s="29" t="str">
        <f t="shared" si="4"/>
        <v>0409　その他の管理，補助的経済活動を行う事業所（04水産養殖業）</v>
      </c>
      <c r="E190" s="295" t="str">
        <f t="shared" si="5"/>
        <v>、0409　その他の管理，補助的経済活動を行う事業所（04水産養殖業）</v>
      </c>
      <c r="F190" s="291"/>
    </row>
    <row r="191" spans="1:6" ht="23.25" hidden="1" customHeight="1">
      <c r="A191" s="29" t="s">
        <v>334</v>
      </c>
      <c r="B191" s="292" t="s">
        <v>401</v>
      </c>
      <c r="D191" s="29" t="str">
        <f t="shared" si="4"/>
        <v/>
      </c>
      <c r="E191" s="295"/>
      <c r="F191" s="291"/>
    </row>
    <row r="192" spans="1:6" ht="23.25" hidden="1" customHeight="1">
      <c r="A192" s="29" t="s">
        <v>334</v>
      </c>
      <c r="B192" s="292" t="s">
        <v>402</v>
      </c>
      <c r="C192" s="29" t="str">
        <f t="shared" si="3"/>
        <v>0411　　魚類養殖業</v>
      </c>
      <c r="D192" s="29" t="str">
        <f t="shared" si="4"/>
        <v>0411　魚類養殖業</v>
      </c>
      <c r="E192" s="295" t="str">
        <f t="shared" si="5"/>
        <v>、0411　魚類養殖業</v>
      </c>
      <c r="F192" s="291"/>
    </row>
    <row r="193" spans="1:6" ht="23.25" hidden="1" customHeight="1">
      <c r="A193" s="29" t="s">
        <v>334</v>
      </c>
      <c r="B193" s="292" t="s">
        <v>403</v>
      </c>
      <c r="C193" s="29" t="str">
        <f t="shared" si="3"/>
        <v>0412　　貝類養殖業</v>
      </c>
      <c r="D193" s="29" t="str">
        <f t="shared" si="4"/>
        <v>0412　貝類養殖業</v>
      </c>
      <c r="E193" s="295" t="str">
        <f t="shared" si="5"/>
        <v>、0412　貝類養殖業</v>
      </c>
      <c r="F193" s="291"/>
    </row>
    <row r="194" spans="1:6" ht="23.25" hidden="1" customHeight="1">
      <c r="A194" s="29" t="s">
        <v>334</v>
      </c>
      <c r="B194" s="292" t="s">
        <v>404</v>
      </c>
      <c r="C194" s="29" t="str">
        <f t="shared" si="3"/>
        <v>0413　　藻類養殖業</v>
      </c>
      <c r="D194" s="29" t="str">
        <f t="shared" si="4"/>
        <v>0413　藻類養殖業</v>
      </c>
      <c r="E194" s="295" t="str">
        <f t="shared" si="5"/>
        <v>、0413　藻類養殖業</v>
      </c>
      <c r="F194" s="291"/>
    </row>
    <row r="195" spans="1:6" ht="23.25" hidden="1" customHeight="1">
      <c r="A195" s="29" t="s">
        <v>334</v>
      </c>
      <c r="B195" s="292" t="s">
        <v>405</v>
      </c>
      <c r="C195" s="29" t="str">
        <f t="shared" si="3"/>
        <v>0414　　真珠養殖業</v>
      </c>
      <c r="D195" s="29" t="str">
        <f t="shared" si="4"/>
        <v>0414　真珠養殖業</v>
      </c>
      <c r="E195" s="295" t="str">
        <f t="shared" si="5"/>
        <v>、0414　真珠養殖業</v>
      </c>
      <c r="F195" s="291"/>
    </row>
    <row r="196" spans="1:6" ht="23.25" hidden="1" customHeight="1">
      <c r="A196" s="29" t="s">
        <v>334</v>
      </c>
      <c r="B196" s="292" t="s">
        <v>406</v>
      </c>
      <c r="C196" s="29" t="str">
        <f t="shared" si="3"/>
        <v>0415　　種苗養殖業</v>
      </c>
      <c r="D196" s="29" t="str">
        <f t="shared" si="4"/>
        <v>0415　種苗養殖業</v>
      </c>
      <c r="E196" s="295" t="str">
        <f t="shared" si="5"/>
        <v>、0415　種苗養殖業</v>
      </c>
      <c r="F196" s="291"/>
    </row>
    <row r="197" spans="1:6" ht="23.25" hidden="1" customHeight="1">
      <c r="A197" s="29" t="s">
        <v>334</v>
      </c>
      <c r="B197" s="292" t="s">
        <v>407</v>
      </c>
      <c r="C197" s="29" t="str">
        <f t="shared" si="3"/>
        <v>0419　　その他の海面養殖業</v>
      </c>
      <c r="D197" s="29" t="str">
        <f t="shared" si="4"/>
        <v>0419　その他の海面養殖業</v>
      </c>
      <c r="E197" s="295" t="str">
        <f t="shared" si="5"/>
        <v>、0419　その他の海面養殖業</v>
      </c>
      <c r="F197" s="291"/>
    </row>
    <row r="198" spans="1:6" ht="23.25" hidden="1" customHeight="1">
      <c r="A198" s="29" t="s">
        <v>334</v>
      </c>
      <c r="B198" s="292" t="s">
        <v>408</v>
      </c>
      <c r="D198" s="29" t="str">
        <f t="shared" si="4"/>
        <v/>
      </c>
      <c r="E198" s="295"/>
      <c r="F198" s="291"/>
    </row>
    <row r="199" spans="1:6" ht="23.25" hidden="1" customHeight="1">
      <c r="A199" s="29" t="s">
        <v>334</v>
      </c>
      <c r="B199" s="292" t="s">
        <v>409</v>
      </c>
      <c r="C199" s="29" t="str">
        <f t="shared" si="3"/>
        <v>0421　　内水面養殖業</v>
      </c>
      <c r="D199" s="29" t="str">
        <f t="shared" si="4"/>
        <v>0421　内水面養殖業</v>
      </c>
      <c r="E199" s="295" t="str">
        <f t="shared" si="5"/>
        <v>、0421　内水面養殖業</v>
      </c>
      <c r="F199" s="291"/>
    </row>
    <row r="200" spans="1:6" ht="23.25" hidden="1" customHeight="1">
      <c r="A200" s="29" t="s">
        <v>334</v>
      </c>
      <c r="C200" s="29" t="str">
        <f t="shared" si="3"/>
        <v/>
      </c>
      <c r="D200" s="29" t="str">
        <f t="shared" si="4"/>
        <v/>
      </c>
      <c r="E200" s="295"/>
      <c r="F200" s="291"/>
    </row>
    <row r="201" spans="1:6" ht="23.25" hidden="1" customHeight="1">
      <c r="A201" s="29" t="s">
        <v>334</v>
      </c>
      <c r="B201" s="297" t="s">
        <v>379</v>
      </c>
      <c r="D201" s="29" t="str">
        <f t="shared" si="4"/>
        <v/>
      </c>
      <c r="E201" s="295"/>
      <c r="F201" s="291"/>
    </row>
    <row r="202" spans="1:6" ht="23.25" hidden="1" customHeight="1">
      <c r="A202" s="29" t="s">
        <v>334</v>
      </c>
      <c r="B202" s="298"/>
      <c r="C202" s="29" t="str">
        <f t="shared" si="3"/>
        <v/>
      </c>
      <c r="D202" s="29" t="str">
        <f t="shared" si="4"/>
        <v/>
      </c>
      <c r="E202" s="295"/>
      <c r="F202" s="291"/>
    </row>
    <row r="203" spans="1:6" ht="23.25" hidden="1" customHeight="1">
      <c r="A203" s="29" t="s">
        <v>334</v>
      </c>
      <c r="B203" s="298"/>
      <c r="C203" s="29" t="str">
        <f t="shared" si="3"/>
        <v/>
      </c>
      <c r="D203" s="29" t="str">
        <f t="shared" si="4"/>
        <v/>
      </c>
      <c r="E203" s="295"/>
      <c r="F203" s="291"/>
    </row>
    <row r="204" spans="1:6" ht="23.25" hidden="1" customHeight="1">
      <c r="A204" s="29" t="s">
        <v>334</v>
      </c>
      <c r="B204" s="299" t="s">
        <v>410</v>
      </c>
      <c r="C204" s="29" t="str">
        <f t="shared" si="3"/>
        <v>鉱業，採石業，砂利採取業（詳細：PDF形式）</v>
      </c>
      <c r="D204" s="29" t="str">
        <f t="shared" si="4"/>
        <v>鉱業，採石業，砂利採取業（詳細：PDF形式）</v>
      </c>
      <c r="E204" s="295" t="str">
        <f t="shared" si="5"/>
        <v>、鉱業，採石業，砂利採取業（詳細：PDF形式）</v>
      </c>
      <c r="F204" s="291"/>
    </row>
    <row r="205" spans="1:6" ht="23.25" hidden="1" customHeight="1">
      <c r="A205" s="29" t="s">
        <v>334</v>
      </c>
      <c r="C205" s="29" t="str">
        <f t="shared" si="3"/>
        <v/>
      </c>
      <c r="D205" s="29" t="str">
        <f t="shared" si="4"/>
        <v/>
      </c>
      <c r="E205" s="295"/>
      <c r="F205" s="291"/>
    </row>
    <row r="206" spans="1:6" ht="23.25" hidden="1" customHeight="1">
      <c r="A206" s="29" t="s">
        <v>334</v>
      </c>
      <c r="B206" s="292" t="s">
        <v>411</v>
      </c>
      <c r="C206" s="29" t="str">
        <f t="shared" si="3"/>
        <v>鉱業，採石業，砂利採取業</v>
      </c>
      <c r="D206" s="29" t="str">
        <f t="shared" si="4"/>
        <v>鉱業，採石業，砂利採取業</v>
      </c>
      <c r="E206" s="295" t="str">
        <f t="shared" si="5"/>
        <v>、鉱業，採石業，砂利採取業</v>
      </c>
      <c r="F206" s="291"/>
    </row>
    <row r="207" spans="1:6" ht="23.25" hidden="1" customHeight="1">
      <c r="A207" s="29" t="s">
        <v>334</v>
      </c>
      <c r="E207" s="295"/>
      <c r="F207" s="291"/>
    </row>
    <row r="208" spans="1:6" ht="23.25" hidden="1" customHeight="1">
      <c r="A208" s="29" t="s">
        <v>334</v>
      </c>
      <c r="B208" s="293" t="s">
        <v>412</v>
      </c>
      <c r="C208" s="294"/>
      <c r="D208" s="294" t="str">
        <f t="shared" si="4"/>
        <v/>
      </c>
      <c r="E208" s="295"/>
      <c r="F208" s="296" t="str">
        <f>E208&amp;E209&amp;E210&amp;E211&amp;E212&amp;E213&amp;E214&amp;E215&amp;E216&amp;E217&amp;E218&amp;E219&amp;E220&amp;E221&amp;E222&amp;E223&amp;E224&amp;E225&amp;E226&amp;E227&amp;E228&amp;E229&amp;E230&amp;E231&amp;E232&amp;E233&amp;E234&amp;E235&amp;E236&amp;E237&amp;E238&amp;E239&amp;E240&amp;E241&amp;E242&amp;E243&amp;E245&amp;E244&amp;E246</f>
        <v>、0500　主として管理事務を行う本社等（05鉱業，採石業，砂利採取業）、0509　その他の管理，補助的経済活動を行う事業所（05鉱業，採石業，砂利採取業）、0511　金・銀鉱業、0512　鉛・亜鉛鉱業、0513　鉄鉱業、0519　その他の金属鉱業、0521　石炭鉱業（石炭選別業を含む）、0522　亜炭鉱業、0531　原油鉱業、0532　天然ガス鉱業、0541　花こう岩・同類似岩石採石業、0542　石英粗面岩・同類似岩石採石業、0543　安山岩・同類似岩石採石業、0544　大理石採石業、0545　ぎょう灰岩採石業、0546　砂岩採石業、0547　粘板岩採石業、0548　砂・砂利・玉石採取業、0549　その他の採石業，砂・砂利・玉石採取業、0551　耐火粘土鉱業、0552　ろう石鉱業、0553　ドロマイト鉱業、0554　長石鉱業、0555　けい石鉱業、0556　天然けい砂鉱業、0557　石灰石鉱業、0559　その他の窯業原料用鉱物鉱業、0591　酸性白土鉱業、0592　ベントナイト鉱業、0594　滑石鉱業、0593　けいそう土鉱業、0599　他に分類されない鉱業</v>
      </c>
    </row>
    <row r="209" spans="1:6" ht="23.25" hidden="1" customHeight="1">
      <c r="A209" s="29" t="s">
        <v>334</v>
      </c>
      <c r="B209" s="292" t="s">
        <v>413</v>
      </c>
      <c r="C209" s="29" t="str">
        <f t="shared" si="3"/>
        <v>0500　　主として管理事務を行う本社等（05鉱業，採石業，砂利採取業）</v>
      </c>
      <c r="D209" s="29" t="str">
        <f t="shared" si="4"/>
        <v>0500　主として管理事務を行う本社等（05鉱業，採石業，砂利採取業）</v>
      </c>
      <c r="E209" s="295" t="str">
        <f t="shared" si="5"/>
        <v>、0500　主として管理事務を行う本社等（05鉱業，採石業，砂利採取業）</v>
      </c>
      <c r="F209" s="291"/>
    </row>
    <row r="210" spans="1:6" ht="23.25" hidden="1" customHeight="1">
      <c r="A210" s="29" t="s">
        <v>334</v>
      </c>
      <c r="B210" s="292" t="s">
        <v>414</v>
      </c>
      <c r="C210" s="29" t="str">
        <f t="shared" si="3"/>
        <v>0509　　その他の管理，補助的経済活動を行う事業所（05鉱業，採石業，砂利採取業）</v>
      </c>
      <c r="D210" s="29" t="str">
        <f t="shared" si="4"/>
        <v>0509　その他の管理，補助的経済活動を行う事業所（05鉱業，採石業，砂利採取業）</v>
      </c>
      <c r="E210" s="295" t="str">
        <f t="shared" si="5"/>
        <v>、0509　その他の管理，補助的経済活動を行う事業所（05鉱業，採石業，砂利採取業）</v>
      </c>
      <c r="F210" s="291"/>
    </row>
    <row r="211" spans="1:6" ht="23.25" hidden="1" customHeight="1">
      <c r="A211" s="29" t="s">
        <v>334</v>
      </c>
      <c r="B211" s="292" t="s">
        <v>415</v>
      </c>
      <c r="D211" s="29" t="str">
        <f t="shared" si="4"/>
        <v/>
      </c>
      <c r="E211" s="295"/>
      <c r="F211" s="291"/>
    </row>
    <row r="212" spans="1:6" ht="23.25" hidden="1" customHeight="1">
      <c r="A212" s="29" t="s">
        <v>334</v>
      </c>
      <c r="B212" s="292" t="s">
        <v>416</v>
      </c>
      <c r="C212" s="29" t="str">
        <f t="shared" si="3"/>
        <v>0511　　金・銀鉱業</v>
      </c>
      <c r="D212" s="29" t="str">
        <f t="shared" si="4"/>
        <v>0511　金・銀鉱業</v>
      </c>
      <c r="E212" s="295" t="str">
        <f t="shared" si="5"/>
        <v>、0511　金・銀鉱業</v>
      </c>
      <c r="F212" s="291"/>
    </row>
    <row r="213" spans="1:6" ht="23.25" hidden="1" customHeight="1">
      <c r="A213" s="29" t="s">
        <v>334</v>
      </c>
      <c r="B213" s="292" t="s">
        <v>417</v>
      </c>
      <c r="C213" s="29" t="str">
        <f t="shared" si="3"/>
        <v>0512　　鉛・亜鉛鉱業</v>
      </c>
      <c r="D213" s="29" t="str">
        <f t="shared" si="4"/>
        <v>0512　鉛・亜鉛鉱業</v>
      </c>
      <c r="E213" s="295" t="str">
        <f t="shared" si="5"/>
        <v>、0512　鉛・亜鉛鉱業</v>
      </c>
      <c r="F213" s="291"/>
    </row>
    <row r="214" spans="1:6" ht="23.25" hidden="1" customHeight="1">
      <c r="A214" s="29" t="s">
        <v>334</v>
      </c>
      <c r="B214" s="292" t="s">
        <v>418</v>
      </c>
      <c r="C214" s="29" t="str">
        <f t="shared" si="3"/>
        <v>0513　　鉄鉱業</v>
      </c>
      <c r="D214" s="29" t="str">
        <f t="shared" si="4"/>
        <v>0513　鉄鉱業</v>
      </c>
      <c r="E214" s="295" t="str">
        <f t="shared" si="5"/>
        <v>、0513　鉄鉱業</v>
      </c>
      <c r="F214" s="291"/>
    </row>
    <row r="215" spans="1:6" ht="23.25" hidden="1" customHeight="1">
      <c r="A215" s="29" t="s">
        <v>334</v>
      </c>
      <c r="B215" s="292" t="s">
        <v>419</v>
      </c>
      <c r="C215" s="29" t="str">
        <f t="shared" si="3"/>
        <v>0519　　その他の金属鉱業</v>
      </c>
      <c r="D215" s="29" t="str">
        <f t="shared" si="4"/>
        <v>0519　その他の金属鉱業</v>
      </c>
      <c r="E215" s="295" t="str">
        <f t="shared" si="5"/>
        <v>、0519　その他の金属鉱業</v>
      </c>
      <c r="F215" s="291"/>
    </row>
    <row r="216" spans="1:6" ht="23.25" hidden="1" customHeight="1">
      <c r="A216" s="29" t="s">
        <v>334</v>
      </c>
      <c r="B216" s="292" t="s">
        <v>420</v>
      </c>
      <c r="D216" s="29" t="str">
        <f t="shared" si="4"/>
        <v/>
      </c>
      <c r="E216" s="295"/>
      <c r="F216" s="291"/>
    </row>
    <row r="217" spans="1:6" ht="23.25" hidden="1" customHeight="1">
      <c r="A217" s="29" t="s">
        <v>334</v>
      </c>
      <c r="B217" s="292" t="s">
        <v>421</v>
      </c>
      <c r="C217" s="29" t="str">
        <f t="shared" si="3"/>
        <v>0521　　石炭鉱業（石炭選別業を含む）</v>
      </c>
      <c r="D217" s="29" t="str">
        <f t="shared" si="4"/>
        <v>0521　石炭鉱業（石炭選別業を含む）</v>
      </c>
      <c r="E217" s="295" t="str">
        <f t="shared" si="5"/>
        <v>、0521　石炭鉱業（石炭選別業を含む）</v>
      </c>
      <c r="F217" s="291"/>
    </row>
    <row r="218" spans="1:6" ht="23.25" hidden="1" customHeight="1">
      <c r="A218" s="29" t="s">
        <v>334</v>
      </c>
      <c r="B218" s="292" t="s">
        <v>422</v>
      </c>
      <c r="C218" s="29" t="str">
        <f t="shared" si="3"/>
        <v>0522　　亜炭鉱業</v>
      </c>
      <c r="D218" s="29" t="str">
        <f t="shared" si="4"/>
        <v>0522　亜炭鉱業</v>
      </c>
      <c r="E218" s="295" t="str">
        <f t="shared" si="5"/>
        <v>、0522　亜炭鉱業</v>
      </c>
      <c r="F218" s="291"/>
    </row>
    <row r="219" spans="1:6" ht="23.25" hidden="1" customHeight="1">
      <c r="A219" s="29" t="s">
        <v>334</v>
      </c>
      <c r="B219" s="292" t="s">
        <v>423</v>
      </c>
      <c r="D219" s="29" t="str">
        <f t="shared" si="4"/>
        <v/>
      </c>
      <c r="E219" s="295"/>
      <c r="F219" s="291"/>
    </row>
    <row r="220" spans="1:6" ht="23.25" hidden="1" customHeight="1">
      <c r="A220" s="29" t="s">
        <v>334</v>
      </c>
      <c r="B220" s="292" t="s">
        <v>424</v>
      </c>
      <c r="C220" s="29" t="str">
        <f t="shared" si="3"/>
        <v>0531　　原油鉱業</v>
      </c>
      <c r="D220" s="29" t="str">
        <f t="shared" si="4"/>
        <v>0531　原油鉱業</v>
      </c>
      <c r="E220" s="295" t="str">
        <f t="shared" si="5"/>
        <v>、0531　原油鉱業</v>
      </c>
      <c r="F220" s="291"/>
    </row>
    <row r="221" spans="1:6" ht="23.25" hidden="1" customHeight="1">
      <c r="A221" s="29" t="s">
        <v>334</v>
      </c>
      <c r="B221" s="292" t="s">
        <v>425</v>
      </c>
      <c r="C221" s="29" t="str">
        <f t="shared" si="3"/>
        <v>0532　　天然ガス鉱業</v>
      </c>
      <c r="D221" s="29" t="str">
        <f t="shared" si="4"/>
        <v>0532　天然ガス鉱業</v>
      </c>
      <c r="E221" s="295" t="str">
        <f t="shared" si="5"/>
        <v>、0532　天然ガス鉱業</v>
      </c>
      <c r="F221" s="291"/>
    </row>
    <row r="222" spans="1:6" ht="23.25" hidden="1" customHeight="1">
      <c r="A222" s="29" t="s">
        <v>334</v>
      </c>
      <c r="B222" s="292" t="s">
        <v>426</v>
      </c>
      <c r="D222" s="29" t="str">
        <f t="shared" si="4"/>
        <v/>
      </c>
      <c r="E222" s="295"/>
      <c r="F222" s="291"/>
    </row>
    <row r="223" spans="1:6" ht="23.25" hidden="1" customHeight="1">
      <c r="A223" s="29" t="s">
        <v>334</v>
      </c>
      <c r="B223" s="292" t="s">
        <v>427</v>
      </c>
      <c r="C223" s="29" t="str">
        <f t="shared" si="3"/>
        <v>0541　　花こう岩・同類似岩石採石業</v>
      </c>
      <c r="D223" s="29" t="str">
        <f t="shared" si="4"/>
        <v>0541　花こう岩・同類似岩石採石業</v>
      </c>
      <c r="E223" s="295" t="str">
        <f t="shared" si="5"/>
        <v>、0541　花こう岩・同類似岩石採石業</v>
      </c>
      <c r="F223" s="291"/>
    </row>
    <row r="224" spans="1:6" ht="23.25" hidden="1" customHeight="1">
      <c r="A224" s="29" t="s">
        <v>334</v>
      </c>
      <c r="B224" s="292" t="s">
        <v>428</v>
      </c>
      <c r="C224" s="29" t="str">
        <f t="shared" si="3"/>
        <v>0542　　石英粗面岩・同類似岩石採石業</v>
      </c>
      <c r="D224" s="29" t="str">
        <f t="shared" si="4"/>
        <v>0542　石英粗面岩・同類似岩石採石業</v>
      </c>
      <c r="E224" s="295" t="str">
        <f t="shared" si="5"/>
        <v>、0542　石英粗面岩・同類似岩石採石業</v>
      </c>
      <c r="F224" s="291"/>
    </row>
    <row r="225" spans="1:6" ht="23.25" hidden="1" customHeight="1">
      <c r="A225" s="29" t="s">
        <v>334</v>
      </c>
      <c r="B225" s="292" t="s">
        <v>429</v>
      </c>
      <c r="C225" s="29" t="str">
        <f t="shared" si="3"/>
        <v>0543　　安山岩・同類似岩石採石業</v>
      </c>
      <c r="D225" s="29" t="str">
        <f t="shared" si="4"/>
        <v>0543　安山岩・同類似岩石採石業</v>
      </c>
      <c r="E225" s="295" t="str">
        <f t="shared" si="5"/>
        <v>、0543　安山岩・同類似岩石採石業</v>
      </c>
      <c r="F225" s="291"/>
    </row>
    <row r="226" spans="1:6" ht="23.25" hidden="1" customHeight="1">
      <c r="A226" s="29" t="s">
        <v>334</v>
      </c>
      <c r="B226" s="292" t="s">
        <v>430</v>
      </c>
      <c r="C226" s="29" t="str">
        <f t="shared" si="3"/>
        <v>0544　　大理石採石業</v>
      </c>
      <c r="D226" s="29" t="str">
        <f t="shared" si="4"/>
        <v>0544　大理石採石業</v>
      </c>
      <c r="E226" s="295" t="str">
        <f t="shared" si="5"/>
        <v>、0544　大理石採石業</v>
      </c>
      <c r="F226" s="291"/>
    </row>
    <row r="227" spans="1:6" ht="23.25" hidden="1" customHeight="1">
      <c r="A227" s="29" t="s">
        <v>334</v>
      </c>
      <c r="B227" s="292" t="s">
        <v>431</v>
      </c>
      <c r="C227" s="29" t="str">
        <f t="shared" si="3"/>
        <v>0545　　ぎょう灰岩採石業</v>
      </c>
      <c r="D227" s="29" t="str">
        <f t="shared" si="4"/>
        <v>0545　ぎょう灰岩採石業</v>
      </c>
      <c r="E227" s="295" t="str">
        <f t="shared" si="5"/>
        <v>、0545　ぎょう灰岩採石業</v>
      </c>
      <c r="F227" s="291"/>
    </row>
    <row r="228" spans="1:6" ht="23.25" hidden="1" customHeight="1">
      <c r="A228" s="29" t="s">
        <v>334</v>
      </c>
      <c r="B228" s="292" t="s">
        <v>432</v>
      </c>
      <c r="C228" s="29" t="str">
        <f t="shared" si="3"/>
        <v>0546　　砂岩採石業</v>
      </c>
      <c r="D228" s="29" t="str">
        <f t="shared" si="4"/>
        <v>0546　砂岩採石業</v>
      </c>
      <c r="E228" s="295" t="str">
        <f t="shared" si="5"/>
        <v>、0546　砂岩採石業</v>
      </c>
      <c r="F228" s="291"/>
    </row>
    <row r="229" spans="1:6" ht="23.25" hidden="1" customHeight="1">
      <c r="A229" s="29" t="s">
        <v>334</v>
      </c>
      <c r="B229" s="292" t="s">
        <v>433</v>
      </c>
      <c r="C229" s="29" t="str">
        <f t="shared" si="3"/>
        <v>0547　　粘板岩採石業</v>
      </c>
      <c r="D229" s="29" t="str">
        <f t="shared" si="4"/>
        <v>0547　粘板岩採石業</v>
      </c>
      <c r="E229" s="295" t="str">
        <f t="shared" si="5"/>
        <v>、0547　粘板岩採石業</v>
      </c>
      <c r="F229" s="291"/>
    </row>
    <row r="230" spans="1:6" ht="23.25" hidden="1" customHeight="1">
      <c r="A230" s="29" t="s">
        <v>334</v>
      </c>
      <c r="B230" s="292" t="s">
        <v>434</v>
      </c>
      <c r="C230" s="29" t="str">
        <f t="shared" si="3"/>
        <v>0548　　砂・砂利・玉石採取業</v>
      </c>
      <c r="D230" s="29" t="str">
        <f t="shared" si="4"/>
        <v>0548　砂・砂利・玉石採取業</v>
      </c>
      <c r="E230" s="295" t="str">
        <f t="shared" si="5"/>
        <v>、0548　砂・砂利・玉石採取業</v>
      </c>
      <c r="F230" s="291"/>
    </row>
    <row r="231" spans="1:6" ht="23.25" hidden="1" customHeight="1">
      <c r="A231" s="29" t="s">
        <v>334</v>
      </c>
      <c r="B231" s="292" t="s">
        <v>435</v>
      </c>
      <c r="C231" s="29" t="str">
        <f t="shared" si="3"/>
        <v>0549　　その他の採石業，砂・砂利・玉石採取業</v>
      </c>
      <c r="D231" s="29" t="str">
        <f t="shared" si="4"/>
        <v>0549　その他の採石業，砂・砂利・玉石採取業</v>
      </c>
      <c r="E231" s="295" t="str">
        <f t="shared" si="5"/>
        <v>、0549　その他の採石業，砂・砂利・玉石採取業</v>
      </c>
      <c r="F231" s="291"/>
    </row>
    <row r="232" spans="1:6" ht="23.25" hidden="1" customHeight="1">
      <c r="A232" s="29" t="s">
        <v>334</v>
      </c>
      <c r="B232" s="292" t="s">
        <v>436</v>
      </c>
      <c r="D232" s="29" t="str">
        <f t="shared" si="4"/>
        <v/>
      </c>
      <c r="E232" s="295"/>
      <c r="F232" s="291"/>
    </row>
    <row r="233" spans="1:6" ht="23.25" hidden="1" customHeight="1">
      <c r="A233" s="29" t="s">
        <v>334</v>
      </c>
      <c r="B233" s="292" t="s">
        <v>437</v>
      </c>
      <c r="C233" s="29" t="str">
        <f t="shared" si="3"/>
        <v>0551　　耐火粘土鉱業</v>
      </c>
      <c r="D233" s="29" t="str">
        <f t="shared" si="4"/>
        <v>0551　耐火粘土鉱業</v>
      </c>
      <c r="E233" s="295" t="str">
        <f t="shared" si="5"/>
        <v>、0551　耐火粘土鉱業</v>
      </c>
      <c r="F233" s="291"/>
    </row>
    <row r="234" spans="1:6" ht="23.25" hidden="1" customHeight="1">
      <c r="A234" s="29" t="s">
        <v>334</v>
      </c>
      <c r="B234" s="292" t="s">
        <v>438</v>
      </c>
      <c r="C234" s="29" t="str">
        <f t="shared" si="3"/>
        <v>0552　　ろう石鉱業</v>
      </c>
      <c r="D234" s="29" t="str">
        <f t="shared" si="4"/>
        <v>0552　ろう石鉱業</v>
      </c>
      <c r="E234" s="295" t="str">
        <f t="shared" si="5"/>
        <v>、0552　ろう石鉱業</v>
      </c>
      <c r="F234" s="291"/>
    </row>
    <row r="235" spans="1:6" ht="23.25" hidden="1" customHeight="1">
      <c r="A235" s="29" t="s">
        <v>334</v>
      </c>
      <c r="B235" s="292" t="s">
        <v>439</v>
      </c>
      <c r="C235" s="29" t="str">
        <f t="shared" si="3"/>
        <v>0553　　ドロマイト鉱業</v>
      </c>
      <c r="D235" s="29" t="str">
        <f t="shared" si="4"/>
        <v>0553　ドロマイト鉱業</v>
      </c>
      <c r="E235" s="295" t="str">
        <f t="shared" si="5"/>
        <v>、0553　ドロマイト鉱業</v>
      </c>
      <c r="F235" s="291"/>
    </row>
    <row r="236" spans="1:6" ht="23.25" hidden="1" customHeight="1">
      <c r="A236" s="29" t="s">
        <v>334</v>
      </c>
      <c r="B236" s="292" t="s">
        <v>440</v>
      </c>
      <c r="C236" s="29" t="str">
        <f t="shared" si="3"/>
        <v>0554　　長石鉱業</v>
      </c>
      <c r="D236" s="29" t="str">
        <f t="shared" si="4"/>
        <v>0554　長石鉱業</v>
      </c>
      <c r="E236" s="295" t="str">
        <f t="shared" si="5"/>
        <v>、0554　長石鉱業</v>
      </c>
      <c r="F236" s="291"/>
    </row>
    <row r="237" spans="1:6" ht="23.25" hidden="1" customHeight="1">
      <c r="A237" s="29" t="s">
        <v>334</v>
      </c>
      <c r="B237" s="292" t="s">
        <v>441</v>
      </c>
      <c r="C237" s="29" t="str">
        <f t="shared" si="3"/>
        <v>0555　　けい石鉱業</v>
      </c>
      <c r="D237" s="29" t="str">
        <f t="shared" si="4"/>
        <v>0555　けい石鉱業</v>
      </c>
      <c r="E237" s="295" t="str">
        <f t="shared" si="5"/>
        <v>、0555　けい石鉱業</v>
      </c>
      <c r="F237" s="291"/>
    </row>
    <row r="238" spans="1:6" ht="23.25" hidden="1" customHeight="1">
      <c r="A238" s="29" t="s">
        <v>334</v>
      </c>
      <c r="B238" s="292" t="s">
        <v>442</v>
      </c>
      <c r="C238" s="29" t="str">
        <f t="shared" si="3"/>
        <v>0556　　天然けい砂鉱業</v>
      </c>
      <c r="D238" s="29" t="str">
        <f t="shared" si="4"/>
        <v>0556　天然けい砂鉱業</v>
      </c>
      <c r="E238" s="295" t="str">
        <f t="shared" si="5"/>
        <v>、0556　天然けい砂鉱業</v>
      </c>
      <c r="F238" s="291"/>
    </row>
    <row r="239" spans="1:6" ht="23.25" hidden="1" customHeight="1">
      <c r="A239" s="29" t="s">
        <v>334</v>
      </c>
      <c r="B239" s="292" t="s">
        <v>443</v>
      </c>
      <c r="C239" s="29" t="str">
        <f t="shared" si="3"/>
        <v>0557　　石灰石鉱業</v>
      </c>
      <c r="D239" s="29" t="str">
        <f t="shared" si="4"/>
        <v>0557　石灰石鉱業</v>
      </c>
      <c r="E239" s="295" t="str">
        <f t="shared" si="5"/>
        <v>、0557　石灰石鉱業</v>
      </c>
      <c r="F239" s="291"/>
    </row>
    <row r="240" spans="1:6" ht="23.25" hidden="1" customHeight="1">
      <c r="A240" s="29" t="s">
        <v>334</v>
      </c>
      <c r="B240" s="292" t="s">
        <v>444</v>
      </c>
      <c r="C240" s="29" t="str">
        <f t="shared" si="3"/>
        <v>0559　　その他の窯業原料用鉱物鉱業</v>
      </c>
      <c r="D240" s="29" t="str">
        <f t="shared" si="4"/>
        <v>0559　その他の窯業原料用鉱物鉱業</v>
      </c>
      <c r="E240" s="295" t="str">
        <f t="shared" si="5"/>
        <v>、0559　その他の窯業原料用鉱物鉱業</v>
      </c>
      <c r="F240" s="291"/>
    </row>
    <row r="241" spans="1:6" ht="23.25" hidden="1" customHeight="1">
      <c r="A241" s="29" t="s">
        <v>334</v>
      </c>
      <c r="B241" s="292" t="s">
        <v>445</v>
      </c>
      <c r="D241" s="29" t="str">
        <f t="shared" si="4"/>
        <v/>
      </c>
      <c r="E241" s="295"/>
      <c r="F241" s="291"/>
    </row>
    <row r="242" spans="1:6" ht="23.25" hidden="1" customHeight="1">
      <c r="A242" s="29" t="s">
        <v>334</v>
      </c>
      <c r="B242" s="292" t="s">
        <v>446</v>
      </c>
      <c r="C242" s="29" t="str">
        <f t="shared" si="3"/>
        <v>0591　　酸性白土鉱業</v>
      </c>
      <c r="D242" s="29" t="str">
        <f t="shared" si="4"/>
        <v>0591　酸性白土鉱業</v>
      </c>
      <c r="E242" s="295" t="str">
        <f t="shared" si="5"/>
        <v>、0591　酸性白土鉱業</v>
      </c>
      <c r="F242" s="291"/>
    </row>
    <row r="243" spans="1:6" ht="23.25" hidden="1" customHeight="1">
      <c r="A243" s="29" t="s">
        <v>334</v>
      </c>
      <c r="B243" s="292" t="s">
        <v>447</v>
      </c>
      <c r="C243" s="29" t="str">
        <f t="shared" si="3"/>
        <v>0592　　ベントナイト鉱業</v>
      </c>
      <c r="D243" s="29" t="str">
        <f t="shared" si="4"/>
        <v>0592　ベントナイト鉱業</v>
      </c>
      <c r="E243" s="295" t="str">
        <f t="shared" si="5"/>
        <v>、0592　ベントナイト鉱業</v>
      </c>
      <c r="F243" s="291"/>
    </row>
    <row r="244" spans="1:6" ht="23.25" hidden="1" customHeight="1">
      <c r="A244" s="29" t="s">
        <v>334</v>
      </c>
      <c r="B244" s="292" t="s">
        <v>448</v>
      </c>
      <c r="C244" s="29" t="str">
        <f t="shared" si="3"/>
        <v>0593　　けいそう土鉱業</v>
      </c>
      <c r="D244" s="29" t="str">
        <f t="shared" si="4"/>
        <v>0593　けいそう土鉱業</v>
      </c>
      <c r="E244" s="295" t="str">
        <f t="shared" si="5"/>
        <v>、0593　けいそう土鉱業</v>
      </c>
      <c r="F244" s="291"/>
    </row>
    <row r="245" spans="1:6" ht="23.25" hidden="1" customHeight="1">
      <c r="A245" s="29" t="s">
        <v>334</v>
      </c>
      <c r="B245" s="292" t="s">
        <v>449</v>
      </c>
      <c r="C245" s="29" t="str">
        <f t="shared" ref="C245:C308" si="6">MID(B245,7,50)</f>
        <v>0594　　滑石鉱業</v>
      </c>
      <c r="D245" s="29" t="str">
        <f t="shared" ref="D245:D308" si="7">TRIM(C245)</f>
        <v>0594　滑石鉱業</v>
      </c>
      <c r="E245" s="295" t="str">
        <f t="shared" ref="E245:E308" si="8">A245&amp;D245</f>
        <v>、0594　滑石鉱業</v>
      </c>
      <c r="F245" s="291"/>
    </row>
    <row r="246" spans="1:6" ht="23.25" hidden="1" customHeight="1">
      <c r="A246" s="29" t="s">
        <v>334</v>
      </c>
      <c r="B246" s="292" t="s">
        <v>450</v>
      </c>
      <c r="C246" s="29" t="str">
        <f t="shared" si="6"/>
        <v>0599　　他に分類されない鉱業</v>
      </c>
      <c r="D246" s="29" t="str">
        <f t="shared" si="7"/>
        <v>0599　他に分類されない鉱業</v>
      </c>
      <c r="E246" s="295" t="str">
        <f t="shared" si="8"/>
        <v>、0599　他に分類されない鉱業</v>
      </c>
      <c r="F246" s="291"/>
    </row>
    <row r="247" spans="1:6" ht="23.25" hidden="1" customHeight="1">
      <c r="A247" s="29" t="s">
        <v>334</v>
      </c>
      <c r="B247" s="291"/>
      <c r="C247" s="29" t="str">
        <f t="shared" si="6"/>
        <v/>
      </c>
      <c r="D247" s="29" t="str">
        <f t="shared" si="7"/>
        <v/>
      </c>
      <c r="E247" s="295"/>
      <c r="F247" s="291"/>
    </row>
    <row r="248" spans="1:6" ht="23.25" hidden="1" customHeight="1">
      <c r="A248" s="29" t="s">
        <v>334</v>
      </c>
      <c r="B248" s="300" t="s">
        <v>379</v>
      </c>
      <c r="D248" s="29" t="str">
        <f t="shared" si="7"/>
        <v/>
      </c>
      <c r="E248" s="295"/>
      <c r="F248" s="291"/>
    </row>
    <row r="249" spans="1:6" ht="23.25" hidden="1" customHeight="1">
      <c r="A249" s="29" t="s">
        <v>334</v>
      </c>
      <c r="B249" s="301"/>
      <c r="C249" s="29" t="str">
        <f t="shared" si="6"/>
        <v/>
      </c>
      <c r="D249" s="29" t="str">
        <f t="shared" si="7"/>
        <v/>
      </c>
      <c r="E249" s="295"/>
      <c r="F249" s="291"/>
    </row>
    <row r="250" spans="1:6" ht="23.25" hidden="1" customHeight="1">
      <c r="A250" s="29" t="s">
        <v>334</v>
      </c>
      <c r="B250" s="301"/>
      <c r="C250" s="29" t="str">
        <f t="shared" si="6"/>
        <v/>
      </c>
      <c r="D250" s="29" t="str">
        <f t="shared" si="7"/>
        <v/>
      </c>
      <c r="E250" s="295"/>
      <c r="F250" s="291"/>
    </row>
    <row r="251" spans="1:6" ht="23.25" hidden="1" customHeight="1">
      <c r="A251" s="29" t="s">
        <v>334</v>
      </c>
      <c r="B251" s="290" t="s">
        <v>451</v>
      </c>
      <c r="C251" s="29" t="str">
        <f t="shared" si="6"/>
        <v>建設業（詳細：PDF形式）</v>
      </c>
      <c r="D251" s="29" t="str">
        <f t="shared" si="7"/>
        <v>建設業（詳細：PDF形式）</v>
      </c>
      <c r="E251" s="295" t="str">
        <f t="shared" si="8"/>
        <v>、建設業（詳細：PDF形式）</v>
      </c>
      <c r="F251" s="291"/>
    </row>
    <row r="252" spans="1:6" ht="23.25" hidden="1" customHeight="1">
      <c r="A252" s="29" t="s">
        <v>334</v>
      </c>
      <c r="B252" s="291"/>
      <c r="C252" s="29" t="str">
        <f t="shared" si="6"/>
        <v/>
      </c>
      <c r="D252" s="29" t="str">
        <f t="shared" si="7"/>
        <v/>
      </c>
      <c r="E252" s="295"/>
      <c r="F252" s="291"/>
    </row>
    <row r="253" spans="1:6" ht="23.25" hidden="1" customHeight="1">
      <c r="A253" s="29" t="s">
        <v>334</v>
      </c>
      <c r="B253" s="302" t="s">
        <v>452</v>
      </c>
      <c r="C253" s="29" t="str">
        <f t="shared" si="6"/>
        <v>総合工事業</v>
      </c>
      <c r="D253" s="29" t="str">
        <f t="shared" si="7"/>
        <v>総合工事業</v>
      </c>
      <c r="E253" s="295" t="str">
        <f t="shared" si="8"/>
        <v>、総合工事業</v>
      </c>
      <c r="F253" s="291"/>
    </row>
    <row r="254" spans="1:6" ht="23.25" hidden="1" customHeight="1">
      <c r="A254" s="29" t="s">
        <v>334</v>
      </c>
      <c r="B254" s="291"/>
      <c r="C254" s="29" t="str">
        <f t="shared" si="6"/>
        <v/>
      </c>
      <c r="D254" s="29" t="str">
        <f t="shared" si="7"/>
        <v/>
      </c>
      <c r="E254" s="295"/>
      <c r="F254" s="291"/>
    </row>
    <row r="255" spans="1:6" ht="23.25" hidden="1" customHeight="1">
      <c r="A255" s="29" t="s">
        <v>334</v>
      </c>
      <c r="B255" s="303" t="s">
        <v>453</v>
      </c>
      <c r="C255" s="294"/>
      <c r="D255" s="294" t="str">
        <f t="shared" si="7"/>
        <v/>
      </c>
      <c r="E255" s="295"/>
      <c r="F255" s="296" t="str">
        <f>E255&amp;E256&amp;E257&amp;E258&amp;E259&amp;E260&amp;E261&amp;E262&amp;E263&amp;E264&amp;E265&amp;E266&amp;E267&amp;E268&amp;E269&amp;E270&amp;E271&amp;E272&amp;E273</f>
        <v>、0600　主として管理事務を行う本社等（06総合工事業）、0609　その他の管理，補助的経済活動を行う事業所（06総合工事業）、0611　一般土木建築工事業、0621　土木工事業(別掲を除く)、0622　造園工事業、0623　しゅんせつ工事業、0631　舗装工事業、0641　建築工事業(木造建築工事業を除く)、0651　木造建築工事業、0661　建築リフォーム工事業、職別工事業(設備工事業を除く)</v>
      </c>
    </row>
    <row r="256" spans="1:6" ht="23.25" hidden="1" customHeight="1">
      <c r="A256" s="29" t="s">
        <v>334</v>
      </c>
      <c r="B256" s="302" t="s">
        <v>454</v>
      </c>
      <c r="C256" s="29" t="str">
        <f t="shared" si="6"/>
        <v>0600　　主として管理事務を行う本社等（06総合工事業）</v>
      </c>
      <c r="D256" s="29" t="str">
        <f t="shared" si="7"/>
        <v>0600　主として管理事務を行う本社等（06総合工事業）</v>
      </c>
      <c r="E256" s="295" t="str">
        <f t="shared" si="8"/>
        <v>、0600　主として管理事務を行う本社等（06総合工事業）</v>
      </c>
      <c r="F256" s="291"/>
    </row>
    <row r="257" spans="1:6" ht="23.25" hidden="1" customHeight="1">
      <c r="A257" s="29" t="s">
        <v>334</v>
      </c>
      <c r="B257" s="302" t="s">
        <v>455</v>
      </c>
      <c r="C257" s="29" t="str">
        <f t="shared" si="6"/>
        <v>0609　　その他の管理，補助的経済活動を行う事業所（06総合工事業）</v>
      </c>
      <c r="D257" s="29" t="str">
        <f t="shared" si="7"/>
        <v>0609　その他の管理，補助的経済活動を行う事業所（06総合工事業）</v>
      </c>
      <c r="E257" s="295" t="str">
        <f t="shared" si="8"/>
        <v>、0609　その他の管理，補助的経済活動を行う事業所（06総合工事業）</v>
      </c>
      <c r="F257" s="291"/>
    </row>
    <row r="258" spans="1:6" ht="23.25" hidden="1" customHeight="1">
      <c r="A258" s="29" t="s">
        <v>334</v>
      </c>
      <c r="B258" s="302" t="s">
        <v>456</v>
      </c>
      <c r="D258" s="29" t="str">
        <f t="shared" si="7"/>
        <v/>
      </c>
      <c r="E258" s="295"/>
      <c r="F258" s="291"/>
    </row>
    <row r="259" spans="1:6" ht="23.25" hidden="1" customHeight="1">
      <c r="A259" s="29" t="s">
        <v>334</v>
      </c>
      <c r="B259" s="302" t="s">
        <v>457</v>
      </c>
      <c r="C259" s="29" t="str">
        <f t="shared" si="6"/>
        <v>0611　　一般土木建築工事業</v>
      </c>
      <c r="D259" s="29" t="str">
        <f t="shared" si="7"/>
        <v>0611　一般土木建築工事業</v>
      </c>
      <c r="E259" s="295" t="str">
        <f t="shared" si="8"/>
        <v>、0611　一般土木建築工事業</v>
      </c>
      <c r="F259" s="291"/>
    </row>
    <row r="260" spans="1:6" ht="23.25" hidden="1" customHeight="1">
      <c r="A260" s="29" t="s">
        <v>334</v>
      </c>
      <c r="B260" s="302" t="s">
        <v>458</v>
      </c>
      <c r="D260" s="29" t="str">
        <f t="shared" si="7"/>
        <v/>
      </c>
      <c r="E260" s="295"/>
      <c r="F260" s="291"/>
    </row>
    <row r="261" spans="1:6" ht="23.25" hidden="1" customHeight="1">
      <c r="A261" s="29" t="s">
        <v>334</v>
      </c>
      <c r="B261" s="302" t="s">
        <v>459</v>
      </c>
      <c r="C261" s="29" t="str">
        <f t="shared" si="6"/>
        <v>0621　　土木工事業(別掲を除く)</v>
      </c>
      <c r="D261" s="29" t="str">
        <f t="shared" si="7"/>
        <v>0621　土木工事業(別掲を除く)</v>
      </c>
      <c r="E261" s="295" t="str">
        <f t="shared" si="8"/>
        <v>、0621　土木工事業(別掲を除く)</v>
      </c>
      <c r="F261" s="291"/>
    </row>
    <row r="262" spans="1:6" ht="23.25" hidden="1" customHeight="1">
      <c r="A262" s="29" t="s">
        <v>334</v>
      </c>
      <c r="B262" s="302" t="s">
        <v>460</v>
      </c>
      <c r="C262" s="29" t="str">
        <f t="shared" si="6"/>
        <v>0622　　造園工事業</v>
      </c>
      <c r="D262" s="29" t="str">
        <f t="shared" si="7"/>
        <v>0622　造園工事業</v>
      </c>
      <c r="E262" s="295" t="str">
        <f t="shared" si="8"/>
        <v>、0622　造園工事業</v>
      </c>
      <c r="F262" s="291"/>
    </row>
    <row r="263" spans="1:6" ht="23.25" hidden="1" customHeight="1">
      <c r="A263" s="29" t="s">
        <v>334</v>
      </c>
      <c r="B263" s="302" t="s">
        <v>461</v>
      </c>
      <c r="C263" s="29" t="str">
        <f t="shared" si="6"/>
        <v>0623　　しゅんせつ工事業</v>
      </c>
      <c r="D263" s="29" t="str">
        <f t="shared" si="7"/>
        <v>0623　しゅんせつ工事業</v>
      </c>
      <c r="E263" s="295" t="str">
        <f t="shared" si="8"/>
        <v>、0623　しゅんせつ工事業</v>
      </c>
      <c r="F263" s="291"/>
    </row>
    <row r="264" spans="1:6" ht="23.25" hidden="1" customHeight="1">
      <c r="A264" s="29" t="s">
        <v>334</v>
      </c>
      <c r="B264" s="302" t="s">
        <v>462</v>
      </c>
      <c r="D264" s="29" t="str">
        <f t="shared" si="7"/>
        <v/>
      </c>
      <c r="E264" s="295"/>
      <c r="F264" s="291"/>
    </row>
    <row r="265" spans="1:6" ht="23.25" hidden="1" customHeight="1">
      <c r="A265" s="29" t="s">
        <v>334</v>
      </c>
      <c r="B265" s="302" t="s">
        <v>463</v>
      </c>
      <c r="C265" s="29" t="str">
        <f t="shared" si="6"/>
        <v>0631　　舗装工事業</v>
      </c>
      <c r="D265" s="29" t="str">
        <f t="shared" si="7"/>
        <v>0631　舗装工事業</v>
      </c>
      <c r="E265" s="295" t="str">
        <f t="shared" si="8"/>
        <v>、0631　舗装工事業</v>
      </c>
      <c r="F265" s="291"/>
    </row>
    <row r="266" spans="1:6" ht="23.25" hidden="1" customHeight="1">
      <c r="A266" s="29" t="s">
        <v>334</v>
      </c>
      <c r="B266" s="302" t="s">
        <v>464</v>
      </c>
      <c r="D266" s="29" t="str">
        <f t="shared" si="7"/>
        <v/>
      </c>
      <c r="E266" s="295"/>
      <c r="F266" s="291"/>
    </row>
    <row r="267" spans="1:6" ht="23.25" hidden="1" customHeight="1">
      <c r="A267" s="29" t="s">
        <v>334</v>
      </c>
      <c r="B267" s="302" t="s">
        <v>465</v>
      </c>
      <c r="C267" s="29" t="str">
        <f t="shared" si="6"/>
        <v>0641　　建築工事業(木造建築工事業を除く)</v>
      </c>
      <c r="D267" s="29" t="str">
        <f t="shared" si="7"/>
        <v>0641　建築工事業(木造建築工事業を除く)</v>
      </c>
      <c r="E267" s="295" t="str">
        <f t="shared" si="8"/>
        <v>、0641　建築工事業(木造建築工事業を除く)</v>
      </c>
      <c r="F267" s="291"/>
    </row>
    <row r="268" spans="1:6" ht="23.25" hidden="1" customHeight="1">
      <c r="A268" s="29" t="s">
        <v>334</v>
      </c>
      <c r="B268" s="302" t="s">
        <v>466</v>
      </c>
      <c r="D268" s="29" t="str">
        <f t="shared" si="7"/>
        <v/>
      </c>
      <c r="E268" s="295"/>
      <c r="F268" s="291"/>
    </row>
    <row r="269" spans="1:6" ht="23.25" hidden="1" customHeight="1">
      <c r="A269" s="29" t="s">
        <v>334</v>
      </c>
      <c r="B269" s="302" t="s">
        <v>467</v>
      </c>
      <c r="C269" s="29" t="str">
        <f t="shared" si="6"/>
        <v>0651　　木造建築工事業</v>
      </c>
      <c r="D269" s="29" t="str">
        <f t="shared" si="7"/>
        <v>0651　木造建築工事業</v>
      </c>
      <c r="E269" s="295" t="str">
        <f t="shared" si="8"/>
        <v>、0651　木造建築工事業</v>
      </c>
      <c r="F269" s="291"/>
    </row>
    <row r="270" spans="1:6" ht="23.25" hidden="1" customHeight="1">
      <c r="A270" s="29" t="s">
        <v>334</v>
      </c>
      <c r="B270" s="302" t="s">
        <v>468</v>
      </c>
      <c r="D270" s="29" t="str">
        <f t="shared" si="7"/>
        <v/>
      </c>
      <c r="E270" s="295"/>
      <c r="F270" s="291"/>
    </row>
    <row r="271" spans="1:6" ht="23.25" hidden="1" customHeight="1">
      <c r="A271" s="29" t="s">
        <v>334</v>
      </c>
      <c r="B271" s="302" t="s">
        <v>469</v>
      </c>
      <c r="C271" s="29" t="str">
        <f t="shared" si="6"/>
        <v>0661　　建築リフォーム工事業</v>
      </c>
      <c r="D271" s="29" t="str">
        <f t="shared" si="7"/>
        <v>0661　建築リフォーム工事業</v>
      </c>
      <c r="E271" s="295" t="str">
        <f t="shared" si="8"/>
        <v>、0661　建築リフォーム工事業</v>
      </c>
      <c r="F271" s="291"/>
    </row>
    <row r="272" spans="1:6" ht="23.25" hidden="1" customHeight="1">
      <c r="A272" s="29" t="s">
        <v>334</v>
      </c>
      <c r="B272" s="291"/>
      <c r="C272" s="29" t="str">
        <f t="shared" si="6"/>
        <v/>
      </c>
      <c r="D272" s="29" t="str">
        <f t="shared" si="7"/>
        <v/>
      </c>
      <c r="E272" s="295"/>
      <c r="F272" s="291"/>
    </row>
    <row r="273" spans="1:6" ht="23.25" hidden="1" customHeight="1">
      <c r="A273" s="29" t="s">
        <v>334</v>
      </c>
      <c r="B273" s="302" t="s">
        <v>470</v>
      </c>
      <c r="C273" s="29" t="str">
        <f t="shared" si="6"/>
        <v>職別工事業(設備工事業を除く)</v>
      </c>
      <c r="D273" s="29" t="str">
        <f t="shared" si="7"/>
        <v>職別工事業(設備工事業を除く)</v>
      </c>
      <c r="E273" s="295" t="str">
        <f t="shared" si="8"/>
        <v>、職別工事業(設備工事業を除く)</v>
      </c>
      <c r="F273" s="291"/>
    </row>
    <row r="274" spans="1:6" ht="23.25" hidden="1" customHeight="1">
      <c r="A274" s="29" t="s">
        <v>334</v>
      </c>
      <c r="B274" s="291"/>
      <c r="C274" s="29" t="str">
        <f t="shared" si="6"/>
        <v/>
      </c>
      <c r="D274" s="29" t="str">
        <f t="shared" si="7"/>
        <v/>
      </c>
      <c r="E274" s="295"/>
      <c r="F274" s="291"/>
    </row>
    <row r="275" spans="1:6" ht="23.25" hidden="1" customHeight="1">
      <c r="A275" s="29" t="s">
        <v>334</v>
      </c>
      <c r="B275" s="302" t="s">
        <v>471</v>
      </c>
      <c r="D275" s="29" t="str">
        <f t="shared" si="7"/>
        <v/>
      </c>
      <c r="E275" s="295"/>
      <c r="F275" s="291"/>
    </row>
    <row r="276" spans="1:6" ht="23.25" hidden="1" customHeight="1">
      <c r="A276" s="29" t="s">
        <v>334</v>
      </c>
      <c r="B276" s="303" t="s">
        <v>472</v>
      </c>
      <c r="C276" s="294" t="str">
        <f t="shared" si="6"/>
        <v>0700　　主として管理事務を行う本社等（07職別工事業）</v>
      </c>
      <c r="D276" s="294" t="str">
        <f t="shared" si="7"/>
        <v>0700　主として管理事務を行う本社等（07職別工事業）</v>
      </c>
      <c r="E276" s="295" t="str">
        <f t="shared" si="8"/>
        <v>、0700　主として管理事務を行う本社等（07職別工事業）</v>
      </c>
      <c r="F276" s="296" t="str">
        <f>E276&amp;E277&amp;E278&amp;E279&amp;E280&amp;E281&amp;E282&amp;E283&amp;E284&amp;E285&amp;E286&amp;E287&amp;E288&amp;E289&amp;E290&amp;E291&amp;E292&amp;E293&amp;E294&amp;E295&amp;E296&amp;E297&amp;E298&amp;E299&amp;E300&amp;E301&amp;E302&amp;E303&amp;E304&amp;E305&amp;E306&amp;E307&amp;E308&amp;E309&amp;E310&amp;E311&amp;E312</f>
        <v>、0700　主として管理事務を行う本社等（07職別工事業）、0709　その他の管理，補助的経済活動を行う事業所（07職別工事業）、0711　大工工事業(型枠大工工事業を除く)、0712　型枠大工工事業、0721　とび工事業、0722　土工・コンクリート工事業、0723　特殊コンクリート工事業、0731　鉄骨工事業、0732　鉄筋工事業、0741　石工工事業、0742　れんが工事業、0743　タイル工事業、0744　コンクリートブロック工事業、0751　左官工事業、0761　金属製屋根工事業、0762　板金工事業、0763　建築金物工事業、0771　塗装工事業（道路標示・区画線工事業を除く）、0772　道路標示・区画線工事業、0781　床工事業、0782　内装工事業、0791　ガラス工事業、0792　金属製建具工事業、0793　木製建具工事業、0794　屋根工事業（金属製屋根工事業を除く）、0795　防水工事業、0796　はつり・解体工事業、0799　他に分類されない職別工事業</v>
      </c>
    </row>
    <row r="277" spans="1:6" ht="23.25" hidden="1" customHeight="1">
      <c r="A277" s="29" t="s">
        <v>334</v>
      </c>
      <c r="B277" s="302" t="s">
        <v>473</v>
      </c>
      <c r="C277" s="29" t="str">
        <f t="shared" si="6"/>
        <v>0709　　その他の管理，補助的経済活動を行う事業所（07職別工事業）</v>
      </c>
      <c r="D277" s="29" t="str">
        <f t="shared" si="7"/>
        <v>0709　その他の管理，補助的経済活動を行う事業所（07職別工事業）</v>
      </c>
      <c r="E277" s="295" t="str">
        <f t="shared" si="8"/>
        <v>、0709　その他の管理，補助的経済活動を行う事業所（07職別工事業）</v>
      </c>
      <c r="F277" s="291"/>
    </row>
    <row r="278" spans="1:6" ht="23.25" hidden="1" customHeight="1">
      <c r="A278" s="29" t="s">
        <v>334</v>
      </c>
      <c r="B278" s="302" t="s">
        <v>474</v>
      </c>
      <c r="D278" s="29" t="str">
        <f t="shared" si="7"/>
        <v/>
      </c>
      <c r="E278" s="295"/>
      <c r="F278" s="291"/>
    </row>
    <row r="279" spans="1:6" ht="23.25" hidden="1" customHeight="1">
      <c r="A279" s="29" t="s">
        <v>334</v>
      </c>
      <c r="B279" s="302" t="s">
        <v>475</v>
      </c>
      <c r="C279" s="29" t="str">
        <f t="shared" si="6"/>
        <v>0711　　大工工事業(型枠大工工事業を除く)</v>
      </c>
      <c r="D279" s="29" t="str">
        <f t="shared" si="7"/>
        <v>0711　大工工事業(型枠大工工事業を除く)</v>
      </c>
      <c r="E279" s="295" t="str">
        <f t="shared" si="8"/>
        <v>、0711　大工工事業(型枠大工工事業を除く)</v>
      </c>
      <c r="F279" s="291"/>
    </row>
    <row r="280" spans="1:6" ht="23.25" hidden="1" customHeight="1">
      <c r="A280" s="29" t="s">
        <v>334</v>
      </c>
      <c r="B280" s="302" t="s">
        <v>476</v>
      </c>
      <c r="C280" s="29" t="str">
        <f t="shared" si="6"/>
        <v>0712　　型枠大工工事業</v>
      </c>
      <c r="D280" s="29" t="str">
        <f t="shared" si="7"/>
        <v>0712　型枠大工工事業</v>
      </c>
      <c r="E280" s="295" t="str">
        <f t="shared" si="8"/>
        <v>、0712　型枠大工工事業</v>
      </c>
      <c r="F280" s="291"/>
    </row>
    <row r="281" spans="1:6" ht="23.25" hidden="1" customHeight="1">
      <c r="A281" s="29" t="s">
        <v>334</v>
      </c>
      <c r="B281" s="302" t="s">
        <v>477</v>
      </c>
      <c r="D281" s="29" t="str">
        <f t="shared" si="7"/>
        <v/>
      </c>
      <c r="E281" s="295"/>
      <c r="F281" s="291"/>
    </row>
    <row r="282" spans="1:6" ht="23.25" hidden="1" customHeight="1">
      <c r="A282" s="29" t="s">
        <v>334</v>
      </c>
      <c r="B282" s="302" t="s">
        <v>478</v>
      </c>
      <c r="C282" s="29" t="str">
        <f t="shared" si="6"/>
        <v>0721　　とび工事業</v>
      </c>
      <c r="D282" s="29" t="str">
        <f t="shared" si="7"/>
        <v>0721　とび工事業</v>
      </c>
      <c r="E282" s="295" t="str">
        <f t="shared" si="8"/>
        <v>、0721　とび工事業</v>
      </c>
      <c r="F282" s="291"/>
    </row>
    <row r="283" spans="1:6" ht="23.25" hidden="1" customHeight="1">
      <c r="A283" s="29" t="s">
        <v>334</v>
      </c>
      <c r="B283" s="302" t="s">
        <v>479</v>
      </c>
      <c r="C283" s="29" t="str">
        <f t="shared" si="6"/>
        <v>0722　　土工・コンクリート工事業</v>
      </c>
      <c r="D283" s="29" t="str">
        <f t="shared" si="7"/>
        <v>0722　土工・コンクリート工事業</v>
      </c>
      <c r="E283" s="295" t="str">
        <f t="shared" si="8"/>
        <v>、0722　土工・コンクリート工事業</v>
      </c>
      <c r="F283" s="291"/>
    </row>
    <row r="284" spans="1:6" ht="23.25" hidden="1" customHeight="1">
      <c r="A284" s="29" t="s">
        <v>334</v>
      </c>
      <c r="B284" s="302" t="s">
        <v>480</v>
      </c>
      <c r="C284" s="29" t="str">
        <f t="shared" si="6"/>
        <v>0723　　特殊コンクリート工事業</v>
      </c>
      <c r="D284" s="29" t="str">
        <f t="shared" si="7"/>
        <v>0723　特殊コンクリート工事業</v>
      </c>
      <c r="E284" s="295" t="str">
        <f t="shared" si="8"/>
        <v>、0723　特殊コンクリート工事業</v>
      </c>
      <c r="F284" s="291"/>
    </row>
    <row r="285" spans="1:6" ht="23.25" hidden="1" customHeight="1">
      <c r="A285" s="29" t="s">
        <v>334</v>
      </c>
      <c r="B285" s="302" t="s">
        <v>481</v>
      </c>
      <c r="D285" s="29" t="str">
        <f t="shared" si="7"/>
        <v/>
      </c>
      <c r="E285" s="295"/>
      <c r="F285" s="291"/>
    </row>
    <row r="286" spans="1:6" ht="23.25" hidden="1" customHeight="1">
      <c r="A286" s="29" t="s">
        <v>334</v>
      </c>
      <c r="B286" s="302" t="s">
        <v>482</v>
      </c>
      <c r="C286" s="29" t="str">
        <f t="shared" si="6"/>
        <v>0731　　鉄骨工事業</v>
      </c>
      <c r="D286" s="29" t="str">
        <f t="shared" si="7"/>
        <v>0731　鉄骨工事業</v>
      </c>
      <c r="E286" s="295" t="str">
        <f t="shared" si="8"/>
        <v>、0731　鉄骨工事業</v>
      </c>
      <c r="F286" s="291"/>
    </row>
    <row r="287" spans="1:6" ht="23.25" hidden="1" customHeight="1">
      <c r="A287" s="29" t="s">
        <v>334</v>
      </c>
      <c r="B287" s="302" t="s">
        <v>483</v>
      </c>
      <c r="C287" s="29" t="str">
        <f t="shared" si="6"/>
        <v>0732　　鉄筋工事業</v>
      </c>
      <c r="D287" s="29" t="str">
        <f t="shared" si="7"/>
        <v>0732　鉄筋工事業</v>
      </c>
      <c r="E287" s="295" t="str">
        <f t="shared" si="8"/>
        <v>、0732　鉄筋工事業</v>
      </c>
      <c r="F287" s="291"/>
    </row>
    <row r="288" spans="1:6" ht="23.25" hidden="1" customHeight="1">
      <c r="A288" s="29" t="s">
        <v>334</v>
      </c>
      <c r="B288" s="302" t="s">
        <v>484</v>
      </c>
      <c r="D288" s="29" t="str">
        <f t="shared" si="7"/>
        <v/>
      </c>
      <c r="E288" s="295"/>
      <c r="F288" s="291"/>
    </row>
    <row r="289" spans="1:6" ht="23.25" hidden="1" customHeight="1">
      <c r="A289" s="29" t="s">
        <v>334</v>
      </c>
      <c r="B289" s="302" t="s">
        <v>485</v>
      </c>
      <c r="C289" s="29" t="str">
        <f t="shared" si="6"/>
        <v>0741　　石工工事業</v>
      </c>
      <c r="D289" s="29" t="str">
        <f t="shared" si="7"/>
        <v>0741　石工工事業</v>
      </c>
      <c r="E289" s="295" t="str">
        <f t="shared" si="8"/>
        <v>、0741　石工工事業</v>
      </c>
      <c r="F289" s="291"/>
    </row>
    <row r="290" spans="1:6" ht="23.25" hidden="1" customHeight="1">
      <c r="A290" s="29" t="s">
        <v>334</v>
      </c>
      <c r="B290" s="302" t="s">
        <v>486</v>
      </c>
      <c r="C290" s="29" t="str">
        <f t="shared" si="6"/>
        <v>0742　　れんが工事業</v>
      </c>
      <c r="D290" s="29" t="str">
        <f t="shared" si="7"/>
        <v>0742　れんが工事業</v>
      </c>
      <c r="E290" s="295" t="str">
        <f t="shared" si="8"/>
        <v>、0742　れんが工事業</v>
      </c>
      <c r="F290" s="291"/>
    </row>
    <row r="291" spans="1:6" ht="23.25" hidden="1" customHeight="1">
      <c r="A291" s="29" t="s">
        <v>334</v>
      </c>
      <c r="B291" s="302" t="s">
        <v>487</v>
      </c>
      <c r="C291" s="29" t="str">
        <f t="shared" si="6"/>
        <v>0743　　タイル工事業</v>
      </c>
      <c r="D291" s="29" t="str">
        <f t="shared" si="7"/>
        <v>0743　タイル工事業</v>
      </c>
      <c r="E291" s="295" t="str">
        <f t="shared" si="8"/>
        <v>、0743　タイル工事業</v>
      </c>
      <c r="F291" s="291"/>
    </row>
    <row r="292" spans="1:6" ht="23.25" hidden="1" customHeight="1">
      <c r="A292" s="29" t="s">
        <v>334</v>
      </c>
      <c r="B292" s="302" t="s">
        <v>488</v>
      </c>
      <c r="C292" s="29" t="str">
        <f t="shared" si="6"/>
        <v>0744　　コンクリートブロック工事業</v>
      </c>
      <c r="D292" s="29" t="str">
        <f t="shared" si="7"/>
        <v>0744　コンクリートブロック工事業</v>
      </c>
      <c r="E292" s="295" t="str">
        <f t="shared" si="8"/>
        <v>、0744　コンクリートブロック工事業</v>
      </c>
      <c r="F292" s="291"/>
    </row>
    <row r="293" spans="1:6" ht="23.25" hidden="1" customHeight="1">
      <c r="A293" s="29" t="s">
        <v>334</v>
      </c>
      <c r="B293" s="302" t="s">
        <v>489</v>
      </c>
      <c r="D293" s="29" t="str">
        <f t="shared" si="7"/>
        <v/>
      </c>
      <c r="E293" s="295"/>
      <c r="F293" s="291"/>
    </row>
    <row r="294" spans="1:6" ht="23.25" hidden="1" customHeight="1">
      <c r="A294" s="29" t="s">
        <v>334</v>
      </c>
      <c r="B294" s="302" t="s">
        <v>490</v>
      </c>
      <c r="C294" s="29" t="str">
        <f t="shared" si="6"/>
        <v>0751　　左官工事業</v>
      </c>
      <c r="D294" s="29" t="str">
        <f t="shared" si="7"/>
        <v>0751　左官工事業</v>
      </c>
      <c r="E294" s="295" t="str">
        <f t="shared" si="8"/>
        <v>、0751　左官工事業</v>
      </c>
      <c r="F294" s="291"/>
    </row>
    <row r="295" spans="1:6" ht="23.25" hidden="1" customHeight="1">
      <c r="A295" s="29" t="s">
        <v>334</v>
      </c>
      <c r="B295" s="302" t="s">
        <v>491</v>
      </c>
      <c r="D295" s="29" t="str">
        <f t="shared" si="7"/>
        <v/>
      </c>
      <c r="E295" s="295"/>
      <c r="F295" s="291"/>
    </row>
    <row r="296" spans="1:6" ht="23.25" hidden="1" customHeight="1">
      <c r="A296" s="29" t="s">
        <v>334</v>
      </c>
      <c r="B296" s="302" t="s">
        <v>492</v>
      </c>
      <c r="C296" s="29" t="str">
        <f t="shared" si="6"/>
        <v>0761　　金属製屋根工事業</v>
      </c>
      <c r="D296" s="29" t="str">
        <f t="shared" si="7"/>
        <v>0761　金属製屋根工事業</v>
      </c>
      <c r="E296" s="295" t="str">
        <f t="shared" si="8"/>
        <v>、0761　金属製屋根工事業</v>
      </c>
      <c r="F296" s="291"/>
    </row>
    <row r="297" spans="1:6" ht="23.25" hidden="1" customHeight="1">
      <c r="A297" s="29" t="s">
        <v>334</v>
      </c>
      <c r="B297" s="302" t="s">
        <v>493</v>
      </c>
      <c r="C297" s="29" t="str">
        <f t="shared" si="6"/>
        <v>0762　　板金工事業</v>
      </c>
      <c r="D297" s="29" t="str">
        <f t="shared" si="7"/>
        <v>0762　板金工事業</v>
      </c>
      <c r="E297" s="295" t="str">
        <f t="shared" si="8"/>
        <v>、0762　板金工事業</v>
      </c>
      <c r="F297" s="291"/>
    </row>
    <row r="298" spans="1:6" ht="23.25" hidden="1" customHeight="1">
      <c r="A298" s="29" t="s">
        <v>334</v>
      </c>
      <c r="B298" s="302" t="s">
        <v>494</v>
      </c>
      <c r="C298" s="29" t="str">
        <f t="shared" si="6"/>
        <v>0763　　建築金物工事業</v>
      </c>
      <c r="D298" s="29" t="str">
        <f t="shared" si="7"/>
        <v>0763　建築金物工事業</v>
      </c>
      <c r="E298" s="295" t="str">
        <f t="shared" si="8"/>
        <v>、0763　建築金物工事業</v>
      </c>
      <c r="F298" s="291"/>
    </row>
    <row r="299" spans="1:6" ht="23.25" hidden="1" customHeight="1">
      <c r="A299" s="29" t="s">
        <v>334</v>
      </c>
      <c r="B299" s="302" t="s">
        <v>495</v>
      </c>
      <c r="D299" s="29" t="str">
        <f t="shared" si="7"/>
        <v/>
      </c>
      <c r="E299" s="295"/>
      <c r="F299" s="291"/>
    </row>
    <row r="300" spans="1:6" ht="23.25" hidden="1" customHeight="1">
      <c r="A300" s="29" t="s">
        <v>334</v>
      </c>
      <c r="B300" s="302" t="s">
        <v>496</v>
      </c>
      <c r="C300" s="29" t="str">
        <f t="shared" si="6"/>
        <v>0771　　塗装工事業（道路標示・区画線工事業を除く）</v>
      </c>
      <c r="D300" s="29" t="str">
        <f t="shared" si="7"/>
        <v>0771　塗装工事業（道路標示・区画線工事業を除く）</v>
      </c>
      <c r="E300" s="295" t="str">
        <f t="shared" si="8"/>
        <v>、0771　塗装工事業（道路標示・区画線工事業を除く）</v>
      </c>
      <c r="F300" s="291"/>
    </row>
    <row r="301" spans="1:6" ht="23.25" hidden="1" customHeight="1">
      <c r="A301" s="29" t="s">
        <v>334</v>
      </c>
      <c r="B301" s="302" t="s">
        <v>497</v>
      </c>
      <c r="C301" s="29" t="str">
        <f t="shared" si="6"/>
        <v>0772　　道路標示・区画線工事業</v>
      </c>
      <c r="D301" s="29" t="str">
        <f t="shared" si="7"/>
        <v>0772　道路標示・区画線工事業</v>
      </c>
      <c r="E301" s="295" t="str">
        <f t="shared" si="8"/>
        <v>、0772　道路標示・区画線工事業</v>
      </c>
      <c r="F301" s="291"/>
    </row>
    <row r="302" spans="1:6" ht="23.25" hidden="1" customHeight="1">
      <c r="A302" s="29" t="s">
        <v>334</v>
      </c>
      <c r="B302" s="302" t="s">
        <v>498</v>
      </c>
      <c r="D302" s="29" t="str">
        <f t="shared" si="7"/>
        <v/>
      </c>
      <c r="E302" s="295"/>
      <c r="F302" s="291"/>
    </row>
    <row r="303" spans="1:6" ht="23.25" hidden="1" customHeight="1">
      <c r="A303" s="29" t="s">
        <v>334</v>
      </c>
      <c r="B303" s="302" t="s">
        <v>499</v>
      </c>
      <c r="C303" s="29" t="str">
        <f t="shared" si="6"/>
        <v>0781　　床工事業</v>
      </c>
      <c r="D303" s="29" t="str">
        <f t="shared" si="7"/>
        <v>0781　床工事業</v>
      </c>
      <c r="E303" s="295" t="str">
        <f t="shared" si="8"/>
        <v>、0781　床工事業</v>
      </c>
      <c r="F303" s="291"/>
    </row>
    <row r="304" spans="1:6" ht="23.25" hidden="1" customHeight="1">
      <c r="A304" s="29" t="s">
        <v>334</v>
      </c>
      <c r="B304" s="302" t="s">
        <v>500</v>
      </c>
      <c r="C304" s="29" t="str">
        <f t="shared" si="6"/>
        <v>0782　　内装工事業</v>
      </c>
      <c r="D304" s="29" t="str">
        <f t="shared" si="7"/>
        <v>0782　内装工事業</v>
      </c>
      <c r="E304" s="295" t="str">
        <f t="shared" si="8"/>
        <v>、0782　内装工事業</v>
      </c>
      <c r="F304" s="291"/>
    </row>
    <row r="305" spans="1:6" ht="23.25" hidden="1" customHeight="1">
      <c r="A305" s="29" t="s">
        <v>334</v>
      </c>
      <c r="B305" s="302" t="s">
        <v>501</v>
      </c>
      <c r="D305" s="29" t="str">
        <f t="shared" si="7"/>
        <v/>
      </c>
      <c r="E305" s="295"/>
      <c r="F305" s="291"/>
    </row>
    <row r="306" spans="1:6" ht="23.25" hidden="1" customHeight="1">
      <c r="A306" s="29" t="s">
        <v>334</v>
      </c>
      <c r="B306" s="302" t="s">
        <v>502</v>
      </c>
      <c r="C306" s="29" t="str">
        <f t="shared" si="6"/>
        <v>0791　　ガラス工事業</v>
      </c>
      <c r="D306" s="29" t="str">
        <f t="shared" si="7"/>
        <v>0791　ガラス工事業</v>
      </c>
      <c r="E306" s="295" t="str">
        <f t="shared" si="8"/>
        <v>、0791　ガラス工事業</v>
      </c>
      <c r="F306" s="291"/>
    </row>
    <row r="307" spans="1:6" ht="23.25" hidden="1" customHeight="1">
      <c r="A307" s="29" t="s">
        <v>334</v>
      </c>
      <c r="B307" s="302" t="s">
        <v>503</v>
      </c>
      <c r="C307" s="29" t="str">
        <f t="shared" si="6"/>
        <v>0792　　金属製建具工事業</v>
      </c>
      <c r="D307" s="29" t="str">
        <f t="shared" si="7"/>
        <v>0792　金属製建具工事業</v>
      </c>
      <c r="E307" s="295" t="str">
        <f t="shared" si="8"/>
        <v>、0792　金属製建具工事業</v>
      </c>
      <c r="F307" s="291"/>
    </row>
    <row r="308" spans="1:6" ht="23.25" hidden="1" customHeight="1">
      <c r="A308" s="29" t="s">
        <v>334</v>
      </c>
      <c r="B308" s="302" t="s">
        <v>504</v>
      </c>
      <c r="C308" s="29" t="str">
        <f t="shared" si="6"/>
        <v>0793　　木製建具工事業</v>
      </c>
      <c r="D308" s="29" t="str">
        <f t="shared" si="7"/>
        <v>0793　木製建具工事業</v>
      </c>
      <c r="E308" s="295" t="str">
        <f t="shared" si="8"/>
        <v>、0793　木製建具工事業</v>
      </c>
      <c r="F308" s="291"/>
    </row>
    <row r="309" spans="1:6" ht="23.25" hidden="1" customHeight="1">
      <c r="A309" s="29" t="s">
        <v>334</v>
      </c>
      <c r="B309" s="302" t="s">
        <v>505</v>
      </c>
      <c r="C309" s="29" t="str">
        <f t="shared" ref="C309:C372" si="9">MID(B309,7,50)</f>
        <v>0794　　屋根工事業（金属製屋根工事業を除く）</v>
      </c>
      <c r="D309" s="29" t="str">
        <f t="shared" ref="D309:D372" si="10">TRIM(C309)</f>
        <v>0794　屋根工事業（金属製屋根工事業を除く）</v>
      </c>
      <c r="E309" s="295" t="str">
        <f t="shared" ref="E309:E372" si="11">A309&amp;D309</f>
        <v>、0794　屋根工事業（金属製屋根工事業を除く）</v>
      </c>
      <c r="F309" s="291"/>
    </row>
    <row r="310" spans="1:6" ht="23.25" hidden="1" customHeight="1">
      <c r="A310" s="29" t="s">
        <v>334</v>
      </c>
      <c r="B310" s="302" t="s">
        <v>506</v>
      </c>
      <c r="C310" s="29" t="str">
        <f t="shared" si="9"/>
        <v>0795　　防水工事業</v>
      </c>
      <c r="D310" s="29" t="str">
        <f t="shared" si="10"/>
        <v>0795　防水工事業</v>
      </c>
      <c r="E310" s="295" t="str">
        <f t="shared" si="11"/>
        <v>、0795　防水工事業</v>
      </c>
      <c r="F310" s="291"/>
    </row>
    <row r="311" spans="1:6" ht="23.25" hidden="1" customHeight="1">
      <c r="A311" s="29" t="s">
        <v>334</v>
      </c>
      <c r="B311" s="302" t="s">
        <v>507</v>
      </c>
      <c r="C311" s="29" t="str">
        <f t="shared" si="9"/>
        <v>0796　　はつり・解体工事業</v>
      </c>
      <c r="D311" s="29" t="str">
        <f t="shared" si="10"/>
        <v>0796　はつり・解体工事業</v>
      </c>
      <c r="E311" s="295" t="str">
        <f t="shared" si="11"/>
        <v>、0796　はつり・解体工事業</v>
      </c>
      <c r="F311" s="291"/>
    </row>
    <row r="312" spans="1:6" ht="23.25" hidden="1" customHeight="1">
      <c r="A312" s="29" t="s">
        <v>334</v>
      </c>
      <c r="B312" s="302" t="s">
        <v>508</v>
      </c>
      <c r="C312" s="29" t="str">
        <f t="shared" si="9"/>
        <v>0799　　他に分類されない職別工事業</v>
      </c>
      <c r="D312" s="29" t="str">
        <f t="shared" si="10"/>
        <v>0799　他に分類されない職別工事業</v>
      </c>
      <c r="E312" s="295" t="str">
        <f t="shared" si="11"/>
        <v>、0799　他に分類されない職別工事業</v>
      </c>
      <c r="F312" s="291"/>
    </row>
    <row r="313" spans="1:6" ht="23.25" hidden="1" customHeight="1">
      <c r="A313" s="29" t="s">
        <v>334</v>
      </c>
      <c r="B313" s="291"/>
      <c r="C313" s="29" t="str">
        <f t="shared" si="9"/>
        <v/>
      </c>
      <c r="D313" s="29" t="str">
        <f t="shared" si="10"/>
        <v/>
      </c>
      <c r="E313" s="295"/>
      <c r="F313" s="291"/>
    </row>
    <row r="314" spans="1:6" ht="23.25" hidden="1" customHeight="1">
      <c r="A314" s="29" t="s">
        <v>334</v>
      </c>
      <c r="B314" s="302" t="s">
        <v>509</v>
      </c>
      <c r="C314" s="29" t="str">
        <f t="shared" si="9"/>
        <v>設備工事業</v>
      </c>
      <c r="D314" s="29" t="str">
        <f t="shared" si="10"/>
        <v>設備工事業</v>
      </c>
      <c r="E314" s="295" t="str">
        <f t="shared" si="11"/>
        <v>、設備工事業</v>
      </c>
      <c r="F314" s="291"/>
    </row>
    <row r="315" spans="1:6" ht="23.25" hidden="1" customHeight="1">
      <c r="A315" s="29" t="s">
        <v>334</v>
      </c>
      <c r="B315" s="291"/>
      <c r="C315" s="29" t="str">
        <f t="shared" si="9"/>
        <v/>
      </c>
      <c r="D315" s="29" t="str">
        <f t="shared" si="10"/>
        <v/>
      </c>
      <c r="E315" s="295"/>
      <c r="F315" s="291"/>
    </row>
    <row r="316" spans="1:6" ht="23.25" hidden="1" customHeight="1">
      <c r="A316" s="29" t="s">
        <v>334</v>
      </c>
      <c r="B316" s="303" t="s">
        <v>510</v>
      </c>
      <c r="C316" s="294"/>
      <c r="D316" s="294" t="str">
        <f t="shared" si="10"/>
        <v/>
      </c>
      <c r="E316" s="295"/>
      <c r="F316" s="296" t="str">
        <f>E316&amp;E317&amp;E318&amp;E319&amp;E320&amp;E321&amp;E322&amp;E323&amp;E324&amp;E325&amp;E326&amp;E327&amp;E328&amp;E329&amp;E330&amp;E331&amp;E332&amp;E333&amp;E334&amp;E335&amp;E336&amp;E337&amp;E338</f>
        <v>、0800　主として管理事務を行う本社等（08設備工事業）、0809　その他の管理，補助的経済活動を行う事業所（08設備工事業）、0811　一般電気工事業、0812　電気配線工事業、0821　電気通信工事業（有線テレビジョン放送設備設置工事業を除く）、0822　有線テレビジョン放送設備設置工事業、0823　信号装置工事業、0831　一般管工事業、0832　冷暖房設備工事業、0833　給排水・衛生設備工事業、0839　その他の管工事業、0841　機械器具設置工事業（昇降設備工事業を除く）、0842　昇降設備工事業、0891　築炉工事業、0892　熱絶縁工事業、0893　道路標識設置工事業、0894　さく井工事業</v>
      </c>
    </row>
    <row r="317" spans="1:6" ht="23.25" hidden="1" customHeight="1">
      <c r="A317" s="29" t="s">
        <v>334</v>
      </c>
      <c r="B317" s="302" t="s">
        <v>511</v>
      </c>
      <c r="C317" s="29" t="str">
        <f t="shared" si="9"/>
        <v>0800　　主として管理事務を行う本社等（08設備工事業）</v>
      </c>
      <c r="D317" s="29" t="str">
        <f t="shared" si="10"/>
        <v>0800　主として管理事務を行う本社等（08設備工事業）</v>
      </c>
      <c r="E317" s="295" t="str">
        <f t="shared" si="11"/>
        <v>、0800　主として管理事務を行う本社等（08設備工事業）</v>
      </c>
      <c r="F317" s="291"/>
    </row>
    <row r="318" spans="1:6" ht="23.25" hidden="1" customHeight="1">
      <c r="A318" s="29" t="s">
        <v>334</v>
      </c>
      <c r="B318" s="302" t="s">
        <v>512</v>
      </c>
      <c r="C318" s="29" t="str">
        <f t="shared" si="9"/>
        <v>0809　　その他の管理，補助的経済活動を行う事業所（08設備工事業）</v>
      </c>
      <c r="D318" s="29" t="str">
        <f t="shared" si="10"/>
        <v>0809　その他の管理，補助的経済活動を行う事業所（08設備工事業）</v>
      </c>
      <c r="E318" s="295" t="str">
        <f t="shared" si="11"/>
        <v>、0809　その他の管理，補助的経済活動を行う事業所（08設備工事業）</v>
      </c>
      <c r="F318" s="291"/>
    </row>
    <row r="319" spans="1:6" ht="23.25" hidden="1" customHeight="1">
      <c r="A319" s="29" t="s">
        <v>334</v>
      </c>
      <c r="B319" s="302" t="s">
        <v>513</v>
      </c>
      <c r="D319" s="29" t="str">
        <f t="shared" si="10"/>
        <v/>
      </c>
      <c r="E319" s="295"/>
      <c r="F319" s="291"/>
    </row>
    <row r="320" spans="1:6" ht="23.25" hidden="1" customHeight="1">
      <c r="A320" s="29" t="s">
        <v>334</v>
      </c>
      <c r="B320" s="302" t="s">
        <v>514</v>
      </c>
      <c r="C320" s="29" t="str">
        <f t="shared" si="9"/>
        <v>0811　　一般電気工事業</v>
      </c>
      <c r="D320" s="29" t="str">
        <f t="shared" si="10"/>
        <v>0811　一般電気工事業</v>
      </c>
      <c r="E320" s="295" t="str">
        <f t="shared" si="11"/>
        <v>、0811　一般電気工事業</v>
      </c>
      <c r="F320" s="291"/>
    </row>
    <row r="321" spans="1:6" ht="23.25" hidden="1" customHeight="1">
      <c r="A321" s="29" t="s">
        <v>334</v>
      </c>
      <c r="B321" s="302" t="s">
        <v>515</v>
      </c>
      <c r="C321" s="29" t="str">
        <f t="shared" si="9"/>
        <v>0812　　電気配線工事業</v>
      </c>
      <c r="D321" s="29" t="str">
        <f t="shared" si="10"/>
        <v>0812　電気配線工事業</v>
      </c>
      <c r="E321" s="295" t="str">
        <f t="shared" si="11"/>
        <v>、0812　電気配線工事業</v>
      </c>
      <c r="F321" s="291"/>
    </row>
    <row r="322" spans="1:6" ht="23.25" hidden="1" customHeight="1">
      <c r="A322" s="29" t="s">
        <v>334</v>
      </c>
      <c r="B322" s="302" t="s">
        <v>516</v>
      </c>
      <c r="D322" s="29" t="str">
        <f t="shared" si="10"/>
        <v/>
      </c>
      <c r="E322" s="295"/>
      <c r="F322" s="291"/>
    </row>
    <row r="323" spans="1:6" ht="23.25" hidden="1" customHeight="1">
      <c r="A323" s="29" t="s">
        <v>334</v>
      </c>
      <c r="B323" s="302" t="s">
        <v>517</v>
      </c>
      <c r="C323" s="29" t="str">
        <f t="shared" si="9"/>
        <v>0821　　電気通信工事業（有線テレビジョン放送設備設置工事業を除く）</v>
      </c>
      <c r="D323" s="29" t="str">
        <f t="shared" si="10"/>
        <v>0821　電気通信工事業（有線テレビジョン放送設備設置工事業を除く）</v>
      </c>
      <c r="E323" s="295" t="str">
        <f t="shared" si="11"/>
        <v>、0821　電気通信工事業（有線テレビジョン放送設備設置工事業を除く）</v>
      </c>
      <c r="F323" s="291"/>
    </row>
    <row r="324" spans="1:6" ht="23.25" hidden="1" customHeight="1">
      <c r="A324" s="29" t="s">
        <v>334</v>
      </c>
      <c r="B324" s="302" t="s">
        <v>518</v>
      </c>
      <c r="C324" s="29" t="str">
        <f t="shared" si="9"/>
        <v>0822　　有線テレビジョン放送設備設置工事業</v>
      </c>
      <c r="D324" s="29" t="str">
        <f t="shared" si="10"/>
        <v>0822　有線テレビジョン放送設備設置工事業</v>
      </c>
      <c r="E324" s="295" t="str">
        <f t="shared" si="11"/>
        <v>、0822　有線テレビジョン放送設備設置工事業</v>
      </c>
      <c r="F324" s="291"/>
    </row>
    <row r="325" spans="1:6" ht="23.25" hidden="1" customHeight="1">
      <c r="A325" s="29" t="s">
        <v>334</v>
      </c>
      <c r="B325" s="302" t="s">
        <v>519</v>
      </c>
      <c r="C325" s="29" t="str">
        <f t="shared" si="9"/>
        <v>0823　　信号装置工事業</v>
      </c>
      <c r="D325" s="29" t="str">
        <f t="shared" si="10"/>
        <v>0823　信号装置工事業</v>
      </c>
      <c r="E325" s="295" t="str">
        <f t="shared" si="11"/>
        <v>、0823　信号装置工事業</v>
      </c>
      <c r="F325" s="291"/>
    </row>
    <row r="326" spans="1:6" ht="23.25" hidden="1" customHeight="1">
      <c r="A326" s="29" t="s">
        <v>334</v>
      </c>
      <c r="B326" s="302" t="s">
        <v>520</v>
      </c>
      <c r="D326" s="29" t="str">
        <f t="shared" si="10"/>
        <v/>
      </c>
      <c r="E326" s="295"/>
      <c r="F326" s="291"/>
    </row>
    <row r="327" spans="1:6" ht="23.25" hidden="1" customHeight="1">
      <c r="A327" s="29" t="s">
        <v>334</v>
      </c>
      <c r="B327" s="302" t="s">
        <v>521</v>
      </c>
      <c r="C327" s="29" t="str">
        <f t="shared" si="9"/>
        <v>0831　　一般管工事業</v>
      </c>
      <c r="D327" s="29" t="str">
        <f t="shared" si="10"/>
        <v>0831　一般管工事業</v>
      </c>
      <c r="E327" s="295" t="str">
        <f t="shared" si="11"/>
        <v>、0831　一般管工事業</v>
      </c>
      <c r="F327" s="291"/>
    </row>
    <row r="328" spans="1:6" ht="23.25" hidden="1" customHeight="1">
      <c r="A328" s="29" t="s">
        <v>334</v>
      </c>
      <c r="B328" s="302" t="s">
        <v>522</v>
      </c>
      <c r="C328" s="29" t="str">
        <f t="shared" si="9"/>
        <v>0832　　冷暖房設備工事業</v>
      </c>
      <c r="D328" s="29" t="str">
        <f t="shared" si="10"/>
        <v>0832　冷暖房設備工事業</v>
      </c>
      <c r="E328" s="295" t="str">
        <f t="shared" si="11"/>
        <v>、0832　冷暖房設備工事業</v>
      </c>
      <c r="F328" s="291"/>
    </row>
    <row r="329" spans="1:6" ht="23.25" hidden="1" customHeight="1">
      <c r="A329" s="29" t="s">
        <v>334</v>
      </c>
      <c r="B329" s="302" t="s">
        <v>523</v>
      </c>
      <c r="C329" s="29" t="str">
        <f t="shared" si="9"/>
        <v>0833　　給排水・衛生設備工事業</v>
      </c>
      <c r="D329" s="29" t="str">
        <f t="shared" si="10"/>
        <v>0833　給排水・衛生設備工事業</v>
      </c>
      <c r="E329" s="295" t="str">
        <f t="shared" si="11"/>
        <v>、0833　給排水・衛生設備工事業</v>
      </c>
      <c r="F329" s="291"/>
    </row>
    <row r="330" spans="1:6" ht="23.25" hidden="1" customHeight="1">
      <c r="A330" s="29" t="s">
        <v>334</v>
      </c>
      <c r="B330" s="302" t="s">
        <v>524</v>
      </c>
      <c r="C330" s="29" t="str">
        <f t="shared" si="9"/>
        <v>0839　　その他の管工事業</v>
      </c>
      <c r="D330" s="29" t="str">
        <f t="shared" si="10"/>
        <v>0839　その他の管工事業</v>
      </c>
      <c r="E330" s="295" t="str">
        <f t="shared" si="11"/>
        <v>、0839　その他の管工事業</v>
      </c>
      <c r="F330" s="291"/>
    </row>
    <row r="331" spans="1:6" ht="23.25" hidden="1" customHeight="1">
      <c r="A331" s="29" t="s">
        <v>334</v>
      </c>
      <c r="B331" s="302" t="s">
        <v>525</v>
      </c>
      <c r="D331" s="29" t="str">
        <f t="shared" si="10"/>
        <v/>
      </c>
      <c r="E331" s="295"/>
      <c r="F331" s="291"/>
    </row>
    <row r="332" spans="1:6" ht="23.25" hidden="1" customHeight="1">
      <c r="A332" s="29" t="s">
        <v>334</v>
      </c>
      <c r="B332" s="302" t="s">
        <v>526</v>
      </c>
      <c r="C332" s="29" t="str">
        <f t="shared" si="9"/>
        <v>0841　　機械器具設置工事業（昇降設備工事業を除く）</v>
      </c>
      <c r="D332" s="29" t="str">
        <f t="shared" si="10"/>
        <v>0841　機械器具設置工事業（昇降設備工事業を除く）</v>
      </c>
      <c r="E332" s="295" t="str">
        <f t="shared" si="11"/>
        <v>、0841　機械器具設置工事業（昇降設備工事業を除く）</v>
      </c>
      <c r="F332" s="291"/>
    </row>
    <row r="333" spans="1:6" ht="23.25" hidden="1" customHeight="1">
      <c r="A333" s="29" t="s">
        <v>334</v>
      </c>
      <c r="B333" s="302" t="s">
        <v>527</v>
      </c>
      <c r="C333" s="29" t="str">
        <f t="shared" si="9"/>
        <v>0842　　昇降設備工事業</v>
      </c>
      <c r="D333" s="29" t="str">
        <f t="shared" si="10"/>
        <v>0842　昇降設備工事業</v>
      </c>
      <c r="E333" s="295" t="str">
        <f t="shared" si="11"/>
        <v>、0842　昇降設備工事業</v>
      </c>
      <c r="F333" s="291"/>
    </row>
    <row r="334" spans="1:6" ht="23.25" hidden="1" customHeight="1">
      <c r="A334" s="29" t="s">
        <v>334</v>
      </c>
      <c r="B334" s="302" t="s">
        <v>528</v>
      </c>
      <c r="D334" s="29" t="str">
        <f t="shared" si="10"/>
        <v/>
      </c>
      <c r="E334" s="295"/>
      <c r="F334" s="291"/>
    </row>
    <row r="335" spans="1:6" ht="23.25" hidden="1" customHeight="1">
      <c r="A335" s="29" t="s">
        <v>334</v>
      </c>
      <c r="B335" s="302" t="s">
        <v>529</v>
      </c>
      <c r="C335" s="29" t="str">
        <f t="shared" si="9"/>
        <v>0891　　築炉工事業</v>
      </c>
      <c r="D335" s="29" t="str">
        <f t="shared" si="10"/>
        <v>0891　築炉工事業</v>
      </c>
      <c r="E335" s="295" t="str">
        <f t="shared" si="11"/>
        <v>、0891　築炉工事業</v>
      </c>
      <c r="F335" s="291"/>
    </row>
    <row r="336" spans="1:6" ht="23.25" hidden="1" customHeight="1">
      <c r="A336" s="29" t="s">
        <v>334</v>
      </c>
      <c r="B336" s="302" t="s">
        <v>530</v>
      </c>
      <c r="C336" s="29" t="str">
        <f t="shared" si="9"/>
        <v>0892　　熱絶縁工事業</v>
      </c>
      <c r="D336" s="29" t="str">
        <f t="shared" si="10"/>
        <v>0892　熱絶縁工事業</v>
      </c>
      <c r="E336" s="295" t="str">
        <f t="shared" si="11"/>
        <v>、0892　熱絶縁工事業</v>
      </c>
      <c r="F336" s="291"/>
    </row>
    <row r="337" spans="1:6" ht="23.25" hidden="1" customHeight="1">
      <c r="A337" s="29" t="s">
        <v>334</v>
      </c>
      <c r="B337" s="302" t="s">
        <v>531</v>
      </c>
      <c r="C337" s="29" t="str">
        <f t="shared" si="9"/>
        <v>0893　　道路標識設置工事業</v>
      </c>
      <c r="D337" s="29" t="str">
        <f t="shared" si="10"/>
        <v>0893　道路標識設置工事業</v>
      </c>
      <c r="E337" s="295" t="str">
        <f t="shared" si="11"/>
        <v>、0893　道路標識設置工事業</v>
      </c>
      <c r="F337" s="291"/>
    </row>
    <row r="338" spans="1:6" ht="23.25" hidden="1" customHeight="1">
      <c r="A338" s="29" t="s">
        <v>334</v>
      </c>
      <c r="B338" s="302" t="s">
        <v>532</v>
      </c>
      <c r="C338" s="29" t="str">
        <f t="shared" si="9"/>
        <v>0894　　さく井工事業</v>
      </c>
      <c r="D338" s="29" t="str">
        <f t="shared" si="10"/>
        <v>0894　さく井工事業</v>
      </c>
      <c r="E338" s="295" t="str">
        <f t="shared" si="11"/>
        <v>、0894　さく井工事業</v>
      </c>
      <c r="F338" s="291"/>
    </row>
    <row r="339" spans="1:6" ht="23.25" hidden="1" customHeight="1">
      <c r="A339" s="29" t="s">
        <v>334</v>
      </c>
      <c r="B339" s="291"/>
      <c r="C339" s="29" t="str">
        <f t="shared" si="9"/>
        <v/>
      </c>
      <c r="D339" s="29" t="str">
        <f t="shared" si="10"/>
        <v/>
      </c>
      <c r="E339" s="295"/>
      <c r="F339" s="291"/>
    </row>
    <row r="340" spans="1:6" ht="23.25" hidden="1" customHeight="1">
      <c r="A340" s="29" t="s">
        <v>334</v>
      </c>
      <c r="B340" s="300" t="s">
        <v>379</v>
      </c>
      <c r="D340" s="29" t="str">
        <f t="shared" si="10"/>
        <v/>
      </c>
      <c r="E340" s="295"/>
      <c r="F340" s="291"/>
    </row>
    <row r="341" spans="1:6" ht="23.25" hidden="1" customHeight="1">
      <c r="A341" s="29" t="s">
        <v>334</v>
      </c>
      <c r="B341" s="301"/>
      <c r="C341" s="29" t="str">
        <f t="shared" si="9"/>
        <v/>
      </c>
      <c r="D341" s="29" t="str">
        <f t="shared" si="10"/>
        <v/>
      </c>
      <c r="E341" s="295"/>
      <c r="F341" s="291"/>
    </row>
    <row r="342" spans="1:6" ht="23.25" hidden="1" customHeight="1">
      <c r="A342" s="29" t="s">
        <v>334</v>
      </c>
      <c r="B342" s="301"/>
      <c r="C342" s="29" t="str">
        <f t="shared" si="9"/>
        <v/>
      </c>
      <c r="D342" s="29" t="str">
        <f t="shared" si="10"/>
        <v/>
      </c>
      <c r="E342" s="295"/>
      <c r="F342" s="291"/>
    </row>
    <row r="343" spans="1:6" ht="23.25" hidden="1" customHeight="1">
      <c r="A343" s="29" t="s">
        <v>334</v>
      </c>
      <c r="B343" s="290" t="s">
        <v>533</v>
      </c>
      <c r="C343" s="29" t="str">
        <f t="shared" si="9"/>
        <v>製造業（詳細：PDF形式）</v>
      </c>
      <c r="D343" s="29" t="str">
        <f t="shared" si="10"/>
        <v>製造業（詳細：PDF形式）</v>
      </c>
      <c r="E343" s="295" t="str">
        <f t="shared" si="11"/>
        <v>、製造業（詳細：PDF形式）</v>
      </c>
      <c r="F343" s="291"/>
    </row>
    <row r="344" spans="1:6" ht="23.25" hidden="1" customHeight="1">
      <c r="A344" s="29" t="s">
        <v>334</v>
      </c>
      <c r="B344" s="291"/>
      <c r="C344" s="29" t="str">
        <f t="shared" si="9"/>
        <v/>
      </c>
      <c r="D344" s="29" t="str">
        <f t="shared" si="10"/>
        <v/>
      </c>
      <c r="E344" s="295"/>
      <c r="F344" s="291"/>
    </row>
    <row r="345" spans="1:6" ht="23.25" hidden="1" customHeight="1">
      <c r="A345" s="29" t="s">
        <v>334</v>
      </c>
      <c r="B345" s="302" t="s">
        <v>534</v>
      </c>
      <c r="C345" s="29" t="str">
        <f t="shared" si="9"/>
        <v>食料品製造業</v>
      </c>
      <c r="D345" s="29" t="str">
        <f t="shared" si="10"/>
        <v>食料品製造業</v>
      </c>
      <c r="E345" s="295" t="str">
        <f t="shared" si="11"/>
        <v>、食料品製造業</v>
      </c>
      <c r="F345" s="291"/>
    </row>
    <row r="346" spans="1:6" ht="23.25" hidden="1" customHeight="1">
      <c r="A346" s="29" t="s">
        <v>334</v>
      </c>
      <c r="B346" s="291"/>
      <c r="C346" s="29" t="str">
        <f t="shared" si="9"/>
        <v/>
      </c>
      <c r="D346" s="29" t="str">
        <f t="shared" si="10"/>
        <v/>
      </c>
      <c r="E346" s="295"/>
      <c r="F346" s="291"/>
    </row>
    <row r="347" spans="1:6" ht="23.25" hidden="1" customHeight="1">
      <c r="A347" s="29" t="s">
        <v>334</v>
      </c>
      <c r="B347" s="303" t="s">
        <v>535</v>
      </c>
      <c r="C347" s="294"/>
      <c r="D347" s="294" t="str">
        <f t="shared" si="10"/>
        <v/>
      </c>
      <c r="E347" s="295"/>
      <c r="F347" s="296" t="str">
        <f>E347&amp;E348&amp;E349&amp;E350&amp;E351&amp;E352&amp;E353&amp;E354&amp;E355&amp;E356&amp;E357&amp;E358&amp;E359&amp;E360&amp;E361&amp;E362&amp;E363&amp;E364&amp;E365&amp;E366&amp;E367&amp;E368&amp;E369&amp;E370&amp;E371&amp;E372&amp;E373&amp;E374&amp;E375&amp;E376&amp;E377&amp;E378&amp;E379&amp;E380&amp;E381&amp;E382&amp;E383&amp;E384&amp;E385&amp;E386&amp;E387&amp;E388&amp;E389&amp;E390&amp;E391&amp;E392&amp;E393&amp;E394&amp;E395&amp;E396&amp;E397&amp;E398&amp;E399</f>
        <v>、0900　主として管理事務を行う本社等（09食料品製造業）、0909　その他の管理，補助的経済活動を行う事業所（09食料品製造業）、0911　部分肉・冷凍肉製造業、0912　肉加工品製造業、0913　処理牛乳・乳飲料製造業、0914　乳製品製造業（処理牛乳，乳飲料を除く）、0919　その他の畜産食料品製造業、0921　水産缶詰・瓶詰製造業、0922　海藻加工業、0923　水産練製品製造業、0924　塩干・塩蔵品製造業、0925　冷凍水産物製造業、0926　冷凍水産食品製造業、0929　その他の水産食料品製造業、0931　野菜缶詰・果実缶詰・農産保存食料品製造業（野菜漬物を除く）、0932　野菜漬物製造業（缶詰，瓶詰，つぼ詰を除く）、0941　味そ製造業、0942　しょう油・食用アミノ酸製造業、0943　ソース製造業、0944　食酢製造業、0949　その他の調味料製造業、0951　砂糖製造業（砂糖精製業を除く）、0952　砂糖精製業、0953　ぶどう糖・水あめ・異性化糖製造業、0961　精米・精麦業、0962　小麦粉製造業、0969　その他の精穀・製粉業、0971　パン製造業、0972　生菓子製造業、0973　ビスケット類・干菓子製造業、0974　米菓製造業、0979　その他のパン・菓子製造業、0981　動植物油脂製造業（食用油脂加工業を除く）、0982　食用油脂加工業、0991　でんぷん製造業、0992　めん類製造業、0993　豆腐・油揚製造業、0994　あん類製造業、0995　冷凍調理食品製造業、0996　そう（惣）菜製造業、0997　すし・弁当・調理パン製造業、0998　レトルト食品製造業、0999　他に分類されない食料品製造業</v>
      </c>
    </row>
    <row r="348" spans="1:6" ht="23.25" hidden="1" customHeight="1">
      <c r="A348" s="29" t="s">
        <v>334</v>
      </c>
      <c r="B348" s="302" t="s">
        <v>536</v>
      </c>
      <c r="C348" s="29" t="str">
        <f t="shared" si="9"/>
        <v>0900　　主として管理事務を行う本社等（09食料品製造業）</v>
      </c>
      <c r="D348" s="29" t="str">
        <f t="shared" si="10"/>
        <v>0900　主として管理事務を行う本社等（09食料品製造業）</v>
      </c>
      <c r="E348" s="295" t="str">
        <f t="shared" si="11"/>
        <v>、0900　主として管理事務を行う本社等（09食料品製造業）</v>
      </c>
      <c r="F348" s="291"/>
    </row>
    <row r="349" spans="1:6" ht="23.25" hidden="1" customHeight="1">
      <c r="A349" s="29" t="s">
        <v>334</v>
      </c>
      <c r="B349" s="302" t="s">
        <v>537</v>
      </c>
      <c r="C349" s="29" t="str">
        <f t="shared" si="9"/>
        <v>0909　　その他の管理，補助的経済活動を行う事業所（09食料品製造業）</v>
      </c>
      <c r="D349" s="29" t="str">
        <f t="shared" si="10"/>
        <v>0909　その他の管理，補助的経済活動を行う事業所（09食料品製造業）</v>
      </c>
      <c r="E349" s="295" t="str">
        <f t="shared" si="11"/>
        <v>、0909　その他の管理，補助的経済活動を行う事業所（09食料品製造業）</v>
      </c>
      <c r="F349" s="291"/>
    </row>
    <row r="350" spans="1:6" ht="23.25" hidden="1" customHeight="1">
      <c r="A350" s="29" t="s">
        <v>334</v>
      </c>
      <c r="B350" s="302" t="s">
        <v>538</v>
      </c>
      <c r="D350" s="29" t="str">
        <f t="shared" si="10"/>
        <v/>
      </c>
      <c r="E350" s="295"/>
      <c r="F350" s="291"/>
    </row>
    <row r="351" spans="1:6" ht="23.25" hidden="1" customHeight="1">
      <c r="A351" s="29" t="s">
        <v>334</v>
      </c>
      <c r="B351" s="302" t="s">
        <v>539</v>
      </c>
      <c r="C351" s="29" t="str">
        <f t="shared" si="9"/>
        <v>0911　　部分肉・冷凍肉製造業</v>
      </c>
      <c r="D351" s="29" t="str">
        <f t="shared" si="10"/>
        <v>0911　部分肉・冷凍肉製造業</v>
      </c>
      <c r="E351" s="295" t="str">
        <f t="shared" si="11"/>
        <v>、0911　部分肉・冷凍肉製造業</v>
      </c>
      <c r="F351" s="291"/>
    </row>
    <row r="352" spans="1:6" ht="23.25" hidden="1" customHeight="1">
      <c r="A352" s="29" t="s">
        <v>334</v>
      </c>
      <c r="B352" s="302" t="s">
        <v>540</v>
      </c>
      <c r="C352" s="29" t="str">
        <f t="shared" si="9"/>
        <v>0912　　肉加工品製造業</v>
      </c>
      <c r="D352" s="29" t="str">
        <f t="shared" si="10"/>
        <v>0912　肉加工品製造業</v>
      </c>
      <c r="E352" s="295" t="str">
        <f t="shared" si="11"/>
        <v>、0912　肉加工品製造業</v>
      </c>
      <c r="F352" s="291"/>
    </row>
    <row r="353" spans="1:6" ht="23.25" hidden="1" customHeight="1">
      <c r="A353" s="29" t="s">
        <v>334</v>
      </c>
      <c r="B353" s="302" t="s">
        <v>541</v>
      </c>
      <c r="C353" s="29" t="str">
        <f t="shared" si="9"/>
        <v>0913　　処理牛乳・乳飲料製造業</v>
      </c>
      <c r="D353" s="29" t="str">
        <f t="shared" si="10"/>
        <v>0913　処理牛乳・乳飲料製造業</v>
      </c>
      <c r="E353" s="295" t="str">
        <f t="shared" si="11"/>
        <v>、0913　処理牛乳・乳飲料製造業</v>
      </c>
      <c r="F353" s="291"/>
    </row>
    <row r="354" spans="1:6" ht="23.25" hidden="1" customHeight="1">
      <c r="A354" s="29" t="s">
        <v>334</v>
      </c>
      <c r="B354" s="302" t="s">
        <v>542</v>
      </c>
      <c r="C354" s="29" t="str">
        <f t="shared" si="9"/>
        <v>0914　　乳製品製造業（処理牛乳，乳飲料を除く）</v>
      </c>
      <c r="D354" s="29" t="str">
        <f t="shared" si="10"/>
        <v>0914　乳製品製造業（処理牛乳，乳飲料を除く）</v>
      </c>
      <c r="E354" s="295" t="str">
        <f t="shared" si="11"/>
        <v>、0914　乳製品製造業（処理牛乳，乳飲料を除く）</v>
      </c>
      <c r="F354" s="291"/>
    </row>
    <row r="355" spans="1:6" ht="23.25" hidden="1" customHeight="1">
      <c r="A355" s="29" t="s">
        <v>334</v>
      </c>
      <c r="B355" s="302" t="s">
        <v>543</v>
      </c>
      <c r="C355" s="29" t="str">
        <f t="shared" si="9"/>
        <v>0919　　その他の畜産食料品製造業</v>
      </c>
      <c r="D355" s="29" t="str">
        <f t="shared" si="10"/>
        <v>0919　その他の畜産食料品製造業</v>
      </c>
      <c r="E355" s="295" t="str">
        <f t="shared" si="11"/>
        <v>、0919　その他の畜産食料品製造業</v>
      </c>
      <c r="F355" s="291"/>
    </row>
    <row r="356" spans="1:6" ht="23.25" hidden="1" customHeight="1">
      <c r="A356" s="29" t="s">
        <v>334</v>
      </c>
      <c r="B356" s="302" t="s">
        <v>544</v>
      </c>
      <c r="D356" s="29" t="str">
        <f t="shared" si="10"/>
        <v/>
      </c>
      <c r="E356" s="295"/>
      <c r="F356" s="291"/>
    </row>
    <row r="357" spans="1:6" ht="23.25" hidden="1" customHeight="1">
      <c r="A357" s="29" t="s">
        <v>334</v>
      </c>
      <c r="B357" s="302" t="s">
        <v>545</v>
      </c>
      <c r="C357" s="29" t="str">
        <f t="shared" si="9"/>
        <v>0921　　水産缶詰・瓶詰製造業</v>
      </c>
      <c r="D357" s="29" t="str">
        <f t="shared" si="10"/>
        <v>0921　水産缶詰・瓶詰製造業</v>
      </c>
      <c r="E357" s="295" t="str">
        <f t="shared" si="11"/>
        <v>、0921　水産缶詰・瓶詰製造業</v>
      </c>
      <c r="F357" s="291"/>
    </row>
    <row r="358" spans="1:6" ht="23.25" hidden="1" customHeight="1">
      <c r="A358" s="29" t="s">
        <v>334</v>
      </c>
      <c r="B358" s="302" t="s">
        <v>546</v>
      </c>
      <c r="C358" s="29" t="str">
        <f t="shared" si="9"/>
        <v>0922　　海藻加工業</v>
      </c>
      <c r="D358" s="29" t="str">
        <f t="shared" si="10"/>
        <v>0922　海藻加工業</v>
      </c>
      <c r="E358" s="295" t="str">
        <f t="shared" si="11"/>
        <v>、0922　海藻加工業</v>
      </c>
      <c r="F358" s="291"/>
    </row>
    <row r="359" spans="1:6" ht="23.25" hidden="1" customHeight="1">
      <c r="A359" s="29" t="s">
        <v>334</v>
      </c>
      <c r="B359" s="302" t="s">
        <v>547</v>
      </c>
      <c r="C359" s="29" t="str">
        <f t="shared" si="9"/>
        <v>0923　　水産練製品製造業</v>
      </c>
      <c r="D359" s="29" t="str">
        <f t="shared" si="10"/>
        <v>0923　水産練製品製造業</v>
      </c>
      <c r="E359" s="295" t="str">
        <f t="shared" si="11"/>
        <v>、0923　水産練製品製造業</v>
      </c>
      <c r="F359" s="291"/>
    </row>
    <row r="360" spans="1:6" ht="23.25" hidden="1" customHeight="1">
      <c r="A360" s="29" t="s">
        <v>334</v>
      </c>
      <c r="B360" s="302" t="s">
        <v>548</v>
      </c>
      <c r="C360" s="29" t="str">
        <f t="shared" si="9"/>
        <v>0924　　塩干・塩蔵品製造業</v>
      </c>
      <c r="D360" s="29" t="str">
        <f t="shared" si="10"/>
        <v>0924　塩干・塩蔵品製造業</v>
      </c>
      <c r="E360" s="295" t="str">
        <f t="shared" si="11"/>
        <v>、0924　塩干・塩蔵品製造業</v>
      </c>
      <c r="F360" s="291"/>
    </row>
    <row r="361" spans="1:6" ht="23.25" hidden="1" customHeight="1">
      <c r="A361" s="29" t="s">
        <v>334</v>
      </c>
      <c r="B361" s="302" t="s">
        <v>549</v>
      </c>
      <c r="C361" s="29" t="str">
        <f t="shared" si="9"/>
        <v>0925　　冷凍水産物製造業</v>
      </c>
      <c r="D361" s="29" t="str">
        <f t="shared" si="10"/>
        <v>0925　冷凍水産物製造業</v>
      </c>
      <c r="E361" s="295" t="str">
        <f t="shared" si="11"/>
        <v>、0925　冷凍水産物製造業</v>
      </c>
      <c r="F361" s="291"/>
    </row>
    <row r="362" spans="1:6" ht="23.25" hidden="1" customHeight="1">
      <c r="A362" s="29" t="s">
        <v>334</v>
      </c>
      <c r="B362" s="302" t="s">
        <v>550</v>
      </c>
      <c r="C362" s="29" t="str">
        <f t="shared" si="9"/>
        <v>0926　　冷凍水産食品製造業</v>
      </c>
      <c r="D362" s="29" t="str">
        <f t="shared" si="10"/>
        <v>0926　冷凍水産食品製造業</v>
      </c>
      <c r="E362" s="295" t="str">
        <f t="shared" si="11"/>
        <v>、0926　冷凍水産食品製造業</v>
      </c>
      <c r="F362" s="291"/>
    </row>
    <row r="363" spans="1:6" ht="23.25" hidden="1" customHeight="1">
      <c r="A363" s="29" t="s">
        <v>334</v>
      </c>
      <c r="B363" s="302" t="s">
        <v>551</v>
      </c>
      <c r="C363" s="29" t="str">
        <f t="shared" si="9"/>
        <v>0929　　その他の水産食料品製造業</v>
      </c>
      <c r="D363" s="29" t="str">
        <f t="shared" si="10"/>
        <v>0929　その他の水産食料品製造業</v>
      </c>
      <c r="E363" s="295" t="str">
        <f t="shared" si="11"/>
        <v>、0929　その他の水産食料品製造業</v>
      </c>
      <c r="F363" s="291"/>
    </row>
    <row r="364" spans="1:6" ht="23.25" hidden="1" customHeight="1">
      <c r="A364" s="29" t="s">
        <v>334</v>
      </c>
      <c r="B364" s="302" t="s">
        <v>552</v>
      </c>
      <c r="D364" s="29" t="str">
        <f t="shared" si="10"/>
        <v/>
      </c>
      <c r="E364" s="295"/>
      <c r="F364" s="291"/>
    </row>
    <row r="365" spans="1:6" ht="23.25" hidden="1" customHeight="1">
      <c r="A365" s="29" t="s">
        <v>334</v>
      </c>
      <c r="B365" s="302" t="s">
        <v>553</v>
      </c>
      <c r="C365" s="29" t="str">
        <f t="shared" si="9"/>
        <v>0931　　野菜缶詰・果実缶詰・農産保存食料品製造業（野菜漬物を除く）</v>
      </c>
      <c r="D365" s="29" t="str">
        <f t="shared" si="10"/>
        <v>0931　野菜缶詰・果実缶詰・農産保存食料品製造業（野菜漬物を除く）</v>
      </c>
      <c r="E365" s="295" t="str">
        <f t="shared" si="11"/>
        <v>、0931　野菜缶詰・果実缶詰・農産保存食料品製造業（野菜漬物を除く）</v>
      </c>
      <c r="F365" s="291"/>
    </row>
    <row r="366" spans="1:6" ht="23.25" hidden="1" customHeight="1">
      <c r="A366" s="29" t="s">
        <v>334</v>
      </c>
      <c r="B366" s="302" t="s">
        <v>554</v>
      </c>
      <c r="C366" s="29" t="str">
        <f t="shared" si="9"/>
        <v>0932　　野菜漬物製造業（缶詰，瓶詰，つぼ詰を除く）</v>
      </c>
      <c r="D366" s="29" t="str">
        <f t="shared" si="10"/>
        <v>0932　野菜漬物製造業（缶詰，瓶詰，つぼ詰を除く）</v>
      </c>
      <c r="E366" s="295" t="str">
        <f t="shared" si="11"/>
        <v>、0932　野菜漬物製造業（缶詰，瓶詰，つぼ詰を除く）</v>
      </c>
      <c r="F366" s="291"/>
    </row>
    <row r="367" spans="1:6" ht="23.25" hidden="1" customHeight="1">
      <c r="A367" s="29" t="s">
        <v>334</v>
      </c>
      <c r="B367" s="302" t="s">
        <v>555</v>
      </c>
      <c r="D367" s="29" t="str">
        <f t="shared" si="10"/>
        <v/>
      </c>
      <c r="E367" s="295"/>
      <c r="F367" s="291"/>
    </row>
    <row r="368" spans="1:6" ht="23.25" hidden="1" customHeight="1">
      <c r="A368" s="29" t="s">
        <v>334</v>
      </c>
      <c r="B368" s="302" t="s">
        <v>556</v>
      </c>
      <c r="C368" s="29" t="str">
        <f t="shared" si="9"/>
        <v>0941　　味そ製造業</v>
      </c>
      <c r="D368" s="29" t="str">
        <f t="shared" si="10"/>
        <v>0941　味そ製造業</v>
      </c>
      <c r="E368" s="295" t="str">
        <f t="shared" si="11"/>
        <v>、0941　味そ製造業</v>
      </c>
      <c r="F368" s="291"/>
    </row>
    <row r="369" spans="1:6" ht="23.25" hidden="1" customHeight="1">
      <c r="A369" s="29" t="s">
        <v>334</v>
      </c>
      <c r="B369" s="302" t="s">
        <v>557</v>
      </c>
      <c r="C369" s="29" t="str">
        <f t="shared" si="9"/>
        <v>0942　　しょう油・食用アミノ酸製造業</v>
      </c>
      <c r="D369" s="29" t="str">
        <f t="shared" si="10"/>
        <v>0942　しょう油・食用アミノ酸製造業</v>
      </c>
      <c r="E369" s="295" t="str">
        <f t="shared" si="11"/>
        <v>、0942　しょう油・食用アミノ酸製造業</v>
      </c>
      <c r="F369" s="291"/>
    </row>
    <row r="370" spans="1:6" ht="23.25" hidden="1" customHeight="1">
      <c r="A370" s="29" t="s">
        <v>334</v>
      </c>
      <c r="B370" s="302" t="s">
        <v>558</v>
      </c>
      <c r="C370" s="29" t="str">
        <f t="shared" si="9"/>
        <v>0943　　ソース製造業</v>
      </c>
      <c r="D370" s="29" t="str">
        <f t="shared" si="10"/>
        <v>0943　ソース製造業</v>
      </c>
      <c r="E370" s="295" t="str">
        <f t="shared" si="11"/>
        <v>、0943　ソース製造業</v>
      </c>
      <c r="F370" s="291"/>
    </row>
    <row r="371" spans="1:6" ht="23.25" hidden="1" customHeight="1">
      <c r="A371" s="29" t="s">
        <v>334</v>
      </c>
      <c r="B371" s="302" t="s">
        <v>559</v>
      </c>
      <c r="C371" s="29" t="str">
        <f t="shared" si="9"/>
        <v>0944　　食酢製造業</v>
      </c>
      <c r="D371" s="29" t="str">
        <f t="shared" si="10"/>
        <v>0944　食酢製造業</v>
      </c>
      <c r="E371" s="295" t="str">
        <f t="shared" si="11"/>
        <v>、0944　食酢製造業</v>
      </c>
      <c r="F371" s="291"/>
    </row>
    <row r="372" spans="1:6" ht="23.25" hidden="1" customHeight="1">
      <c r="A372" s="29" t="s">
        <v>334</v>
      </c>
      <c r="B372" s="302" t="s">
        <v>560</v>
      </c>
      <c r="C372" s="29" t="str">
        <f t="shared" si="9"/>
        <v>0949　　その他の調味料製造業</v>
      </c>
      <c r="D372" s="29" t="str">
        <f t="shared" si="10"/>
        <v>0949　その他の調味料製造業</v>
      </c>
      <c r="E372" s="295" t="str">
        <f t="shared" si="11"/>
        <v>、0949　その他の調味料製造業</v>
      </c>
      <c r="F372" s="291"/>
    </row>
    <row r="373" spans="1:6" ht="23.25" hidden="1" customHeight="1">
      <c r="A373" s="29" t="s">
        <v>334</v>
      </c>
      <c r="B373" s="302" t="s">
        <v>561</v>
      </c>
      <c r="D373" s="29" t="str">
        <f t="shared" ref="D373:D436" si="12">TRIM(C373)</f>
        <v/>
      </c>
      <c r="E373" s="295"/>
      <c r="F373" s="291"/>
    </row>
    <row r="374" spans="1:6" ht="23.25" hidden="1" customHeight="1">
      <c r="A374" s="29" t="s">
        <v>334</v>
      </c>
      <c r="B374" s="302" t="s">
        <v>562</v>
      </c>
      <c r="C374" s="29" t="str">
        <f t="shared" ref="C374:C437" si="13">MID(B374,7,50)</f>
        <v>0951　　砂糖製造業（砂糖精製業を除く）</v>
      </c>
      <c r="D374" s="29" t="str">
        <f t="shared" si="12"/>
        <v>0951　砂糖製造業（砂糖精製業を除く）</v>
      </c>
      <c r="E374" s="295" t="str">
        <f t="shared" ref="E374:E437" si="14">A374&amp;D374</f>
        <v>、0951　砂糖製造業（砂糖精製業を除く）</v>
      </c>
      <c r="F374" s="291"/>
    </row>
    <row r="375" spans="1:6" ht="23.25" hidden="1" customHeight="1">
      <c r="A375" s="29" t="s">
        <v>334</v>
      </c>
      <c r="B375" s="302" t="s">
        <v>563</v>
      </c>
      <c r="C375" s="29" t="str">
        <f t="shared" si="13"/>
        <v>0952　　砂糖精製業</v>
      </c>
      <c r="D375" s="29" t="str">
        <f t="shared" si="12"/>
        <v>0952　砂糖精製業</v>
      </c>
      <c r="E375" s="295" t="str">
        <f t="shared" si="14"/>
        <v>、0952　砂糖精製業</v>
      </c>
      <c r="F375" s="291"/>
    </row>
    <row r="376" spans="1:6" ht="23.25" hidden="1" customHeight="1">
      <c r="A376" s="29" t="s">
        <v>334</v>
      </c>
      <c r="B376" s="302" t="s">
        <v>564</v>
      </c>
      <c r="C376" s="29" t="str">
        <f t="shared" si="13"/>
        <v>0953　　ぶどう糖・水あめ・異性化糖製造業</v>
      </c>
      <c r="D376" s="29" t="str">
        <f t="shared" si="12"/>
        <v>0953　ぶどう糖・水あめ・異性化糖製造業</v>
      </c>
      <c r="E376" s="295" t="str">
        <f t="shared" si="14"/>
        <v>、0953　ぶどう糖・水あめ・異性化糖製造業</v>
      </c>
      <c r="F376" s="291"/>
    </row>
    <row r="377" spans="1:6" ht="23.25" hidden="1" customHeight="1">
      <c r="A377" s="29" t="s">
        <v>334</v>
      </c>
      <c r="B377" s="302" t="s">
        <v>565</v>
      </c>
      <c r="D377" s="29" t="str">
        <f t="shared" si="12"/>
        <v/>
      </c>
      <c r="E377" s="295"/>
      <c r="F377" s="291"/>
    </row>
    <row r="378" spans="1:6" ht="23.25" hidden="1" customHeight="1">
      <c r="A378" s="29" t="s">
        <v>334</v>
      </c>
      <c r="B378" s="302" t="s">
        <v>566</v>
      </c>
      <c r="C378" s="29" t="str">
        <f t="shared" si="13"/>
        <v>0961　　精米・精麦業</v>
      </c>
      <c r="D378" s="29" t="str">
        <f t="shared" si="12"/>
        <v>0961　精米・精麦業</v>
      </c>
      <c r="E378" s="295" t="str">
        <f t="shared" si="14"/>
        <v>、0961　精米・精麦業</v>
      </c>
      <c r="F378" s="291"/>
    </row>
    <row r="379" spans="1:6" ht="23.25" hidden="1" customHeight="1">
      <c r="A379" s="29" t="s">
        <v>334</v>
      </c>
      <c r="B379" s="302" t="s">
        <v>567</v>
      </c>
      <c r="C379" s="29" t="str">
        <f t="shared" si="13"/>
        <v>0962　　小麦粉製造業</v>
      </c>
      <c r="D379" s="29" t="str">
        <f t="shared" si="12"/>
        <v>0962　小麦粉製造業</v>
      </c>
      <c r="E379" s="295" t="str">
        <f t="shared" si="14"/>
        <v>、0962　小麦粉製造業</v>
      </c>
      <c r="F379" s="291"/>
    </row>
    <row r="380" spans="1:6" ht="23.25" hidden="1" customHeight="1">
      <c r="A380" s="29" t="s">
        <v>334</v>
      </c>
      <c r="B380" s="302" t="s">
        <v>568</v>
      </c>
      <c r="C380" s="29" t="str">
        <f t="shared" si="13"/>
        <v>0969　　その他の精穀・製粉業</v>
      </c>
      <c r="D380" s="29" t="str">
        <f t="shared" si="12"/>
        <v>0969　その他の精穀・製粉業</v>
      </c>
      <c r="E380" s="295" t="str">
        <f t="shared" si="14"/>
        <v>、0969　その他の精穀・製粉業</v>
      </c>
      <c r="F380" s="291"/>
    </row>
    <row r="381" spans="1:6" ht="23.25" hidden="1" customHeight="1">
      <c r="A381" s="29" t="s">
        <v>334</v>
      </c>
      <c r="B381" s="302" t="s">
        <v>569</v>
      </c>
      <c r="D381" s="29" t="str">
        <f t="shared" si="12"/>
        <v/>
      </c>
      <c r="E381" s="295"/>
      <c r="F381" s="291"/>
    </row>
    <row r="382" spans="1:6" ht="23.25" hidden="1" customHeight="1">
      <c r="A382" s="29" t="s">
        <v>334</v>
      </c>
      <c r="B382" s="302" t="s">
        <v>570</v>
      </c>
      <c r="C382" s="29" t="str">
        <f t="shared" si="13"/>
        <v>0971　　パン製造業</v>
      </c>
      <c r="D382" s="29" t="str">
        <f t="shared" si="12"/>
        <v>0971　パン製造業</v>
      </c>
      <c r="E382" s="295" t="str">
        <f t="shared" si="14"/>
        <v>、0971　パン製造業</v>
      </c>
      <c r="F382" s="291"/>
    </row>
    <row r="383" spans="1:6" ht="23.25" hidden="1" customHeight="1">
      <c r="A383" s="29" t="s">
        <v>334</v>
      </c>
      <c r="B383" s="302" t="s">
        <v>571</v>
      </c>
      <c r="C383" s="29" t="str">
        <f t="shared" si="13"/>
        <v>0972　　生菓子製造業</v>
      </c>
      <c r="D383" s="29" t="str">
        <f t="shared" si="12"/>
        <v>0972　生菓子製造業</v>
      </c>
      <c r="E383" s="295" t="str">
        <f t="shared" si="14"/>
        <v>、0972　生菓子製造業</v>
      </c>
      <c r="F383" s="291"/>
    </row>
    <row r="384" spans="1:6" ht="23.25" hidden="1" customHeight="1">
      <c r="A384" s="29" t="s">
        <v>334</v>
      </c>
      <c r="B384" s="302" t="s">
        <v>572</v>
      </c>
      <c r="C384" s="29" t="str">
        <f t="shared" si="13"/>
        <v>0973　　ビスケット類・干菓子製造業</v>
      </c>
      <c r="D384" s="29" t="str">
        <f t="shared" si="12"/>
        <v>0973　ビスケット類・干菓子製造業</v>
      </c>
      <c r="E384" s="295" t="str">
        <f t="shared" si="14"/>
        <v>、0973　ビスケット類・干菓子製造業</v>
      </c>
      <c r="F384" s="291"/>
    </row>
    <row r="385" spans="1:6" ht="23.25" hidden="1" customHeight="1">
      <c r="A385" s="29" t="s">
        <v>334</v>
      </c>
      <c r="B385" s="302" t="s">
        <v>573</v>
      </c>
      <c r="C385" s="29" t="str">
        <f t="shared" si="13"/>
        <v>0974　　米菓製造業</v>
      </c>
      <c r="D385" s="29" t="str">
        <f t="shared" si="12"/>
        <v>0974　米菓製造業</v>
      </c>
      <c r="E385" s="295" t="str">
        <f t="shared" si="14"/>
        <v>、0974　米菓製造業</v>
      </c>
      <c r="F385" s="291"/>
    </row>
    <row r="386" spans="1:6" ht="23.25" hidden="1" customHeight="1">
      <c r="A386" s="29" t="s">
        <v>334</v>
      </c>
      <c r="B386" s="302" t="s">
        <v>574</v>
      </c>
      <c r="C386" s="29" t="str">
        <f t="shared" si="13"/>
        <v>0979　　その他のパン・菓子製造業</v>
      </c>
      <c r="D386" s="29" t="str">
        <f t="shared" si="12"/>
        <v>0979　その他のパン・菓子製造業</v>
      </c>
      <c r="E386" s="295" t="str">
        <f t="shared" si="14"/>
        <v>、0979　その他のパン・菓子製造業</v>
      </c>
      <c r="F386" s="291"/>
    </row>
    <row r="387" spans="1:6" ht="23.25" hidden="1" customHeight="1">
      <c r="A387" s="29" t="s">
        <v>334</v>
      </c>
      <c r="B387" s="302" t="s">
        <v>575</v>
      </c>
      <c r="D387" s="29" t="str">
        <f t="shared" si="12"/>
        <v/>
      </c>
      <c r="E387" s="295"/>
      <c r="F387" s="291"/>
    </row>
    <row r="388" spans="1:6" ht="23.25" hidden="1" customHeight="1">
      <c r="A388" s="29" t="s">
        <v>334</v>
      </c>
      <c r="B388" s="302" t="s">
        <v>576</v>
      </c>
      <c r="C388" s="29" t="str">
        <f t="shared" si="13"/>
        <v>0981　　動植物油脂製造業（食用油脂加工業を除く）</v>
      </c>
      <c r="D388" s="29" t="str">
        <f t="shared" si="12"/>
        <v>0981　動植物油脂製造業（食用油脂加工業を除く）</v>
      </c>
      <c r="E388" s="295" t="str">
        <f t="shared" si="14"/>
        <v>、0981　動植物油脂製造業（食用油脂加工業を除く）</v>
      </c>
      <c r="F388" s="291"/>
    </row>
    <row r="389" spans="1:6" ht="23.25" hidden="1" customHeight="1">
      <c r="A389" s="29" t="s">
        <v>334</v>
      </c>
      <c r="B389" s="302" t="s">
        <v>577</v>
      </c>
      <c r="C389" s="29" t="str">
        <f t="shared" si="13"/>
        <v>0982　　食用油脂加工業</v>
      </c>
      <c r="D389" s="29" t="str">
        <f t="shared" si="12"/>
        <v>0982　食用油脂加工業</v>
      </c>
      <c r="E389" s="295" t="str">
        <f t="shared" si="14"/>
        <v>、0982　食用油脂加工業</v>
      </c>
      <c r="F389" s="291"/>
    </row>
    <row r="390" spans="1:6" ht="23.25" hidden="1" customHeight="1">
      <c r="A390" s="29" t="s">
        <v>334</v>
      </c>
      <c r="B390" s="302" t="s">
        <v>578</v>
      </c>
      <c r="D390" s="29" t="str">
        <f t="shared" si="12"/>
        <v/>
      </c>
      <c r="E390" s="295"/>
      <c r="F390" s="291"/>
    </row>
    <row r="391" spans="1:6" ht="23.25" hidden="1" customHeight="1">
      <c r="A391" s="29" t="s">
        <v>334</v>
      </c>
      <c r="B391" s="302" t="s">
        <v>579</v>
      </c>
      <c r="C391" s="29" t="str">
        <f t="shared" si="13"/>
        <v>0991　　でんぷん製造業</v>
      </c>
      <c r="D391" s="29" t="str">
        <f t="shared" si="12"/>
        <v>0991　でんぷん製造業</v>
      </c>
      <c r="E391" s="295" t="str">
        <f t="shared" si="14"/>
        <v>、0991　でんぷん製造業</v>
      </c>
      <c r="F391" s="291"/>
    </row>
    <row r="392" spans="1:6" ht="23.25" hidden="1" customHeight="1">
      <c r="A392" s="29" t="s">
        <v>334</v>
      </c>
      <c r="B392" s="302" t="s">
        <v>580</v>
      </c>
      <c r="C392" s="29" t="str">
        <f t="shared" si="13"/>
        <v>0992　　めん類製造業</v>
      </c>
      <c r="D392" s="29" t="str">
        <f t="shared" si="12"/>
        <v>0992　めん類製造業</v>
      </c>
      <c r="E392" s="295" t="str">
        <f t="shared" si="14"/>
        <v>、0992　めん類製造業</v>
      </c>
      <c r="F392" s="291"/>
    </row>
    <row r="393" spans="1:6" ht="23.25" hidden="1" customHeight="1">
      <c r="A393" s="29" t="s">
        <v>334</v>
      </c>
      <c r="B393" s="302" t="s">
        <v>581</v>
      </c>
      <c r="C393" s="29" t="str">
        <f t="shared" si="13"/>
        <v>0993　　豆腐・油揚製造業</v>
      </c>
      <c r="D393" s="29" t="str">
        <f t="shared" si="12"/>
        <v>0993　豆腐・油揚製造業</v>
      </c>
      <c r="E393" s="295" t="str">
        <f t="shared" si="14"/>
        <v>、0993　豆腐・油揚製造業</v>
      </c>
      <c r="F393" s="291"/>
    </row>
    <row r="394" spans="1:6" ht="23.25" hidden="1" customHeight="1">
      <c r="A394" s="29" t="s">
        <v>334</v>
      </c>
      <c r="B394" s="302" t="s">
        <v>582</v>
      </c>
      <c r="C394" s="29" t="str">
        <f t="shared" si="13"/>
        <v>0994　　あん類製造業</v>
      </c>
      <c r="D394" s="29" t="str">
        <f t="shared" si="12"/>
        <v>0994　あん類製造業</v>
      </c>
      <c r="E394" s="295" t="str">
        <f t="shared" si="14"/>
        <v>、0994　あん類製造業</v>
      </c>
      <c r="F394" s="291"/>
    </row>
    <row r="395" spans="1:6" ht="23.25" hidden="1" customHeight="1">
      <c r="A395" s="29" t="s">
        <v>334</v>
      </c>
      <c r="B395" s="302" t="s">
        <v>583</v>
      </c>
      <c r="C395" s="29" t="str">
        <f t="shared" si="13"/>
        <v>0995　　冷凍調理食品製造業</v>
      </c>
      <c r="D395" s="29" t="str">
        <f t="shared" si="12"/>
        <v>0995　冷凍調理食品製造業</v>
      </c>
      <c r="E395" s="295" t="str">
        <f t="shared" si="14"/>
        <v>、0995　冷凍調理食品製造業</v>
      </c>
      <c r="F395" s="291"/>
    </row>
    <row r="396" spans="1:6" ht="23.25" hidden="1" customHeight="1">
      <c r="A396" s="29" t="s">
        <v>334</v>
      </c>
      <c r="B396" s="302" t="s">
        <v>584</v>
      </c>
      <c r="C396" s="29" t="str">
        <f t="shared" si="13"/>
        <v>0996　　そう（惣）菜製造業</v>
      </c>
      <c r="D396" s="29" t="str">
        <f t="shared" si="12"/>
        <v>0996　そう（惣）菜製造業</v>
      </c>
      <c r="E396" s="295" t="str">
        <f t="shared" si="14"/>
        <v>、0996　そう（惣）菜製造業</v>
      </c>
      <c r="F396" s="291"/>
    </row>
    <row r="397" spans="1:6" ht="23.25" hidden="1" customHeight="1">
      <c r="A397" s="29" t="s">
        <v>334</v>
      </c>
      <c r="B397" s="302" t="s">
        <v>585</v>
      </c>
      <c r="C397" s="29" t="str">
        <f t="shared" si="13"/>
        <v>0997　　すし・弁当・調理パン製造業</v>
      </c>
      <c r="D397" s="29" t="str">
        <f t="shared" si="12"/>
        <v>0997　すし・弁当・調理パン製造業</v>
      </c>
      <c r="E397" s="295" t="str">
        <f t="shared" si="14"/>
        <v>、0997　すし・弁当・調理パン製造業</v>
      </c>
      <c r="F397" s="291"/>
    </row>
    <row r="398" spans="1:6" ht="23.25" hidden="1" customHeight="1">
      <c r="A398" s="29" t="s">
        <v>334</v>
      </c>
      <c r="B398" s="302" t="s">
        <v>586</v>
      </c>
      <c r="C398" s="29" t="str">
        <f t="shared" si="13"/>
        <v>0998　　レトルト食品製造業</v>
      </c>
      <c r="D398" s="29" t="str">
        <f t="shared" si="12"/>
        <v>0998　レトルト食品製造業</v>
      </c>
      <c r="E398" s="295" t="str">
        <f t="shared" si="14"/>
        <v>、0998　レトルト食品製造業</v>
      </c>
      <c r="F398" s="291"/>
    </row>
    <row r="399" spans="1:6" ht="23.25" hidden="1" customHeight="1">
      <c r="A399" s="29" t="s">
        <v>334</v>
      </c>
      <c r="B399" s="302" t="s">
        <v>587</v>
      </c>
      <c r="C399" s="29" t="str">
        <f t="shared" si="13"/>
        <v>0999　　他に分類されない食料品製造業</v>
      </c>
      <c r="D399" s="29" t="str">
        <f t="shared" si="12"/>
        <v>0999　他に分類されない食料品製造業</v>
      </c>
      <c r="E399" s="295" t="str">
        <f t="shared" si="14"/>
        <v>、0999　他に分類されない食料品製造業</v>
      </c>
      <c r="F399" s="291"/>
    </row>
    <row r="400" spans="1:6" ht="23.25" hidden="1" customHeight="1">
      <c r="A400" s="29" t="s">
        <v>334</v>
      </c>
      <c r="B400" s="291"/>
      <c r="C400" s="29" t="str">
        <f t="shared" si="13"/>
        <v/>
      </c>
      <c r="D400" s="29" t="str">
        <f t="shared" si="12"/>
        <v/>
      </c>
      <c r="E400" s="295"/>
      <c r="F400" s="291"/>
    </row>
    <row r="401" spans="1:6" ht="23.25" hidden="1" customHeight="1">
      <c r="A401" s="29" t="s">
        <v>334</v>
      </c>
      <c r="B401" s="302" t="s">
        <v>588</v>
      </c>
      <c r="C401" s="29" t="str">
        <f t="shared" si="13"/>
        <v>飲料・たばこ・飼料製造業</v>
      </c>
      <c r="D401" s="29" t="str">
        <f t="shared" si="12"/>
        <v>飲料・たばこ・飼料製造業</v>
      </c>
      <c r="E401" s="295" t="str">
        <f t="shared" si="14"/>
        <v>、飲料・たばこ・飼料製造業</v>
      </c>
      <c r="F401" s="291"/>
    </row>
    <row r="402" spans="1:6" ht="23.25" hidden="1" customHeight="1">
      <c r="A402" s="29" t="s">
        <v>334</v>
      </c>
      <c r="B402" s="291"/>
      <c r="C402" s="29" t="str">
        <f t="shared" si="13"/>
        <v/>
      </c>
      <c r="D402" s="29" t="str">
        <f t="shared" si="12"/>
        <v/>
      </c>
      <c r="E402" s="295"/>
      <c r="F402" s="291"/>
    </row>
    <row r="403" spans="1:6" ht="23.25" hidden="1" customHeight="1">
      <c r="A403" s="29" t="s">
        <v>334</v>
      </c>
      <c r="B403" s="303" t="s">
        <v>589</v>
      </c>
      <c r="C403" s="294"/>
      <c r="D403" s="294" t="str">
        <f t="shared" si="12"/>
        <v/>
      </c>
      <c r="E403" s="295"/>
      <c r="F403" s="296" t="str">
        <f>E403&amp;E404&amp;E405&amp;E406&amp;E407&amp;E408&amp;E409&amp;E410&amp;E411&amp;E412&amp;E413&amp;E414&amp;E415&amp;E416&amp;E417&amp;E418&amp;E419&amp;E420&amp;E421&amp;E422&amp;E423&amp;E424</f>
        <v>、1000　主として管理事務を行う本社等（10飲料・たばこ・飼料製造業）、1009　その他の管理，補助的経済活動を行う事業所（10飲料・たばこ・飼料製造業）、1011　清涼飲料製造業、1021　果実酒製造業、1022　ビール類製造業、1023　清酒製造業、1024　蒸留酒・混成酒製造業、1031　製茶業、1032　コーヒー製造業、1041　製氷業、1051　たばこ製造業（葉たばこ処理業を除く)、1052　葉たばこ処理業、1061　配合飼料製造業、1062　単体飼料製造業、1063　有機質肥料製造業</v>
      </c>
    </row>
    <row r="404" spans="1:6" ht="23.25" hidden="1" customHeight="1">
      <c r="A404" s="29" t="s">
        <v>334</v>
      </c>
      <c r="B404" s="302" t="s">
        <v>590</v>
      </c>
      <c r="C404" s="29" t="str">
        <f t="shared" si="13"/>
        <v>1000　　主として管理事務を行う本社等（10飲料・たばこ・飼料製造業）</v>
      </c>
      <c r="D404" s="29" t="str">
        <f t="shared" si="12"/>
        <v>1000　主として管理事務を行う本社等（10飲料・たばこ・飼料製造業）</v>
      </c>
      <c r="E404" s="295" t="str">
        <f t="shared" si="14"/>
        <v>、1000　主として管理事務を行う本社等（10飲料・たばこ・飼料製造業）</v>
      </c>
      <c r="F404" s="291"/>
    </row>
    <row r="405" spans="1:6" ht="23.25" hidden="1" customHeight="1">
      <c r="A405" s="29" t="s">
        <v>334</v>
      </c>
      <c r="B405" s="302" t="s">
        <v>591</v>
      </c>
      <c r="C405" s="29" t="str">
        <f t="shared" si="13"/>
        <v>1009　　その他の管理，補助的経済活動を行う事業所（10飲料・たばこ・飼料製造業）</v>
      </c>
      <c r="D405" s="29" t="str">
        <f t="shared" si="12"/>
        <v>1009　その他の管理，補助的経済活動を行う事業所（10飲料・たばこ・飼料製造業）</v>
      </c>
      <c r="E405" s="295" t="str">
        <f t="shared" si="14"/>
        <v>、1009　その他の管理，補助的経済活動を行う事業所（10飲料・たばこ・飼料製造業）</v>
      </c>
      <c r="F405" s="291"/>
    </row>
    <row r="406" spans="1:6" ht="23.25" hidden="1" customHeight="1">
      <c r="A406" s="29" t="s">
        <v>334</v>
      </c>
      <c r="B406" s="302" t="s">
        <v>592</v>
      </c>
      <c r="D406" s="29" t="str">
        <f t="shared" si="12"/>
        <v/>
      </c>
      <c r="E406" s="295"/>
      <c r="F406" s="291"/>
    </row>
    <row r="407" spans="1:6" ht="23.25" hidden="1" customHeight="1">
      <c r="A407" s="29" t="s">
        <v>334</v>
      </c>
      <c r="B407" s="302" t="s">
        <v>593</v>
      </c>
      <c r="C407" s="29" t="str">
        <f t="shared" si="13"/>
        <v>1011　　清涼飲料製造業</v>
      </c>
      <c r="D407" s="29" t="str">
        <f t="shared" si="12"/>
        <v>1011　清涼飲料製造業</v>
      </c>
      <c r="E407" s="295" t="str">
        <f t="shared" si="14"/>
        <v>、1011　清涼飲料製造業</v>
      </c>
      <c r="F407" s="291"/>
    </row>
    <row r="408" spans="1:6" ht="23.25" hidden="1" customHeight="1">
      <c r="A408" s="29" t="s">
        <v>334</v>
      </c>
      <c r="B408" s="302" t="s">
        <v>594</v>
      </c>
      <c r="D408" s="29" t="str">
        <f t="shared" si="12"/>
        <v/>
      </c>
      <c r="E408" s="295"/>
      <c r="F408" s="291"/>
    </row>
    <row r="409" spans="1:6" ht="23.25" hidden="1" customHeight="1">
      <c r="A409" s="29" t="s">
        <v>334</v>
      </c>
      <c r="B409" s="302" t="s">
        <v>595</v>
      </c>
      <c r="C409" s="29" t="str">
        <f t="shared" si="13"/>
        <v>1021　　果実酒製造業</v>
      </c>
      <c r="D409" s="29" t="str">
        <f t="shared" si="12"/>
        <v>1021　果実酒製造業</v>
      </c>
      <c r="E409" s="295" t="str">
        <f t="shared" si="14"/>
        <v>、1021　果実酒製造業</v>
      </c>
      <c r="F409" s="291"/>
    </row>
    <row r="410" spans="1:6" ht="23.25" hidden="1" customHeight="1">
      <c r="A410" s="29" t="s">
        <v>334</v>
      </c>
      <c r="B410" s="302" t="s">
        <v>596</v>
      </c>
      <c r="C410" s="29" t="str">
        <f t="shared" si="13"/>
        <v>1022　　ビール類製造業</v>
      </c>
      <c r="D410" s="29" t="str">
        <f t="shared" si="12"/>
        <v>1022　ビール類製造業</v>
      </c>
      <c r="E410" s="295" t="str">
        <f t="shared" si="14"/>
        <v>、1022　ビール類製造業</v>
      </c>
      <c r="F410" s="291"/>
    </row>
    <row r="411" spans="1:6" ht="23.25" hidden="1" customHeight="1">
      <c r="A411" s="29" t="s">
        <v>334</v>
      </c>
      <c r="B411" s="302" t="s">
        <v>597</v>
      </c>
      <c r="C411" s="29" t="str">
        <f t="shared" si="13"/>
        <v>1023　　清酒製造業</v>
      </c>
      <c r="D411" s="29" t="str">
        <f t="shared" si="12"/>
        <v>1023　清酒製造業</v>
      </c>
      <c r="E411" s="295" t="str">
        <f t="shared" si="14"/>
        <v>、1023　清酒製造業</v>
      </c>
      <c r="F411" s="291"/>
    </row>
    <row r="412" spans="1:6" ht="23.25" hidden="1" customHeight="1">
      <c r="A412" s="29" t="s">
        <v>334</v>
      </c>
      <c r="B412" s="302" t="s">
        <v>598</v>
      </c>
      <c r="C412" s="29" t="str">
        <f t="shared" si="13"/>
        <v>1024　　蒸留酒・混成酒製造業</v>
      </c>
      <c r="D412" s="29" t="str">
        <f t="shared" si="12"/>
        <v>1024　蒸留酒・混成酒製造業</v>
      </c>
      <c r="E412" s="295" t="str">
        <f t="shared" si="14"/>
        <v>、1024　蒸留酒・混成酒製造業</v>
      </c>
      <c r="F412" s="291"/>
    </row>
    <row r="413" spans="1:6" ht="23.25" hidden="1" customHeight="1">
      <c r="A413" s="29" t="s">
        <v>334</v>
      </c>
      <c r="B413" s="302" t="s">
        <v>599</v>
      </c>
      <c r="D413" s="29" t="str">
        <f t="shared" si="12"/>
        <v/>
      </c>
      <c r="E413" s="295"/>
      <c r="F413" s="291"/>
    </row>
    <row r="414" spans="1:6" ht="23.25" hidden="1" customHeight="1">
      <c r="A414" s="29" t="s">
        <v>334</v>
      </c>
      <c r="B414" s="302" t="s">
        <v>600</v>
      </c>
      <c r="C414" s="29" t="str">
        <f t="shared" si="13"/>
        <v>1031　　製茶業</v>
      </c>
      <c r="D414" s="29" t="str">
        <f t="shared" si="12"/>
        <v>1031　製茶業</v>
      </c>
      <c r="E414" s="295" t="str">
        <f t="shared" si="14"/>
        <v>、1031　製茶業</v>
      </c>
      <c r="F414" s="291"/>
    </row>
    <row r="415" spans="1:6" ht="23.25" hidden="1" customHeight="1">
      <c r="A415" s="29" t="s">
        <v>334</v>
      </c>
      <c r="B415" s="302" t="s">
        <v>601</v>
      </c>
      <c r="C415" s="29" t="str">
        <f t="shared" si="13"/>
        <v>1032　　コーヒー製造業</v>
      </c>
      <c r="D415" s="29" t="str">
        <f t="shared" si="12"/>
        <v>1032　コーヒー製造業</v>
      </c>
      <c r="E415" s="295" t="str">
        <f t="shared" si="14"/>
        <v>、1032　コーヒー製造業</v>
      </c>
      <c r="F415" s="291"/>
    </row>
    <row r="416" spans="1:6" ht="23.25" hidden="1" customHeight="1">
      <c r="A416" s="29" t="s">
        <v>334</v>
      </c>
      <c r="B416" s="302" t="s">
        <v>602</v>
      </c>
      <c r="D416" s="29" t="str">
        <f t="shared" si="12"/>
        <v/>
      </c>
      <c r="E416" s="295"/>
      <c r="F416" s="291"/>
    </row>
    <row r="417" spans="1:6" ht="23.25" hidden="1" customHeight="1">
      <c r="A417" s="29" t="s">
        <v>334</v>
      </c>
      <c r="B417" s="302" t="s">
        <v>603</v>
      </c>
      <c r="C417" s="29" t="str">
        <f t="shared" si="13"/>
        <v>1041　　製氷業</v>
      </c>
      <c r="D417" s="29" t="str">
        <f t="shared" si="12"/>
        <v>1041　製氷業</v>
      </c>
      <c r="E417" s="295" t="str">
        <f t="shared" si="14"/>
        <v>、1041　製氷業</v>
      </c>
      <c r="F417" s="291"/>
    </row>
    <row r="418" spans="1:6" ht="23.25" hidden="1" customHeight="1">
      <c r="A418" s="29" t="s">
        <v>334</v>
      </c>
      <c r="B418" s="302" t="s">
        <v>604</v>
      </c>
      <c r="D418" s="29" t="str">
        <f t="shared" si="12"/>
        <v/>
      </c>
      <c r="E418" s="295"/>
      <c r="F418" s="291"/>
    </row>
    <row r="419" spans="1:6" ht="23.25" hidden="1" customHeight="1">
      <c r="A419" s="29" t="s">
        <v>334</v>
      </c>
      <c r="B419" s="302" t="s">
        <v>605</v>
      </c>
      <c r="C419" s="29" t="str">
        <f t="shared" si="13"/>
        <v>1051　　たばこ製造業（葉たばこ処理業を除く)</v>
      </c>
      <c r="D419" s="29" t="str">
        <f t="shared" si="12"/>
        <v>1051　たばこ製造業（葉たばこ処理業を除く)</v>
      </c>
      <c r="E419" s="295" t="str">
        <f t="shared" si="14"/>
        <v>、1051　たばこ製造業（葉たばこ処理業を除く)</v>
      </c>
      <c r="F419" s="291"/>
    </row>
    <row r="420" spans="1:6" ht="23.25" hidden="1" customHeight="1">
      <c r="A420" s="29" t="s">
        <v>334</v>
      </c>
      <c r="B420" s="302" t="s">
        <v>606</v>
      </c>
      <c r="C420" s="29" t="str">
        <f t="shared" si="13"/>
        <v>1052　　葉たばこ処理業</v>
      </c>
      <c r="D420" s="29" t="str">
        <f t="shared" si="12"/>
        <v>1052　葉たばこ処理業</v>
      </c>
      <c r="E420" s="295" t="str">
        <f t="shared" si="14"/>
        <v>、1052　葉たばこ処理業</v>
      </c>
      <c r="F420" s="291"/>
    </row>
    <row r="421" spans="1:6" ht="23.25" hidden="1" customHeight="1">
      <c r="A421" s="29" t="s">
        <v>334</v>
      </c>
      <c r="B421" s="302" t="s">
        <v>607</v>
      </c>
      <c r="D421" s="29" t="str">
        <f t="shared" si="12"/>
        <v/>
      </c>
      <c r="E421" s="295"/>
      <c r="F421" s="291"/>
    </row>
    <row r="422" spans="1:6" ht="23.25" hidden="1" customHeight="1">
      <c r="A422" s="29" t="s">
        <v>334</v>
      </c>
      <c r="B422" s="302" t="s">
        <v>608</v>
      </c>
      <c r="C422" s="29" t="str">
        <f t="shared" si="13"/>
        <v>1061　　配合飼料製造業</v>
      </c>
      <c r="D422" s="29" t="str">
        <f t="shared" si="12"/>
        <v>1061　配合飼料製造業</v>
      </c>
      <c r="E422" s="295" t="str">
        <f t="shared" si="14"/>
        <v>、1061　配合飼料製造業</v>
      </c>
      <c r="F422" s="291"/>
    </row>
    <row r="423" spans="1:6" ht="23.25" hidden="1" customHeight="1">
      <c r="A423" s="29" t="s">
        <v>334</v>
      </c>
      <c r="B423" s="302" t="s">
        <v>609</v>
      </c>
      <c r="C423" s="29" t="str">
        <f t="shared" si="13"/>
        <v>1062　　単体飼料製造業</v>
      </c>
      <c r="D423" s="29" t="str">
        <f t="shared" si="12"/>
        <v>1062　単体飼料製造業</v>
      </c>
      <c r="E423" s="295" t="str">
        <f t="shared" si="14"/>
        <v>、1062　単体飼料製造業</v>
      </c>
      <c r="F423" s="291"/>
    </row>
    <row r="424" spans="1:6" ht="23.25" hidden="1" customHeight="1">
      <c r="A424" s="29" t="s">
        <v>334</v>
      </c>
      <c r="B424" s="302" t="s">
        <v>610</v>
      </c>
      <c r="C424" s="29" t="str">
        <f t="shared" si="13"/>
        <v>1063　　有機質肥料製造業</v>
      </c>
      <c r="D424" s="29" t="str">
        <f t="shared" si="12"/>
        <v>1063　有機質肥料製造業</v>
      </c>
      <c r="E424" s="295" t="str">
        <f t="shared" si="14"/>
        <v>、1063　有機質肥料製造業</v>
      </c>
      <c r="F424" s="291"/>
    </row>
    <row r="425" spans="1:6" ht="23.25" hidden="1" customHeight="1">
      <c r="A425" s="29" t="s">
        <v>334</v>
      </c>
      <c r="B425" s="291"/>
      <c r="C425" s="29" t="str">
        <f t="shared" si="13"/>
        <v/>
      </c>
      <c r="D425" s="29" t="str">
        <f t="shared" si="12"/>
        <v/>
      </c>
      <c r="E425" s="295"/>
      <c r="F425" s="291"/>
    </row>
    <row r="426" spans="1:6" ht="23.25" hidden="1" customHeight="1">
      <c r="A426" s="29" t="s">
        <v>334</v>
      </c>
      <c r="B426" s="302" t="s">
        <v>611</v>
      </c>
      <c r="C426" s="29" t="str">
        <f t="shared" si="13"/>
        <v>繊維工業</v>
      </c>
      <c r="D426" s="29" t="str">
        <f t="shared" si="12"/>
        <v>繊維工業</v>
      </c>
      <c r="E426" s="295" t="str">
        <f t="shared" si="14"/>
        <v>、繊維工業</v>
      </c>
      <c r="F426" s="291"/>
    </row>
    <row r="427" spans="1:6" ht="23.25" hidden="1" customHeight="1">
      <c r="A427" s="29" t="s">
        <v>334</v>
      </c>
      <c r="B427" s="291"/>
      <c r="C427" s="29" t="str">
        <f t="shared" si="13"/>
        <v/>
      </c>
      <c r="D427" s="29" t="str">
        <f t="shared" si="12"/>
        <v/>
      </c>
      <c r="E427" s="295"/>
      <c r="F427" s="291"/>
    </row>
    <row r="428" spans="1:6" ht="23.25" hidden="1" customHeight="1">
      <c r="A428" s="29" t="s">
        <v>334</v>
      </c>
      <c r="B428" s="303" t="s">
        <v>612</v>
      </c>
      <c r="C428" s="294"/>
      <c r="D428" s="294" t="str">
        <f t="shared" si="12"/>
        <v/>
      </c>
      <c r="E428" s="295"/>
      <c r="F428" s="296" t="str">
        <f>E428&amp;E429&amp;E430&amp;E431&amp;E432&amp;E433&amp;E434&amp;E435&amp;E436&amp;E437&amp;E438&amp;E439&amp;E440&amp;E441&amp;E442&amp;E443&amp;E444&amp;E445&amp;E446&amp;E447&amp;E448&amp;E449&amp;E450&amp;E451&amp;E452&amp;E453&amp;E454&amp;E455&amp;E456&amp;E457&amp;E458&amp;E459&amp;E460&amp;E461&amp;E462&amp;E463&amp;E464&amp;E465&amp;E466&amp;E467&amp;E468&amp;E469&amp;E470&amp;E471&amp;E472&amp;E473&amp;E474&amp;E475&amp;E476&amp;E477&amp;E478&amp;E479&amp;E480&amp;E481&amp;E482&amp;E483&amp;E484&amp;E485&amp;E486&amp;E487&amp;E488&amp;E489&amp;E490&amp;E491&amp;E492&amp;E493&amp;E494&amp;E495&amp;E496&amp;E497&amp;E498&amp;E499&amp;E500&amp;E501&amp;E502&amp;E503&amp;E504</f>
        <v>、1100　主として管理事務を行う本社等（11繊維工業）、1109　その他の管理，補助的経済活動を行う事業所（11繊維工業）、1111　製糸業、1112　化学繊維製造業、1113　炭素繊維製造業、1114　綿紡績業、1115　化学繊維紡績業、1116　毛紡績業、1117　ねん糸製造業（かさ高加工糸を除く）、1118　かさ高加工糸製造業、1119　その他の紡績業、1121　綿・スフ織物業、1122　絹・人絹織物業、1123　毛織物業、1124　麻織物業、1125　細幅織物業、1129　その他の織物業、1131　丸編ニット生地製造業、1132　たて編ニット生地製造業、1133　横編ニット生地製造業、1141　綿・スフ・麻織物機械染色業、1142　絹・人絹織物機械染色業、1143　毛織物機械染色整理業、1144　織物整理業、1145　織物手加工染色整理業、1146　綿状繊維・糸染色整理業、1147　ニット・レース染色整理業、1148　繊維雑品染色整理業、1151　綱製造業、1152　漁網製造業、1153　網地製造業（漁網を除く）、1154　レース製造業、1155　組ひも製造業、1156　整毛業、1157　フェルト・不織布製造業、1158　上塗りした織物・防水した織物製造業、1159　その他の繊維粗製品製造業、1161　織物製成人男子・少年服製造業（不織布製及びレース製を含む）、1162　織物製成人女子・少女服製造業（不織布製及びレース製を含む）、1163　織物製乳幼児服製造業（不織布製及びレース製を含む）、1164　織物製シャツ製造業（不織布製及びレース製を含み、下着を除く）、1165　織物製事務用・作業用・衛生用・スポーツ用衣服・学校服製造業（不織布製及びレース製を含む）、1166　ニット製外衣製造業（アウターシャツ類，セーター類などを除く）、1167　ニット製アウターシャツ類製造業、1168　セーター類製造業、1169　その他の外衣・シャツ製造業、1171　織物製下着製造業、1172　ニット製下着製造業、1173　織物製・ニット製寝着類製造業、1174　補整着製造業、1181　和装製品製造業（足袋を含む）、1182　ネクタイ製造業、1183　スカーフ・マフラー・ハンカチーフ製造業、1184　靴下製造業、1185　手袋製造業、1186　帽子製造業（帽体を含む）、1189　他に分類されない衣服・繊維製身の回り品製造業、1191　寝具製造業、1192　毛布製造業、1193　じゅうたん・その他の繊維製床敷物製造業、1194　帆布製品製造業、1195　繊維製袋製造業、1196　刺しゅう業、1197　タオル製造業、1198　繊維製衛生材料製造業、1199　他に分類されない繊維製品製造業</v>
      </c>
    </row>
    <row r="429" spans="1:6" ht="23.25" hidden="1" customHeight="1">
      <c r="A429" s="29" t="s">
        <v>334</v>
      </c>
      <c r="B429" s="302" t="s">
        <v>613</v>
      </c>
      <c r="C429" s="29" t="str">
        <f t="shared" si="13"/>
        <v>1100　　主として管理事務を行う本社等（11繊維工業）</v>
      </c>
      <c r="D429" s="29" t="str">
        <f t="shared" si="12"/>
        <v>1100　主として管理事務を行う本社等（11繊維工業）</v>
      </c>
      <c r="E429" s="295" t="str">
        <f t="shared" si="14"/>
        <v>、1100　主として管理事務を行う本社等（11繊維工業）</v>
      </c>
      <c r="F429" s="291"/>
    </row>
    <row r="430" spans="1:6" ht="23.25" hidden="1" customHeight="1">
      <c r="A430" s="29" t="s">
        <v>334</v>
      </c>
      <c r="B430" s="302" t="s">
        <v>614</v>
      </c>
      <c r="C430" s="29" t="str">
        <f t="shared" si="13"/>
        <v>1109　　その他の管理，補助的経済活動を行う事業所（11繊維工業）</v>
      </c>
      <c r="D430" s="29" t="str">
        <f t="shared" si="12"/>
        <v>1109　その他の管理，補助的経済活動を行う事業所（11繊維工業）</v>
      </c>
      <c r="E430" s="295" t="str">
        <f t="shared" si="14"/>
        <v>、1109　その他の管理，補助的経済活動を行う事業所（11繊維工業）</v>
      </c>
      <c r="F430" s="291"/>
    </row>
    <row r="431" spans="1:6" ht="23.25" hidden="1" customHeight="1">
      <c r="A431" s="29" t="s">
        <v>334</v>
      </c>
      <c r="B431" s="302" t="s">
        <v>615</v>
      </c>
      <c r="D431" s="29" t="str">
        <f t="shared" si="12"/>
        <v/>
      </c>
      <c r="E431" s="295"/>
      <c r="F431" s="291"/>
    </row>
    <row r="432" spans="1:6" ht="23.25" hidden="1" customHeight="1">
      <c r="A432" s="29" t="s">
        <v>334</v>
      </c>
      <c r="B432" s="302" t="s">
        <v>616</v>
      </c>
      <c r="C432" s="29" t="str">
        <f t="shared" si="13"/>
        <v>1111　　製糸業</v>
      </c>
      <c r="D432" s="29" t="str">
        <f t="shared" si="12"/>
        <v>1111　製糸業</v>
      </c>
      <c r="E432" s="295" t="str">
        <f t="shared" si="14"/>
        <v>、1111　製糸業</v>
      </c>
      <c r="F432" s="291"/>
    </row>
    <row r="433" spans="1:6" ht="23.25" hidden="1" customHeight="1">
      <c r="A433" s="29" t="s">
        <v>334</v>
      </c>
      <c r="B433" s="302" t="s">
        <v>617</v>
      </c>
      <c r="C433" s="29" t="str">
        <f t="shared" si="13"/>
        <v>1112　　化学繊維製造業</v>
      </c>
      <c r="D433" s="29" t="str">
        <f t="shared" si="12"/>
        <v>1112　化学繊維製造業</v>
      </c>
      <c r="E433" s="295" t="str">
        <f t="shared" si="14"/>
        <v>、1112　化学繊維製造業</v>
      </c>
      <c r="F433" s="291"/>
    </row>
    <row r="434" spans="1:6" ht="23.25" hidden="1" customHeight="1">
      <c r="A434" s="29" t="s">
        <v>334</v>
      </c>
      <c r="B434" s="302" t="s">
        <v>618</v>
      </c>
      <c r="C434" s="29" t="str">
        <f t="shared" si="13"/>
        <v>1113　　炭素繊維製造業</v>
      </c>
      <c r="D434" s="29" t="str">
        <f t="shared" si="12"/>
        <v>1113　炭素繊維製造業</v>
      </c>
      <c r="E434" s="295" t="str">
        <f t="shared" si="14"/>
        <v>、1113　炭素繊維製造業</v>
      </c>
      <c r="F434" s="291"/>
    </row>
    <row r="435" spans="1:6" ht="23.25" hidden="1" customHeight="1">
      <c r="A435" s="29" t="s">
        <v>334</v>
      </c>
      <c r="B435" s="302" t="s">
        <v>619</v>
      </c>
      <c r="C435" s="29" t="str">
        <f t="shared" si="13"/>
        <v>1114　　綿紡績業</v>
      </c>
      <c r="D435" s="29" t="str">
        <f t="shared" si="12"/>
        <v>1114　綿紡績業</v>
      </c>
      <c r="E435" s="295" t="str">
        <f t="shared" si="14"/>
        <v>、1114　綿紡績業</v>
      </c>
      <c r="F435" s="291"/>
    </row>
    <row r="436" spans="1:6" ht="23.25" hidden="1" customHeight="1">
      <c r="A436" s="29" t="s">
        <v>334</v>
      </c>
      <c r="B436" s="302" t="s">
        <v>620</v>
      </c>
      <c r="C436" s="29" t="str">
        <f t="shared" si="13"/>
        <v>1115　　化学繊維紡績業</v>
      </c>
      <c r="D436" s="29" t="str">
        <f t="shared" si="12"/>
        <v>1115　化学繊維紡績業</v>
      </c>
      <c r="E436" s="295" t="str">
        <f t="shared" si="14"/>
        <v>、1115　化学繊維紡績業</v>
      </c>
      <c r="F436" s="291"/>
    </row>
    <row r="437" spans="1:6" ht="23.25" hidden="1" customHeight="1">
      <c r="A437" s="29" t="s">
        <v>334</v>
      </c>
      <c r="B437" s="302" t="s">
        <v>621</v>
      </c>
      <c r="C437" s="29" t="str">
        <f t="shared" si="13"/>
        <v>1116　　毛紡績業</v>
      </c>
      <c r="D437" s="29" t="str">
        <f t="shared" ref="D437:D500" si="15">TRIM(C437)</f>
        <v>1116　毛紡績業</v>
      </c>
      <c r="E437" s="295" t="str">
        <f t="shared" si="14"/>
        <v>、1116　毛紡績業</v>
      </c>
      <c r="F437" s="291"/>
    </row>
    <row r="438" spans="1:6" ht="23.25" hidden="1" customHeight="1">
      <c r="A438" s="29" t="s">
        <v>334</v>
      </c>
      <c r="B438" s="302" t="s">
        <v>622</v>
      </c>
      <c r="C438" s="29" t="str">
        <f t="shared" ref="C438:C501" si="16">MID(B438,7,50)</f>
        <v>1117　　ねん糸製造業（かさ高加工糸を除く）</v>
      </c>
      <c r="D438" s="29" t="str">
        <f t="shared" si="15"/>
        <v>1117　ねん糸製造業（かさ高加工糸を除く）</v>
      </c>
      <c r="E438" s="295" t="str">
        <f t="shared" ref="E438:E501" si="17">A438&amp;D438</f>
        <v>、1117　ねん糸製造業（かさ高加工糸を除く）</v>
      </c>
      <c r="F438" s="291"/>
    </row>
    <row r="439" spans="1:6" ht="23.25" hidden="1" customHeight="1">
      <c r="A439" s="29" t="s">
        <v>334</v>
      </c>
      <c r="B439" s="302" t="s">
        <v>623</v>
      </c>
      <c r="C439" s="29" t="str">
        <f t="shared" si="16"/>
        <v>1118　　かさ高加工糸製造業</v>
      </c>
      <c r="D439" s="29" t="str">
        <f t="shared" si="15"/>
        <v>1118　かさ高加工糸製造業</v>
      </c>
      <c r="E439" s="295" t="str">
        <f t="shared" si="17"/>
        <v>、1118　かさ高加工糸製造業</v>
      </c>
      <c r="F439" s="291"/>
    </row>
    <row r="440" spans="1:6" ht="23.25" hidden="1" customHeight="1">
      <c r="A440" s="29" t="s">
        <v>334</v>
      </c>
      <c r="B440" s="302" t="s">
        <v>624</v>
      </c>
      <c r="C440" s="29" t="str">
        <f t="shared" si="16"/>
        <v>1119　　その他の紡績業</v>
      </c>
      <c r="D440" s="29" t="str">
        <f t="shared" si="15"/>
        <v>1119　その他の紡績業</v>
      </c>
      <c r="E440" s="295" t="str">
        <f t="shared" si="17"/>
        <v>、1119　その他の紡績業</v>
      </c>
      <c r="F440" s="291"/>
    </row>
    <row r="441" spans="1:6" ht="23.25" hidden="1" customHeight="1">
      <c r="A441" s="29" t="s">
        <v>334</v>
      </c>
      <c r="B441" s="302" t="s">
        <v>625</v>
      </c>
      <c r="D441" s="29" t="str">
        <f t="shared" si="15"/>
        <v/>
      </c>
      <c r="E441" s="295"/>
      <c r="F441" s="291"/>
    </row>
    <row r="442" spans="1:6" ht="23.25" hidden="1" customHeight="1">
      <c r="A442" s="29" t="s">
        <v>334</v>
      </c>
      <c r="B442" s="302" t="s">
        <v>626</v>
      </c>
      <c r="C442" s="29" t="str">
        <f t="shared" si="16"/>
        <v>1121　　綿・スフ織物業</v>
      </c>
      <c r="D442" s="29" t="str">
        <f t="shared" si="15"/>
        <v>1121　綿・スフ織物業</v>
      </c>
      <c r="E442" s="295" t="str">
        <f t="shared" si="17"/>
        <v>、1121　綿・スフ織物業</v>
      </c>
      <c r="F442" s="291"/>
    </row>
    <row r="443" spans="1:6" ht="23.25" hidden="1" customHeight="1">
      <c r="A443" s="29" t="s">
        <v>334</v>
      </c>
      <c r="B443" s="302" t="s">
        <v>627</v>
      </c>
      <c r="C443" s="29" t="str">
        <f t="shared" si="16"/>
        <v>1122　　絹・人絹織物業</v>
      </c>
      <c r="D443" s="29" t="str">
        <f t="shared" si="15"/>
        <v>1122　絹・人絹織物業</v>
      </c>
      <c r="E443" s="295" t="str">
        <f t="shared" si="17"/>
        <v>、1122　絹・人絹織物業</v>
      </c>
      <c r="F443" s="291"/>
    </row>
    <row r="444" spans="1:6" ht="23.25" hidden="1" customHeight="1">
      <c r="A444" s="29" t="s">
        <v>334</v>
      </c>
      <c r="B444" s="302" t="s">
        <v>628</v>
      </c>
      <c r="C444" s="29" t="str">
        <f t="shared" si="16"/>
        <v>1123　　毛織物業</v>
      </c>
      <c r="D444" s="29" t="str">
        <f t="shared" si="15"/>
        <v>1123　毛織物業</v>
      </c>
      <c r="E444" s="295" t="str">
        <f t="shared" si="17"/>
        <v>、1123　毛織物業</v>
      </c>
      <c r="F444" s="291"/>
    </row>
    <row r="445" spans="1:6" ht="23.25" hidden="1" customHeight="1">
      <c r="A445" s="29" t="s">
        <v>334</v>
      </c>
      <c r="B445" s="302" t="s">
        <v>629</v>
      </c>
      <c r="C445" s="29" t="str">
        <f t="shared" si="16"/>
        <v>1124　　麻織物業</v>
      </c>
      <c r="D445" s="29" t="str">
        <f t="shared" si="15"/>
        <v>1124　麻織物業</v>
      </c>
      <c r="E445" s="295" t="str">
        <f t="shared" si="17"/>
        <v>、1124　麻織物業</v>
      </c>
      <c r="F445" s="291"/>
    </row>
    <row r="446" spans="1:6" ht="23.25" hidden="1" customHeight="1">
      <c r="A446" s="29" t="s">
        <v>334</v>
      </c>
      <c r="B446" s="302" t="s">
        <v>630</v>
      </c>
      <c r="C446" s="29" t="str">
        <f t="shared" si="16"/>
        <v>1125　　細幅織物業</v>
      </c>
      <c r="D446" s="29" t="str">
        <f t="shared" si="15"/>
        <v>1125　細幅織物業</v>
      </c>
      <c r="E446" s="295" t="str">
        <f t="shared" si="17"/>
        <v>、1125　細幅織物業</v>
      </c>
      <c r="F446" s="291"/>
    </row>
    <row r="447" spans="1:6" ht="23.25" hidden="1" customHeight="1">
      <c r="A447" s="29" t="s">
        <v>334</v>
      </c>
      <c r="B447" s="302" t="s">
        <v>631</v>
      </c>
      <c r="C447" s="29" t="str">
        <f t="shared" si="16"/>
        <v>1129　　その他の織物業</v>
      </c>
      <c r="D447" s="29" t="str">
        <f t="shared" si="15"/>
        <v>1129　その他の織物業</v>
      </c>
      <c r="E447" s="295" t="str">
        <f t="shared" si="17"/>
        <v>、1129　その他の織物業</v>
      </c>
      <c r="F447" s="291"/>
    </row>
    <row r="448" spans="1:6" ht="23.25" hidden="1" customHeight="1">
      <c r="A448" s="29" t="s">
        <v>334</v>
      </c>
      <c r="B448" s="302" t="s">
        <v>632</v>
      </c>
      <c r="D448" s="29" t="str">
        <f t="shared" si="15"/>
        <v/>
      </c>
      <c r="E448" s="295"/>
      <c r="F448" s="291"/>
    </row>
    <row r="449" spans="1:6" ht="23.25" hidden="1" customHeight="1">
      <c r="A449" s="29" t="s">
        <v>334</v>
      </c>
      <c r="B449" s="302" t="s">
        <v>633</v>
      </c>
      <c r="C449" s="29" t="str">
        <f t="shared" si="16"/>
        <v>1131　　丸編ニット生地製造業</v>
      </c>
      <c r="D449" s="29" t="str">
        <f t="shared" si="15"/>
        <v>1131　丸編ニット生地製造業</v>
      </c>
      <c r="E449" s="295" t="str">
        <f t="shared" si="17"/>
        <v>、1131　丸編ニット生地製造業</v>
      </c>
      <c r="F449" s="291"/>
    </row>
    <row r="450" spans="1:6" ht="23.25" hidden="1" customHeight="1">
      <c r="A450" s="29" t="s">
        <v>334</v>
      </c>
      <c r="B450" s="302" t="s">
        <v>634</v>
      </c>
      <c r="C450" s="29" t="str">
        <f t="shared" si="16"/>
        <v>1132　　たて編ニット生地製造業</v>
      </c>
      <c r="D450" s="29" t="str">
        <f t="shared" si="15"/>
        <v>1132　たて編ニット生地製造業</v>
      </c>
      <c r="E450" s="295" t="str">
        <f t="shared" si="17"/>
        <v>、1132　たて編ニット生地製造業</v>
      </c>
      <c r="F450" s="291"/>
    </row>
    <row r="451" spans="1:6" ht="23.25" hidden="1" customHeight="1">
      <c r="A451" s="29" t="s">
        <v>334</v>
      </c>
      <c r="B451" s="302" t="s">
        <v>635</v>
      </c>
      <c r="C451" s="29" t="str">
        <f t="shared" si="16"/>
        <v>1133　　横編ニット生地製造業</v>
      </c>
      <c r="D451" s="29" t="str">
        <f t="shared" si="15"/>
        <v>1133　横編ニット生地製造業</v>
      </c>
      <c r="E451" s="295" t="str">
        <f t="shared" si="17"/>
        <v>、1133　横編ニット生地製造業</v>
      </c>
      <c r="F451" s="291"/>
    </row>
    <row r="452" spans="1:6" ht="23.25" hidden="1" customHeight="1">
      <c r="A452" s="29" t="s">
        <v>334</v>
      </c>
      <c r="B452" s="302" t="s">
        <v>636</v>
      </c>
      <c r="D452" s="29" t="str">
        <f t="shared" si="15"/>
        <v/>
      </c>
      <c r="E452" s="295"/>
      <c r="F452" s="291"/>
    </row>
    <row r="453" spans="1:6" ht="23.25" hidden="1" customHeight="1">
      <c r="A453" s="29" t="s">
        <v>334</v>
      </c>
      <c r="B453" s="302" t="s">
        <v>637</v>
      </c>
      <c r="C453" s="29" t="str">
        <f t="shared" si="16"/>
        <v>1141　　綿・スフ・麻織物機械染色業</v>
      </c>
      <c r="D453" s="29" t="str">
        <f t="shared" si="15"/>
        <v>1141　綿・スフ・麻織物機械染色業</v>
      </c>
      <c r="E453" s="295" t="str">
        <f t="shared" si="17"/>
        <v>、1141　綿・スフ・麻織物機械染色業</v>
      </c>
      <c r="F453" s="291"/>
    </row>
    <row r="454" spans="1:6" ht="23.25" hidden="1" customHeight="1">
      <c r="A454" s="29" t="s">
        <v>334</v>
      </c>
      <c r="B454" s="302" t="s">
        <v>638</v>
      </c>
      <c r="C454" s="29" t="str">
        <f t="shared" si="16"/>
        <v>1142　　絹・人絹織物機械染色業</v>
      </c>
      <c r="D454" s="29" t="str">
        <f t="shared" si="15"/>
        <v>1142　絹・人絹織物機械染色業</v>
      </c>
      <c r="E454" s="295" t="str">
        <f t="shared" si="17"/>
        <v>、1142　絹・人絹織物機械染色業</v>
      </c>
      <c r="F454" s="291"/>
    </row>
    <row r="455" spans="1:6" ht="23.25" hidden="1" customHeight="1">
      <c r="A455" s="29" t="s">
        <v>334</v>
      </c>
      <c r="B455" s="302" t="s">
        <v>639</v>
      </c>
      <c r="C455" s="29" t="str">
        <f t="shared" si="16"/>
        <v>1143　　毛織物機械染色整理業</v>
      </c>
      <c r="D455" s="29" t="str">
        <f t="shared" si="15"/>
        <v>1143　毛織物機械染色整理業</v>
      </c>
      <c r="E455" s="295" t="str">
        <f t="shared" si="17"/>
        <v>、1143　毛織物機械染色整理業</v>
      </c>
      <c r="F455" s="291"/>
    </row>
    <row r="456" spans="1:6" ht="23.25" hidden="1" customHeight="1">
      <c r="A456" s="29" t="s">
        <v>334</v>
      </c>
      <c r="B456" s="302" t="s">
        <v>640</v>
      </c>
      <c r="C456" s="29" t="str">
        <f t="shared" si="16"/>
        <v>1144　　織物整理業</v>
      </c>
      <c r="D456" s="29" t="str">
        <f t="shared" si="15"/>
        <v>1144　織物整理業</v>
      </c>
      <c r="E456" s="295" t="str">
        <f t="shared" si="17"/>
        <v>、1144　織物整理業</v>
      </c>
      <c r="F456" s="291"/>
    </row>
    <row r="457" spans="1:6" ht="23.25" hidden="1" customHeight="1">
      <c r="A457" s="29" t="s">
        <v>334</v>
      </c>
      <c r="B457" s="302" t="s">
        <v>641</v>
      </c>
      <c r="C457" s="29" t="str">
        <f t="shared" si="16"/>
        <v>1145　　織物手加工染色整理業</v>
      </c>
      <c r="D457" s="29" t="str">
        <f t="shared" si="15"/>
        <v>1145　織物手加工染色整理業</v>
      </c>
      <c r="E457" s="295" t="str">
        <f t="shared" si="17"/>
        <v>、1145　織物手加工染色整理業</v>
      </c>
      <c r="F457" s="291"/>
    </row>
    <row r="458" spans="1:6" ht="23.25" hidden="1" customHeight="1">
      <c r="A458" s="29" t="s">
        <v>334</v>
      </c>
      <c r="B458" s="302" t="s">
        <v>642</v>
      </c>
      <c r="C458" s="29" t="str">
        <f t="shared" si="16"/>
        <v>1146　　綿状繊維・糸染色整理業</v>
      </c>
      <c r="D458" s="29" t="str">
        <f t="shared" si="15"/>
        <v>1146　綿状繊維・糸染色整理業</v>
      </c>
      <c r="E458" s="295" t="str">
        <f t="shared" si="17"/>
        <v>、1146　綿状繊維・糸染色整理業</v>
      </c>
      <c r="F458" s="291"/>
    </row>
    <row r="459" spans="1:6" ht="23.25" hidden="1" customHeight="1">
      <c r="A459" s="29" t="s">
        <v>334</v>
      </c>
      <c r="B459" s="302" t="s">
        <v>643</v>
      </c>
      <c r="C459" s="29" t="str">
        <f t="shared" si="16"/>
        <v>1147　　ニット・レース染色整理業</v>
      </c>
      <c r="D459" s="29" t="str">
        <f t="shared" si="15"/>
        <v>1147　ニット・レース染色整理業</v>
      </c>
      <c r="E459" s="295" t="str">
        <f t="shared" si="17"/>
        <v>、1147　ニット・レース染色整理業</v>
      </c>
      <c r="F459" s="291"/>
    </row>
    <row r="460" spans="1:6" ht="23.25" hidden="1" customHeight="1">
      <c r="A460" s="29" t="s">
        <v>334</v>
      </c>
      <c r="B460" s="302" t="s">
        <v>644</v>
      </c>
      <c r="C460" s="29" t="str">
        <f t="shared" si="16"/>
        <v>1148　　繊維雑品染色整理業</v>
      </c>
      <c r="D460" s="29" t="str">
        <f t="shared" si="15"/>
        <v>1148　繊維雑品染色整理業</v>
      </c>
      <c r="E460" s="295" t="str">
        <f t="shared" si="17"/>
        <v>、1148　繊維雑品染色整理業</v>
      </c>
      <c r="F460" s="291"/>
    </row>
    <row r="461" spans="1:6" ht="23.25" hidden="1" customHeight="1">
      <c r="A461" s="29" t="s">
        <v>334</v>
      </c>
      <c r="B461" s="302" t="s">
        <v>645</v>
      </c>
      <c r="D461" s="29" t="str">
        <f t="shared" si="15"/>
        <v/>
      </c>
      <c r="E461" s="295"/>
      <c r="F461" s="291"/>
    </row>
    <row r="462" spans="1:6" ht="23.25" hidden="1" customHeight="1">
      <c r="A462" s="29" t="s">
        <v>334</v>
      </c>
      <c r="B462" s="302" t="s">
        <v>646</v>
      </c>
      <c r="C462" s="29" t="str">
        <f t="shared" si="16"/>
        <v>1151　　綱製造業</v>
      </c>
      <c r="D462" s="29" t="str">
        <f t="shared" si="15"/>
        <v>1151　綱製造業</v>
      </c>
      <c r="E462" s="295" t="str">
        <f t="shared" si="17"/>
        <v>、1151　綱製造業</v>
      </c>
      <c r="F462" s="291"/>
    </row>
    <row r="463" spans="1:6" ht="23.25" hidden="1" customHeight="1">
      <c r="A463" s="29" t="s">
        <v>334</v>
      </c>
      <c r="B463" s="302" t="s">
        <v>647</v>
      </c>
      <c r="C463" s="29" t="str">
        <f t="shared" si="16"/>
        <v>1152　　漁網製造業</v>
      </c>
      <c r="D463" s="29" t="str">
        <f t="shared" si="15"/>
        <v>1152　漁網製造業</v>
      </c>
      <c r="E463" s="295" t="str">
        <f t="shared" si="17"/>
        <v>、1152　漁網製造業</v>
      </c>
      <c r="F463" s="291"/>
    </row>
    <row r="464" spans="1:6" ht="23.25" hidden="1" customHeight="1">
      <c r="A464" s="29" t="s">
        <v>334</v>
      </c>
      <c r="B464" s="302" t="s">
        <v>648</v>
      </c>
      <c r="C464" s="29" t="str">
        <f t="shared" si="16"/>
        <v>1153　　網地製造業（漁網を除く）</v>
      </c>
      <c r="D464" s="29" t="str">
        <f t="shared" si="15"/>
        <v>1153　網地製造業（漁網を除く）</v>
      </c>
      <c r="E464" s="295" t="str">
        <f t="shared" si="17"/>
        <v>、1153　網地製造業（漁網を除く）</v>
      </c>
      <c r="F464" s="291"/>
    </row>
    <row r="465" spans="1:6" ht="23.25" hidden="1" customHeight="1">
      <c r="A465" s="29" t="s">
        <v>334</v>
      </c>
      <c r="B465" s="302" t="s">
        <v>649</v>
      </c>
      <c r="C465" s="29" t="str">
        <f t="shared" si="16"/>
        <v>1154　　レース製造業</v>
      </c>
      <c r="D465" s="29" t="str">
        <f t="shared" si="15"/>
        <v>1154　レース製造業</v>
      </c>
      <c r="E465" s="295" t="str">
        <f t="shared" si="17"/>
        <v>、1154　レース製造業</v>
      </c>
      <c r="F465" s="291"/>
    </row>
    <row r="466" spans="1:6" ht="23.25" hidden="1" customHeight="1">
      <c r="A466" s="29" t="s">
        <v>334</v>
      </c>
      <c r="B466" s="302" t="s">
        <v>650</v>
      </c>
      <c r="C466" s="29" t="str">
        <f t="shared" si="16"/>
        <v>1155　　組ひも製造業</v>
      </c>
      <c r="D466" s="29" t="str">
        <f t="shared" si="15"/>
        <v>1155　組ひも製造業</v>
      </c>
      <c r="E466" s="295" t="str">
        <f t="shared" si="17"/>
        <v>、1155　組ひも製造業</v>
      </c>
      <c r="F466" s="291"/>
    </row>
    <row r="467" spans="1:6" ht="23.25" hidden="1" customHeight="1">
      <c r="A467" s="29" t="s">
        <v>334</v>
      </c>
      <c r="B467" s="302" t="s">
        <v>651</v>
      </c>
      <c r="C467" s="29" t="str">
        <f t="shared" si="16"/>
        <v>1156　　整毛業</v>
      </c>
      <c r="D467" s="29" t="str">
        <f t="shared" si="15"/>
        <v>1156　整毛業</v>
      </c>
      <c r="E467" s="295" t="str">
        <f t="shared" si="17"/>
        <v>、1156　整毛業</v>
      </c>
      <c r="F467" s="291"/>
    </row>
    <row r="468" spans="1:6" ht="23.25" hidden="1" customHeight="1">
      <c r="A468" s="29" t="s">
        <v>334</v>
      </c>
      <c r="B468" s="302" t="s">
        <v>652</v>
      </c>
      <c r="C468" s="29" t="str">
        <f t="shared" si="16"/>
        <v>1157　　フェルト・不織布製造業</v>
      </c>
      <c r="D468" s="29" t="str">
        <f t="shared" si="15"/>
        <v>1157　フェルト・不織布製造業</v>
      </c>
      <c r="E468" s="295" t="str">
        <f t="shared" si="17"/>
        <v>、1157　フェルト・不織布製造業</v>
      </c>
      <c r="F468" s="291"/>
    </row>
    <row r="469" spans="1:6" ht="23.25" hidden="1" customHeight="1">
      <c r="A469" s="29" t="s">
        <v>334</v>
      </c>
      <c r="B469" s="302" t="s">
        <v>653</v>
      </c>
      <c r="C469" s="29" t="str">
        <f t="shared" si="16"/>
        <v>1158　　上塗りした織物・防水した織物製造業</v>
      </c>
      <c r="D469" s="29" t="str">
        <f t="shared" si="15"/>
        <v>1158　上塗りした織物・防水した織物製造業</v>
      </c>
      <c r="E469" s="295" t="str">
        <f t="shared" si="17"/>
        <v>、1158　上塗りした織物・防水した織物製造業</v>
      </c>
      <c r="F469" s="291"/>
    </row>
    <row r="470" spans="1:6" ht="23.25" hidden="1" customHeight="1">
      <c r="A470" s="29" t="s">
        <v>334</v>
      </c>
      <c r="B470" s="302" t="s">
        <v>654</v>
      </c>
      <c r="C470" s="29" t="str">
        <f t="shared" si="16"/>
        <v>1159　　その他の繊維粗製品製造業</v>
      </c>
      <c r="D470" s="29" t="str">
        <f t="shared" si="15"/>
        <v>1159　その他の繊維粗製品製造業</v>
      </c>
      <c r="E470" s="295" t="str">
        <f t="shared" si="17"/>
        <v>、1159　その他の繊維粗製品製造業</v>
      </c>
      <c r="F470" s="291"/>
    </row>
    <row r="471" spans="1:6" ht="23.25" hidden="1" customHeight="1">
      <c r="A471" s="29" t="s">
        <v>334</v>
      </c>
      <c r="B471" s="302" t="s">
        <v>655</v>
      </c>
      <c r="D471" s="29" t="str">
        <f t="shared" si="15"/>
        <v/>
      </c>
      <c r="E471" s="295"/>
      <c r="F471" s="291"/>
    </row>
    <row r="472" spans="1:6" ht="23.25" hidden="1" customHeight="1">
      <c r="A472" s="29" t="s">
        <v>334</v>
      </c>
      <c r="B472" s="302" t="s">
        <v>656</v>
      </c>
      <c r="C472" s="29" t="str">
        <f t="shared" si="16"/>
        <v>1161　　織物製成人男子・少年服製造業（不織布製及びレース製を含む）</v>
      </c>
      <c r="D472" s="29" t="str">
        <f t="shared" si="15"/>
        <v>1161　織物製成人男子・少年服製造業（不織布製及びレース製を含む）</v>
      </c>
      <c r="E472" s="295" t="str">
        <f t="shared" si="17"/>
        <v>、1161　織物製成人男子・少年服製造業（不織布製及びレース製を含む）</v>
      </c>
      <c r="F472" s="291"/>
    </row>
    <row r="473" spans="1:6" ht="23.25" hidden="1" customHeight="1">
      <c r="A473" s="29" t="s">
        <v>334</v>
      </c>
      <c r="B473" s="302" t="s">
        <v>657</v>
      </c>
      <c r="C473" s="29" t="str">
        <f t="shared" si="16"/>
        <v>1162　　織物製成人女子・少女服製造業（不織布製及びレース製を含む）</v>
      </c>
      <c r="D473" s="29" t="str">
        <f t="shared" si="15"/>
        <v>1162　織物製成人女子・少女服製造業（不織布製及びレース製を含む）</v>
      </c>
      <c r="E473" s="295" t="str">
        <f t="shared" si="17"/>
        <v>、1162　織物製成人女子・少女服製造業（不織布製及びレース製を含む）</v>
      </c>
      <c r="F473" s="291"/>
    </row>
    <row r="474" spans="1:6" ht="23.25" hidden="1" customHeight="1">
      <c r="A474" s="29" t="s">
        <v>334</v>
      </c>
      <c r="B474" s="302" t="s">
        <v>658</v>
      </c>
      <c r="C474" s="29" t="str">
        <f t="shared" si="16"/>
        <v>1163　　織物製乳幼児服製造業（不織布製及びレース製を含む）</v>
      </c>
      <c r="D474" s="29" t="str">
        <f t="shared" si="15"/>
        <v>1163　織物製乳幼児服製造業（不織布製及びレース製を含む）</v>
      </c>
      <c r="E474" s="295" t="str">
        <f t="shared" si="17"/>
        <v>、1163　織物製乳幼児服製造業（不織布製及びレース製を含む）</v>
      </c>
      <c r="F474" s="291"/>
    </row>
    <row r="475" spans="1:6" ht="23.25" hidden="1" customHeight="1">
      <c r="A475" s="29" t="s">
        <v>334</v>
      </c>
      <c r="B475" s="302" t="s">
        <v>659</v>
      </c>
      <c r="C475" s="29" t="str">
        <f t="shared" si="16"/>
        <v>1164　　織物製シャツ製造業（不織布製及びレース製を含み、下着を除く）</v>
      </c>
      <c r="D475" s="29" t="str">
        <f t="shared" si="15"/>
        <v>1164　織物製シャツ製造業（不織布製及びレース製を含み、下着を除く）</v>
      </c>
      <c r="E475" s="295" t="str">
        <f t="shared" si="17"/>
        <v>、1164　織物製シャツ製造業（不織布製及びレース製を含み、下着を除く）</v>
      </c>
      <c r="F475" s="291"/>
    </row>
    <row r="476" spans="1:6" ht="23.25" hidden="1" customHeight="1">
      <c r="A476" s="29" t="s">
        <v>334</v>
      </c>
      <c r="B476" s="302" t="s">
        <v>660</v>
      </c>
      <c r="C476" s="29" t="str">
        <f t="shared" si="16"/>
        <v>1165　　織物製事務用・作業用・衛生用・スポーツ用衣服・学校服製造業（不織布製及びレース製を含む）</v>
      </c>
      <c r="D476" s="29" t="str">
        <f t="shared" si="15"/>
        <v>1165　織物製事務用・作業用・衛生用・スポーツ用衣服・学校服製造業（不織布製及びレース製を含む）</v>
      </c>
      <c r="E476" s="295" t="str">
        <f t="shared" si="17"/>
        <v>、1165　織物製事務用・作業用・衛生用・スポーツ用衣服・学校服製造業（不織布製及びレース製を含む）</v>
      </c>
      <c r="F476" s="291"/>
    </row>
    <row r="477" spans="1:6" ht="23.25" hidden="1" customHeight="1">
      <c r="A477" s="29" t="s">
        <v>334</v>
      </c>
      <c r="B477" s="302" t="s">
        <v>661</v>
      </c>
      <c r="C477" s="29" t="str">
        <f t="shared" si="16"/>
        <v>　　　　</v>
      </c>
      <c r="D477" s="29" t="str">
        <f t="shared" si="15"/>
        <v/>
      </c>
      <c r="E477" s="295"/>
      <c r="F477" s="291"/>
    </row>
    <row r="478" spans="1:6" ht="23.25" hidden="1" customHeight="1">
      <c r="A478" s="29" t="s">
        <v>334</v>
      </c>
      <c r="B478" s="302" t="s">
        <v>662</v>
      </c>
      <c r="C478" s="29" t="str">
        <f t="shared" si="16"/>
        <v>1166　　ニット製外衣製造業（アウターシャツ類，セーター類などを除く）</v>
      </c>
      <c r="D478" s="29" t="str">
        <f t="shared" si="15"/>
        <v>1166　ニット製外衣製造業（アウターシャツ類，セーター類などを除く）</v>
      </c>
      <c r="E478" s="295" t="str">
        <f t="shared" si="17"/>
        <v>、1166　ニット製外衣製造業（アウターシャツ類，セーター類などを除く）</v>
      </c>
      <c r="F478" s="291"/>
    </row>
    <row r="479" spans="1:6" ht="23.25" hidden="1" customHeight="1">
      <c r="A479" s="29" t="s">
        <v>334</v>
      </c>
      <c r="B479" s="302" t="s">
        <v>663</v>
      </c>
      <c r="C479" s="29" t="str">
        <f t="shared" si="16"/>
        <v>1167　　ニット製アウターシャツ類製造業</v>
      </c>
      <c r="D479" s="29" t="str">
        <f t="shared" si="15"/>
        <v>1167　ニット製アウターシャツ類製造業</v>
      </c>
      <c r="E479" s="295" t="str">
        <f t="shared" si="17"/>
        <v>、1167　ニット製アウターシャツ類製造業</v>
      </c>
      <c r="F479" s="291"/>
    </row>
    <row r="480" spans="1:6" ht="23.25" hidden="1" customHeight="1">
      <c r="A480" s="29" t="s">
        <v>334</v>
      </c>
      <c r="B480" s="302" t="s">
        <v>664</v>
      </c>
      <c r="C480" s="29" t="str">
        <f t="shared" si="16"/>
        <v>1168　　セーター類製造業</v>
      </c>
      <c r="D480" s="29" t="str">
        <f t="shared" si="15"/>
        <v>1168　セーター類製造業</v>
      </c>
      <c r="E480" s="295" t="str">
        <f t="shared" si="17"/>
        <v>、1168　セーター類製造業</v>
      </c>
      <c r="F480" s="291"/>
    </row>
    <row r="481" spans="1:6" ht="23.25" hidden="1" customHeight="1">
      <c r="A481" s="29" t="s">
        <v>334</v>
      </c>
      <c r="B481" s="302" t="s">
        <v>665</v>
      </c>
      <c r="C481" s="29" t="str">
        <f t="shared" si="16"/>
        <v>1169　　その他の外衣・シャツ製造業</v>
      </c>
      <c r="D481" s="29" t="str">
        <f t="shared" si="15"/>
        <v>1169　その他の外衣・シャツ製造業</v>
      </c>
      <c r="E481" s="295" t="str">
        <f t="shared" si="17"/>
        <v>、1169　その他の外衣・シャツ製造業</v>
      </c>
      <c r="F481" s="291"/>
    </row>
    <row r="482" spans="1:6" ht="23.25" hidden="1" customHeight="1">
      <c r="A482" s="29" t="s">
        <v>334</v>
      </c>
      <c r="B482" s="302" t="s">
        <v>666</v>
      </c>
      <c r="D482" s="29" t="str">
        <f t="shared" si="15"/>
        <v/>
      </c>
      <c r="E482" s="295"/>
      <c r="F482" s="291"/>
    </row>
    <row r="483" spans="1:6" ht="23.25" hidden="1" customHeight="1">
      <c r="A483" s="29" t="s">
        <v>334</v>
      </c>
      <c r="B483" s="302" t="s">
        <v>667</v>
      </c>
      <c r="C483" s="29" t="str">
        <f t="shared" si="16"/>
        <v>1171　　織物製下着製造業</v>
      </c>
      <c r="D483" s="29" t="str">
        <f t="shared" si="15"/>
        <v>1171　織物製下着製造業</v>
      </c>
      <c r="E483" s="295" t="str">
        <f t="shared" si="17"/>
        <v>、1171　織物製下着製造業</v>
      </c>
      <c r="F483" s="291"/>
    </row>
    <row r="484" spans="1:6" ht="23.25" hidden="1" customHeight="1">
      <c r="A484" s="29" t="s">
        <v>334</v>
      </c>
      <c r="B484" s="302" t="s">
        <v>668</v>
      </c>
      <c r="C484" s="29" t="str">
        <f t="shared" si="16"/>
        <v>1172　　ニット製下着製造業</v>
      </c>
      <c r="D484" s="29" t="str">
        <f t="shared" si="15"/>
        <v>1172　ニット製下着製造業</v>
      </c>
      <c r="E484" s="295" t="str">
        <f t="shared" si="17"/>
        <v>、1172　ニット製下着製造業</v>
      </c>
      <c r="F484" s="291"/>
    </row>
    <row r="485" spans="1:6" ht="23.25" hidden="1" customHeight="1">
      <c r="A485" s="29" t="s">
        <v>334</v>
      </c>
      <c r="B485" s="302" t="s">
        <v>669</v>
      </c>
      <c r="C485" s="29" t="str">
        <f t="shared" si="16"/>
        <v>1173　　織物製・ニット製寝着類製造業</v>
      </c>
      <c r="D485" s="29" t="str">
        <f t="shared" si="15"/>
        <v>1173　織物製・ニット製寝着類製造業</v>
      </c>
      <c r="E485" s="295" t="str">
        <f t="shared" si="17"/>
        <v>、1173　織物製・ニット製寝着類製造業</v>
      </c>
      <c r="F485" s="291"/>
    </row>
    <row r="486" spans="1:6" ht="23.25" hidden="1" customHeight="1">
      <c r="A486" s="29" t="s">
        <v>334</v>
      </c>
      <c r="B486" s="302" t="s">
        <v>670</v>
      </c>
      <c r="C486" s="29" t="str">
        <f t="shared" si="16"/>
        <v>1174　　補整着製造業</v>
      </c>
      <c r="D486" s="29" t="str">
        <f t="shared" si="15"/>
        <v>1174　補整着製造業</v>
      </c>
      <c r="E486" s="295" t="str">
        <f t="shared" si="17"/>
        <v>、1174　補整着製造業</v>
      </c>
      <c r="F486" s="291"/>
    </row>
    <row r="487" spans="1:6" ht="23.25" hidden="1" customHeight="1">
      <c r="A487" s="29" t="s">
        <v>334</v>
      </c>
      <c r="B487" s="302" t="s">
        <v>671</v>
      </c>
      <c r="D487" s="29" t="str">
        <f t="shared" si="15"/>
        <v/>
      </c>
      <c r="E487" s="295"/>
      <c r="F487" s="291"/>
    </row>
    <row r="488" spans="1:6" ht="23.25" hidden="1" customHeight="1">
      <c r="A488" s="29" t="s">
        <v>334</v>
      </c>
      <c r="B488" s="302" t="s">
        <v>672</v>
      </c>
      <c r="C488" s="29" t="str">
        <f t="shared" si="16"/>
        <v>1181　　和装製品製造業（足袋を含む）</v>
      </c>
      <c r="D488" s="29" t="str">
        <f t="shared" si="15"/>
        <v>1181　和装製品製造業（足袋を含む）</v>
      </c>
      <c r="E488" s="295" t="str">
        <f t="shared" si="17"/>
        <v>、1181　和装製品製造業（足袋を含む）</v>
      </c>
      <c r="F488" s="291"/>
    </row>
    <row r="489" spans="1:6" ht="23.25" hidden="1" customHeight="1">
      <c r="A489" s="29" t="s">
        <v>334</v>
      </c>
      <c r="B489" s="302" t="s">
        <v>673</v>
      </c>
      <c r="C489" s="29" t="str">
        <f t="shared" si="16"/>
        <v>1182　　ネクタイ製造業</v>
      </c>
      <c r="D489" s="29" t="str">
        <f t="shared" si="15"/>
        <v>1182　ネクタイ製造業</v>
      </c>
      <c r="E489" s="295" t="str">
        <f t="shared" si="17"/>
        <v>、1182　ネクタイ製造業</v>
      </c>
      <c r="F489" s="291"/>
    </row>
    <row r="490" spans="1:6" ht="23.25" hidden="1" customHeight="1">
      <c r="A490" s="29" t="s">
        <v>334</v>
      </c>
      <c r="B490" s="302" t="s">
        <v>674</v>
      </c>
      <c r="C490" s="29" t="str">
        <f t="shared" si="16"/>
        <v>1183　　スカーフ・マフラー・ハンカチーフ製造業</v>
      </c>
      <c r="D490" s="29" t="str">
        <f t="shared" si="15"/>
        <v>1183　スカーフ・マフラー・ハンカチーフ製造業</v>
      </c>
      <c r="E490" s="295" t="str">
        <f t="shared" si="17"/>
        <v>、1183　スカーフ・マフラー・ハンカチーフ製造業</v>
      </c>
      <c r="F490" s="291"/>
    </row>
    <row r="491" spans="1:6" ht="23.25" hidden="1" customHeight="1">
      <c r="A491" s="29" t="s">
        <v>334</v>
      </c>
      <c r="B491" s="302" t="s">
        <v>675</v>
      </c>
      <c r="C491" s="29" t="str">
        <f t="shared" si="16"/>
        <v>1184　　靴下製造業</v>
      </c>
      <c r="D491" s="29" t="str">
        <f t="shared" si="15"/>
        <v>1184　靴下製造業</v>
      </c>
      <c r="E491" s="295" t="str">
        <f t="shared" si="17"/>
        <v>、1184　靴下製造業</v>
      </c>
      <c r="F491" s="291"/>
    </row>
    <row r="492" spans="1:6" ht="23.25" hidden="1" customHeight="1">
      <c r="A492" s="29" t="s">
        <v>334</v>
      </c>
      <c r="B492" s="302" t="s">
        <v>676</v>
      </c>
      <c r="C492" s="29" t="str">
        <f t="shared" si="16"/>
        <v>1185　　手袋製造業</v>
      </c>
      <c r="D492" s="29" t="str">
        <f t="shared" si="15"/>
        <v>1185　手袋製造業</v>
      </c>
      <c r="E492" s="295" t="str">
        <f t="shared" si="17"/>
        <v>、1185　手袋製造業</v>
      </c>
      <c r="F492" s="291"/>
    </row>
    <row r="493" spans="1:6" ht="23.25" hidden="1" customHeight="1">
      <c r="A493" s="29" t="s">
        <v>334</v>
      </c>
      <c r="B493" s="302" t="s">
        <v>677</v>
      </c>
      <c r="C493" s="29" t="str">
        <f t="shared" si="16"/>
        <v>1186　　帽子製造業（帽体を含む）</v>
      </c>
      <c r="D493" s="29" t="str">
        <f t="shared" si="15"/>
        <v>1186　帽子製造業（帽体を含む）</v>
      </c>
      <c r="E493" s="295" t="str">
        <f t="shared" si="17"/>
        <v>、1186　帽子製造業（帽体を含む）</v>
      </c>
      <c r="F493" s="291"/>
    </row>
    <row r="494" spans="1:6" ht="23.25" hidden="1" customHeight="1">
      <c r="A494" s="29" t="s">
        <v>334</v>
      </c>
      <c r="B494" s="302" t="s">
        <v>678</v>
      </c>
      <c r="C494" s="29" t="str">
        <f t="shared" si="16"/>
        <v>1189　　他に分類されない衣服・繊維製身の回り品製造業</v>
      </c>
      <c r="D494" s="29" t="str">
        <f t="shared" si="15"/>
        <v>1189　他に分類されない衣服・繊維製身の回り品製造業</v>
      </c>
      <c r="E494" s="295" t="str">
        <f t="shared" si="17"/>
        <v>、1189　他に分類されない衣服・繊維製身の回り品製造業</v>
      </c>
      <c r="F494" s="291"/>
    </row>
    <row r="495" spans="1:6" ht="23.25" hidden="1" customHeight="1">
      <c r="A495" s="29" t="s">
        <v>334</v>
      </c>
      <c r="B495" s="302" t="s">
        <v>679</v>
      </c>
      <c r="D495" s="29" t="str">
        <f t="shared" si="15"/>
        <v/>
      </c>
      <c r="E495" s="295"/>
      <c r="F495" s="291"/>
    </row>
    <row r="496" spans="1:6" ht="23.25" hidden="1" customHeight="1">
      <c r="A496" s="29" t="s">
        <v>334</v>
      </c>
      <c r="B496" s="302" t="s">
        <v>680</v>
      </c>
      <c r="C496" s="29" t="str">
        <f t="shared" si="16"/>
        <v>1191　　寝具製造業</v>
      </c>
      <c r="D496" s="29" t="str">
        <f t="shared" si="15"/>
        <v>1191　寝具製造業</v>
      </c>
      <c r="E496" s="295" t="str">
        <f t="shared" si="17"/>
        <v>、1191　寝具製造業</v>
      </c>
      <c r="F496" s="291"/>
    </row>
    <row r="497" spans="1:6" ht="23.25" hidden="1" customHeight="1">
      <c r="A497" s="29" t="s">
        <v>334</v>
      </c>
      <c r="B497" s="302" t="s">
        <v>681</v>
      </c>
      <c r="C497" s="29" t="str">
        <f t="shared" si="16"/>
        <v>1192　　毛布製造業</v>
      </c>
      <c r="D497" s="29" t="str">
        <f t="shared" si="15"/>
        <v>1192　毛布製造業</v>
      </c>
      <c r="E497" s="295" t="str">
        <f t="shared" si="17"/>
        <v>、1192　毛布製造業</v>
      </c>
      <c r="F497" s="291"/>
    </row>
    <row r="498" spans="1:6" ht="23.25" hidden="1" customHeight="1">
      <c r="A498" s="29" t="s">
        <v>334</v>
      </c>
      <c r="B498" s="302" t="s">
        <v>682</v>
      </c>
      <c r="C498" s="29" t="str">
        <f t="shared" si="16"/>
        <v>1193　　じゅうたん・その他の繊維製床敷物製造業</v>
      </c>
      <c r="D498" s="29" t="str">
        <f t="shared" si="15"/>
        <v>1193　じゅうたん・その他の繊維製床敷物製造業</v>
      </c>
      <c r="E498" s="295" t="str">
        <f t="shared" si="17"/>
        <v>、1193　じゅうたん・その他の繊維製床敷物製造業</v>
      </c>
      <c r="F498" s="291"/>
    </row>
    <row r="499" spans="1:6" ht="23.25" hidden="1" customHeight="1">
      <c r="A499" s="29" t="s">
        <v>334</v>
      </c>
      <c r="B499" s="302" t="s">
        <v>683</v>
      </c>
      <c r="C499" s="29" t="str">
        <f t="shared" si="16"/>
        <v>1194　　帆布製品製造業</v>
      </c>
      <c r="D499" s="29" t="str">
        <f t="shared" si="15"/>
        <v>1194　帆布製品製造業</v>
      </c>
      <c r="E499" s="295" t="str">
        <f t="shared" si="17"/>
        <v>、1194　帆布製品製造業</v>
      </c>
      <c r="F499" s="291"/>
    </row>
    <row r="500" spans="1:6" ht="23.25" hidden="1" customHeight="1">
      <c r="A500" s="29" t="s">
        <v>334</v>
      </c>
      <c r="B500" s="302" t="s">
        <v>684</v>
      </c>
      <c r="C500" s="29" t="str">
        <f t="shared" si="16"/>
        <v>1195　　繊維製袋製造業</v>
      </c>
      <c r="D500" s="29" t="str">
        <f t="shared" si="15"/>
        <v>1195　繊維製袋製造業</v>
      </c>
      <c r="E500" s="295" t="str">
        <f t="shared" si="17"/>
        <v>、1195　繊維製袋製造業</v>
      </c>
      <c r="F500" s="291"/>
    </row>
    <row r="501" spans="1:6" ht="23.25" hidden="1" customHeight="1">
      <c r="A501" s="29" t="s">
        <v>334</v>
      </c>
      <c r="B501" s="302" t="s">
        <v>685</v>
      </c>
      <c r="C501" s="29" t="str">
        <f t="shared" si="16"/>
        <v>1196　　刺しゅう業</v>
      </c>
      <c r="D501" s="29" t="str">
        <f t="shared" ref="D501:D564" si="18">TRIM(C501)</f>
        <v>1196　刺しゅう業</v>
      </c>
      <c r="E501" s="295" t="str">
        <f t="shared" si="17"/>
        <v>、1196　刺しゅう業</v>
      </c>
      <c r="F501" s="291"/>
    </row>
    <row r="502" spans="1:6" ht="23.25" hidden="1" customHeight="1">
      <c r="A502" s="29" t="s">
        <v>334</v>
      </c>
      <c r="B502" s="302" t="s">
        <v>686</v>
      </c>
      <c r="C502" s="29" t="str">
        <f t="shared" ref="C502:C564" si="19">MID(B502,7,50)</f>
        <v>1197　　タオル製造業</v>
      </c>
      <c r="D502" s="29" t="str">
        <f t="shared" si="18"/>
        <v>1197　タオル製造業</v>
      </c>
      <c r="E502" s="295" t="str">
        <f t="shared" ref="E502:E564" si="20">A502&amp;D502</f>
        <v>、1197　タオル製造業</v>
      </c>
      <c r="F502" s="291"/>
    </row>
    <row r="503" spans="1:6" ht="23.25" hidden="1" customHeight="1">
      <c r="A503" s="29" t="s">
        <v>334</v>
      </c>
      <c r="B503" s="302" t="s">
        <v>687</v>
      </c>
      <c r="C503" s="29" t="str">
        <f t="shared" si="19"/>
        <v>1198　　繊維製衛生材料製造業</v>
      </c>
      <c r="D503" s="29" t="str">
        <f t="shared" si="18"/>
        <v>1198　繊維製衛生材料製造業</v>
      </c>
      <c r="E503" s="295" t="str">
        <f t="shared" si="20"/>
        <v>、1198　繊維製衛生材料製造業</v>
      </c>
      <c r="F503" s="291"/>
    </row>
    <row r="504" spans="1:6" ht="23.25" hidden="1" customHeight="1">
      <c r="A504" s="29" t="s">
        <v>334</v>
      </c>
      <c r="B504" s="302" t="s">
        <v>688</v>
      </c>
      <c r="C504" s="29" t="str">
        <f t="shared" si="19"/>
        <v>1199　　他に分類されない繊維製品製造業</v>
      </c>
      <c r="D504" s="29" t="str">
        <f t="shared" si="18"/>
        <v>1199　他に分類されない繊維製品製造業</v>
      </c>
      <c r="E504" s="295" t="str">
        <f t="shared" si="20"/>
        <v>、1199　他に分類されない繊維製品製造業</v>
      </c>
      <c r="F504" s="291"/>
    </row>
    <row r="505" spans="1:6" ht="23.25" hidden="1" customHeight="1">
      <c r="A505" s="29" t="s">
        <v>334</v>
      </c>
      <c r="B505" s="291"/>
      <c r="C505" s="29" t="str">
        <f t="shared" si="19"/>
        <v/>
      </c>
      <c r="D505" s="29" t="str">
        <f t="shared" si="18"/>
        <v/>
      </c>
      <c r="E505" s="295"/>
      <c r="F505" s="291"/>
    </row>
    <row r="506" spans="1:6" ht="23.25" hidden="1" customHeight="1">
      <c r="A506" s="29" t="s">
        <v>334</v>
      </c>
      <c r="B506" s="302" t="s">
        <v>689</v>
      </c>
      <c r="C506" s="29" t="str">
        <f t="shared" si="19"/>
        <v>木材・木製品製造業（家具を除く）</v>
      </c>
      <c r="D506" s="29" t="str">
        <f t="shared" si="18"/>
        <v>木材・木製品製造業（家具を除く）</v>
      </c>
      <c r="E506" s="295" t="str">
        <f t="shared" si="20"/>
        <v>、木材・木製品製造業（家具を除く）</v>
      </c>
      <c r="F506" s="291"/>
    </row>
    <row r="507" spans="1:6" ht="23.25" hidden="1" customHeight="1">
      <c r="A507" s="29" t="s">
        <v>334</v>
      </c>
      <c r="B507" s="291"/>
      <c r="C507" s="29" t="str">
        <f t="shared" si="19"/>
        <v/>
      </c>
      <c r="D507" s="29" t="str">
        <f t="shared" si="18"/>
        <v/>
      </c>
      <c r="E507" s="295"/>
      <c r="F507" s="291"/>
    </row>
    <row r="508" spans="1:6" ht="23.25" hidden="1" customHeight="1">
      <c r="A508" s="29" t="s">
        <v>334</v>
      </c>
      <c r="B508" s="303" t="s">
        <v>690</v>
      </c>
      <c r="C508" s="294"/>
      <c r="D508" s="294" t="str">
        <f t="shared" si="18"/>
        <v/>
      </c>
      <c r="E508" s="295"/>
      <c r="F508" s="296" t="str">
        <f>E508&amp;E509&amp;E510&amp;E511&amp;E512&amp;E513&amp;E514&amp;E515&amp;E516&amp;E517&amp;E518&amp;E519&amp;E520&amp;E521&amp;E522&amp;E523&amp;E524&amp;E525&amp;E526&amp;E527&amp;E528&amp;E529&amp;E530&amp;E531&amp;E532</f>
        <v>、1200　主として管理事務を行う本社等（12木材・木製品製造業）、1209　その他の管理，補助的経済活動を行う事業所（12木材・木製品製造業）、1211　一般製材業、1212　単板（ベニヤ）製造業、1213　床板製造業、1214　木材チップ製造業、1219　その他の特殊製材業、1221　造作材製造業（建具を除く）、1222　合板製造業、1223　集成材製造業、1224　建築用木製組立材料製造業、1225　パーティクルボード製造業、1226　繊維板製造業、1227　銘木製造業、1231　竹・とう・きりゅう等容器製造業、1232　木箱製造業、1233　たる・おけ製造業、1291　木材薬品処理業、1292　コルク加工基礎資材・コルク製品製造業、1299　他に分類されない木製品製造業(竹，とうを含む)</v>
      </c>
    </row>
    <row r="509" spans="1:6" ht="23.25" hidden="1" customHeight="1">
      <c r="A509" s="29" t="s">
        <v>334</v>
      </c>
      <c r="B509" s="302" t="s">
        <v>691</v>
      </c>
      <c r="C509" s="29" t="str">
        <f t="shared" si="19"/>
        <v>1200　　主として管理事務を行う本社等（12木材・木製品製造業）</v>
      </c>
      <c r="D509" s="29" t="str">
        <f t="shared" si="18"/>
        <v>1200　主として管理事務を行う本社等（12木材・木製品製造業）</v>
      </c>
      <c r="E509" s="295" t="str">
        <f t="shared" si="20"/>
        <v>、1200　主として管理事務を行う本社等（12木材・木製品製造業）</v>
      </c>
      <c r="F509" s="291"/>
    </row>
    <row r="510" spans="1:6" ht="23.25" hidden="1" customHeight="1">
      <c r="A510" s="29" t="s">
        <v>334</v>
      </c>
      <c r="B510" s="302" t="s">
        <v>692</v>
      </c>
      <c r="C510" s="29" t="str">
        <f t="shared" si="19"/>
        <v>1209　　その他の管理，補助的経済活動を行う事業所（12木材・木製品製造業）</v>
      </c>
      <c r="D510" s="29" t="str">
        <f t="shared" si="18"/>
        <v>1209　その他の管理，補助的経済活動を行う事業所（12木材・木製品製造業）</v>
      </c>
      <c r="E510" s="295" t="str">
        <f t="shared" si="20"/>
        <v>、1209　その他の管理，補助的経済活動を行う事業所（12木材・木製品製造業）</v>
      </c>
      <c r="F510" s="291"/>
    </row>
    <row r="511" spans="1:6" ht="23.25" hidden="1" customHeight="1">
      <c r="A511" s="29" t="s">
        <v>334</v>
      </c>
      <c r="B511" s="302" t="s">
        <v>693</v>
      </c>
      <c r="D511" s="29" t="str">
        <f t="shared" si="18"/>
        <v/>
      </c>
      <c r="E511" s="295"/>
      <c r="F511" s="291"/>
    </row>
    <row r="512" spans="1:6" ht="23.25" hidden="1" customHeight="1">
      <c r="A512" s="29" t="s">
        <v>334</v>
      </c>
      <c r="B512" s="302" t="s">
        <v>694</v>
      </c>
      <c r="C512" s="29" t="str">
        <f t="shared" si="19"/>
        <v>1211　　一般製材業</v>
      </c>
      <c r="D512" s="29" t="str">
        <f t="shared" si="18"/>
        <v>1211　一般製材業</v>
      </c>
      <c r="E512" s="295" t="str">
        <f t="shared" si="20"/>
        <v>、1211　一般製材業</v>
      </c>
      <c r="F512" s="291"/>
    </row>
    <row r="513" spans="1:6" ht="23.25" hidden="1" customHeight="1">
      <c r="A513" s="29" t="s">
        <v>334</v>
      </c>
      <c r="B513" s="302" t="s">
        <v>695</v>
      </c>
      <c r="C513" s="29" t="str">
        <f t="shared" si="19"/>
        <v>1212　　単板（ベニヤ）製造業</v>
      </c>
      <c r="D513" s="29" t="str">
        <f t="shared" si="18"/>
        <v>1212　単板（ベニヤ）製造業</v>
      </c>
      <c r="E513" s="295" t="str">
        <f t="shared" si="20"/>
        <v>、1212　単板（ベニヤ）製造業</v>
      </c>
      <c r="F513" s="291"/>
    </row>
    <row r="514" spans="1:6" ht="23.25" hidden="1" customHeight="1">
      <c r="A514" s="29" t="s">
        <v>334</v>
      </c>
      <c r="B514" s="302" t="s">
        <v>696</v>
      </c>
      <c r="C514" s="29" t="str">
        <f t="shared" si="19"/>
        <v>1213　　床板製造業</v>
      </c>
      <c r="D514" s="29" t="str">
        <f t="shared" si="18"/>
        <v>1213　床板製造業</v>
      </c>
      <c r="E514" s="295" t="str">
        <f t="shared" si="20"/>
        <v>、1213　床板製造業</v>
      </c>
      <c r="F514" s="291"/>
    </row>
    <row r="515" spans="1:6" ht="23.25" hidden="1" customHeight="1">
      <c r="A515" s="29" t="s">
        <v>334</v>
      </c>
      <c r="B515" s="302" t="s">
        <v>697</v>
      </c>
      <c r="C515" s="29" t="str">
        <f t="shared" si="19"/>
        <v>1214　　木材チップ製造業</v>
      </c>
      <c r="D515" s="29" t="str">
        <f t="shared" si="18"/>
        <v>1214　木材チップ製造業</v>
      </c>
      <c r="E515" s="295" t="str">
        <f t="shared" si="20"/>
        <v>、1214　木材チップ製造業</v>
      </c>
      <c r="F515" s="291"/>
    </row>
    <row r="516" spans="1:6" ht="23.25" hidden="1" customHeight="1">
      <c r="A516" s="29" t="s">
        <v>334</v>
      </c>
      <c r="B516" s="302" t="s">
        <v>698</v>
      </c>
      <c r="C516" s="29" t="str">
        <f t="shared" si="19"/>
        <v>1219　　その他の特殊製材業</v>
      </c>
      <c r="D516" s="29" t="str">
        <f t="shared" si="18"/>
        <v>1219　その他の特殊製材業</v>
      </c>
      <c r="E516" s="295" t="str">
        <f t="shared" si="20"/>
        <v>、1219　その他の特殊製材業</v>
      </c>
      <c r="F516" s="291"/>
    </row>
    <row r="517" spans="1:6" ht="23.25" hidden="1" customHeight="1">
      <c r="A517" s="29" t="s">
        <v>334</v>
      </c>
      <c r="B517" s="302" t="s">
        <v>699</v>
      </c>
      <c r="D517" s="29" t="str">
        <f t="shared" si="18"/>
        <v/>
      </c>
      <c r="E517" s="295"/>
      <c r="F517" s="291"/>
    </row>
    <row r="518" spans="1:6" ht="23.25" hidden="1" customHeight="1">
      <c r="A518" s="29" t="s">
        <v>334</v>
      </c>
      <c r="B518" s="302" t="s">
        <v>700</v>
      </c>
      <c r="C518" s="29" t="str">
        <f t="shared" si="19"/>
        <v>1221　　造作材製造業（建具を除く）</v>
      </c>
      <c r="D518" s="29" t="str">
        <f t="shared" si="18"/>
        <v>1221　造作材製造業（建具を除く）</v>
      </c>
      <c r="E518" s="295" t="str">
        <f t="shared" si="20"/>
        <v>、1221　造作材製造業（建具を除く）</v>
      </c>
      <c r="F518" s="291"/>
    </row>
    <row r="519" spans="1:6" ht="23.25" hidden="1" customHeight="1">
      <c r="A519" s="29" t="s">
        <v>334</v>
      </c>
      <c r="B519" s="302" t="s">
        <v>701</v>
      </c>
      <c r="C519" s="29" t="str">
        <f t="shared" si="19"/>
        <v>1222　　合板製造業</v>
      </c>
      <c r="D519" s="29" t="str">
        <f t="shared" si="18"/>
        <v>1222　合板製造業</v>
      </c>
      <c r="E519" s="295" t="str">
        <f t="shared" si="20"/>
        <v>、1222　合板製造業</v>
      </c>
      <c r="F519" s="291"/>
    </row>
    <row r="520" spans="1:6" ht="23.25" hidden="1" customHeight="1">
      <c r="A520" s="29" t="s">
        <v>334</v>
      </c>
      <c r="B520" s="302" t="s">
        <v>702</v>
      </c>
      <c r="C520" s="29" t="str">
        <f t="shared" si="19"/>
        <v>1223　　集成材製造業</v>
      </c>
      <c r="D520" s="29" t="str">
        <f t="shared" si="18"/>
        <v>1223　集成材製造業</v>
      </c>
      <c r="E520" s="295" t="str">
        <f t="shared" si="20"/>
        <v>、1223　集成材製造業</v>
      </c>
      <c r="F520" s="291"/>
    </row>
    <row r="521" spans="1:6" ht="23.25" hidden="1" customHeight="1">
      <c r="A521" s="29" t="s">
        <v>334</v>
      </c>
      <c r="B521" s="302" t="s">
        <v>703</v>
      </c>
      <c r="C521" s="29" t="str">
        <f t="shared" si="19"/>
        <v>1224　　建築用木製組立材料製造業</v>
      </c>
      <c r="D521" s="29" t="str">
        <f t="shared" si="18"/>
        <v>1224　建築用木製組立材料製造業</v>
      </c>
      <c r="E521" s="295" t="str">
        <f t="shared" si="20"/>
        <v>、1224　建築用木製組立材料製造業</v>
      </c>
      <c r="F521" s="291"/>
    </row>
    <row r="522" spans="1:6" ht="23.25" hidden="1" customHeight="1">
      <c r="A522" s="29" t="s">
        <v>334</v>
      </c>
      <c r="B522" s="302" t="s">
        <v>704</v>
      </c>
      <c r="C522" s="29" t="str">
        <f t="shared" si="19"/>
        <v>1225　　パーティクルボード製造業</v>
      </c>
      <c r="D522" s="29" t="str">
        <f t="shared" si="18"/>
        <v>1225　パーティクルボード製造業</v>
      </c>
      <c r="E522" s="295" t="str">
        <f t="shared" si="20"/>
        <v>、1225　パーティクルボード製造業</v>
      </c>
      <c r="F522" s="291"/>
    </row>
    <row r="523" spans="1:6" ht="23.25" hidden="1" customHeight="1">
      <c r="A523" s="29" t="s">
        <v>334</v>
      </c>
      <c r="B523" s="302" t="s">
        <v>705</v>
      </c>
      <c r="C523" s="29" t="str">
        <f t="shared" si="19"/>
        <v>1226　　繊維板製造業</v>
      </c>
      <c r="D523" s="29" t="str">
        <f t="shared" si="18"/>
        <v>1226　繊維板製造業</v>
      </c>
      <c r="E523" s="295" t="str">
        <f t="shared" si="20"/>
        <v>、1226　繊維板製造業</v>
      </c>
      <c r="F523" s="291"/>
    </row>
    <row r="524" spans="1:6" ht="23.25" hidden="1" customHeight="1">
      <c r="A524" s="29" t="s">
        <v>334</v>
      </c>
      <c r="B524" s="302" t="s">
        <v>706</v>
      </c>
      <c r="C524" s="29" t="str">
        <f t="shared" si="19"/>
        <v>1227　　銘木製造業</v>
      </c>
      <c r="D524" s="29" t="str">
        <f t="shared" si="18"/>
        <v>1227　銘木製造業</v>
      </c>
      <c r="E524" s="295" t="str">
        <f t="shared" si="20"/>
        <v>、1227　銘木製造業</v>
      </c>
      <c r="F524" s="291"/>
    </row>
    <row r="525" spans="1:6" ht="23.25" hidden="1" customHeight="1">
      <c r="A525" s="29" t="s">
        <v>334</v>
      </c>
      <c r="B525" s="302" t="s">
        <v>707</v>
      </c>
      <c r="D525" s="29" t="str">
        <f t="shared" si="18"/>
        <v/>
      </c>
      <c r="E525" s="295"/>
      <c r="F525" s="291"/>
    </row>
    <row r="526" spans="1:6" ht="23.25" hidden="1" customHeight="1">
      <c r="A526" s="29" t="s">
        <v>334</v>
      </c>
      <c r="B526" s="302" t="s">
        <v>708</v>
      </c>
      <c r="C526" s="29" t="str">
        <f t="shared" si="19"/>
        <v>1231　　竹・とう・きりゅう等容器製造業</v>
      </c>
      <c r="D526" s="29" t="str">
        <f t="shared" si="18"/>
        <v>1231　竹・とう・きりゅう等容器製造業</v>
      </c>
      <c r="E526" s="295" t="str">
        <f t="shared" si="20"/>
        <v>、1231　竹・とう・きりゅう等容器製造業</v>
      </c>
      <c r="F526" s="291"/>
    </row>
    <row r="527" spans="1:6" ht="23.25" hidden="1" customHeight="1">
      <c r="A527" s="29" t="s">
        <v>334</v>
      </c>
      <c r="B527" s="302" t="s">
        <v>709</v>
      </c>
      <c r="C527" s="29" t="str">
        <f t="shared" si="19"/>
        <v>1232　　木箱製造業</v>
      </c>
      <c r="D527" s="29" t="str">
        <f t="shared" si="18"/>
        <v>1232　木箱製造業</v>
      </c>
      <c r="E527" s="295" t="str">
        <f t="shared" si="20"/>
        <v>、1232　木箱製造業</v>
      </c>
      <c r="F527" s="291"/>
    </row>
    <row r="528" spans="1:6" ht="23.25" hidden="1" customHeight="1">
      <c r="A528" s="29" t="s">
        <v>334</v>
      </c>
      <c r="B528" s="302" t="s">
        <v>710</v>
      </c>
      <c r="C528" s="29" t="str">
        <f t="shared" si="19"/>
        <v>1233　　たる・おけ製造業</v>
      </c>
      <c r="D528" s="29" t="str">
        <f t="shared" si="18"/>
        <v>1233　たる・おけ製造業</v>
      </c>
      <c r="E528" s="295" t="str">
        <f t="shared" si="20"/>
        <v>、1233　たる・おけ製造業</v>
      </c>
      <c r="F528" s="291"/>
    </row>
    <row r="529" spans="1:6" ht="23.25" hidden="1" customHeight="1">
      <c r="A529" s="29" t="s">
        <v>334</v>
      </c>
      <c r="B529" s="302" t="s">
        <v>711</v>
      </c>
      <c r="D529" s="29" t="str">
        <f t="shared" si="18"/>
        <v/>
      </c>
      <c r="E529" s="295"/>
      <c r="F529" s="291"/>
    </row>
    <row r="530" spans="1:6" ht="23.25" hidden="1" customHeight="1">
      <c r="A530" s="29" t="s">
        <v>334</v>
      </c>
      <c r="B530" s="302" t="s">
        <v>712</v>
      </c>
      <c r="C530" s="29" t="str">
        <f t="shared" si="19"/>
        <v>1291　　木材薬品処理業</v>
      </c>
      <c r="D530" s="29" t="str">
        <f t="shared" si="18"/>
        <v>1291　木材薬品処理業</v>
      </c>
      <c r="E530" s="295" t="str">
        <f t="shared" si="20"/>
        <v>、1291　木材薬品処理業</v>
      </c>
      <c r="F530" s="291"/>
    </row>
    <row r="531" spans="1:6" ht="23.25" hidden="1" customHeight="1">
      <c r="A531" s="29" t="s">
        <v>334</v>
      </c>
      <c r="B531" s="302" t="s">
        <v>713</v>
      </c>
      <c r="C531" s="29" t="str">
        <f t="shared" si="19"/>
        <v>1292　　コルク加工基礎資材・コルク製品製造業</v>
      </c>
      <c r="D531" s="29" t="str">
        <f t="shared" si="18"/>
        <v>1292　コルク加工基礎資材・コルク製品製造業</v>
      </c>
      <c r="E531" s="295" t="str">
        <f t="shared" si="20"/>
        <v>、1292　コルク加工基礎資材・コルク製品製造業</v>
      </c>
      <c r="F531" s="291"/>
    </row>
    <row r="532" spans="1:6" ht="23.25" hidden="1" customHeight="1">
      <c r="A532" s="29" t="s">
        <v>334</v>
      </c>
      <c r="B532" s="302" t="s">
        <v>714</v>
      </c>
      <c r="C532" s="29" t="str">
        <f t="shared" si="19"/>
        <v>1299　　他に分類されない木製品製造業(竹，とうを含む)</v>
      </c>
      <c r="D532" s="29" t="str">
        <f t="shared" si="18"/>
        <v>1299　他に分類されない木製品製造業(竹，とうを含む)</v>
      </c>
      <c r="E532" s="295" t="str">
        <f t="shared" si="20"/>
        <v>、1299　他に分類されない木製品製造業(竹，とうを含む)</v>
      </c>
      <c r="F532" s="291"/>
    </row>
    <row r="533" spans="1:6" ht="23.25" hidden="1" customHeight="1">
      <c r="A533" s="29" t="s">
        <v>334</v>
      </c>
      <c r="B533" s="291"/>
      <c r="C533" s="29" t="str">
        <f t="shared" si="19"/>
        <v/>
      </c>
      <c r="D533" s="29" t="str">
        <f t="shared" si="18"/>
        <v/>
      </c>
      <c r="E533" s="295"/>
      <c r="F533" s="291"/>
    </row>
    <row r="534" spans="1:6" ht="23.25" hidden="1" customHeight="1">
      <c r="A534" s="29" t="s">
        <v>334</v>
      </c>
      <c r="B534" s="302" t="s">
        <v>715</v>
      </c>
      <c r="C534" s="29" t="str">
        <f t="shared" si="19"/>
        <v>家具・装備品製造業</v>
      </c>
      <c r="D534" s="29" t="str">
        <f t="shared" si="18"/>
        <v>家具・装備品製造業</v>
      </c>
      <c r="E534" s="295" t="str">
        <f t="shared" si="20"/>
        <v>、家具・装備品製造業</v>
      </c>
      <c r="F534" s="291"/>
    </row>
    <row r="535" spans="1:6" ht="23.25" hidden="1" customHeight="1">
      <c r="A535" s="29" t="s">
        <v>334</v>
      </c>
      <c r="B535" s="291"/>
      <c r="C535" s="29" t="str">
        <f t="shared" si="19"/>
        <v/>
      </c>
      <c r="D535" s="29" t="str">
        <f t="shared" si="18"/>
        <v/>
      </c>
      <c r="E535" s="295"/>
      <c r="F535" s="291"/>
    </row>
    <row r="536" spans="1:6" ht="23.25" hidden="1" customHeight="1">
      <c r="A536" s="29" t="s">
        <v>334</v>
      </c>
      <c r="B536" s="303" t="s">
        <v>716</v>
      </c>
      <c r="C536" s="294"/>
      <c r="D536" s="294" t="str">
        <f t="shared" si="18"/>
        <v/>
      </c>
      <c r="E536" s="295"/>
      <c r="F536" s="296" t="str">
        <f>E536&amp;E537&amp;E538&amp;E539&amp;E540&amp;E541&amp;E542&amp;E543&amp;E544&amp;E545&amp;E546&amp;E547&amp;E548&amp;E549&amp;E550&amp;E551</f>
        <v>、1300　主として管理事務を行う本社等（13家具・装備品製造業）、1309　その他の管理，補助的経済活動を行う事業所（13家具・装備品製造業）、、1311　木製家具製造業（漆塗りを除く）、1312　金属製家具製造業、1313　マットレス・組スプリング製造業、、1321　宗教用具製造業、、1331　建具製造業、、1391　事務所用・店舗用装備品製造業、1392　窓用・扉用日よけ，日本びょうぶ等製造業、1393　鏡縁・額縁製造業、1399　他に分類されない家具・装備品製造業</v>
      </c>
    </row>
    <row r="537" spans="1:6" ht="23.25" hidden="1" customHeight="1">
      <c r="A537" s="29" t="s">
        <v>334</v>
      </c>
      <c r="B537" s="302" t="s">
        <v>717</v>
      </c>
      <c r="C537" s="29" t="str">
        <f t="shared" si="19"/>
        <v>1300　　主として管理事務を行う本社等（13家具・装備品製造業）</v>
      </c>
      <c r="D537" s="29" t="str">
        <f t="shared" si="18"/>
        <v>1300　主として管理事務を行う本社等（13家具・装備品製造業）</v>
      </c>
      <c r="E537" s="295" t="str">
        <f t="shared" si="20"/>
        <v>、1300　主として管理事務を行う本社等（13家具・装備品製造業）</v>
      </c>
      <c r="F537" s="291"/>
    </row>
    <row r="538" spans="1:6" ht="23.25" hidden="1" customHeight="1">
      <c r="A538" s="29" t="s">
        <v>334</v>
      </c>
      <c r="B538" s="302" t="s">
        <v>718</v>
      </c>
      <c r="C538" s="29" t="str">
        <f t="shared" si="19"/>
        <v>1309　　その他の管理，補助的経済活動を行う事業所（13家具・装備品製造業）</v>
      </c>
      <c r="D538" s="29" t="str">
        <f t="shared" si="18"/>
        <v>1309　その他の管理，補助的経済活動を行う事業所（13家具・装備品製造業）</v>
      </c>
      <c r="E538" s="295" t="str">
        <f t="shared" si="20"/>
        <v>、1309　その他の管理，補助的経済活動を行う事業所（13家具・装備品製造業）</v>
      </c>
      <c r="F538" s="291"/>
    </row>
    <row r="539" spans="1:6" ht="23.25" hidden="1" customHeight="1">
      <c r="A539" s="29" t="s">
        <v>334</v>
      </c>
      <c r="B539" s="302" t="s">
        <v>719</v>
      </c>
      <c r="D539" s="29" t="str">
        <f t="shared" si="18"/>
        <v/>
      </c>
      <c r="E539" s="295" t="str">
        <f t="shared" si="20"/>
        <v>、</v>
      </c>
      <c r="F539" s="291"/>
    </row>
    <row r="540" spans="1:6" ht="23.25" hidden="1" customHeight="1">
      <c r="A540" s="29" t="s">
        <v>334</v>
      </c>
      <c r="B540" s="302" t="s">
        <v>720</v>
      </c>
      <c r="C540" s="29" t="str">
        <f t="shared" si="19"/>
        <v>1311　　木製家具製造業（漆塗りを除く）</v>
      </c>
      <c r="D540" s="29" t="str">
        <f t="shared" si="18"/>
        <v>1311　木製家具製造業（漆塗りを除く）</v>
      </c>
      <c r="E540" s="295" t="str">
        <f t="shared" si="20"/>
        <v>、1311　木製家具製造業（漆塗りを除く）</v>
      </c>
      <c r="F540" s="291"/>
    </row>
    <row r="541" spans="1:6" ht="23.25" hidden="1" customHeight="1">
      <c r="A541" s="29" t="s">
        <v>334</v>
      </c>
      <c r="B541" s="302" t="s">
        <v>721</v>
      </c>
      <c r="C541" s="29" t="str">
        <f t="shared" si="19"/>
        <v>1312　　金属製家具製造業</v>
      </c>
      <c r="D541" s="29" t="str">
        <f t="shared" si="18"/>
        <v>1312　金属製家具製造業</v>
      </c>
      <c r="E541" s="295" t="str">
        <f t="shared" si="20"/>
        <v>、1312　金属製家具製造業</v>
      </c>
      <c r="F541" s="291"/>
    </row>
    <row r="542" spans="1:6" ht="23.25" hidden="1" customHeight="1">
      <c r="A542" s="29" t="s">
        <v>334</v>
      </c>
      <c r="B542" s="302" t="s">
        <v>722</v>
      </c>
      <c r="C542" s="29" t="str">
        <f t="shared" si="19"/>
        <v>1313　　マットレス・組スプリング製造業</v>
      </c>
      <c r="D542" s="29" t="str">
        <f t="shared" si="18"/>
        <v>1313　マットレス・組スプリング製造業</v>
      </c>
      <c r="E542" s="295" t="str">
        <f t="shared" si="20"/>
        <v>、1313　マットレス・組スプリング製造業</v>
      </c>
      <c r="F542" s="291"/>
    </row>
    <row r="543" spans="1:6" ht="23.25" hidden="1" customHeight="1">
      <c r="A543" s="29" t="s">
        <v>334</v>
      </c>
      <c r="B543" s="302" t="s">
        <v>723</v>
      </c>
      <c r="D543" s="29" t="str">
        <f t="shared" si="18"/>
        <v/>
      </c>
      <c r="E543" s="295" t="str">
        <f t="shared" si="20"/>
        <v>、</v>
      </c>
      <c r="F543" s="291"/>
    </row>
    <row r="544" spans="1:6" ht="23.25" hidden="1" customHeight="1">
      <c r="A544" s="29" t="s">
        <v>334</v>
      </c>
      <c r="B544" s="302" t="s">
        <v>724</v>
      </c>
      <c r="C544" s="29" t="str">
        <f t="shared" si="19"/>
        <v>1321　　宗教用具製造業</v>
      </c>
      <c r="D544" s="29" t="str">
        <f t="shared" si="18"/>
        <v>1321　宗教用具製造業</v>
      </c>
      <c r="E544" s="295" t="str">
        <f t="shared" si="20"/>
        <v>、1321　宗教用具製造業</v>
      </c>
      <c r="F544" s="291"/>
    </row>
    <row r="545" spans="1:6" ht="23.25" hidden="1" customHeight="1">
      <c r="A545" s="29" t="s">
        <v>334</v>
      </c>
      <c r="B545" s="302" t="s">
        <v>725</v>
      </c>
      <c r="D545" s="29" t="str">
        <f t="shared" si="18"/>
        <v/>
      </c>
      <c r="E545" s="295" t="str">
        <f t="shared" si="20"/>
        <v>、</v>
      </c>
      <c r="F545" s="291"/>
    </row>
    <row r="546" spans="1:6" ht="23.25" hidden="1" customHeight="1">
      <c r="A546" s="29" t="s">
        <v>334</v>
      </c>
      <c r="B546" s="302" t="s">
        <v>726</v>
      </c>
      <c r="C546" s="29" t="str">
        <f t="shared" si="19"/>
        <v>1331　　建具製造業</v>
      </c>
      <c r="D546" s="29" t="str">
        <f t="shared" si="18"/>
        <v>1331　建具製造業</v>
      </c>
      <c r="E546" s="295" t="str">
        <f t="shared" si="20"/>
        <v>、1331　建具製造業</v>
      </c>
      <c r="F546" s="291"/>
    </row>
    <row r="547" spans="1:6" ht="23.25" hidden="1" customHeight="1">
      <c r="A547" s="29" t="s">
        <v>334</v>
      </c>
      <c r="B547" s="302" t="s">
        <v>727</v>
      </c>
      <c r="D547" s="29" t="str">
        <f t="shared" si="18"/>
        <v/>
      </c>
      <c r="E547" s="295" t="str">
        <f t="shared" si="20"/>
        <v>、</v>
      </c>
      <c r="F547" s="291"/>
    </row>
    <row r="548" spans="1:6" ht="23.25" hidden="1" customHeight="1">
      <c r="A548" s="29" t="s">
        <v>334</v>
      </c>
      <c r="B548" s="302" t="s">
        <v>728</v>
      </c>
      <c r="C548" s="29" t="str">
        <f t="shared" si="19"/>
        <v>1391　　事務所用・店舗用装備品製造業</v>
      </c>
      <c r="D548" s="29" t="str">
        <f t="shared" si="18"/>
        <v>1391　事務所用・店舗用装備品製造業</v>
      </c>
      <c r="E548" s="295" t="str">
        <f t="shared" si="20"/>
        <v>、1391　事務所用・店舗用装備品製造業</v>
      </c>
      <c r="F548" s="291"/>
    </row>
    <row r="549" spans="1:6" ht="23.25" hidden="1" customHeight="1">
      <c r="A549" s="29" t="s">
        <v>334</v>
      </c>
      <c r="B549" s="302" t="s">
        <v>729</v>
      </c>
      <c r="C549" s="29" t="str">
        <f t="shared" si="19"/>
        <v>1392　　窓用・扉用日よけ，日本びょうぶ等製造業</v>
      </c>
      <c r="D549" s="29" t="str">
        <f t="shared" si="18"/>
        <v>1392　窓用・扉用日よけ，日本びょうぶ等製造業</v>
      </c>
      <c r="E549" s="295" t="str">
        <f t="shared" si="20"/>
        <v>、1392　窓用・扉用日よけ，日本びょうぶ等製造業</v>
      </c>
      <c r="F549" s="291"/>
    </row>
    <row r="550" spans="1:6" ht="23.25" hidden="1" customHeight="1">
      <c r="A550" s="29" t="s">
        <v>334</v>
      </c>
      <c r="B550" s="302" t="s">
        <v>730</v>
      </c>
      <c r="C550" s="29" t="str">
        <f t="shared" si="19"/>
        <v>1393　　鏡縁・額縁製造業</v>
      </c>
      <c r="D550" s="29" t="str">
        <f t="shared" si="18"/>
        <v>1393　鏡縁・額縁製造業</v>
      </c>
      <c r="E550" s="295" t="str">
        <f t="shared" si="20"/>
        <v>、1393　鏡縁・額縁製造業</v>
      </c>
      <c r="F550" s="291"/>
    </row>
    <row r="551" spans="1:6" ht="23.25" hidden="1" customHeight="1">
      <c r="A551" s="29" t="s">
        <v>334</v>
      </c>
      <c r="B551" s="302" t="s">
        <v>731</v>
      </c>
      <c r="C551" s="29" t="str">
        <f t="shared" si="19"/>
        <v>1399　　他に分類されない家具・装備品製造業</v>
      </c>
      <c r="D551" s="29" t="str">
        <f t="shared" si="18"/>
        <v>1399　他に分類されない家具・装備品製造業</v>
      </c>
      <c r="E551" s="295" t="str">
        <f t="shared" si="20"/>
        <v>、1399　他に分類されない家具・装備品製造業</v>
      </c>
      <c r="F551" s="291"/>
    </row>
    <row r="552" spans="1:6" ht="23.25" hidden="1" customHeight="1">
      <c r="A552" s="29" t="s">
        <v>334</v>
      </c>
      <c r="B552" s="291"/>
      <c r="C552" s="29" t="str">
        <f t="shared" si="19"/>
        <v/>
      </c>
      <c r="D552" s="29" t="str">
        <f t="shared" si="18"/>
        <v/>
      </c>
      <c r="E552" s="295" t="str">
        <f t="shared" si="20"/>
        <v>、</v>
      </c>
      <c r="F552" s="291"/>
    </row>
    <row r="553" spans="1:6" ht="23.25" hidden="1" customHeight="1">
      <c r="A553" s="29" t="s">
        <v>334</v>
      </c>
      <c r="B553" s="302" t="s">
        <v>732</v>
      </c>
      <c r="C553" s="29" t="str">
        <f t="shared" si="19"/>
        <v>パルプ・紙・紙加工品製造業</v>
      </c>
      <c r="D553" s="29" t="str">
        <f t="shared" si="18"/>
        <v>パルプ・紙・紙加工品製造業</v>
      </c>
      <c r="E553" s="295" t="str">
        <f t="shared" si="20"/>
        <v>、パルプ・紙・紙加工品製造業</v>
      </c>
      <c r="F553" s="291"/>
    </row>
    <row r="554" spans="1:6" ht="23.25" hidden="1" customHeight="1">
      <c r="A554" s="29" t="s">
        <v>334</v>
      </c>
      <c r="B554" s="291"/>
      <c r="C554" s="29" t="str">
        <f t="shared" si="19"/>
        <v/>
      </c>
      <c r="D554" s="29" t="str">
        <f t="shared" si="18"/>
        <v/>
      </c>
      <c r="E554" s="295"/>
      <c r="F554" s="291"/>
    </row>
    <row r="555" spans="1:6" ht="23.25" hidden="1" customHeight="1">
      <c r="A555" s="29" t="s">
        <v>334</v>
      </c>
      <c r="B555" s="303" t="s">
        <v>733</v>
      </c>
      <c r="C555" s="294"/>
      <c r="D555" s="294" t="str">
        <f t="shared" si="18"/>
        <v/>
      </c>
      <c r="E555" s="295"/>
      <c r="F555" s="296" t="str">
        <f>E555&amp;E556&amp;E557&amp;E558&amp;E559&amp;E560&amp;E561&amp;E562&amp;E563&amp;E564&amp;E565&amp;E566&amp;E567&amp;E568&amp;E569&amp;E570&amp;E571&amp;E572&amp;E573&amp;E574&amp;E575&amp;E576&amp;E577&amp;E578&amp;E579&amp;E580&amp;E581</f>
        <v>、1400　主として管理事務を行う本社等（14パルプ・紙・紙加工品製造業）、1409　その他の管理，補助的経済活動を行う事業所（14パルプ・紙・紙加工品製造業）、1411　パルプ製造業、1421　洋紙製造業、1422　板紙製造業、1423　機械すき和紙製造業、1424　手すき和紙製造業、1431　塗工紙製造業（印刷用紙を除く）、1432　段ボール製造業、1433　壁紙・ふすま紙製造業、1441　事務用・学用紙製品製造業、1442　日用紙製品製造業、1449　その他の紙製品製造業、1451　重包装紙袋製造業、1452　角底紙袋製造業、1453　段ボール箱製造業、1454　紙器製造業、1499　その他のパルプ・紙・紙加工品製造業、印刷・同関連業</v>
      </c>
    </row>
    <row r="556" spans="1:6" ht="23.25" hidden="1" customHeight="1">
      <c r="A556" s="29" t="s">
        <v>334</v>
      </c>
      <c r="B556" s="302" t="s">
        <v>734</v>
      </c>
      <c r="C556" s="29" t="str">
        <f t="shared" si="19"/>
        <v>1400　　主として管理事務を行う本社等（14パルプ・紙・紙加工品製造業）</v>
      </c>
      <c r="D556" s="29" t="str">
        <f t="shared" si="18"/>
        <v>1400　主として管理事務を行う本社等（14パルプ・紙・紙加工品製造業）</v>
      </c>
      <c r="E556" s="295" t="str">
        <f t="shared" si="20"/>
        <v>、1400　主として管理事務を行う本社等（14パルプ・紙・紙加工品製造業）</v>
      </c>
      <c r="F556" s="291"/>
    </row>
    <row r="557" spans="1:6" ht="23.25" hidden="1" customHeight="1">
      <c r="A557" s="29" t="s">
        <v>334</v>
      </c>
      <c r="B557" s="302" t="s">
        <v>735</v>
      </c>
      <c r="C557" s="29" t="str">
        <f t="shared" si="19"/>
        <v>1409　　その他の管理，補助的経済活動を行う事業所（14パルプ・紙・紙加工品製造業）</v>
      </c>
      <c r="D557" s="29" t="str">
        <f t="shared" si="18"/>
        <v>1409　その他の管理，補助的経済活動を行う事業所（14パルプ・紙・紙加工品製造業）</v>
      </c>
      <c r="E557" s="295" t="str">
        <f t="shared" si="20"/>
        <v>、1409　その他の管理，補助的経済活動を行う事業所（14パルプ・紙・紙加工品製造業）</v>
      </c>
      <c r="F557" s="291"/>
    </row>
    <row r="558" spans="1:6" ht="23.25" hidden="1" customHeight="1">
      <c r="A558" s="29" t="s">
        <v>334</v>
      </c>
      <c r="B558" s="302" t="s">
        <v>736</v>
      </c>
      <c r="D558" s="29" t="str">
        <f t="shared" si="18"/>
        <v/>
      </c>
      <c r="E558" s="295"/>
      <c r="F558" s="291"/>
    </row>
    <row r="559" spans="1:6" ht="23.25" hidden="1" customHeight="1">
      <c r="A559" s="29" t="s">
        <v>334</v>
      </c>
      <c r="B559" s="302" t="s">
        <v>737</v>
      </c>
      <c r="C559" s="29" t="str">
        <f t="shared" si="19"/>
        <v>1411　　パルプ製造業</v>
      </c>
      <c r="D559" s="29" t="str">
        <f t="shared" si="18"/>
        <v>1411　パルプ製造業</v>
      </c>
      <c r="E559" s="295" t="str">
        <f t="shared" si="20"/>
        <v>、1411　パルプ製造業</v>
      </c>
      <c r="F559" s="291"/>
    </row>
    <row r="560" spans="1:6" ht="23.25" hidden="1" customHeight="1">
      <c r="A560" s="29" t="s">
        <v>334</v>
      </c>
      <c r="B560" s="302" t="s">
        <v>738</v>
      </c>
      <c r="D560" s="29" t="str">
        <f t="shared" si="18"/>
        <v/>
      </c>
      <c r="E560" s="295"/>
      <c r="F560" s="291"/>
    </row>
    <row r="561" spans="1:6" ht="23.25" hidden="1" customHeight="1">
      <c r="A561" s="29" t="s">
        <v>334</v>
      </c>
      <c r="B561" s="302" t="s">
        <v>739</v>
      </c>
      <c r="C561" s="29" t="str">
        <f t="shared" si="19"/>
        <v>1421　　洋紙製造業</v>
      </c>
      <c r="D561" s="29" t="str">
        <f t="shared" si="18"/>
        <v>1421　洋紙製造業</v>
      </c>
      <c r="E561" s="295" t="str">
        <f t="shared" si="20"/>
        <v>、1421　洋紙製造業</v>
      </c>
      <c r="F561" s="291"/>
    </row>
    <row r="562" spans="1:6" ht="23.25" hidden="1" customHeight="1">
      <c r="A562" s="29" t="s">
        <v>334</v>
      </c>
      <c r="B562" s="302" t="s">
        <v>740</v>
      </c>
      <c r="C562" s="29" t="str">
        <f t="shared" si="19"/>
        <v>1422　　板紙製造業</v>
      </c>
      <c r="D562" s="29" t="str">
        <f t="shared" si="18"/>
        <v>1422　板紙製造業</v>
      </c>
      <c r="E562" s="295" t="str">
        <f t="shared" si="20"/>
        <v>、1422　板紙製造業</v>
      </c>
      <c r="F562" s="291"/>
    </row>
    <row r="563" spans="1:6" ht="23.25" hidden="1" customHeight="1">
      <c r="A563" s="29" t="s">
        <v>334</v>
      </c>
      <c r="B563" s="302" t="s">
        <v>741</v>
      </c>
      <c r="C563" s="29" t="str">
        <f t="shared" si="19"/>
        <v>1423　　機械すき和紙製造業</v>
      </c>
      <c r="D563" s="29" t="str">
        <f t="shared" si="18"/>
        <v>1423　機械すき和紙製造業</v>
      </c>
      <c r="E563" s="295" t="str">
        <f t="shared" si="20"/>
        <v>、1423　機械すき和紙製造業</v>
      </c>
      <c r="F563" s="291"/>
    </row>
    <row r="564" spans="1:6" ht="23.25" hidden="1" customHeight="1">
      <c r="A564" s="29" t="s">
        <v>334</v>
      </c>
      <c r="B564" s="302" t="s">
        <v>742</v>
      </c>
      <c r="C564" s="29" t="str">
        <f t="shared" si="19"/>
        <v>1424　　手すき和紙製造業</v>
      </c>
      <c r="D564" s="29" t="str">
        <f t="shared" si="18"/>
        <v>1424　手すき和紙製造業</v>
      </c>
      <c r="E564" s="295" t="str">
        <f t="shared" si="20"/>
        <v>、1424　手すき和紙製造業</v>
      </c>
      <c r="F564" s="291"/>
    </row>
    <row r="565" spans="1:6" ht="23.25" hidden="1" customHeight="1">
      <c r="A565" s="29" t="s">
        <v>334</v>
      </c>
      <c r="B565" s="302" t="s">
        <v>743</v>
      </c>
      <c r="D565" s="29" t="str">
        <f t="shared" ref="D565:D628" si="21">TRIM(C565)</f>
        <v/>
      </c>
      <c r="E565" s="295"/>
      <c r="F565" s="291"/>
    </row>
    <row r="566" spans="1:6" ht="23.25" hidden="1" customHeight="1">
      <c r="A566" s="29" t="s">
        <v>334</v>
      </c>
      <c r="B566" s="302" t="s">
        <v>744</v>
      </c>
      <c r="C566" s="29" t="str">
        <f t="shared" ref="C566:C628" si="22">MID(B566,7,50)</f>
        <v>1431　　塗工紙製造業（印刷用紙を除く）</v>
      </c>
      <c r="D566" s="29" t="str">
        <f t="shared" si="21"/>
        <v>1431　塗工紙製造業（印刷用紙を除く）</v>
      </c>
      <c r="E566" s="295" t="str">
        <f t="shared" ref="E566:E628" si="23">A566&amp;D566</f>
        <v>、1431　塗工紙製造業（印刷用紙を除く）</v>
      </c>
      <c r="F566" s="291"/>
    </row>
    <row r="567" spans="1:6" ht="23.25" hidden="1" customHeight="1">
      <c r="A567" s="29" t="s">
        <v>334</v>
      </c>
      <c r="B567" s="302" t="s">
        <v>745</v>
      </c>
      <c r="C567" s="29" t="str">
        <f t="shared" si="22"/>
        <v>1432　　段ボール製造業</v>
      </c>
      <c r="D567" s="29" t="str">
        <f t="shared" si="21"/>
        <v>1432　段ボール製造業</v>
      </c>
      <c r="E567" s="295" t="str">
        <f t="shared" si="23"/>
        <v>、1432　段ボール製造業</v>
      </c>
      <c r="F567" s="291"/>
    </row>
    <row r="568" spans="1:6" ht="23.25" hidden="1" customHeight="1">
      <c r="A568" s="29" t="s">
        <v>334</v>
      </c>
      <c r="B568" s="302" t="s">
        <v>746</v>
      </c>
      <c r="C568" s="29" t="str">
        <f t="shared" si="22"/>
        <v>1433　　壁紙・ふすま紙製造業</v>
      </c>
      <c r="D568" s="29" t="str">
        <f t="shared" si="21"/>
        <v>1433　壁紙・ふすま紙製造業</v>
      </c>
      <c r="E568" s="295" t="str">
        <f t="shared" si="23"/>
        <v>、1433　壁紙・ふすま紙製造業</v>
      </c>
      <c r="F568" s="291"/>
    </row>
    <row r="569" spans="1:6" ht="23.25" hidden="1" customHeight="1">
      <c r="A569" s="29" t="s">
        <v>334</v>
      </c>
      <c r="B569" s="302" t="s">
        <v>747</v>
      </c>
      <c r="D569" s="29" t="str">
        <f t="shared" si="21"/>
        <v/>
      </c>
      <c r="E569" s="295"/>
      <c r="F569" s="291"/>
    </row>
    <row r="570" spans="1:6" ht="23.25" hidden="1" customHeight="1">
      <c r="A570" s="29" t="s">
        <v>334</v>
      </c>
      <c r="B570" s="302" t="s">
        <v>748</v>
      </c>
      <c r="C570" s="29" t="str">
        <f t="shared" si="22"/>
        <v>1441　　事務用・学用紙製品製造業</v>
      </c>
      <c r="D570" s="29" t="str">
        <f t="shared" si="21"/>
        <v>1441　事務用・学用紙製品製造業</v>
      </c>
      <c r="E570" s="295" t="str">
        <f t="shared" si="23"/>
        <v>、1441　事務用・学用紙製品製造業</v>
      </c>
      <c r="F570" s="291"/>
    </row>
    <row r="571" spans="1:6" ht="23.25" hidden="1" customHeight="1">
      <c r="A571" s="29" t="s">
        <v>334</v>
      </c>
      <c r="B571" s="302" t="s">
        <v>749</v>
      </c>
      <c r="C571" s="29" t="str">
        <f t="shared" si="22"/>
        <v>1442　　日用紙製品製造業</v>
      </c>
      <c r="D571" s="29" t="str">
        <f t="shared" si="21"/>
        <v>1442　日用紙製品製造業</v>
      </c>
      <c r="E571" s="295" t="str">
        <f t="shared" si="23"/>
        <v>、1442　日用紙製品製造業</v>
      </c>
      <c r="F571" s="291"/>
    </row>
    <row r="572" spans="1:6" ht="23.25" hidden="1" customHeight="1">
      <c r="A572" s="29" t="s">
        <v>334</v>
      </c>
      <c r="B572" s="302" t="s">
        <v>750</v>
      </c>
      <c r="C572" s="29" t="str">
        <f t="shared" si="22"/>
        <v>1449　　その他の紙製品製造業</v>
      </c>
      <c r="D572" s="29" t="str">
        <f t="shared" si="21"/>
        <v>1449　その他の紙製品製造業</v>
      </c>
      <c r="E572" s="295" t="str">
        <f t="shared" si="23"/>
        <v>、1449　その他の紙製品製造業</v>
      </c>
      <c r="F572" s="291"/>
    </row>
    <row r="573" spans="1:6" ht="23.25" hidden="1" customHeight="1">
      <c r="A573" s="29" t="s">
        <v>334</v>
      </c>
      <c r="B573" s="302" t="s">
        <v>751</v>
      </c>
      <c r="D573" s="29" t="str">
        <f t="shared" si="21"/>
        <v/>
      </c>
      <c r="E573" s="295"/>
      <c r="F573" s="291"/>
    </row>
    <row r="574" spans="1:6" ht="23.25" hidden="1" customHeight="1">
      <c r="A574" s="29" t="s">
        <v>334</v>
      </c>
      <c r="B574" s="302" t="s">
        <v>752</v>
      </c>
      <c r="C574" s="29" t="str">
        <f t="shared" si="22"/>
        <v>1451　　重包装紙袋製造業</v>
      </c>
      <c r="D574" s="29" t="str">
        <f t="shared" si="21"/>
        <v>1451　重包装紙袋製造業</v>
      </c>
      <c r="E574" s="295" t="str">
        <f t="shared" si="23"/>
        <v>、1451　重包装紙袋製造業</v>
      </c>
      <c r="F574" s="291"/>
    </row>
    <row r="575" spans="1:6" ht="23.25" hidden="1" customHeight="1">
      <c r="A575" s="29" t="s">
        <v>334</v>
      </c>
      <c r="B575" s="302" t="s">
        <v>753</v>
      </c>
      <c r="C575" s="29" t="str">
        <f t="shared" si="22"/>
        <v>1452　　角底紙袋製造業</v>
      </c>
      <c r="D575" s="29" t="str">
        <f t="shared" si="21"/>
        <v>1452　角底紙袋製造業</v>
      </c>
      <c r="E575" s="295" t="str">
        <f t="shared" si="23"/>
        <v>、1452　角底紙袋製造業</v>
      </c>
      <c r="F575" s="291"/>
    </row>
    <row r="576" spans="1:6" ht="23.25" hidden="1" customHeight="1">
      <c r="A576" s="29" t="s">
        <v>334</v>
      </c>
      <c r="B576" s="302" t="s">
        <v>754</v>
      </c>
      <c r="C576" s="29" t="str">
        <f t="shared" si="22"/>
        <v>1453　　段ボール箱製造業</v>
      </c>
      <c r="D576" s="29" t="str">
        <f t="shared" si="21"/>
        <v>1453　段ボール箱製造業</v>
      </c>
      <c r="E576" s="295" t="str">
        <f t="shared" si="23"/>
        <v>、1453　段ボール箱製造業</v>
      </c>
      <c r="F576" s="291"/>
    </row>
    <row r="577" spans="1:6" ht="23.25" hidden="1" customHeight="1">
      <c r="A577" s="29" t="s">
        <v>334</v>
      </c>
      <c r="B577" s="302" t="s">
        <v>755</v>
      </c>
      <c r="C577" s="29" t="str">
        <f t="shared" si="22"/>
        <v>1454　　紙器製造業</v>
      </c>
      <c r="D577" s="29" t="str">
        <f t="shared" si="21"/>
        <v>1454　紙器製造業</v>
      </c>
      <c r="E577" s="295" t="str">
        <f t="shared" si="23"/>
        <v>、1454　紙器製造業</v>
      </c>
      <c r="F577" s="291"/>
    </row>
    <row r="578" spans="1:6" ht="23.25" hidden="1" customHeight="1">
      <c r="A578" s="29" t="s">
        <v>334</v>
      </c>
      <c r="B578" s="302" t="s">
        <v>756</v>
      </c>
      <c r="D578" s="29" t="str">
        <f t="shared" si="21"/>
        <v/>
      </c>
      <c r="E578" s="295"/>
      <c r="F578" s="291"/>
    </row>
    <row r="579" spans="1:6" ht="23.25" hidden="1" customHeight="1">
      <c r="A579" s="29" t="s">
        <v>334</v>
      </c>
      <c r="B579" s="302" t="s">
        <v>757</v>
      </c>
      <c r="C579" s="29" t="str">
        <f t="shared" si="22"/>
        <v>1499　　その他のパルプ・紙・紙加工品製造業</v>
      </c>
      <c r="D579" s="29" t="str">
        <f t="shared" si="21"/>
        <v>1499　その他のパルプ・紙・紙加工品製造業</v>
      </c>
      <c r="E579" s="295" t="str">
        <f t="shared" si="23"/>
        <v>、1499　その他のパルプ・紙・紙加工品製造業</v>
      </c>
      <c r="F579" s="291"/>
    </row>
    <row r="580" spans="1:6" ht="23.25" hidden="1" customHeight="1">
      <c r="A580" s="29" t="s">
        <v>334</v>
      </c>
      <c r="B580" s="291"/>
      <c r="C580" s="29" t="str">
        <f t="shared" si="22"/>
        <v/>
      </c>
      <c r="D580" s="29" t="str">
        <f t="shared" si="21"/>
        <v/>
      </c>
      <c r="E580" s="295"/>
      <c r="F580" s="291"/>
    </row>
    <row r="581" spans="1:6" ht="23.25" hidden="1" customHeight="1">
      <c r="A581" s="29" t="s">
        <v>334</v>
      </c>
      <c r="B581" s="302" t="s">
        <v>758</v>
      </c>
      <c r="C581" s="29" t="str">
        <f t="shared" si="22"/>
        <v>印刷・同関連業</v>
      </c>
      <c r="D581" s="29" t="str">
        <f t="shared" si="21"/>
        <v>印刷・同関連業</v>
      </c>
      <c r="E581" s="295" t="str">
        <f t="shared" si="23"/>
        <v>、印刷・同関連業</v>
      </c>
      <c r="F581" s="291"/>
    </row>
    <row r="582" spans="1:6" ht="23.25" hidden="1" customHeight="1">
      <c r="A582" s="29" t="s">
        <v>334</v>
      </c>
      <c r="B582" s="291"/>
      <c r="C582" s="29" t="str">
        <f t="shared" si="22"/>
        <v/>
      </c>
      <c r="D582" s="29" t="str">
        <f t="shared" si="21"/>
        <v/>
      </c>
      <c r="E582" s="295"/>
      <c r="F582" s="291"/>
    </row>
    <row r="583" spans="1:6" ht="23.25" hidden="1" customHeight="1">
      <c r="A583" s="29" t="s">
        <v>334</v>
      </c>
      <c r="B583" s="303" t="s">
        <v>759</v>
      </c>
      <c r="C583" s="294"/>
      <c r="D583" s="294" t="str">
        <f t="shared" si="21"/>
        <v/>
      </c>
      <c r="E583" s="295"/>
      <c r="F583" s="296" t="str">
        <f>E583&amp;E584&amp;E585&amp;E586&amp;E587&amp;E588&amp;E589&amp;E590&amp;E591&amp;E592&amp;E593&amp;E594&amp;E595&amp;E596&amp;E597&amp;E598</f>
        <v>、1500　主として管理事務を行う本社等（15印刷・同関連業）、1509　その他の管理，補助的経済活動を行う事業所（15印刷・同関連業）、1511　オフセット印刷業（紙に対するもの）、1512　オフセット印刷以外の印刷業（紙に対するもの）、1513　紙以外の印刷業、1521　製版業、1531　製本業、1532　印刷物加工業、1591　印刷関連サービス業、化学工業</v>
      </c>
    </row>
    <row r="584" spans="1:6" ht="23.25" hidden="1" customHeight="1">
      <c r="A584" s="29" t="s">
        <v>334</v>
      </c>
      <c r="B584" s="302" t="s">
        <v>760</v>
      </c>
      <c r="C584" s="29" t="str">
        <f t="shared" si="22"/>
        <v>1500　　主として管理事務を行う本社等（15印刷・同関連業）</v>
      </c>
      <c r="D584" s="29" t="str">
        <f t="shared" si="21"/>
        <v>1500　主として管理事務を行う本社等（15印刷・同関連業）</v>
      </c>
      <c r="E584" s="295" t="str">
        <f t="shared" si="23"/>
        <v>、1500　主として管理事務を行う本社等（15印刷・同関連業）</v>
      </c>
      <c r="F584" s="291"/>
    </row>
    <row r="585" spans="1:6" ht="23.25" hidden="1" customHeight="1">
      <c r="A585" s="29" t="s">
        <v>334</v>
      </c>
      <c r="B585" s="302" t="s">
        <v>761</v>
      </c>
      <c r="C585" s="29" t="str">
        <f t="shared" si="22"/>
        <v>1509　　その他の管理，補助的経済活動を行う事業所（15印刷・同関連業）</v>
      </c>
      <c r="D585" s="29" t="str">
        <f t="shared" si="21"/>
        <v>1509　その他の管理，補助的経済活動を行う事業所（15印刷・同関連業）</v>
      </c>
      <c r="E585" s="295" t="str">
        <f t="shared" si="23"/>
        <v>、1509　その他の管理，補助的経済活動を行う事業所（15印刷・同関連業）</v>
      </c>
      <c r="F585" s="291"/>
    </row>
    <row r="586" spans="1:6" ht="23.25" hidden="1" customHeight="1">
      <c r="A586" s="29" t="s">
        <v>334</v>
      </c>
      <c r="B586" s="302" t="s">
        <v>762</v>
      </c>
      <c r="D586" s="29" t="str">
        <f t="shared" si="21"/>
        <v/>
      </c>
      <c r="E586" s="295"/>
      <c r="F586" s="291"/>
    </row>
    <row r="587" spans="1:6" ht="23.25" hidden="1" customHeight="1">
      <c r="A587" s="29" t="s">
        <v>334</v>
      </c>
      <c r="B587" s="302" t="s">
        <v>763</v>
      </c>
      <c r="C587" s="29" t="str">
        <f t="shared" si="22"/>
        <v>1511　　オフセット印刷業（紙に対するもの）</v>
      </c>
      <c r="D587" s="29" t="str">
        <f t="shared" si="21"/>
        <v>1511　オフセット印刷業（紙に対するもの）</v>
      </c>
      <c r="E587" s="295" t="str">
        <f t="shared" si="23"/>
        <v>、1511　オフセット印刷業（紙に対するもの）</v>
      </c>
      <c r="F587" s="291"/>
    </row>
    <row r="588" spans="1:6" ht="23.25" hidden="1" customHeight="1">
      <c r="A588" s="29" t="s">
        <v>334</v>
      </c>
      <c r="B588" s="302" t="s">
        <v>764</v>
      </c>
      <c r="C588" s="29" t="str">
        <f t="shared" si="22"/>
        <v>1512　　オフセット印刷以外の印刷業（紙に対するもの）</v>
      </c>
      <c r="D588" s="29" t="str">
        <f t="shared" si="21"/>
        <v>1512　オフセット印刷以外の印刷業（紙に対するもの）</v>
      </c>
      <c r="E588" s="295" t="str">
        <f t="shared" si="23"/>
        <v>、1512　オフセット印刷以外の印刷業（紙に対するもの）</v>
      </c>
      <c r="F588" s="291"/>
    </row>
    <row r="589" spans="1:6" ht="23.25" hidden="1" customHeight="1">
      <c r="A589" s="29" t="s">
        <v>334</v>
      </c>
      <c r="B589" s="302" t="s">
        <v>765</v>
      </c>
      <c r="C589" s="29" t="str">
        <f t="shared" si="22"/>
        <v>1513　　紙以外の印刷業</v>
      </c>
      <c r="D589" s="29" t="str">
        <f t="shared" si="21"/>
        <v>1513　紙以外の印刷業</v>
      </c>
      <c r="E589" s="295" t="str">
        <f t="shared" si="23"/>
        <v>、1513　紙以外の印刷業</v>
      </c>
      <c r="F589" s="291"/>
    </row>
    <row r="590" spans="1:6" ht="23.25" hidden="1" customHeight="1">
      <c r="A590" s="29" t="s">
        <v>334</v>
      </c>
      <c r="B590" s="302" t="s">
        <v>766</v>
      </c>
      <c r="D590" s="29" t="str">
        <f t="shared" si="21"/>
        <v/>
      </c>
      <c r="E590" s="295"/>
      <c r="F590" s="291"/>
    </row>
    <row r="591" spans="1:6" ht="23.25" hidden="1" customHeight="1">
      <c r="A591" s="29" t="s">
        <v>334</v>
      </c>
      <c r="B591" s="302" t="s">
        <v>767</v>
      </c>
      <c r="C591" s="29" t="str">
        <f t="shared" si="22"/>
        <v>1521　　製版業</v>
      </c>
      <c r="D591" s="29" t="str">
        <f t="shared" si="21"/>
        <v>1521　製版業</v>
      </c>
      <c r="E591" s="295" t="str">
        <f t="shared" si="23"/>
        <v>、1521　製版業</v>
      </c>
      <c r="F591" s="291"/>
    </row>
    <row r="592" spans="1:6" ht="23.25" hidden="1" customHeight="1">
      <c r="A592" s="29" t="s">
        <v>334</v>
      </c>
      <c r="B592" s="302" t="s">
        <v>768</v>
      </c>
      <c r="D592" s="29" t="str">
        <f t="shared" si="21"/>
        <v/>
      </c>
      <c r="E592" s="295"/>
      <c r="F592" s="291"/>
    </row>
    <row r="593" spans="1:6" ht="23.25" hidden="1" customHeight="1">
      <c r="A593" s="29" t="s">
        <v>334</v>
      </c>
      <c r="B593" s="302" t="s">
        <v>769</v>
      </c>
      <c r="C593" s="29" t="str">
        <f t="shared" si="22"/>
        <v>1531　　製本業</v>
      </c>
      <c r="D593" s="29" t="str">
        <f t="shared" si="21"/>
        <v>1531　製本業</v>
      </c>
      <c r="E593" s="295" t="str">
        <f t="shared" si="23"/>
        <v>、1531　製本業</v>
      </c>
      <c r="F593" s="291"/>
    </row>
    <row r="594" spans="1:6" ht="23.25" hidden="1" customHeight="1">
      <c r="A594" s="29" t="s">
        <v>334</v>
      </c>
      <c r="B594" s="302" t="s">
        <v>770</v>
      </c>
      <c r="C594" s="29" t="str">
        <f t="shared" si="22"/>
        <v>1532　　印刷物加工業</v>
      </c>
      <c r="D594" s="29" t="str">
        <f t="shared" si="21"/>
        <v>1532　印刷物加工業</v>
      </c>
      <c r="E594" s="295" t="str">
        <f t="shared" si="23"/>
        <v>、1532　印刷物加工業</v>
      </c>
      <c r="F594" s="291"/>
    </row>
    <row r="595" spans="1:6" ht="23.25" hidden="1" customHeight="1">
      <c r="A595" s="29" t="s">
        <v>334</v>
      </c>
      <c r="B595" s="302" t="s">
        <v>771</v>
      </c>
      <c r="D595" s="29" t="str">
        <f t="shared" si="21"/>
        <v/>
      </c>
      <c r="E595" s="295"/>
      <c r="F595" s="291"/>
    </row>
    <row r="596" spans="1:6" ht="23.25" hidden="1" customHeight="1">
      <c r="A596" s="29" t="s">
        <v>334</v>
      </c>
      <c r="B596" s="302" t="s">
        <v>772</v>
      </c>
      <c r="C596" s="29" t="str">
        <f t="shared" si="22"/>
        <v>1591　　印刷関連サービス業</v>
      </c>
      <c r="D596" s="29" t="str">
        <f t="shared" si="21"/>
        <v>1591　印刷関連サービス業</v>
      </c>
      <c r="E596" s="295" t="str">
        <f t="shared" si="23"/>
        <v>、1591　印刷関連サービス業</v>
      </c>
      <c r="F596" s="291"/>
    </row>
    <row r="597" spans="1:6" ht="23.25" hidden="1" customHeight="1">
      <c r="A597" s="29" t="s">
        <v>334</v>
      </c>
      <c r="B597" s="291"/>
      <c r="C597" s="29" t="str">
        <f t="shared" si="22"/>
        <v/>
      </c>
      <c r="D597" s="29" t="str">
        <f t="shared" si="21"/>
        <v/>
      </c>
      <c r="E597" s="295"/>
      <c r="F597" s="291"/>
    </row>
    <row r="598" spans="1:6" ht="23.25" hidden="1" customHeight="1">
      <c r="A598" s="29" t="s">
        <v>334</v>
      </c>
      <c r="B598" s="302" t="s">
        <v>773</v>
      </c>
      <c r="C598" s="29" t="str">
        <f t="shared" si="22"/>
        <v>化学工業</v>
      </c>
      <c r="D598" s="29" t="str">
        <f t="shared" si="21"/>
        <v>化学工業</v>
      </c>
      <c r="E598" s="295" t="str">
        <f t="shared" si="23"/>
        <v>、化学工業</v>
      </c>
      <c r="F598" s="291"/>
    </row>
    <row r="599" spans="1:6" ht="23.25" hidden="1" customHeight="1">
      <c r="A599" s="29" t="s">
        <v>334</v>
      </c>
      <c r="B599" s="291"/>
      <c r="C599" s="29" t="str">
        <f t="shared" si="22"/>
        <v/>
      </c>
      <c r="D599" s="29" t="str">
        <f t="shared" si="21"/>
        <v/>
      </c>
      <c r="E599" s="295"/>
      <c r="F599" s="291"/>
    </row>
    <row r="600" spans="1:6" ht="23.25" hidden="1" customHeight="1">
      <c r="A600" s="29" t="s">
        <v>334</v>
      </c>
      <c r="B600" s="303" t="s">
        <v>774</v>
      </c>
      <c r="C600" s="294"/>
      <c r="D600" s="294" t="str">
        <f t="shared" si="21"/>
        <v/>
      </c>
      <c r="E600" s="295"/>
      <c r="F600" s="296" t="str">
        <f>E600&amp;E601&amp;E602&amp;E603&amp;E604&amp;E605&amp;E606&amp;E607&amp;E608&amp;E609&amp;E610&amp;E611&amp;E612&amp;E613&amp;E614&amp;E615&amp;E616&amp;E617&amp;E618&amp;E619&amp;E620&amp;E621&amp;E622&amp;E623&amp;E624&amp;E625&amp;E626&amp;E627&amp;E628&amp;E629&amp;E630&amp;E631&amp;E632&amp;E633&amp;E634&amp;E635&amp;E636&amp;E637&amp;E638&amp;E639&amp;E640&amp;E641&amp;E642&amp;E643&amp;E644&amp;E645&amp;E646&amp;E647</f>
        <v>、1600　主として管理事務を行う本社等（16化学工業）、1609　その他の管理，補助的経済活動を行う事業所（16化学工業）、1611　窒素質・りん酸質肥料製造業、1612　複合肥料製造業、1619　その他の化学肥料製造業、1621　ソーダ工業、1622　無機顔料製造業、1623　圧縮ガス・液化ガス製造業、1624　塩製造業、1629　その他の無機化学工業製品製造業、1631　石油化学系基礎製品製造業（一貫して生産される誘導品を含む）、1632　脂肪族系中間物製造業（脂肪族系溶剤を含む）、1633　発酵工業、1634　環式中間物・合成染料・有機顔料製造業、1635　プラスチック製造業、1636　合成ゴム製造業、1639　その他の有機化学工業製品製造業、1641　脂肪酸・硬化油・グリセリン製造業、1642　石けん・合成洗剤製造業、1643　界面活性剤製造業（石けん，合成洗剤を除く）、1644　塗料製造業、1645　印刷インキ製造業、1646　洗浄剤・磨用剤製造業、1647　ろうそく製造業、1651　医薬品原薬製造業、1652　医薬品製剤製造業、1653　生物学的製剤製造業、1654　生薬・漢方製剤製造業、1655　動物用医薬品製造業、1661　仕上用・皮膚用化粧品製造業（香水，オーデコロンを含む）、1662　頭髪用化粧品製造業、1669　その他の化粧品・歯磨・化粧用調整品製造業、1691　火薬類製造業、1692　農薬製造業、1693　香料製造業、1694　ゼラチン・接着剤製造業、1695　写真感光材料製造業、1696　天然樹脂製品・木材化学製品製造業、1697　試薬製造業、1699　他に分類されない化学工業製品製造業</v>
      </c>
    </row>
    <row r="601" spans="1:6" ht="23.25" hidden="1" customHeight="1">
      <c r="A601" s="29" t="s">
        <v>334</v>
      </c>
      <c r="B601" s="302" t="s">
        <v>775</v>
      </c>
      <c r="C601" s="29" t="str">
        <f t="shared" si="22"/>
        <v>1600　　主として管理事務を行う本社等（16化学工業）</v>
      </c>
      <c r="D601" s="29" t="str">
        <f t="shared" si="21"/>
        <v>1600　主として管理事務を行う本社等（16化学工業）</v>
      </c>
      <c r="E601" s="295" t="str">
        <f t="shared" si="23"/>
        <v>、1600　主として管理事務を行う本社等（16化学工業）</v>
      </c>
      <c r="F601" s="291"/>
    </row>
    <row r="602" spans="1:6" ht="23.25" hidden="1" customHeight="1">
      <c r="A602" s="29" t="s">
        <v>334</v>
      </c>
      <c r="B602" s="302" t="s">
        <v>776</v>
      </c>
      <c r="C602" s="29" t="str">
        <f t="shared" si="22"/>
        <v>1609　　その他の管理，補助的経済活動を行う事業所（16化学工業）</v>
      </c>
      <c r="D602" s="29" t="str">
        <f t="shared" si="21"/>
        <v>1609　その他の管理，補助的経済活動を行う事業所（16化学工業）</v>
      </c>
      <c r="E602" s="295" t="str">
        <f t="shared" si="23"/>
        <v>、1609　その他の管理，補助的経済活動を行う事業所（16化学工業）</v>
      </c>
      <c r="F602" s="291"/>
    </row>
    <row r="603" spans="1:6" ht="23.25" hidden="1" customHeight="1">
      <c r="A603" s="29" t="s">
        <v>334</v>
      </c>
      <c r="B603" s="302" t="s">
        <v>777</v>
      </c>
      <c r="D603" s="29" t="str">
        <f t="shared" si="21"/>
        <v/>
      </c>
      <c r="E603" s="295"/>
      <c r="F603" s="291"/>
    </row>
    <row r="604" spans="1:6" ht="23.25" hidden="1" customHeight="1">
      <c r="A604" s="29" t="s">
        <v>334</v>
      </c>
      <c r="B604" s="302" t="s">
        <v>778</v>
      </c>
      <c r="C604" s="29" t="str">
        <f t="shared" si="22"/>
        <v>1611　　窒素質・りん酸質肥料製造業</v>
      </c>
      <c r="D604" s="29" t="str">
        <f t="shared" si="21"/>
        <v>1611　窒素質・りん酸質肥料製造業</v>
      </c>
      <c r="E604" s="295" t="str">
        <f t="shared" si="23"/>
        <v>、1611　窒素質・りん酸質肥料製造業</v>
      </c>
      <c r="F604" s="291"/>
    </row>
    <row r="605" spans="1:6" ht="23.25" hidden="1" customHeight="1">
      <c r="A605" s="29" t="s">
        <v>334</v>
      </c>
      <c r="B605" s="302" t="s">
        <v>779</v>
      </c>
      <c r="C605" s="29" t="str">
        <f t="shared" si="22"/>
        <v>1612　　複合肥料製造業</v>
      </c>
      <c r="D605" s="29" t="str">
        <f t="shared" si="21"/>
        <v>1612　複合肥料製造業</v>
      </c>
      <c r="E605" s="295" t="str">
        <f t="shared" si="23"/>
        <v>、1612　複合肥料製造業</v>
      </c>
      <c r="F605" s="291"/>
    </row>
    <row r="606" spans="1:6" ht="23.25" hidden="1" customHeight="1">
      <c r="A606" s="29" t="s">
        <v>334</v>
      </c>
      <c r="B606" s="302" t="s">
        <v>780</v>
      </c>
      <c r="C606" s="29" t="str">
        <f t="shared" si="22"/>
        <v>1619　　その他の化学肥料製造業</v>
      </c>
      <c r="D606" s="29" t="str">
        <f t="shared" si="21"/>
        <v>1619　その他の化学肥料製造業</v>
      </c>
      <c r="E606" s="295" t="str">
        <f t="shared" si="23"/>
        <v>、1619　その他の化学肥料製造業</v>
      </c>
      <c r="F606" s="291"/>
    </row>
    <row r="607" spans="1:6" ht="23.25" hidden="1" customHeight="1">
      <c r="A607" s="29" t="s">
        <v>334</v>
      </c>
      <c r="B607" s="302" t="s">
        <v>781</v>
      </c>
      <c r="D607" s="29" t="str">
        <f t="shared" si="21"/>
        <v/>
      </c>
      <c r="E607" s="295"/>
      <c r="F607" s="291"/>
    </row>
    <row r="608" spans="1:6" ht="23.25" hidden="1" customHeight="1">
      <c r="A608" s="29" t="s">
        <v>334</v>
      </c>
      <c r="B608" s="302" t="s">
        <v>782</v>
      </c>
      <c r="C608" s="29" t="str">
        <f t="shared" si="22"/>
        <v>1621　　ソーダ工業</v>
      </c>
      <c r="D608" s="29" t="str">
        <f t="shared" si="21"/>
        <v>1621　ソーダ工業</v>
      </c>
      <c r="E608" s="295" t="str">
        <f t="shared" si="23"/>
        <v>、1621　ソーダ工業</v>
      </c>
      <c r="F608" s="291"/>
    </row>
    <row r="609" spans="1:6" ht="23.25" hidden="1" customHeight="1">
      <c r="A609" s="29" t="s">
        <v>334</v>
      </c>
      <c r="B609" s="302" t="s">
        <v>783</v>
      </c>
      <c r="C609" s="29" t="str">
        <f t="shared" si="22"/>
        <v>1622　　無機顔料製造業</v>
      </c>
      <c r="D609" s="29" t="str">
        <f t="shared" si="21"/>
        <v>1622　無機顔料製造業</v>
      </c>
      <c r="E609" s="295" t="str">
        <f t="shared" si="23"/>
        <v>、1622　無機顔料製造業</v>
      </c>
      <c r="F609" s="291"/>
    </row>
    <row r="610" spans="1:6" ht="23.25" hidden="1" customHeight="1">
      <c r="A610" s="29" t="s">
        <v>334</v>
      </c>
      <c r="B610" s="302" t="s">
        <v>784</v>
      </c>
      <c r="C610" s="29" t="str">
        <f t="shared" si="22"/>
        <v>1623　　圧縮ガス・液化ガス製造業</v>
      </c>
      <c r="D610" s="29" t="str">
        <f t="shared" si="21"/>
        <v>1623　圧縮ガス・液化ガス製造業</v>
      </c>
      <c r="E610" s="295" t="str">
        <f t="shared" si="23"/>
        <v>、1623　圧縮ガス・液化ガス製造業</v>
      </c>
      <c r="F610" s="291"/>
    </row>
    <row r="611" spans="1:6" ht="23.25" hidden="1" customHeight="1">
      <c r="A611" s="29" t="s">
        <v>334</v>
      </c>
      <c r="B611" s="302" t="s">
        <v>785</v>
      </c>
      <c r="C611" s="29" t="str">
        <f t="shared" si="22"/>
        <v>1624　　塩製造業</v>
      </c>
      <c r="D611" s="29" t="str">
        <f t="shared" si="21"/>
        <v>1624　塩製造業</v>
      </c>
      <c r="E611" s="295" t="str">
        <f t="shared" si="23"/>
        <v>、1624　塩製造業</v>
      </c>
      <c r="F611" s="291"/>
    </row>
    <row r="612" spans="1:6" ht="23.25" hidden="1" customHeight="1">
      <c r="A612" s="29" t="s">
        <v>334</v>
      </c>
      <c r="B612" s="302" t="s">
        <v>786</v>
      </c>
      <c r="C612" s="29" t="str">
        <f t="shared" si="22"/>
        <v>1629　　その他の無機化学工業製品製造業</v>
      </c>
      <c r="D612" s="29" t="str">
        <f t="shared" si="21"/>
        <v>1629　その他の無機化学工業製品製造業</v>
      </c>
      <c r="E612" s="295" t="str">
        <f t="shared" si="23"/>
        <v>、1629　その他の無機化学工業製品製造業</v>
      </c>
      <c r="F612" s="291"/>
    </row>
    <row r="613" spans="1:6" ht="23.25" hidden="1" customHeight="1">
      <c r="A613" s="29" t="s">
        <v>334</v>
      </c>
      <c r="B613" s="302" t="s">
        <v>787</v>
      </c>
      <c r="D613" s="29" t="str">
        <f t="shared" si="21"/>
        <v/>
      </c>
      <c r="E613" s="295"/>
      <c r="F613" s="291"/>
    </row>
    <row r="614" spans="1:6" ht="23.25" hidden="1" customHeight="1">
      <c r="A614" s="29" t="s">
        <v>334</v>
      </c>
      <c r="B614" s="302" t="s">
        <v>788</v>
      </c>
      <c r="C614" s="29" t="str">
        <f t="shared" si="22"/>
        <v>1631　　石油化学系基礎製品製造業（一貫して生産される誘導品を含む）</v>
      </c>
      <c r="D614" s="29" t="str">
        <f t="shared" si="21"/>
        <v>1631　石油化学系基礎製品製造業（一貫して生産される誘導品を含む）</v>
      </c>
      <c r="E614" s="295" t="str">
        <f t="shared" si="23"/>
        <v>、1631　石油化学系基礎製品製造業（一貫して生産される誘導品を含む）</v>
      </c>
      <c r="F614" s="291"/>
    </row>
    <row r="615" spans="1:6" ht="23.25" hidden="1" customHeight="1">
      <c r="A615" s="29" t="s">
        <v>334</v>
      </c>
      <c r="B615" s="302" t="s">
        <v>789</v>
      </c>
      <c r="C615" s="29" t="str">
        <f t="shared" si="22"/>
        <v>1632　　脂肪族系中間物製造業（脂肪族系溶剤を含む）</v>
      </c>
      <c r="D615" s="29" t="str">
        <f t="shared" si="21"/>
        <v>1632　脂肪族系中間物製造業（脂肪族系溶剤を含む）</v>
      </c>
      <c r="E615" s="295" t="str">
        <f t="shared" si="23"/>
        <v>、1632　脂肪族系中間物製造業（脂肪族系溶剤を含む）</v>
      </c>
      <c r="F615" s="291"/>
    </row>
    <row r="616" spans="1:6" ht="23.25" hidden="1" customHeight="1">
      <c r="A616" s="29" t="s">
        <v>334</v>
      </c>
      <c r="B616" s="302" t="s">
        <v>790</v>
      </c>
      <c r="C616" s="29" t="str">
        <f t="shared" si="22"/>
        <v>1633　　発酵工業</v>
      </c>
      <c r="D616" s="29" t="str">
        <f t="shared" si="21"/>
        <v>1633　発酵工業</v>
      </c>
      <c r="E616" s="295" t="str">
        <f t="shared" si="23"/>
        <v>、1633　発酵工業</v>
      </c>
      <c r="F616" s="291"/>
    </row>
    <row r="617" spans="1:6" ht="23.25" hidden="1" customHeight="1">
      <c r="A617" s="29" t="s">
        <v>334</v>
      </c>
      <c r="B617" s="302" t="s">
        <v>791</v>
      </c>
      <c r="C617" s="29" t="str">
        <f t="shared" si="22"/>
        <v>1634　　環式中間物・合成染料・有機顔料製造業</v>
      </c>
      <c r="D617" s="29" t="str">
        <f t="shared" si="21"/>
        <v>1634　環式中間物・合成染料・有機顔料製造業</v>
      </c>
      <c r="E617" s="295" t="str">
        <f t="shared" si="23"/>
        <v>、1634　環式中間物・合成染料・有機顔料製造業</v>
      </c>
      <c r="F617" s="291"/>
    </row>
    <row r="618" spans="1:6" ht="23.25" hidden="1" customHeight="1">
      <c r="A618" s="29" t="s">
        <v>334</v>
      </c>
      <c r="B618" s="302" t="s">
        <v>792</v>
      </c>
      <c r="C618" s="29" t="str">
        <f t="shared" si="22"/>
        <v>1635　　プラスチック製造業</v>
      </c>
      <c r="D618" s="29" t="str">
        <f t="shared" si="21"/>
        <v>1635　プラスチック製造業</v>
      </c>
      <c r="E618" s="295" t="str">
        <f t="shared" si="23"/>
        <v>、1635　プラスチック製造業</v>
      </c>
      <c r="F618" s="291"/>
    </row>
    <row r="619" spans="1:6" ht="23.25" hidden="1" customHeight="1">
      <c r="A619" s="29" t="s">
        <v>334</v>
      </c>
      <c r="B619" s="302" t="s">
        <v>793</v>
      </c>
      <c r="C619" s="29" t="str">
        <f t="shared" si="22"/>
        <v>1636　　合成ゴム製造業</v>
      </c>
      <c r="D619" s="29" t="str">
        <f t="shared" si="21"/>
        <v>1636　合成ゴム製造業</v>
      </c>
      <c r="E619" s="295" t="str">
        <f t="shared" si="23"/>
        <v>、1636　合成ゴム製造業</v>
      </c>
      <c r="F619" s="291"/>
    </row>
    <row r="620" spans="1:6" ht="23.25" hidden="1" customHeight="1">
      <c r="A620" s="29" t="s">
        <v>334</v>
      </c>
      <c r="B620" s="302" t="s">
        <v>794</v>
      </c>
      <c r="C620" s="29" t="str">
        <f t="shared" si="22"/>
        <v>1639　　その他の有機化学工業製品製造業</v>
      </c>
      <c r="D620" s="29" t="str">
        <f t="shared" si="21"/>
        <v>1639　その他の有機化学工業製品製造業</v>
      </c>
      <c r="E620" s="295" t="str">
        <f t="shared" si="23"/>
        <v>、1639　その他の有機化学工業製品製造業</v>
      </c>
      <c r="F620" s="291"/>
    </row>
    <row r="621" spans="1:6" ht="23.25" hidden="1" customHeight="1">
      <c r="A621" s="29" t="s">
        <v>334</v>
      </c>
      <c r="B621" s="302" t="s">
        <v>795</v>
      </c>
      <c r="D621" s="29" t="str">
        <f t="shared" si="21"/>
        <v/>
      </c>
      <c r="E621" s="295"/>
      <c r="F621" s="291"/>
    </row>
    <row r="622" spans="1:6" ht="23.25" hidden="1" customHeight="1">
      <c r="A622" s="29" t="s">
        <v>334</v>
      </c>
      <c r="B622" s="302" t="s">
        <v>796</v>
      </c>
      <c r="C622" s="29" t="str">
        <f t="shared" si="22"/>
        <v>1641　　脂肪酸・硬化油・グリセリン製造業</v>
      </c>
      <c r="D622" s="29" t="str">
        <f t="shared" si="21"/>
        <v>1641　脂肪酸・硬化油・グリセリン製造業</v>
      </c>
      <c r="E622" s="295" t="str">
        <f t="shared" si="23"/>
        <v>、1641　脂肪酸・硬化油・グリセリン製造業</v>
      </c>
      <c r="F622" s="291"/>
    </row>
    <row r="623" spans="1:6" ht="23.25" hidden="1" customHeight="1">
      <c r="A623" s="29" t="s">
        <v>334</v>
      </c>
      <c r="B623" s="302" t="s">
        <v>797</v>
      </c>
      <c r="C623" s="29" t="str">
        <f t="shared" si="22"/>
        <v>1642　　石けん・合成洗剤製造業</v>
      </c>
      <c r="D623" s="29" t="str">
        <f t="shared" si="21"/>
        <v>1642　石けん・合成洗剤製造業</v>
      </c>
      <c r="E623" s="295" t="str">
        <f t="shared" si="23"/>
        <v>、1642　石けん・合成洗剤製造業</v>
      </c>
      <c r="F623" s="291"/>
    </row>
    <row r="624" spans="1:6" ht="23.25" hidden="1" customHeight="1">
      <c r="A624" s="29" t="s">
        <v>334</v>
      </c>
      <c r="B624" s="302" t="s">
        <v>798</v>
      </c>
      <c r="C624" s="29" t="str">
        <f t="shared" si="22"/>
        <v>1643　　界面活性剤製造業（石けん，合成洗剤を除く）</v>
      </c>
      <c r="D624" s="29" t="str">
        <f t="shared" si="21"/>
        <v>1643　界面活性剤製造業（石けん，合成洗剤を除く）</v>
      </c>
      <c r="E624" s="295" t="str">
        <f t="shared" si="23"/>
        <v>、1643　界面活性剤製造業（石けん，合成洗剤を除く）</v>
      </c>
      <c r="F624" s="291"/>
    </row>
    <row r="625" spans="1:6" ht="23.25" hidden="1" customHeight="1">
      <c r="A625" s="29" t="s">
        <v>334</v>
      </c>
      <c r="B625" s="302" t="s">
        <v>799</v>
      </c>
      <c r="C625" s="29" t="str">
        <f t="shared" si="22"/>
        <v>1644　　塗料製造業</v>
      </c>
      <c r="D625" s="29" t="str">
        <f t="shared" si="21"/>
        <v>1644　塗料製造業</v>
      </c>
      <c r="E625" s="295" t="str">
        <f t="shared" si="23"/>
        <v>、1644　塗料製造業</v>
      </c>
      <c r="F625" s="291"/>
    </row>
    <row r="626" spans="1:6" ht="23.25" hidden="1" customHeight="1">
      <c r="A626" s="29" t="s">
        <v>334</v>
      </c>
      <c r="B626" s="302" t="s">
        <v>800</v>
      </c>
      <c r="C626" s="29" t="str">
        <f t="shared" si="22"/>
        <v>1645　　印刷インキ製造業</v>
      </c>
      <c r="D626" s="29" t="str">
        <f t="shared" si="21"/>
        <v>1645　印刷インキ製造業</v>
      </c>
      <c r="E626" s="295" t="str">
        <f t="shared" si="23"/>
        <v>、1645　印刷インキ製造業</v>
      </c>
      <c r="F626" s="291"/>
    </row>
    <row r="627" spans="1:6" ht="23.25" hidden="1" customHeight="1">
      <c r="A627" s="29" t="s">
        <v>334</v>
      </c>
      <c r="B627" s="302" t="s">
        <v>801</v>
      </c>
      <c r="C627" s="29" t="str">
        <f t="shared" si="22"/>
        <v>1646　　洗浄剤・磨用剤製造業</v>
      </c>
      <c r="D627" s="29" t="str">
        <f t="shared" si="21"/>
        <v>1646　洗浄剤・磨用剤製造業</v>
      </c>
      <c r="E627" s="295" t="str">
        <f t="shared" si="23"/>
        <v>、1646　洗浄剤・磨用剤製造業</v>
      </c>
      <c r="F627" s="291"/>
    </row>
    <row r="628" spans="1:6" ht="23.25" hidden="1" customHeight="1">
      <c r="A628" s="29" t="s">
        <v>334</v>
      </c>
      <c r="B628" s="302" t="s">
        <v>802</v>
      </c>
      <c r="C628" s="29" t="str">
        <f t="shared" si="22"/>
        <v>1647　　ろうそく製造業</v>
      </c>
      <c r="D628" s="29" t="str">
        <f t="shared" si="21"/>
        <v>1647　ろうそく製造業</v>
      </c>
      <c r="E628" s="295" t="str">
        <f t="shared" si="23"/>
        <v>、1647　ろうそく製造業</v>
      </c>
      <c r="F628" s="291"/>
    </row>
    <row r="629" spans="1:6" ht="23.25" hidden="1" customHeight="1">
      <c r="A629" s="29" t="s">
        <v>334</v>
      </c>
      <c r="B629" s="302" t="s">
        <v>803</v>
      </c>
      <c r="D629" s="29" t="str">
        <f t="shared" ref="D629:D692" si="24">TRIM(C629)</f>
        <v/>
      </c>
      <c r="E629" s="295"/>
      <c r="F629" s="291"/>
    </row>
    <row r="630" spans="1:6" ht="23.25" hidden="1" customHeight="1">
      <c r="A630" s="29" t="s">
        <v>334</v>
      </c>
      <c r="B630" s="302" t="s">
        <v>804</v>
      </c>
      <c r="C630" s="29" t="str">
        <f t="shared" ref="C630:C692" si="25">MID(B630,7,50)</f>
        <v>1651　　医薬品原薬製造業</v>
      </c>
      <c r="D630" s="29" t="str">
        <f t="shared" si="24"/>
        <v>1651　医薬品原薬製造業</v>
      </c>
      <c r="E630" s="295" t="str">
        <f t="shared" ref="E630:E692" si="26">A630&amp;D630</f>
        <v>、1651　医薬品原薬製造業</v>
      </c>
      <c r="F630" s="291"/>
    </row>
    <row r="631" spans="1:6" ht="23.25" hidden="1" customHeight="1">
      <c r="A631" s="29" t="s">
        <v>334</v>
      </c>
      <c r="B631" s="302" t="s">
        <v>805</v>
      </c>
      <c r="C631" s="29" t="str">
        <f t="shared" si="25"/>
        <v>1652　　医薬品製剤製造業</v>
      </c>
      <c r="D631" s="29" t="str">
        <f t="shared" si="24"/>
        <v>1652　医薬品製剤製造業</v>
      </c>
      <c r="E631" s="295" t="str">
        <f t="shared" si="26"/>
        <v>、1652　医薬品製剤製造業</v>
      </c>
      <c r="F631" s="291"/>
    </row>
    <row r="632" spans="1:6" ht="23.25" hidden="1" customHeight="1">
      <c r="A632" s="29" t="s">
        <v>334</v>
      </c>
      <c r="B632" s="302" t="s">
        <v>806</v>
      </c>
      <c r="C632" s="29" t="str">
        <f t="shared" si="25"/>
        <v>1653　　生物学的製剤製造業</v>
      </c>
      <c r="D632" s="29" t="str">
        <f t="shared" si="24"/>
        <v>1653　生物学的製剤製造業</v>
      </c>
      <c r="E632" s="295" t="str">
        <f t="shared" si="26"/>
        <v>、1653　生物学的製剤製造業</v>
      </c>
      <c r="F632" s="291"/>
    </row>
    <row r="633" spans="1:6" ht="23.25" hidden="1" customHeight="1">
      <c r="A633" s="29" t="s">
        <v>334</v>
      </c>
      <c r="B633" s="302" t="s">
        <v>807</v>
      </c>
      <c r="C633" s="29" t="str">
        <f t="shared" si="25"/>
        <v>1654　　生薬・漢方製剤製造業</v>
      </c>
      <c r="D633" s="29" t="str">
        <f t="shared" si="24"/>
        <v>1654　生薬・漢方製剤製造業</v>
      </c>
      <c r="E633" s="295" t="str">
        <f t="shared" si="26"/>
        <v>、1654　生薬・漢方製剤製造業</v>
      </c>
      <c r="F633" s="291"/>
    </row>
    <row r="634" spans="1:6" ht="23.25" hidden="1" customHeight="1">
      <c r="A634" s="29" t="s">
        <v>334</v>
      </c>
      <c r="B634" s="302" t="s">
        <v>808</v>
      </c>
      <c r="C634" s="29" t="str">
        <f t="shared" si="25"/>
        <v>1655　　動物用医薬品製造業</v>
      </c>
      <c r="D634" s="29" t="str">
        <f t="shared" si="24"/>
        <v>1655　動物用医薬品製造業</v>
      </c>
      <c r="E634" s="295" t="str">
        <f t="shared" si="26"/>
        <v>、1655　動物用医薬品製造業</v>
      </c>
      <c r="F634" s="291"/>
    </row>
    <row r="635" spans="1:6" ht="23.25" hidden="1" customHeight="1">
      <c r="A635" s="29" t="s">
        <v>334</v>
      </c>
      <c r="B635" s="302" t="s">
        <v>809</v>
      </c>
      <c r="D635" s="29" t="str">
        <f t="shared" si="24"/>
        <v/>
      </c>
      <c r="E635" s="295"/>
      <c r="F635" s="291"/>
    </row>
    <row r="636" spans="1:6" ht="23.25" hidden="1" customHeight="1">
      <c r="A636" s="29" t="s">
        <v>334</v>
      </c>
      <c r="B636" s="302" t="s">
        <v>810</v>
      </c>
      <c r="C636" s="29" t="str">
        <f t="shared" si="25"/>
        <v>1661　　仕上用・皮膚用化粧品製造業（香水，オーデコロンを含む）</v>
      </c>
      <c r="D636" s="29" t="str">
        <f t="shared" si="24"/>
        <v>1661　仕上用・皮膚用化粧品製造業（香水，オーデコロンを含む）</v>
      </c>
      <c r="E636" s="295" t="str">
        <f t="shared" si="26"/>
        <v>、1661　仕上用・皮膚用化粧品製造業（香水，オーデコロンを含む）</v>
      </c>
      <c r="F636" s="291"/>
    </row>
    <row r="637" spans="1:6" ht="23.25" hidden="1" customHeight="1">
      <c r="A637" s="29" t="s">
        <v>334</v>
      </c>
      <c r="B637" s="302" t="s">
        <v>811</v>
      </c>
      <c r="C637" s="29" t="str">
        <f t="shared" si="25"/>
        <v>1662　　頭髪用化粧品製造業</v>
      </c>
      <c r="D637" s="29" t="str">
        <f t="shared" si="24"/>
        <v>1662　頭髪用化粧品製造業</v>
      </c>
      <c r="E637" s="295" t="str">
        <f t="shared" si="26"/>
        <v>、1662　頭髪用化粧品製造業</v>
      </c>
      <c r="F637" s="291"/>
    </row>
    <row r="638" spans="1:6" ht="23.25" hidden="1" customHeight="1">
      <c r="A638" s="29" t="s">
        <v>334</v>
      </c>
      <c r="B638" s="302" t="s">
        <v>812</v>
      </c>
      <c r="C638" s="29" t="str">
        <f t="shared" si="25"/>
        <v>1669　　その他の化粧品・歯磨・化粧用調整品製造業</v>
      </c>
      <c r="D638" s="29" t="str">
        <f t="shared" si="24"/>
        <v>1669　その他の化粧品・歯磨・化粧用調整品製造業</v>
      </c>
      <c r="E638" s="295" t="str">
        <f t="shared" si="26"/>
        <v>、1669　その他の化粧品・歯磨・化粧用調整品製造業</v>
      </c>
      <c r="F638" s="291"/>
    </row>
    <row r="639" spans="1:6" ht="23.25" hidden="1" customHeight="1">
      <c r="A639" s="29" t="s">
        <v>334</v>
      </c>
      <c r="B639" s="302" t="s">
        <v>813</v>
      </c>
      <c r="D639" s="29" t="str">
        <f t="shared" si="24"/>
        <v/>
      </c>
      <c r="E639" s="295"/>
      <c r="F639" s="291"/>
    </row>
    <row r="640" spans="1:6" ht="23.25" hidden="1" customHeight="1">
      <c r="A640" s="29" t="s">
        <v>334</v>
      </c>
      <c r="B640" s="302" t="s">
        <v>814</v>
      </c>
      <c r="C640" s="29" t="str">
        <f t="shared" si="25"/>
        <v>1691　　火薬類製造業</v>
      </c>
      <c r="D640" s="29" t="str">
        <f t="shared" si="24"/>
        <v>1691　火薬類製造業</v>
      </c>
      <c r="E640" s="295" t="str">
        <f t="shared" si="26"/>
        <v>、1691　火薬類製造業</v>
      </c>
      <c r="F640" s="291"/>
    </row>
    <row r="641" spans="1:6" ht="23.25" hidden="1" customHeight="1">
      <c r="A641" s="29" t="s">
        <v>334</v>
      </c>
      <c r="B641" s="302" t="s">
        <v>815</v>
      </c>
      <c r="C641" s="29" t="str">
        <f t="shared" si="25"/>
        <v>1692　　農薬製造業</v>
      </c>
      <c r="D641" s="29" t="str">
        <f t="shared" si="24"/>
        <v>1692　農薬製造業</v>
      </c>
      <c r="E641" s="295" t="str">
        <f t="shared" si="26"/>
        <v>、1692　農薬製造業</v>
      </c>
      <c r="F641" s="291"/>
    </row>
    <row r="642" spans="1:6" ht="23.25" hidden="1" customHeight="1">
      <c r="A642" s="29" t="s">
        <v>334</v>
      </c>
      <c r="B642" s="302" t="s">
        <v>816</v>
      </c>
      <c r="C642" s="29" t="str">
        <f t="shared" si="25"/>
        <v>1693　　香料製造業</v>
      </c>
      <c r="D642" s="29" t="str">
        <f t="shared" si="24"/>
        <v>1693　香料製造業</v>
      </c>
      <c r="E642" s="295" t="str">
        <f t="shared" si="26"/>
        <v>、1693　香料製造業</v>
      </c>
      <c r="F642" s="291"/>
    </row>
    <row r="643" spans="1:6" ht="23.25" hidden="1" customHeight="1">
      <c r="A643" s="29" t="s">
        <v>334</v>
      </c>
      <c r="B643" s="302" t="s">
        <v>817</v>
      </c>
      <c r="C643" s="29" t="str">
        <f t="shared" si="25"/>
        <v>1694　　ゼラチン・接着剤製造業</v>
      </c>
      <c r="D643" s="29" t="str">
        <f t="shared" si="24"/>
        <v>1694　ゼラチン・接着剤製造業</v>
      </c>
      <c r="E643" s="295" t="str">
        <f t="shared" si="26"/>
        <v>、1694　ゼラチン・接着剤製造業</v>
      </c>
      <c r="F643" s="291"/>
    </row>
    <row r="644" spans="1:6" ht="23.25" hidden="1" customHeight="1">
      <c r="A644" s="29" t="s">
        <v>334</v>
      </c>
      <c r="B644" s="302" t="s">
        <v>818</v>
      </c>
      <c r="C644" s="29" t="str">
        <f t="shared" si="25"/>
        <v>1695　　写真感光材料製造業</v>
      </c>
      <c r="D644" s="29" t="str">
        <f t="shared" si="24"/>
        <v>1695　写真感光材料製造業</v>
      </c>
      <c r="E644" s="295" t="str">
        <f t="shared" si="26"/>
        <v>、1695　写真感光材料製造業</v>
      </c>
      <c r="F644" s="291"/>
    </row>
    <row r="645" spans="1:6" ht="23.25" hidden="1" customHeight="1">
      <c r="A645" s="29" t="s">
        <v>334</v>
      </c>
      <c r="B645" s="302" t="s">
        <v>819</v>
      </c>
      <c r="C645" s="29" t="str">
        <f t="shared" si="25"/>
        <v>1696　　天然樹脂製品・木材化学製品製造業</v>
      </c>
      <c r="D645" s="29" t="str">
        <f t="shared" si="24"/>
        <v>1696　天然樹脂製品・木材化学製品製造業</v>
      </c>
      <c r="E645" s="295" t="str">
        <f t="shared" si="26"/>
        <v>、1696　天然樹脂製品・木材化学製品製造業</v>
      </c>
      <c r="F645" s="291"/>
    </row>
    <row r="646" spans="1:6" ht="23.25" hidden="1" customHeight="1">
      <c r="A646" s="29" t="s">
        <v>334</v>
      </c>
      <c r="B646" s="302" t="s">
        <v>820</v>
      </c>
      <c r="C646" s="29" t="str">
        <f t="shared" si="25"/>
        <v>1697　　試薬製造業</v>
      </c>
      <c r="D646" s="29" t="str">
        <f t="shared" si="24"/>
        <v>1697　試薬製造業</v>
      </c>
      <c r="E646" s="295" t="str">
        <f t="shared" si="26"/>
        <v>、1697　試薬製造業</v>
      </c>
      <c r="F646" s="291"/>
    </row>
    <row r="647" spans="1:6" ht="23.25" hidden="1" customHeight="1">
      <c r="A647" s="29" t="s">
        <v>334</v>
      </c>
      <c r="B647" s="302" t="s">
        <v>821</v>
      </c>
      <c r="C647" s="29" t="str">
        <f t="shared" si="25"/>
        <v>1699　　他に分類されない化学工業製品製造業</v>
      </c>
      <c r="D647" s="29" t="str">
        <f t="shared" si="24"/>
        <v>1699　他に分類されない化学工業製品製造業</v>
      </c>
      <c r="E647" s="295" t="str">
        <f t="shared" si="26"/>
        <v>、1699　他に分類されない化学工業製品製造業</v>
      </c>
      <c r="F647" s="291"/>
    </row>
    <row r="648" spans="1:6" ht="23.25" hidden="1" customHeight="1">
      <c r="A648" s="29" t="s">
        <v>334</v>
      </c>
      <c r="B648" s="291"/>
      <c r="C648" s="29" t="str">
        <f t="shared" si="25"/>
        <v/>
      </c>
      <c r="D648" s="29" t="str">
        <f t="shared" si="24"/>
        <v/>
      </c>
      <c r="E648" s="295"/>
      <c r="F648" s="291"/>
    </row>
    <row r="649" spans="1:6" ht="23.25" hidden="1" customHeight="1">
      <c r="A649" s="29" t="s">
        <v>334</v>
      </c>
      <c r="B649" s="302" t="s">
        <v>822</v>
      </c>
      <c r="C649" s="29" t="str">
        <f t="shared" si="25"/>
        <v>石油製品・石炭製品製造業</v>
      </c>
      <c r="D649" s="29" t="str">
        <f t="shared" si="24"/>
        <v>石油製品・石炭製品製造業</v>
      </c>
      <c r="E649" s="295" t="str">
        <f t="shared" si="26"/>
        <v>、石油製品・石炭製品製造業</v>
      </c>
      <c r="F649" s="291"/>
    </row>
    <row r="650" spans="1:6" ht="23.25" hidden="1" customHeight="1">
      <c r="A650" s="29" t="s">
        <v>334</v>
      </c>
      <c r="B650" s="291"/>
      <c r="C650" s="29" t="str">
        <f t="shared" si="25"/>
        <v/>
      </c>
      <c r="D650" s="29" t="str">
        <f t="shared" si="24"/>
        <v/>
      </c>
      <c r="E650" s="295"/>
      <c r="F650" s="291"/>
    </row>
    <row r="651" spans="1:6" ht="23.25" hidden="1" customHeight="1">
      <c r="A651" s="29" t="s">
        <v>334</v>
      </c>
      <c r="B651" s="303" t="s">
        <v>823</v>
      </c>
      <c r="C651" s="294"/>
      <c r="D651" s="294" t="str">
        <f t="shared" si="24"/>
        <v/>
      </c>
      <c r="E651" s="295"/>
      <c r="F651" s="296" t="str">
        <f>E651&amp;E652&amp;E653&amp;E654&amp;E655&amp;E656&amp;E657&amp;E658&amp;E659&amp;E660&amp;E661&amp;E662&amp;E663</f>
        <v>、1700　主として管理事務を行う本社等（17石油製品・石炭製品製造業）、1709　その他の管理，補助的経済活動を行う事業所（17石油製品・石炭製品製造業）、1711　石油精製業、1721　潤滑油・グリース製造業（石油精製業によらないもの）、1731　コークス製造業、1741　舗装材料製造業、1799　その他の石油製品・石炭製品製造業</v>
      </c>
    </row>
    <row r="652" spans="1:6" ht="23.25" hidden="1" customHeight="1">
      <c r="A652" s="29" t="s">
        <v>334</v>
      </c>
      <c r="B652" s="302" t="s">
        <v>824</v>
      </c>
      <c r="C652" s="29" t="str">
        <f t="shared" si="25"/>
        <v>1700　　主として管理事務を行う本社等（17石油製品・石炭製品製造業）</v>
      </c>
      <c r="D652" s="29" t="str">
        <f t="shared" si="24"/>
        <v>1700　主として管理事務を行う本社等（17石油製品・石炭製品製造業）</v>
      </c>
      <c r="E652" s="295" t="str">
        <f t="shared" si="26"/>
        <v>、1700　主として管理事務を行う本社等（17石油製品・石炭製品製造業）</v>
      </c>
      <c r="F652" s="291"/>
    </row>
    <row r="653" spans="1:6" ht="23.25" hidden="1" customHeight="1">
      <c r="A653" s="29" t="s">
        <v>334</v>
      </c>
      <c r="B653" s="302" t="s">
        <v>825</v>
      </c>
      <c r="C653" s="29" t="str">
        <f t="shared" si="25"/>
        <v>1709　　その他の管理，補助的経済活動を行う事業所（17石油製品・石炭製品製造業）</v>
      </c>
      <c r="D653" s="29" t="str">
        <f t="shared" si="24"/>
        <v>1709　その他の管理，補助的経済活動を行う事業所（17石油製品・石炭製品製造業）</v>
      </c>
      <c r="E653" s="295" t="str">
        <f t="shared" si="26"/>
        <v>、1709　その他の管理，補助的経済活動を行う事業所（17石油製品・石炭製品製造業）</v>
      </c>
      <c r="F653" s="291"/>
    </row>
    <row r="654" spans="1:6" ht="23.25" hidden="1" customHeight="1">
      <c r="A654" s="29" t="s">
        <v>334</v>
      </c>
      <c r="B654" s="302" t="s">
        <v>826</v>
      </c>
      <c r="D654" s="29" t="str">
        <f t="shared" si="24"/>
        <v/>
      </c>
      <c r="E654" s="295"/>
      <c r="F654" s="291"/>
    </row>
    <row r="655" spans="1:6" ht="23.25" hidden="1" customHeight="1">
      <c r="A655" s="29" t="s">
        <v>334</v>
      </c>
      <c r="B655" s="302" t="s">
        <v>827</v>
      </c>
      <c r="C655" s="29" t="str">
        <f t="shared" si="25"/>
        <v>1711　　石油精製業</v>
      </c>
      <c r="D655" s="29" t="str">
        <f t="shared" si="24"/>
        <v>1711　石油精製業</v>
      </c>
      <c r="E655" s="295" t="str">
        <f t="shared" si="26"/>
        <v>、1711　石油精製業</v>
      </c>
      <c r="F655" s="291"/>
    </row>
    <row r="656" spans="1:6" ht="23.25" hidden="1" customHeight="1">
      <c r="A656" s="29" t="s">
        <v>334</v>
      </c>
      <c r="B656" s="302" t="s">
        <v>828</v>
      </c>
      <c r="D656" s="29" t="str">
        <f t="shared" si="24"/>
        <v/>
      </c>
      <c r="E656" s="295"/>
      <c r="F656" s="291"/>
    </row>
    <row r="657" spans="1:6" ht="23.25" hidden="1" customHeight="1">
      <c r="A657" s="29" t="s">
        <v>334</v>
      </c>
      <c r="B657" s="302" t="s">
        <v>829</v>
      </c>
      <c r="C657" s="29" t="str">
        <f t="shared" si="25"/>
        <v>1721　　潤滑油・グリース製造業（石油精製業によらないもの）</v>
      </c>
      <c r="D657" s="29" t="str">
        <f t="shared" si="24"/>
        <v>1721　潤滑油・グリース製造業（石油精製業によらないもの）</v>
      </c>
      <c r="E657" s="295" t="str">
        <f t="shared" si="26"/>
        <v>、1721　潤滑油・グリース製造業（石油精製業によらないもの）</v>
      </c>
      <c r="F657" s="291"/>
    </row>
    <row r="658" spans="1:6" ht="23.25" hidden="1" customHeight="1">
      <c r="A658" s="29" t="s">
        <v>334</v>
      </c>
      <c r="B658" s="302" t="s">
        <v>830</v>
      </c>
      <c r="D658" s="29" t="str">
        <f t="shared" si="24"/>
        <v/>
      </c>
      <c r="E658" s="295"/>
      <c r="F658" s="291"/>
    </row>
    <row r="659" spans="1:6" ht="23.25" hidden="1" customHeight="1">
      <c r="A659" s="29" t="s">
        <v>334</v>
      </c>
      <c r="B659" s="302" t="s">
        <v>831</v>
      </c>
      <c r="C659" s="29" t="str">
        <f t="shared" si="25"/>
        <v>1731　　コークス製造業</v>
      </c>
      <c r="D659" s="29" t="str">
        <f t="shared" si="24"/>
        <v>1731　コークス製造業</v>
      </c>
      <c r="E659" s="295" t="str">
        <f t="shared" si="26"/>
        <v>、1731　コークス製造業</v>
      </c>
      <c r="F659" s="291"/>
    </row>
    <row r="660" spans="1:6" ht="23.25" hidden="1" customHeight="1">
      <c r="A660" s="29" t="s">
        <v>334</v>
      </c>
      <c r="B660" s="302" t="s">
        <v>832</v>
      </c>
      <c r="D660" s="29" t="str">
        <f t="shared" si="24"/>
        <v/>
      </c>
      <c r="E660" s="295"/>
      <c r="F660" s="291"/>
    </row>
    <row r="661" spans="1:6" ht="23.25" hidden="1" customHeight="1">
      <c r="A661" s="29" t="s">
        <v>334</v>
      </c>
      <c r="B661" s="302" t="s">
        <v>833</v>
      </c>
      <c r="C661" s="29" t="str">
        <f t="shared" si="25"/>
        <v>1741　　舗装材料製造業</v>
      </c>
      <c r="D661" s="29" t="str">
        <f t="shared" si="24"/>
        <v>1741　舗装材料製造業</v>
      </c>
      <c r="E661" s="295" t="str">
        <f t="shared" si="26"/>
        <v>、1741　舗装材料製造業</v>
      </c>
      <c r="F661" s="291"/>
    </row>
    <row r="662" spans="1:6" ht="23.25" hidden="1" customHeight="1">
      <c r="A662" s="29" t="s">
        <v>334</v>
      </c>
      <c r="B662" s="302" t="s">
        <v>834</v>
      </c>
      <c r="D662" s="29" t="str">
        <f t="shared" si="24"/>
        <v/>
      </c>
      <c r="E662" s="295"/>
      <c r="F662" s="291"/>
    </row>
    <row r="663" spans="1:6" ht="23.25" hidden="1" customHeight="1">
      <c r="A663" s="29" t="s">
        <v>334</v>
      </c>
      <c r="B663" s="302" t="s">
        <v>835</v>
      </c>
      <c r="C663" s="29" t="str">
        <f t="shared" si="25"/>
        <v>1799　　その他の石油製品・石炭製品製造業</v>
      </c>
      <c r="D663" s="29" t="str">
        <f t="shared" si="24"/>
        <v>1799　その他の石油製品・石炭製品製造業</v>
      </c>
      <c r="E663" s="295" t="str">
        <f t="shared" si="26"/>
        <v>、1799　その他の石油製品・石炭製品製造業</v>
      </c>
      <c r="F663" s="291"/>
    </row>
    <row r="664" spans="1:6" ht="23.25" hidden="1" customHeight="1">
      <c r="A664" s="29" t="s">
        <v>334</v>
      </c>
      <c r="B664" s="291"/>
      <c r="C664" s="29" t="str">
        <f t="shared" si="25"/>
        <v/>
      </c>
      <c r="D664" s="29" t="str">
        <f t="shared" si="24"/>
        <v/>
      </c>
      <c r="E664" s="295"/>
      <c r="F664" s="291"/>
    </row>
    <row r="665" spans="1:6" ht="23.25" hidden="1" customHeight="1">
      <c r="A665" s="29" t="s">
        <v>334</v>
      </c>
      <c r="B665" s="302" t="s">
        <v>836</v>
      </c>
      <c r="C665" s="29" t="str">
        <f t="shared" si="25"/>
        <v>プラスチック製品製造業（別掲を除く）</v>
      </c>
      <c r="D665" s="29" t="str">
        <f t="shared" si="24"/>
        <v>プラスチック製品製造業（別掲を除く）</v>
      </c>
      <c r="E665" s="295" t="str">
        <f t="shared" si="26"/>
        <v>、プラスチック製品製造業（別掲を除く）</v>
      </c>
      <c r="F665" s="291"/>
    </row>
    <row r="666" spans="1:6" ht="23.25" hidden="1" customHeight="1">
      <c r="A666" s="29" t="s">
        <v>334</v>
      </c>
      <c r="B666" s="291"/>
      <c r="C666" s="29" t="str">
        <f t="shared" si="25"/>
        <v/>
      </c>
      <c r="D666" s="29" t="str">
        <f t="shared" si="24"/>
        <v/>
      </c>
      <c r="E666" s="295"/>
      <c r="F666" s="291"/>
    </row>
    <row r="667" spans="1:6" ht="23.25" hidden="1" customHeight="1">
      <c r="A667" s="29" t="s">
        <v>334</v>
      </c>
      <c r="B667" s="303" t="s">
        <v>837</v>
      </c>
      <c r="C667" s="294"/>
      <c r="D667" s="294" t="str">
        <f t="shared" si="24"/>
        <v/>
      </c>
      <c r="E667" s="295"/>
      <c r="F667" s="296" t="str">
        <f>E667&amp;E668&amp;E669&amp;E670&amp;E671&amp;E672&amp;E673&amp;E674&amp;E675&amp;E676&amp;E677&amp;E678&amp;E679&amp;E680&amp;E681&amp;E682&amp;E683&amp;E684&amp;E685&amp;E686&amp;E687&amp;E688&amp;E689&amp;E690&amp;E691&amp;E692&amp;E693&amp;E694&amp;E695&amp;E696&amp;E697&amp;E698&amp;E699&amp;E700</f>
        <v>、1800　主として管理事務を行う本社等（18プラスチック製品製造業）、1809　その他の管理，補助的経済活動を行う事業所（18プラスチック製品製造業）、1811　プラスチック板・棒製造業、1812　プラスチック管製造業、1813　プラスチック継手製造業、1814　プラスチック異形押出製品製造業、1815　プラスチック板・棒・管・継手・異形押出製品加工業、1821　プラスチックフィルム製造業、1822　プラスチックシート製造業、1823　プラスチック床材製造業、1824　合成皮革製造業、1825　プラスチックフィルム・シート・床材・合成皮革加工業、1831　電気機械器具用プラスチック製品製造業（加工業を除く）、1832　輸送機械器具用プラスチック製品製造業（加工業を除く）、1833　その他の工業用プラスチック製品製造業（加工業を除く）、1834　工業用プラスチック製品加工業、1841　軟質プラスチック発泡製品製造業（半硬質性を含む）、1842　硬質プラスチック発泡製品製造業、1843　強化プラスチック製板・棒・管・継手製造業、1844　強化プラスチック製容器・浴槽等製造業、1845　発泡・強化プラスチック製品加工業、1851　プラスチック成形材料製造業、1852　廃プラスチック製品製造業、1891　プラスチック製日用雑貨・食卓用品製造業、1892　プラスチック製容器製造業、1897　他に分類されないプラスチック製品製造業、1898　他に分類されないプラスチック製品加工業</v>
      </c>
    </row>
    <row r="668" spans="1:6" ht="23.25" hidden="1" customHeight="1">
      <c r="A668" s="29" t="s">
        <v>334</v>
      </c>
      <c r="B668" s="302" t="s">
        <v>838</v>
      </c>
      <c r="C668" s="29" t="str">
        <f t="shared" si="25"/>
        <v>1800　　主として管理事務を行う本社等（18プラスチック製品製造業）</v>
      </c>
      <c r="D668" s="29" t="str">
        <f t="shared" si="24"/>
        <v>1800　主として管理事務を行う本社等（18プラスチック製品製造業）</v>
      </c>
      <c r="E668" s="295" t="str">
        <f t="shared" si="26"/>
        <v>、1800　主として管理事務を行う本社等（18プラスチック製品製造業）</v>
      </c>
      <c r="F668" s="291"/>
    </row>
    <row r="669" spans="1:6" ht="23.25" hidden="1" customHeight="1">
      <c r="A669" s="29" t="s">
        <v>334</v>
      </c>
      <c r="B669" s="302" t="s">
        <v>839</v>
      </c>
      <c r="C669" s="29" t="str">
        <f t="shared" si="25"/>
        <v>1809　　その他の管理，補助的経済活動を行う事業所（18プラスチック製品製造業）</v>
      </c>
      <c r="D669" s="29" t="str">
        <f t="shared" si="24"/>
        <v>1809　その他の管理，補助的経済活動を行う事業所（18プラスチック製品製造業）</v>
      </c>
      <c r="E669" s="295" t="str">
        <f t="shared" si="26"/>
        <v>、1809　その他の管理，補助的経済活動を行う事業所（18プラスチック製品製造業）</v>
      </c>
      <c r="F669" s="291"/>
    </row>
    <row r="670" spans="1:6" ht="23.25" hidden="1" customHeight="1">
      <c r="A670" s="29" t="s">
        <v>334</v>
      </c>
      <c r="B670" s="302" t="s">
        <v>840</v>
      </c>
      <c r="D670" s="29" t="str">
        <f t="shared" si="24"/>
        <v/>
      </c>
      <c r="E670" s="295"/>
      <c r="F670" s="291"/>
    </row>
    <row r="671" spans="1:6" ht="23.25" hidden="1" customHeight="1">
      <c r="A671" s="29" t="s">
        <v>334</v>
      </c>
      <c r="B671" s="302" t="s">
        <v>841</v>
      </c>
      <c r="C671" s="29" t="str">
        <f t="shared" si="25"/>
        <v>1811　　プラスチック板・棒製造業</v>
      </c>
      <c r="D671" s="29" t="str">
        <f t="shared" si="24"/>
        <v>1811　プラスチック板・棒製造業</v>
      </c>
      <c r="E671" s="295" t="str">
        <f t="shared" si="26"/>
        <v>、1811　プラスチック板・棒製造業</v>
      </c>
      <c r="F671" s="291"/>
    </row>
    <row r="672" spans="1:6" ht="23.25" hidden="1" customHeight="1">
      <c r="A672" s="29" t="s">
        <v>334</v>
      </c>
      <c r="B672" s="302" t="s">
        <v>842</v>
      </c>
      <c r="C672" s="29" t="str">
        <f t="shared" si="25"/>
        <v>1812　　プラスチック管製造業</v>
      </c>
      <c r="D672" s="29" t="str">
        <f t="shared" si="24"/>
        <v>1812　プラスチック管製造業</v>
      </c>
      <c r="E672" s="295" t="str">
        <f t="shared" si="26"/>
        <v>、1812　プラスチック管製造業</v>
      </c>
      <c r="F672" s="291"/>
    </row>
    <row r="673" spans="1:6" ht="23.25" hidden="1" customHeight="1">
      <c r="A673" s="29" t="s">
        <v>334</v>
      </c>
      <c r="B673" s="302" t="s">
        <v>843</v>
      </c>
      <c r="C673" s="29" t="str">
        <f t="shared" si="25"/>
        <v>1813　　プラスチック継手製造業</v>
      </c>
      <c r="D673" s="29" t="str">
        <f t="shared" si="24"/>
        <v>1813　プラスチック継手製造業</v>
      </c>
      <c r="E673" s="295" t="str">
        <f t="shared" si="26"/>
        <v>、1813　プラスチック継手製造業</v>
      </c>
      <c r="F673" s="291"/>
    </row>
    <row r="674" spans="1:6" ht="23.25" hidden="1" customHeight="1">
      <c r="A674" s="29" t="s">
        <v>334</v>
      </c>
      <c r="B674" s="302" t="s">
        <v>844</v>
      </c>
      <c r="C674" s="29" t="str">
        <f t="shared" si="25"/>
        <v>1814　　プラスチック異形押出製品製造業</v>
      </c>
      <c r="D674" s="29" t="str">
        <f t="shared" si="24"/>
        <v>1814　プラスチック異形押出製品製造業</v>
      </c>
      <c r="E674" s="295" t="str">
        <f t="shared" si="26"/>
        <v>、1814　プラスチック異形押出製品製造業</v>
      </c>
      <c r="F674" s="291"/>
    </row>
    <row r="675" spans="1:6" ht="23.25" hidden="1" customHeight="1">
      <c r="A675" s="29" t="s">
        <v>334</v>
      </c>
      <c r="B675" s="302" t="s">
        <v>845</v>
      </c>
      <c r="C675" s="29" t="str">
        <f t="shared" si="25"/>
        <v>1815　　プラスチック板・棒・管・継手・異形押出製品加工業</v>
      </c>
      <c r="D675" s="29" t="str">
        <f t="shared" si="24"/>
        <v>1815　プラスチック板・棒・管・継手・異形押出製品加工業</v>
      </c>
      <c r="E675" s="295" t="str">
        <f t="shared" si="26"/>
        <v>、1815　プラスチック板・棒・管・継手・異形押出製品加工業</v>
      </c>
      <c r="F675" s="291"/>
    </row>
    <row r="676" spans="1:6" ht="23.25" hidden="1" customHeight="1">
      <c r="A676" s="29" t="s">
        <v>334</v>
      </c>
      <c r="B676" s="302" t="s">
        <v>846</v>
      </c>
      <c r="D676" s="29" t="str">
        <f t="shared" si="24"/>
        <v/>
      </c>
      <c r="E676" s="295"/>
      <c r="F676" s="291"/>
    </row>
    <row r="677" spans="1:6" ht="23.25" hidden="1" customHeight="1">
      <c r="A677" s="29" t="s">
        <v>334</v>
      </c>
      <c r="B677" s="302" t="s">
        <v>847</v>
      </c>
      <c r="C677" s="29" t="str">
        <f t="shared" si="25"/>
        <v>1821　　プラスチックフィルム製造業</v>
      </c>
      <c r="D677" s="29" t="str">
        <f t="shared" si="24"/>
        <v>1821　プラスチックフィルム製造業</v>
      </c>
      <c r="E677" s="295" t="str">
        <f t="shared" si="26"/>
        <v>、1821　プラスチックフィルム製造業</v>
      </c>
      <c r="F677" s="291"/>
    </row>
    <row r="678" spans="1:6" ht="23.25" hidden="1" customHeight="1">
      <c r="A678" s="29" t="s">
        <v>334</v>
      </c>
      <c r="B678" s="302" t="s">
        <v>848</v>
      </c>
      <c r="C678" s="29" t="str">
        <f t="shared" si="25"/>
        <v>1822　　プラスチックシート製造業</v>
      </c>
      <c r="D678" s="29" t="str">
        <f t="shared" si="24"/>
        <v>1822　プラスチックシート製造業</v>
      </c>
      <c r="E678" s="295" t="str">
        <f t="shared" si="26"/>
        <v>、1822　プラスチックシート製造業</v>
      </c>
      <c r="F678" s="291"/>
    </row>
    <row r="679" spans="1:6" ht="23.25" hidden="1" customHeight="1">
      <c r="A679" s="29" t="s">
        <v>334</v>
      </c>
      <c r="B679" s="302" t="s">
        <v>849</v>
      </c>
      <c r="C679" s="29" t="str">
        <f t="shared" si="25"/>
        <v>1823　　プラスチック床材製造業</v>
      </c>
      <c r="D679" s="29" t="str">
        <f t="shared" si="24"/>
        <v>1823　プラスチック床材製造業</v>
      </c>
      <c r="E679" s="295" t="str">
        <f t="shared" si="26"/>
        <v>、1823　プラスチック床材製造業</v>
      </c>
      <c r="F679" s="291"/>
    </row>
    <row r="680" spans="1:6" ht="23.25" hidden="1" customHeight="1">
      <c r="A680" s="29" t="s">
        <v>334</v>
      </c>
      <c r="B680" s="302" t="s">
        <v>850</v>
      </c>
      <c r="C680" s="29" t="str">
        <f t="shared" si="25"/>
        <v>1824　　合成皮革製造業</v>
      </c>
      <c r="D680" s="29" t="str">
        <f t="shared" si="24"/>
        <v>1824　合成皮革製造業</v>
      </c>
      <c r="E680" s="295" t="str">
        <f t="shared" si="26"/>
        <v>、1824　合成皮革製造業</v>
      </c>
      <c r="F680" s="291"/>
    </row>
    <row r="681" spans="1:6" ht="23.25" hidden="1" customHeight="1">
      <c r="A681" s="29" t="s">
        <v>334</v>
      </c>
      <c r="B681" s="302" t="s">
        <v>851</v>
      </c>
      <c r="C681" s="29" t="str">
        <f t="shared" si="25"/>
        <v>1825　　プラスチックフィルム・シート・床材・合成皮革加工業</v>
      </c>
      <c r="D681" s="29" t="str">
        <f t="shared" si="24"/>
        <v>1825　プラスチックフィルム・シート・床材・合成皮革加工業</v>
      </c>
      <c r="E681" s="295" t="str">
        <f t="shared" si="26"/>
        <v>、1825　プラスチックフィルム・シート・床材・合成皮革加工業</v>
      </c>
      <c r="F681" s="291"/>
    </row>
    <row r="682" spans="1:6" ht="23.25" hidden="1" customHeight="1">
      <c r="A682" s="29" t="s">
        <v>334</v>
      </c>
      <c r="B682" s="302" t="s">
        <v>852</v>
      </c>
      <c r="D682" s="29" t="str">
        <f t="shared" si="24"/>
        <v/>
      </c>
      <c r="E682" s="295"/>
      <c r="F682" s="291"/>
    </row>
    <row r="683" spans="1:6" ht="23.25" hidden="1" customHeight="1">
      <c r="A683" s="29" t="s">
        <v>334</v>
      </c>
      <c r="B683" s="302" t="s">
        <v>853</v>
      </c>
      <c r="C683" s="29" t="str">
        <f t="shared" si="25"/>
        <v>1831　　電気機械器具用プラスチック製品製造業（加工業を除く）</v>
      </c>
      <c r="D683" s="29" t="str">
        <f t="shared" si="24"/>
        <v>1831　電気機械器具用プラスチック製品製造業（加工業を除く）</v>
      </c>
      <c r="E683" s="295" t="str">
        <f t="shared" si="26"/>
        <v>、1831　電気機械器具用プラスチック製品製造業（加工業を除く）</v>
      </c>
      <c r="F683" s="291"/>
    </row>
    <row r="684" spans="1:6" ht="23.25" hidden="1" customHeight="1">
      <c r="A684" s="29" t="s">
        <v>334</v>
      </c>
      <c r="B684" s="302" t="s">
        <v>854</v>
      </c>
      <c r="C684" s="29" t="str">
        <f t="shared" si="25"/>
        <v>1832　　輸送機械器具用プラスチック製品製造業（加工業を除く）</v>
      </c>
      <c r="D684" s="29" t="str">
        <f t="shared" si="24"/>
        <v>1832　輸送機械器具用プラスチック製品製造業（加工業を除く）</v>
      </c>
      <c r="E684" s="295" t="str">
        <f t="shared" si="26"/>
        <v>、1832　輸送機械器具用プラスチック製品製造業（加工業を除く）</v>
      </c>
      <c r="F684" s="291"/>
    </row>
    <row r="685" spans="1:6" ht="23.25" hidden="1" customHeight="1">
      <c r="A685" s="29" t="s">
        <v>334</v>
      </c>
      <c r="B685" s="302" t="s">
        <v>855</v>
      </c>
      <c r="C685" s="29" t="str">
        <f t="shared" si="25"/>
        <v>1833　　その他の工業用プラスチック製品製造業（加工業を除く）</v>
      </c>
      <c r="D685" s="29" t="str">
        <f t="shared" si="24"/>
        <v>1833　その他の工業用プラスチック製品製造業（加工業を除く）</v>
      </c>
      <c r="E685" s="295" t="str">
        <f t="shared" si="26"/>
        <v>、1833　その他の工業用プラスチック製品製造業（加工業を除く）</v>
      </c>
      <c r="F685" s="291"/>
    </row>
    <row r="686" spans="1:6" ht="23.25" hidden="1" customHeight="1">
      <c r="A686" s="29" t="s">
        <v>334</v>
      </c>
      <c r="B686" s="302" t="s">
        <v>856</v>
      </c>
      <c r="C686" s="29" t="str">
        <f t="shared" si="25"/>
        <v>1834　　工業用プラスチック製品加工業</v>
      </c>
      <c r="D686" s="29" t="str">
        <f t="shared" si="24"/>
        <v>1834　工業用プラスチック製品加工業</v>
      </c>
      <c r="E686" s="295" t="str">
        <f t="shared" si="26"/>
        <v>、1834　工業用プラスチック製品加工業</v>
      </c>
      <c r="F686" s="291"/>
    </row>
    <row r="687" spans="1:6" ht="23.25" hidden="1" customHeight="1">
      <c r="A687" s="29" t="s">
        <v>334</v>
      </c>
      <c r="B687" s="302" t="s">
        <v>857</v>
      </c>
      <c r="D687" s="29" t="str">
        <f t="shared" si="24"/>
        <v/>
      </c>
      <c r="E687" s="295"/>
      <c r="F687" s="291"/>
    </row>
    <row r="688" spans="1:6" ht="23.25" hidden="1" customHeight="1">
      <c r="A688" s="29" t="s">
        <v>334</v>
      </c>
      <c r="B688" s="302" t="s">
        <v>858</v>
      </c>
      <c r="C688" s="29" t="str">
        <f t="shared" si="25"/>
        <v>1841　　軟質プラスチック発泡製品製造業（半硬質性を含む）</v>
      </c>
      <c r="D688" s="29" t="str">
        <f t="shared" si="24"/>
        <v>1841　軟質プラスチック発泡製品製造業（半硬質性を含む）</v>
      </c>
      <c r="E688" s="295" t="str">
        <f t="shared" si="26"/>
        <v>、1841　軟質プラスチック発泡製品製造業（半硬質性を含む）</v>
      </c>
      <c r="F688" s="291"/>
    </row>
    <row r="689" spans="1:6" ht="23.25" hidden="1" customHeight="1">
      <c r="A689" s="29" t="s">
        <v>334</v>
      </c>
      <c r="B689" s="302" t="s">
        <v>859</v>
      </c>
      <c r="C689" s="29" t="str">
        <f t="shared" si="25"/>
        <v>1842　　硬質プラスチック発泡製品製造業</v>
      </c>
      <c r="D689" s="29" t="str">
        <f t="shared" si="24"/>
        <v>1842　硬質プラスチック発泡製品製造業</v>
      </c>
      <c r="E689" s="295" t="str">
        <f t="shared" si="26"/>
        <v>、1842　硬質プラスチック発泡製品製造業</v>
      </c>
      <c r="F689" s="291"/>
    </row>
    <row r="690" spans="1:6" ht="23.25" hidden="1" customHeight="1">
      <c r="A690" s="29" t="s">
        <v>334</v>
      </c>
      <c r="B690" s="302" t="s">
        <v>860</v>
      </c>
      <c r="C690" s="29" t="str">
        <f t="shared" si="25"/>
        <v>1843　　強化プラスチック製板・棒・管・継手製造業</v>
      </c>
      <c r="D690" s="29" t="str">
        <f t="shared" si="24"/>
        <v>1843　強化プラスチック製板・棒・管・継手製造業</v>
      </c>
      <c r="E690" s="295" t="str">
        <f t="shared" si="26"/>
        <v>、1843　強化プラスチック製板・棒・管・継手製造業</v>
      </c>
      <c r="F690" s="291"/>
    </row>
    <row r="691" spans="1:6" ht="23.25" hidden="1" customHeight="1">
      <c r="A691" s="29" t="s">
        <v>334</v>
      </c>
      <c r="B691" s="302" t="s">
        <v>861</v>
      </c>
      <c r="C691" s="29" t="str">
        <f t="shared" si="25"/>
        <v>1844　　強化プラスチック製容器・浴槽等製造業</v>
      </c>
      <c r="D691" s="29" t="str">
        <f t="shared" si="24"/>
        <v>1844　強化プラスチック製容器・浴槽等製造業</v>
      </c>
      <c r="E691" s="295" t="str">
        <f t="shared" si="26"/>
        <v>、1844　強化プラスチック製容器・浴槽等製造業</v>
      </c>
      <c r="F691" s="291"/>
    </row>
    <row r="692" spans="1:6" ht="23.25" hidden="1" customHeight="1">
      <c r="A692" s="29" t="s">
        <v>334</v>
      </c>
      <c r="B692" s="302" t="s">
        <v>862</v>
      </c>
      <c r="C692" s="29" t="str">
        <f t="shared" si="25"/>
        <v>1845　　発泡・強化プラスチック製品加工業</v>
      </c>
      <c r="D692" s="29" t="str">
        <f t="shared" si="24"/>
        <v>1845　発泡・強化プラスチック製品加工業</v>
      </c>
      <c r="E692" s="295" t="str">
        <f t="shared" si="26"/>
        <v>、1845　発泡・強化プラスチック製品加工業</v>
      </c>
      <c r="F692" s="291"/>
    </row>
    <row r="693" spans="1:6" ht="23.25" hidden="1" customHeight="1">
      <c r="A693" s="29" t="s">
        <v>334</v>
      </c>
      <c r="B693" s="302" t="s">
        <v>863</v>
      </c>
      <c r="D693" s="29" t="str">
        <f t="shared" ref="D693:D756" si="27">TRIM(C693)</f>
        <v/>
      </c>
      <c r="E693" s="295"/>
      <c r="F693" s="291"/>
    </row>
    <row r="694" spans="1:6" ht="23.25" hidden="1" customHeight="1">
      <c r="A694" s="29" t="s">
        <v>334</v>
      </c>
      <c r="B694" s="302" t="s">
        <v>864</v>
      </c>
      <c r="C694" s="29" t="str">
        <f t="shared" ref="C694:C757" si="28">MID(B694,7,50)</f>
        <v>1851　　プラスチック成形材料製造業</v>
      </c>
      <c r="D694" s="29" t="str">
        <f t="shared" si="27"/>
        <v>1851　プラスチック成形材料製造業</v>
      </c>
      <c r="E694" s="295" t="str">
        <f t="shared" ref="E694:E757" si="29">A694&amp;D694</f>
        <v>、1851　プラスチック成形材料製造業</v>
      </c>
      <c r="F694" s="291"/>
    </row>
    <row r="695" spans="1:6" ht="23.25" hidden="1" customHeight="1">
      <c r="A695" s="29" t="s">
        <v>334</v>
      </c>
      <c r="B695" s="302" t="s">
        <v>865</v>
      </c>
      <c r="C695" s="29" t="str">
        <f t="shared" si="28"/>
        <v>1852　　廃プラスチック製品製造業</v>
      </c>
      <c r="D695" s="29" t="str">
        <f t="shared" si="27"/>
        <v>1852　廃プラスチック製品製造業</v>
      </c>
      <c r="E695" s="295" t="str">
        <f t="shared" si="29"/>
        <v>、1852　廃プラスチック製品製造業</v>
      </c>
      <c r="F695" s="291"/>
    </row>
    <row r="696" spans="1:6" ht="23.25" hidden="1" customHeight="1">
      <c r="A696" s="29" t="s">
        <v>334</v>
      </c>
      <c r="B696" s="302" t="s">
        <v>866</v>
      </c>
      <c r="D696" s="29" t="str">
        <f t="shared" si="27"/>
        <v/>
      </c>
      <c r="E696" s="295"/>
      <c r="F696" s="291"/>
    </row>
    <row r="697" spans="1:6" ht="23.25" hidden="1" customHeight="1">
      <c r="A697" s="29" t="s">
        <v>334</v>
      </c>
      <c r="B697" s="302" t="s">
        <v>867</v>
      </c>
      <c r="C697" s="29" t="str">
        <f t="shared" si="28"/>
        <v>1891　　プラスチック製日用雑貨・食卓用品製造業</v>
      </c>
      <c r="D697" s="29" t="str">
        <f t="shared" si="27"/>
        <v>1891　プラスチック製日用雑貨・食卓用品製造業</v>
      </c>
      <c r="E697" s="295" t="str">
        <f t="shared" si="29"/>
        <v>、1891　プラスチック製日用雑貨・食卓用品製造業</v>
      </c>
      <c r="F697" s="291"/>
    </row>
    <row r="698" spans="1:6" ht="23.25" hidden="1" customHeight="1">
      <c r="A698" s="29" t="s">
        <v>334</v>
      </c>
      <c r="B698" s="302" t="s">
        <v>868</v>
      </c>
      <c r="C698" s="29" t="str">
        <f t="shared" si="28"/>
        <v>1892　　プラスチック製容器製造業</v>
      </c>
      <c r="D698" s="29" t="str">
        <f t="shared" si="27"/>
        <v>1892　プラスチック製容器製造業</v>
      </c>
      <c r="E698" s="295" t="str">
        <f t="shared" si="29"/>
        <v>、1892　プラスチック製容器製造業</v>
      </c>
      <c r="F698" s="291"/>
    </row>
    <row r="699" spans="1:6" ht="23.25" hidden="1" customHeight="1">
      <c r="A699" s="29" t="s">
        <v>334</v>
      </c>
      <c r="B699" s="302" t="s">
        <v>869</v>
      </c>
      <c r="C699" s="29" t="str">
        <f t="shared" si="28"/>
        <v>1897　　他に分類されないプラスチック製品製造業</v>
      </c>
      <c r="D699" s="29" t="str">
        <f t="shared" si="27"/>
        <v>1897　他に分類されないプラスチック製品製造業</v>
      </c>
      <c r="E699" s="295" t="str">
        <f t="shared" si="29"/>
        <v>、1897　他に分類されないプラスチック製品製造業</v>
      </c>
      <c r="F699" s="291"/>
    </row>
    <row r="700" spans="1:6" ht="23.25" hidden="1" customHeight="1">
      <c r="A700" s="29" t="s">
        <v>334</v>
      </c>
      <c r="B700" s="302" t="s">
        <v>870</v>
      </c>
      <c r="C700" s="29" t="str">
        <f t="shared" si="28"/>
        <v>1898　　他に分類されないプラスチック製品加工業</v>
      </c>
      <c r="D700" s="29" t="str">
        <f t="shared" si="27"/>
        <v>1898　他に分類されないプラスチック製品加工業</v>
      </c>
      <c r="E700" s="295" t="str">
        <f t="shared" si="29"/>
        <v>、1898　他に分類されないプラスチック製品加工業</v>
      </c>
      <c r="F700" s="291"/>
    </row>
    <row r="701" spans="1:6" ht="23.25" hidden="1" customHeight="1">
      <c r="A701" s="29" t="s">
        <v>334</v>
      </c>
      <c r="B701" s="291"/>
      <c r="C701" s="29" t="str">
        <f t="shared" si="28"/>
        <v/>
      </c>
      <c r="D701" s="29" t="str">
        <f t="shared" si="27"/>
        <v/>
      </c>
      <c r="E701" s="295"/>
      <c r="F701" s="291"/>
    </row>
    <row r="702" spans="1:6" ht="23.25" hidden="1" customHeight="1">
      <c r="A702" s="29" t="s">
        <v>334</v>
      </c>
      <c r="B702" s="302" t="s">
        <v>871</v>
      </c>
      <c r="C702" s="29" t="str">
        <f t="shared" si="28"/>
        <v>ゴム製品製造業</v>
      </c>
      <c r="D702" s="29" t="str">
        <f t="shared" si="27"/>
        <v>ゴム製品製造業</v>
      </c>
      <c r="E702" s="295" t="str">
        <f t="shared" si="29"/>
        <v>、ゴム製品製造業</v>
      </c>
      <c r="F702" s="291"/>
    </row>
    <row r="703" spans="1:6" ht="23.25" hidden="1" customHeight="1">
      <c r="A703" s="29" t="s">
        <v>334</v>
      </c>
      <c r="B703" s="291"/>
      <c r="C703" s="29" t="str">
        <f t="shared" si="28"/>
        <v/>
      </c>
      <c r="D703" s="29" t="str">
        <f t="shared" si="27"/>
        <v/>
      </c>
      <c r="E703" s="295"/>
      <c r="F703" s="291"/>
    </row>
    <row r="704" spans="1:6" ht="23.25" hidden="1" customHeight="1">
      <c r="A704" s="29" t="s">
        <v>334</v>
      </c>
      <c r="B704" s="303" t="s">
        <v>872</v>
      </c>
      <c r="C704" s="294"/>
      <c r="D704" s="294" t="str">
        <f t="shared" si="27"/>
        <v/>
      </c>
      <c r="E704" s="295"/>
      <c r="F704" s="296" t="str">
        <f>E704&amp;E705&amp;E706&amp;E707&amp;E708&amp;E709&amp;E710&amp;E711&amp;E712&amp;E713&amp;E714&amp;E715&amp;E716&amp;E717&amp;E718&amp;E719&amp;E720&amp;E721&amp;E722&amp;E723</f>
        <v>、1900　主として管理事務を行う本社等（19ゴム製品製造業）、1909　その他の管理，補助的経済活動を行う事業所（19ゴム製品製造業）、1911　自動車タイヤ・チューブ製造業、1919　その他のタイヤ・チューブ製造業、1921　ゴム製履物・同附属品製造業、1922　プラスチック製履物・同附属品製造業、1931　ゴムベルト製造業、1932　ゴムホース製造業、1933　工業用ゴム製品製造業、1991　ゴム引布・同製品製造業、1992　医療・衛生用ゴム製品製造業、1993　ゴム練生地製造業、1994　更生タイヤ製造業、1995　再生ゴム製造業、1999　他に分類されないゴム製品製造業</v>
      </c>
    </row>
    <row r="705" spans="1:6" ht="23.25" hidden="1" customHeight="1">
      <c r="A705" s="29" t="s">
        <v>334</v>
      </c>
      <c r="B705" s="302" t="s">
        <v>873</v>
      </c>
      <c r="C705" s="29" t="str">
        <f t="shared" si="28"/>
        <v>1900　　主として管理事務を行う本社等（19ゴム製品製造業）</v>
      </c>
      <c r="D705" s="29" t="str">
        <f t="shared" si="27"/>
        <v>1900　主として管理事務を行う本社等（19ゴム製品製造業）</v>
      </c>
      <c r="E705" s="295" t="str">
        <f t="shared" si="29"/>
        <v>、1900　主として管理事務を行う本社等（19ゴム製品製造業）</v>
      </c>
      <c r="F705" s="291"/>
    </row>
    <row r="706" spans="1:6" ht="23.25" hidden="1" customHeight="1">
      <c r="A706" s="29" t="s">
        <v>334</v>
      </c>
      <c r="B706" s="302" t="s">
        <v>874</v>
      </c>
      <c r="C706" s="29" t="str">
        <f t="shared" si="28"/>
        <v>1909　　その他の管理，補助的経済活動を行う事業所（19ゴム製品製造業）</v>
      </c>
      <c r="D706" s="29" t="str">
        <f t="shared" si="27"/>
        <v>1909　その他の管理，補助的経済活動を行う事業所（19ゴム製品製造業）</v>
      </c>
      <c r="E706" s="295" t="str">
        <f t="shared" si="29"/>
        <v>、1909　その他の管理，補助的経済活動を行う事業所（19ゴム製品製造業）</v>
      </c>
      <c r="F706" s="291"/>
    </row>
    <row r="707" spans="1:6" ht="23.25" hidden="1" customHeight="1">
      <c r="A707" s="29" t="s">
        <v>334</v>
      </c>
      <c r="B707" s="302" t="s">
        <v>875</v>
      </c>
      <c r="D707" s="29" t="str">
        <f t="shared" si="27"/>
        <v/>
      </c>
      <c r="E707" s="295"/>
      <c r="F707" s="291"/>
    </row>
    <row r="708" spans="1:6" ht="23.25" hidden="1" customHeight="1">
      <c r="A708" s="29" t="s">
        <v>334</v>
      </c>
      <c r="B708" s="302" t="s">
        <v>876</v>
      </c>
      <c r="C708" s="29" t="str">
        <f t="shared" si="28"/>
        <v>1911　　自動車タイヤ・チューブ製造業</v>
      </c>
      <c r="D708" s="29" t="str">
        <f t="shared" si="27"/>
        <v>1911　自動車タイヤ・チューブ製造業</v>
      </c>
      <c r="E708" s="295" t="str">
        <f t="shared" si="29"/>
        <v>、1911　自動車タイヤ・チューブ製造業</v>
      </c>
      <c r="F708" s="291"/>
    </row>
    <row r="709" spans="1:6" ht="23.25" hidden="1" customHeight="1">
      <c r="A709" s="29" t="s">
        <v>334</v>
      </c>
      <c r="B709" s="302" t="s">
        <v>877</v>
      </c>
      <c r="C709" s="29" t="str">
        <f t="shared" si="28"/>
        <v>1919　　その他のタイヤ・チューブ製造業</v>
      </c>
      <c r="D709" s="29" t="str">
        <f t="shared" si="27"/>
        <v>1919　その他のタイヤ・チューブ製造業</v>
      </c>
      <c r="E709" s="295" t="str">
        <f t="shared" si="29"/>
        <v>、1919　その他のタイヤ・チューブ製造業</v>
      </c>
      <c r="F709" s="291"/>
    </row>
    <row r="710" spans="1:6" ht="23.25" hidden="1" customHeight="1">
      <c r="A710" s="29" t="s">
        <v>334</v>
      </c>
      <c r="B710" s="302" t="s">
        <v>878</v>
      </c>
      <c r="D710" s="29" t="str">
        <f t="shared" si="27"/>
        <v/>
      </c>
      <c r="E710" s="295"/>
      <c r="F710" s="291"/>
    </row>
    <row r="711" spans="1:6" ht="23.25" hidden="1" customHeight="1">
      <c r="A711" s="29" t="s">
        <v>334</v>
      </c>
      <c r="B711" s="302" t="s">
        <v>879</v>
      </c>
      <c r="C711" s="29" t="str">
        <f t="shared" si="28"/>
        <v>1921　　ゴム製履物・同附属品製造業</v>
      </c>
      <c r="D711" s="29" t="str">
        <f t="shared" si="27"/>
        <v>1921　ゴム製履物・同附属品製造業</v>
      </c>
      <c r="E711" s="295" t="str">
        <f t="shared" si="29"/>
        <v>、1921　ゴム製履物・同附属品製造業</v>
      </c>
      <c r="F711" s="291"/>
    </row>
    <row r="712" spans="1:6" ht="23.25" hidden="1" customHeight="1">
      <c r="A712" s="29" t="s">
        <v>334</v>
      </c>
      <c r="B712" s="302" t="s">
        <v>880</v>
      </c>
      <c r="C712" s="29" t="str">
        <f t="shared" si="28"/>
        <v>1922　　プラスチック製履物・同附属品製造業</v>
      </c>
      <c r="D712" s="29" t="str">
        <f t="shared" si="27"/>
        <v>1922　プラスチック製履物・同附属品製造業</v>
      </c>
      <c r="E712" s="295" t="str">
        <f t="shared" si="29"/>
        <v>、1922　プラスチック製履物・同附属品製造業</v>
      </c>
      <c r="F712" s="291"/>
    </row>
    <row r="713" spans="1:6" ht="23.25" hidden="1" customHeight="1">
      <c r="A713" s="29" t="s">
        <v>334</v>
      </c>
      <c r="B713" s="302" t="s">
        <v>881</v>
      </c>
      <c r="D713" s="29" t="str">
        <f t="shared" si="27"/>
        <v/>
      </c>
      <c r="E713" s="295"/>
      <c r="F713" s="291"/>
    </row>
    <row r="714" spans="1:6" ht="23.25" hidden="1" customHeight="1">
      <c r="A714" s="29" t="s">
        <v>334</v>
      </c>
      <c r="B714" s="302" t="s">
        <v>882</v>
      </c>
      <c r="C714" s="29" t="str">
        <f t="shared" si="28"/>
        <v>1931　　ゴムベルト製造業</v>
      </c>
      <c r="D714" s="29" t="str">
        <f t="shared" si="27"/>
        <v>1931　ゴムベルト製造業</v>
      </c>
      <c r="E714" s="295" t="str">
        <f t="shared" si="29"/>
        <v>、1931　ゴムベルト製造業</v>
      </c>
      <c r="F714" s="291"/>
    </row>
    <row r="715" spans="1:6" ht="23.25" hidden="1" customHeight="1">
      <c r="A715" s="29" t="s">
        <v>334</v>
      </c>
      <c r="B715" s="302" t="s">
        <v>883</v>
      </c>
      <c r="C715" s="29" t="str">
        <f t="shared" si="28"/>
        <v>1932　　ゴムホース製造業</v>
      </c>
      <c r="D715" s="29" t="str">
        <f t="shared" si="27"/>
        <v>1932　ゴムホース製造業</v>
      </c>
      <c r="E715" s="295" t="str">
        <f t="shared" si="29"/>
        <v>、1932　ゴムホース製造業</v>
      </c>
      <c r="F715" s="291"/>
    </row>
    <row r="716" spans="1:6" ht="23.25" hidden="1" customHeight="1">
      <c r="A716" s="29" t="s">
        <v>334</v>
      </c>
      <c r="B716" s="302" t="s">
        <v>884</v>
      </c>
      <c r="C716" s="29" t="str">
        <f t="shared" si="28"/>
        <v>1933　　工業用ゴム製品製造業</v>
      </c>
      <c r="D716" s="29" t="str">
        <f t="shared" si="27"/>
        <v>1933　工業用ゴム製品製造業</v>
      </c>
      <c r="E716" s="295" t="str">
        <f t="shared" si="29"/>
        <v>、1933　工業用ゴム製品製造業</v>
      </c>
      <c r="F716" s="291"/>
    </row>
    <row r="717" spans="1:6" ht="23.25" hidden="1" customHeight="1">
      <c r="A717" s="29" t="s">
        <v>334</v>
      </c>
      <c r="B717" s="302" t="s">
        <v>885</v>
      </c>
      <c r="D717" s="29" t="str">
        <f t="shared" si="27"/>
        <v/>
      </c>
      <c r="E717" s="295"/>
      <c r="F717" s="291"/>
    </row>
    <row r="718" spans="1:6" ht="23.25" hidden="1" customHeight="1">
      <c r="A718" s="29" t="s">
        <v>334</v>
      </c>
      <c r="B718" s="302" t="s">
        <v>886</v>
      </c>
      <c r="C718" s="29" t="str">
        <f t="shared" si="28"/>
        <v>1991　　ゴム引布・同製品製造業</v>
      </c>
      <c r="D718" s="29" t="str">
        <f t="shared" si="27"/>
        <v>1991　ゴム引布・同製品製造業</v>
      </c>
      <c r="E718" s="295" t="str">
        <f t="shared" si="29"/>
        <v>、1991　ゴム引布・同製品製造業</v>
      </c>
      <c r="F718" s="291"/>
    </row>
    <row r="719" spans="1:6" ht="23.25" hidden="1" customHeight="1">
      <c r="A719" s="29" t="s">
        <v>334</v>
      </c>
      <c r="B719" s="302" t="s">
        <v>887</v>
      </c>
      <c r="C719" s="29" t="str">
        <f t="shared" si="28"/>
        <v>1992　　医療・衛生用ゴム製品製造業</v>
      </c>
      <c r="D719" s="29" t="str">
        <f t="shared" si="27"/>
        <v>1992　医療・衛生用ゴム製品製造業</v>
      </c>
      <c r="E719" s="295" t="str">
        <f t="shared" si="29"/>
        <v>、1992　医療・衛生用ゴム製品製造業</v>
      </c>
      <c r="F719" s="291"/>
    </row>
    <row r="720" spans="1:6" ht="23.25" hidden="1" customHeight="1">
      <c r="A720" s="29" t="s">
        <v>334</v>
      </c>
      <c r="B720" s="302" t="s">
        <v>888</v>
      </c>
      <c r="C720" s="29" t="str">
        <f t="shared" si="28"/>
        <v>1993　　ゴム練生地製造業</v>
      </c>
      <c r="D720" s="29" t="str">
        <f t="shared" si="27"/>
        <v>1993　ゴム練生地製造業</v>
      </c>
      <c r="E720" s="295" t="str">
        <f t="shared" si="29"/>
        <v>、1993　ゴム練生地製造業</v>
      </c>
      <c r="F720" s="291"/>
    </row>
    <row r="721" spans="1:6" ht="23.25" hidden="1" customHeight="1">
      <c r="A721" s="29" t="s">
        <v>334</v>
      </c>
      <c r="B721" s="302" t="s">
        <v>889</v>
      </c>
      <c r="C721" s="29" t="str">
        <f t="shared" si="28"/>
        <v>1994　　更生タイヤ製造業</v>
      </c>
      <c r="D721" s="29" t="str">
        <f t="shared" si="27"/>
        <v>1994　更生タイヤ製造業</v>
      </c>
      <c r="E721" s="295" t="str">
        <f t="shared" si="29"/>
        <v>、1994　更生タイヤ製造業</v>
      </c>
      <c r="F721" s="291"/>
    </row>
    <row r="722" spans="1:6" ht="23.25" hidden="1" customHeight="1">
      <c r="A722" s="29" t="s">
        <v>334</v>
      </c>
      <c r="B722" s="302" t="s">
        <v>890</v>
      </c>
      <c r="C722" s="29" t="str">
        <f t="shared" si="28"/>
        <v>1995　　再生ゴム製造業</v>
      </c>
      <c r="D722" s="29" t="str">
        <f t="shared" si="27"/>
        <v>1995　再生ゴム製造業</v>
      </c>
      <c r="E722" s="295" t="str">
        <f t="shared" si="29"/>
        <v>、1995　再生ゴム製造業</v>
      </c>
      <c r="F722" s="291"/>
    </row>
    <row r="723" spans="1:6" ht="23.25" hidden="1" customHeight="1">
      <c r="A723" s="29" t="s">
        <v>334</v>
      </c>
      <c r="B723" s="302" t="s">
        <v>891</v>
      </c>
      <c r="C723" s="29" t="str">
        <f t="shared" si="28"/>
        <v>1999　　他に分類されないゴム製品製造業</v>
      </c>
      <c r="D723" s="29" t="str">
        <f t="shared" si="27"/>
        <v>1999　他に分類されないゴム製品製造業</v>
      </c>
      <c r="E723" s="295" t="str">
        <f t="shared" si="29"/>
        <v>、1999　他に分類されないゴム製品製造業</v>
      </c>
      <c r="F723" s="291"/>
    </row>
    <row r="724" spans="1:6" ht="23.25" hidden="1" customHeight="1">
      <c r="A724" s="29" t="s">
        <v>334</v>
      </c>
      <c r="B724" s="291"/>
      <c r="C724" s="29" t="str">
        <f t="shared" si="28"/>
        <v/>
      </c>
      <c r="D724" s="29" t="str">
        <f t="shared" si="27"/>
        <v/>
      </c>
      <c r="E724" s="295"/>
      <c r="F724" s="291"/>
    </row>
    <row r="725" spans="1:6" ht="23.25" hidden="1" customHeight="1">
      <c r="A725" s="29" t="s">
        <v>334</v>
      </c>
      <c r="B725" s="302" t="s">
        <v>892</v>
      </c>
      <c r="C725" s="29" t="str">
        <f t="shared" si="28"/>
        <v>なめし革・同製品・毛皮製造業</v>
      </c>
      <c r="D725" s="29" t="str">
        <f t="shared" si="27"/>
        <v>なめし革・同製品・毛皮製造業</v>
      </c>
      <c r="E725" s="295" t="str">
        <f t="shared" si="29"/>
        <v>、なめし革・同製品・毛皮製造業</v>
      </c>
      <c r="F725" s="291"/>
    </row>
    <row r="726" spans="1:6" ht="23.25" hidden="1" customHeight="1">
      <c r="A726" s="29" t="s">
        <v>334</v>
      </c>
      <c r="B726" s="291"/>
      <c r="C726" s="29" t="str">
        <f t="shared" si="28"/>
        <v/>
      </c>
      <c r="D726" s="29" t="str">
        <f t="shared" si="27"/>
        <v/>
      </c>
      <c r="E726" s="295"/>
      <c r="F726" s="291"/>
    </row>
    <row r="727" spans="1:6" ht="23.25" hidden="1" customHeight="1">
      <c r="A727" s="29" t="s">
        <v>334</v>
      </c>
      <c r="B727" s="303" t="s">
        <v>893</v>
      </c>
      <c r="C727" s="294"/>
      <c r="D727" s="294" t="str">
        <f t="shared" si="27"/>
        <v/>
      </c>
      <c r="E727" s="295"/>
      <c r="F727" s="296" t="str">
        <f>E727&amp;E728&amp;E729&amp;E730&amp;E731&amp;E732&amp;E733&amp;E734&amp;E735&amp;E736&amp;E737&amp;E738&amp;E739&amp;E740&amp;E741&amp;E742&amp;E743&amp;E744&amp;E745&amp;E746&amp;E747&amp;E748</f>
        <v>、2000　主として管理事務を行う本社等（20なめし革・同製品・毛皮製造業）、2009　その他の管理，補助的経済活動を行う事業所（20なめし革・同製品・毛皮製造業）、2011　なめし革製造業、2021　工業用革製品製造業（手袋を除く）、2031　革製履物用材料・同附属品製造業、2041　革製履物製造業、5　革製手袋製造業、2051　革製手袋製造業、2061　かばん製造業、2071　袋物製造業（ハンドバッグを除く）、2072　ハンドバッグ製造業、2081　毛皮製造業、2099　その他のなめし革製品製造業</v>
      </c>
    </row>
    <row r="728" spans="1:6" ht="23.25" hidden="1" customHeight="1">
      <c r="A728" s="29" t="s">
        <v>334</v>
      </c>
      <c r="B728" s="302" t="s">
        <v>894</v>
      </c>
      <c r="C728" s="29" t="str">
        <f t="shared" si="28"/>
        <v>2000　　主として管理事務を行う本社等（20なめし革・同製品・毛皮製造業）</v>
      </c>
      <c r="D728" s="29" t="str">
        <f t="shared" si="27"/>
        <v>2000　主として管理事務を行う本社等（20なめし革・同製品・毛皮製造業）</v>
      </c>
      <c r="E728" s="295" t="str">
        <f t="shared" si="29"/>
        <v>、2000　主として管理事務を行う本社等（20なめし革・同製品・毛皮製造業）</v>
      </c>
      <c r="F728" s="291"/>
    </row>
    <row r="729" spans="1:6" ht="23.25" hidden="1" customHeight="1">
      <c r="A729" s="29" t="s">
        <v>334</v>
      </c>
      <c r="B729" s="302" t="s">
        <v>895</v>
      </c>
      <c r="C729" s="29" t="str">
        <f t="shared" si="28"/>
        <v>2009　　その他の管理，補助的経済活動を行う事業所（20なめし革・同製品・毛皮製造業）</v>
      </c>
      <c r="D729" s="29" t="str">
        <f t="shared" si="27"/>
        <v>2009　その他の管理，補助的経済活動を行う事業所（20なめし革・同製品・毛皮製造業）</v>
      </c>
      <c r="E729" s="295" t="str">
        <f t="shared" si="29"/>
        <v>、2009　その他の管理，補助的経済活動を行う事業所（20なめし革・同製品・毛皮製造業）</v>
      </c>
      <c r="F729" s="291"/>
    </row>
    <row r="730" spans="1:6" ht="23.25" hidden="1" customHeight="1">
      <c r="A730" s="29" t="s">
        <v>334</v>
      </c>
      <c r="B730" s="302" t="s">
        <v>896</v>
      </c>
      <c r="D730" s="29" t="str">
        <f t="shared" si="27"/>
        <v/>
      </c>
      <c r="E730" s="295"/>
      <c r="F730" s="291"/>
    </row>
    <row r="731" spans="1:6" ht="23.25" hidden="1" customHeight="1">
      <c r="A731" s="29" t="s">
        <v>334</v>
      </c>
      <c r="B731" s="302" t="s">
        <v>897</v>
      </c>
      <c r="C731" s="29" t="str">
        <f t="shared" si="28"/>
        <v>2011　　なめし革製造業</v>
      </c>
      <c r="D731" s="29" t="str">
        <f t="shared" si="27"/>
        <v>2011　なめし革製造業</v>
      </c>
      <c r="E731" s="295" t="str">
        <f t="shared" si="29"/>
        <v>、2011　なめし革製造業</v>
      </c>
      <c r="F731" s="291"/>
    </row>
    <row r="732" spans="1:6" ht="23.25" hidden="1" customHeight="1">
      <c r="A732" s="29" t="s">
        <v>334</v>
      </c>
      <c r="B732" s="302" t="s">
        <v>898</v>
      </c>
      <c r="D732" s="29" t="str">
        <f t="shared" si="27"/>
        <v/>
      </c>
      <c r="E732" s="295"/>
      <c r="F732" s="291"/>
    </row>
    <row r="733" spans="1:6" ht="23.25" hidden="1" customHeight="1">
      <c r="A733" s="29" t="s">
        <v>334</v>
      </c>
      <c r="B733" s="302" t="s">
        <v>899</v>
      </c>
      <c r="C733" s="29" t="str">
        <f t="shared" si="28"/>
        <v>2021　　工業用革製品製造業（手袋を除く）</v>
      </c>
      <c r="D733" s="29" t="str">
        <f t="shared" si="27"/>
        <v>2021　工業用革製品製造業（手袋を除く）</v>
      </c>
      <c r="E733" s="295" t="str">
        <f t="shared" si="29"/>
        <v>、2021　工業用革製品製造業（手袋を除く）</v>
      </c>
      <c r="F733" s="291"/>
    </row>
    <row r="734" spans="1:6" ht="23.25" hidden="1" customHeight="1">
      <c r="A734" s="29" t="s">
        <v>334</v>
      </c>
      <c r="B734" s="302" t="s">
        <v>900</v>
      </c>
      <c r="D734" s="29" t="str">
        <f t="shared" si="27"/>
        <v/>
      </c>
      <c r="E734" s="295"/>
      <c r="F734" s="291"/>
    </row>
    <row r="735" spans="1:6" ht="23.25" hidden="1" customHeight="1">
      <c r="A735" s="29" t="s">
        <v>334</v>
      </c>
      <c r="B735" s="302" t="s">
        <v>901</v>
      </c>
      <c r="C735" s="29" t="str">
        <f t="shared" si="28"/>
        <v>2031　　革製履物用材料・同附属品製造業</v>
      </c>
      <c r="D735" s="29" t="str">
        <f t="shared" si="27"/>
        <v>2031　革製履物用材料・同附属品製造業</v>
      </c>
      <c r="E735" s="295" t="str">
        <f t="shared" si="29"/>
        <v>、2031　革製履物用材料・同附属品製造業</v>
      </c>
      <c r="F735" s="291"/>
    </row>
    <row r="736" spans="1:6" ht="23.25" hidden="1" customHeight="1">
      <c r="A736" s="29" t="s">
        <v>334</v>
      </c>
      <c r="B736" s="302" t="s">
        <v>902</v>
      </c>
      <c r="D736" s="29" t="str">
        <f t="shared" si="27"/>
        <v/>
      </c>
      <c r="E736" s="295"/>
      <c r="F736" s="291"/>
    </row>
    <row r="737" spans="1:6" ht="23.25" hidden="1" customHeight="1">
      <c r="A737" s="29" t="s">
        <v>334</v>
      </c>
      <c r="B737" s="302" t="s">
        <v>903</v>
      </c>
      <c r="C737" s="29" t="str">
        <f t="shared" si="28"/>
        <v>2041　　革製履物製造業</v>
      </c>
      <c r="D737" s="29" t="str">
        <f t="shared" si="27"/>
        <v>2041　革製履物製造業</v>
      </c>
      <c r="E737" s="295" t="str">
        <f t="shared" si="29"/>
        <v>、2041　革製履物製造業</v>
      </c>
      <c r="F737" s="291"/>
    </row>
    <row r="738" spans="1:6" ht="23.25" hidden="1" customHeight="1">
      <c r="A738" s="29" t="s">
        <v>334</v>
      </c>
      <c r="B738" s="302" t="s">
        <v>904</v>
      </c>
      <c r="C738" s="29" t="str">
        <f t="shared" si="28"/>
        <v>5　　革製手袋製造業</v>
      </c>
      <c r="D738" s="29" t="str">
        <f t="shared" si="27"/>
        <v>5　革製手袋製造業</v>
      </c>
      <c r="E738" s="295" t="str">
        <f t="shared" si="29"/>
        <v>、5　革製手袋製造業</v>
      </c>
      <c r="F738" s="291"/>
    </row>
    <row r="739" spans="1:6" ht="23.25" hidden="1" customHeight="1">
      <c r="A739" s="29" t="s">
        <v>334</v>
      </c>
      <c r="B739" s="302" t="s">
        <v>905</v>
      </c>
      <c r="C739" s="29" t="str">
        <f t="shared" si="28"/>
        <v>2051　　革製手袋製造業</v>
      </c>
      <c r="D739" s="29" t="str">
        <f t="shared" si="27"/>
        <v>2051　革製手袋製造業</v>
      </c>
      <c r="E739" s="295" t="str">
        <f t="shared" si="29"/>
        <v>、2051　革製手袋製造業</v>
      </c>
      <c r="F739" s="291"/>
    </row>
    <row r="740" spans="1:6" ht="23.25" hidden="1" customHeight="1">
      <c r="A740" s="29" t="s">
        <v>334</v>
      </c>
      <c r="B740" s="302" t="s">
        <v>906</v>
      </c>
      <c r="D740" s="29" t="str">
        <f t="shared" si="27"/>
        <v/>
      </c>
      <c r="E740" s="295"/>
      <c r="F740" s="291"/>
    </row>
    <row r="741" spans="1:6" ht="23.25" hidden="1" customHeight="1">
      <c r="A741" s="29" t="s">
        <v>334</v>
      </c>
      <c r="B741" s="302" t="s">
        <v>907</v>
      </c>
      <c r="C741" s="29" t="str">
        <f t="shared" si="28"/>
        <v>2061　　かばん製造業</v>
      </c>
      <c r="D741" s="29" t="str">
        <f t="shared" si="27"/>
        <v>2061　かばん製造業</v>
      </c>
      <c r="E741" s="295" t="str">
        <f t="shared" si="29"/>
        <v>、2061　かばん製造業</v>
      </c>
      <c r="F741" s="291"/>
    </row>
    <row r="742" spans="1:6" ht="23.25" hidden="1" customHeight="1">
      <c r="A742" s="29" t="s">
        <v>334</v>
      </c>
      <c r="B742" s="302" t="s">
        <v>908</v>
      </c>
      <c r="D742" s="29" t="str">
        <f t="shared" si="27"/>
        <v/>
      </c>
      <c r="E742" s="295"/>
      <c r="F742" s="291"/>
    </row>
    <row r="743" spans="1:6" ht="23.25" hidden="1" customHeight="1">
      <c r="A743" s="29" t="s">
        <v>334</v>
      </c>
      <c r="B743" s="302" t="s">
        <v>909</v>
      </c>
      <c r="C743" s="29" t="str">
        <f t="shared" si="28"/>
        <v>2071　　袋物製造業（ハンドバッグを除く）</v>
      </c>
      <c r="D743" s="29" t="str">
        <f t="shared" si="27"/>
        <v>2071　袋物製造業（ハンドバッグを除く）</v>
      </c>
      <c r="E743" s="295" t="str">
        <f t="shared" si="29"/>
        <v>、2071　袋物製造業（ハンドバッグを除く）</v>
      </c>
      <c r="F743" s="291"/>
    </row>
    <row r="744" spans="1:6" ht="23.25" hidden="1" customHeight="1">
      <c r="A744" s="29" t="s">
        <v>334</v>
      </c>
      <c r="B744" s="302" t="s">
        <v>910</v>
      </c>
      <c r="C744" s="29" t="str">
        <f t="shared" si="28"/>
        <v>2072　　ハンドバッグ製造業</v>
      </c>
      <c r="D744" s="29" t="str">
        <f t="shared" si="27"/>
        <v>2072　ハンドバッグ製造業</v>
      </c>
      <c r="E744" s="295" t="str">
        <f t="shared" si="29"/>
        <v>、2072　ハンドバッグ製造業</v>
      </c>
      <c r="F744" s="291"/>
    </row>
    <row r="745" spans="1:6" ht="23.25" hidden="1" customHeight="1">
      <c r="A745" s="29" t="s">
        <v>334</v>
      </c>
      <c r="B745" s="302" t="s">
        <v>911</v>
      </c>
      <c r="D745" s="29" t="str">
        <f t="shared" si="27"/>
        <v/>
      </c>
      <c r="E745" s="295"/>
      <c r="F745" s="291"/>
    </row>
    <row r="746" spans="1:6" ht="23.25" hidden="1" customHeight="1">
      <c r="A746" s="29" t="s">
        <v>334</v>
      </c>
      <c r="B746" s="302" t="s">
        <v>912</v>
      </c>
      <c r="C746" s="29" t="str">
        <f t="shared" si="28"/>
        <v>2081　　毛皮製造業</v>
      </c>
      <c r="D746" s="29" t="str">
        <f t="shared" si="27"/>
        <v>2081　毛皮製造業</v>
      </c>
      <c r="E746" s="295" t="str">
        <f t="shared" si="29"/>
        <v>、2081　毛皮製造業</v>
      </c>
      <c r="F746" s="291"/>
    </row>
    <row r="747" spans="1:6" ht="23.25" hidden="1" customHeight="1">
      <c r="A747" s="29" t="s">
        <v>334</v>
      </c>
      <c r="B747" s="302" t="s">
        <v>913</v>
      </c>
      <c r="D747" s="29" t="str">
        <f t="shared" si="27"/>
        <v/>
      </c>
      <c r="E747" s="295"/>
      <c r="F747" s="291"/>
    </row>
    <row r="748" spans="1:6" ht="23.25" hidden="1" customHeight="1">
      <c r="A748" s="29" t="s">
        <v>334</v>
      </c>
      <c r="B748" s="302" t="s">
        <v>914</v>
      </c>
      <c r="C748" s="29" t="str">
        <f t="shared" si="28"/>
        <v>2099　　その他のなめし革製品製造業</v>
      </c>
      <c r="D748" s="29" t="str">
        <f t="shared" si="27"/>
        <v>2099　その他のなめし革製品製造業</v>
      </c>
      <c r="E748" s="295" t="str">
        <f t="shared" si="29"/>
        <v>、2099　その他のなめし革製品製造業</v>
      </c>
      <c r="F748" s="291"/>
    </row>
    <row r="749" spans="1:6" ht="23.25" hidden="1" customHeight="1">
      <c r="A749" s="29" t="s">
        <v>334</v>
      </c>
      <c r="B749" s="291"/>
      <c r="C749" s="29" t="str">
        <f t="shared" si="28"/>
        <v/>
      </c>
      <c r="D749" s="29" t="str">
        <f t="shared" si="27"/>
        <v/>
      </c>
      <c r="E749" s="295"/>
      <c r="F749" s="291"/>
    </row>
    <row r="750" spans="1:6" ht="23.25" hidden="1" customHeight="1">
      <c r="A750" s="29" t="s">
        <v>334</v>
      </c>
      <c r="B750" s="302" t="s">
        <v>915</v>
      </c>
      <c r="C750" s="29" t="str">
        <f t="shared" si="28"/>
        <v>窯業・土石製品製造業</v>
      </c>
      <c r="D750" s="29" t="str">
        <f t="shared" si="27"/>
        <v>窯業・土石製品製造業</v>
      </c>
      <c r="E750" s="295" t="str">
        <f t="shared" si="29"/>
        <v>、窯業・土石製品製造業</v>
      </c>
      <c r="F750" s="291"/>
    </row>
    <row r="751" spans="1:6" ht="23.25" hidden="1" customHeight="1">
      <c r="A751" s="29" t="s">
        <v>334</v>
      </c>
      <c r="B751" s="291"/>
      <c r="C751" s="29" t="str">
        <f t="shared" si="28"/>
        <v/>
      </c>
      <c r="D751" s="29" t="str">
        <f t="shared" si="27"/>
        <v/>
      </c>
      <c r="E751" s="295"/>
      <c r="F751" s="291"/>
    </row>
    <row r="752" spans="1:6" ht="23.25" hidden="1" customHeight="1">
      <c r="A752" s="29" t="s">
        <v>334</v>
      </c>
      <c r="B752" s="303" t="s">
        <v>916</v>
      </c>
      <c r="C752" s="294"/>
      <c r="D752" s="294" t="str">
        <f t="shared" si="27"/>
        <v/>
      </c>
      <c r="E752" s="295"/>
      <c r="F752" s="296" t="str">
        <f>E752&amp;E753&amp;E754&amp;E755&amp;E756&amp;E757&amp;E758&amp;E759&amp;E760&amp;E761&amp;E762&amp;E763&amp;E764&amp;E765&amp;E766&amp;E767&amp;E768&amp;E769&amp;E770&amp;E771&amp;E772&amp;E773&amp;E774&amp;E775&amp;E776&amp;E777&amp;E778&amp;E779&amp;E780&amp;E781&amp;E782&amp;E783&amp;E784&amp;E785&amp;E786&amp;E787&amp;E788&amp;E789&amp;E790&amp;E791&amp;E792&amp;E793&amp;E794&amp;E795&amp;E796&amp;E797&amp;E798&amp;E799&amp;E800&amp;E801&amp;E802&amp;E803&amp;E804&amp;E805&amp;E806&amp;E807</f>
        <v>、2100　主として管理事務を行う本社等（21窯業・土石製品製造業）、2109　その他の管理，補助的経済活動を行う事業所（21窯業・土石製品製造業）、2111　板ガラス製造業、2112　板ガラス加工業、2113　ガラス製加工素材製造業、2114　ガラス容器製造業、2115　理化学用・医療用ガラス器具製造業、2116　卓上用・ちゅう房用ガラス器具製造業、2117　ガラス繊維・同製品製造業、2119　その他のガラス・同製品製造業、2121　セメント製造業、2122　生コンクリート製造業、2123　コンクリート製品製造業、2129　その他のセメント製品製造業、2131　粘土かわら製造業、2132　普通れんが製造業、2139　その他の建設用粘土製品製造業、2141　衛生陶器製造業、2142　食卓用・ちゅう房用陶磁器製造業、2143　陶磁器製置物製造業、2144　電気用陶磁器製造業、2145　理化学用・工業用陶磁器製造業、2146　陶磁器製タイル製造業、2147　陶磁器絵付業、2148　陶磁器用はい（坏）土製造業、2149　その他の陶磁器・同関連製品製造業、2151　耐火れんが製造業、2152　不定形耐火物製造業、2159　その他の耐火物製造業、2161　炭素質電極製造業、2169　その他の炭素・黒鉛製品製造業、2171　研磨材製造業、2172　研削と石製造業、2173　研磨布紙製造業、2179　その他の研磨材・同製品製造業、2181　砕石製造業、2182　再生骨材製造業、2183　人工骨材製造業、2184　石工品製造業、2185　けいそう土・同製品製造業、2186　鉱物・土石粉砕等処理業、2191　ロックウール・同製品製造業、2192　石こう（膏）製品製造業、2193　石灰製造業、2194　鋳型製造業（中子を含む）、2199　他に分類されない窯業・土石製品製造業</v>
      </c>
    </row>
    <row r="753" spans="1:6" ht="23.25" hidden="1" customHeight="1">
      <c r="A753" s="29" t="s">
        <v>334</v>
      </c>
      <c r="B753" s="302" t="s">
        <v>917</v>
      </c>
      <c r="C753" s="29" t="str">
        <f t="shared" si="28"/>
        <v>2100　　主として管理事務を行う本社等（21窯業・土石製品製造業）</v>
      </c>
      <c r="D753" s="29" t="str">
        <f t="shared" si="27"/>
        <v>2100　主として管理事務を行う本社等（21窯業・土石製品製造業）</v>
      </c>
      <c r="E753" s="295" t="str">
        <f t="shared" si="29"/>
        <v>、2100　主として管理事務を行う本社等（21窯業・土石製品製造業）</v>
      </c>
      <c r="F753" s="291"/>
    </row>
    <row r="754" spans="1:6" ht="23.25" hidden="1" customHeight="1">
      <c r="A754" s="29" t="s">
        <v>334</v>
      </c>
      <c r="B754" s="302" t="s">
        <v>918</v>
      </c>
      <c r="C754" s="29" t="str">
        <f t="shared" si="28"/>
        <v>2109　　その他の管理，補助的経済活動を行う事業所（21窯業・土石製品製造業）</v>
      </c>
      <c r="D754" s="29" t="str">
        <f t="shared" si="27"/>
        <v>2109　その他の管理，補助的経済活動を行う事業所（21窯業・土石製品製造業）</v>
      </c>
      <c r="E754" s="295" t="str">
        <f t="shared" si="29"/>
        <v>、2109　その他の管理，補助的経済活動を行う事業所（21窯業・土石製品製造業）</v>
      </c>
      <c r="F754" s="291"/>
    </row>
    <row r="755" spans="1:6" ht="23.25" hidden="1" customHeight="1">
      <c r="A755" s="29" t="s">
        <v>334</v>
      </c>
      <c r="B755" s="302" t="s">
        <v>919</v>
      </c>
      <c r="D755" s="29" t="str">
        <f t="shared" si="27"/>
        <v/>
      </c>
      <c r="E755" s="295"/>
      <c r="F755" s="291"/>
    </row>
    <row r="756" spans="1:6" ht="23.25" hidden="1" customHeight="1">
      <c r="A756" s="29" t="s">
        <v>334</v>
      </c>
      <c r="B756" s="302" t="s">
        <v>920</v>
      </c>
      <c r="C756" s="29" t="str">
        <f t="shared" si="28"/>
        <v>2111　　板ガラス製造業</v>
      </c>
      <c r="D756" s="29" t="str">
        <f t="shared" si="27"/>
        <v>2111　板ガラス製造業</v>
      </c>
      <c r="E756" s="295" t="str">
        <f t="shared" si="29"/>
        <v>、2111　板ガラス製造業</v>
      </c>
      <c r="F756" s="291"/>
    </row>
    <row r="757" spans="1:6" ht="23.25" hidden="1" customHeight="1">
      <c r="A757" s="29" t="s">
        <v>334</v>
      </c>
      <c r="B757" s="302" t="s">
        <v>921</v>
      </c>
      <c r="C757" s="29" t="str">
        <f t="shared" si="28"/>
        <v>2112　　板ガラス加工業</v>
      </c>
      <c r="D757" s="29" t="str">
        <f t="shared" ref="D757:D820" si="30">TRIM(C757)</f>
        <v>2112　板ガラス加工業</v>
      </c>
      <c r="E757" s="295" t="str">
        <f t="shared" si="29"/>
        <v>、2112　板ガラス加工業</v>
      </c>
      <c r="F757" s="291"/>
    </row>
    <row r="758" spans="1:6" ht="23.25" hidden="1" customHeight="1">
      <c r="A758" s="29" t="s">
        <v>334</v>
      </c>
      <c r="B758" s="302" t="s">
        <v>922</v>
      </c>
      <c r="C758" s="29" t="str">
        <f t="shared" ref="C758:C819" si="31">MID(B758,7,50)</f>
        <v>2113　　ガラス製加工素材製造業</v>
      </c>
      <c r="D758" s="29" t="str">
        <f t="shared" si="30"/>
        <v>2113　ガラス製加工素材製造業</v>
      </c>
      <c r="E758" s="295" t="str">
        <f t="shared" ref="E758:E819" si="32">A758&amp;D758</f>
        <v>、2113　ガラス製加工素材製造業</v>
      </c>
      <c r="F758" s="291"/>
    </row>
    <row r="759" spans="1:6" ht="23.25" hidden="1" customHeight="1">
      <c r="A759" s="29" t="s">
        <v>334</v>
      </c>
      <c r="B759" s="302" t="s">
        <v>923</v>
      </c>
      <c r="C759" s="29" t="str">
        <f t="shared" si="31"/>
        <v>2114　　ガラス容器製造業</v>
      </c>
      <c r="D759" s="29" t="str">
        <f t="shared" si="30"/>
        <v>2114　ガラス容器製造業</v>
      </c>
      <c r="E759" s="295" t="str">
        <f t="shared" si="32"/>
        <v>、2114　ガラス容器製造業</v>
      </c>
      <c r="F759" s="291"/>
    </row>
    <row r="760" spans="1:6" ht="23.25" hidden="1" customHeight="1">
      <c r="A760" s="29" t="s">
        <v>334</v>
      </c>
      <c r="B760" s="302" t="s">
        <v>924</v>
      </c>
      <c r="C760" s="29" t="str">
        <f t="shared" si="31"/>
        <v>2115　　理化学用・医療用ガラス器具製造業</v>
      </c>
      <c r="D760" s="29" t="str">
        <f t="shared" si="30"/>
        <v>2115　理化学用・医療用ガラス器具製造業</v>
      </c>
      <c r="E760" s="295" t="str">
        <f t="shared" si="32"/>
        <v>、2115　理化学用・医療用ガラス器具製造業</v>
      </c>
      <c r="F760" s="291"/>
    </row>
    <row r="761" spans="1:6" ht="23.25" hidden="1" customHeight="1">
      <c r="A761" s="29" t="s">
        <v>334</v>
      </c>
      <c r="B761" s="302" t="s">
        <v>925</v>
      </c>
      <c r="C761" s="29" t="str">
        <f t="shared" si="31"/>
        <v>2116　　卓上用・ちゅう房用ガラス器具製造業</v>
      </c>
      <c r="D761" s="29" t="str">
        <f t="shared" si="30"/>
        <v>2116　卓上用・ちゅう房用ガラス器具製造業</v>
      </c>
      <c r="E761" s="295" t="str">
        <f t="shared" si="32"/>
        <v>、2116　卓上用・ちゅう房用ガラス器具製造業</v>
      </c>
      <c r="F761" s="291"/>
    </row>
    <row r="762" spans="1:6" ht="23.25" hidden="1" customHeight="1">
      <c r="A762" s="29" t="s">
        <v>334</v>
      </c>
      <c r="B762" s="302" t="s">
        <v>926</v>
      </c>
      <c r="C762" s="29" t="str">
        <f t="shared" si="31"/>
        <v>2117　　ガラス繊維・同製品製造業</v>
      </c>
      <c r="D762" s="29" t="str">
        <f t="shared" si="30"/>
        <v>2117　ガラス繊維・同製品製造業</v>
      </c>
      <c r="E762" s="295" t="str">
        <f t="shared" si="32"/>
        <v>、2117　ガラス繊維・同製品製造業</v>
      </c>
      <c r="F762" s="291"/>
    </row>
    <row r="763" spans="1:6" ht="23.25" hidden="1" customHeight="1">
      <c r="A763" s="29" t="s">
        <v>334</v>
      </c>
      <c r="B763" s="302" t="s">
        <v>927</v>
      </c>
      <c r="C763" s="29" t="str">
        <f t="shared" si="31"/>
        <v>2119　　その他のガラス・同製品製造業</v>
      </c>
      <c r="D763" s="29" t="str">
        <f t="shared" si="30"/>
        <v>2119　その他のガラス・同製品製造業</v>
      </c>
      <c r="E763" s="295" t="str">
        <f t="shared" si="32"/>
        <v>、2119　その他のガラス・同製品製造業</v>
      </c>
      <c r="F763" s="291"/>
    </row>
    <row r="764" spans="1:6" ht="23.25" hidden="1" customHeight="1">
      <c r="A764" s="29" t="s">
        <v>334</v>
      </c>
      <c r="B764" s="302" t="s">
        <v>928</v>
      </c>
      <c r="D764" s="29" t="str">
        <f t="shared" si="30"/>
        <v/>
      </c>
      <c r="E764" s="295"/>
      <c r="F764" s="291"/>
    </row>
    <row r="765" spans="1:6" ht="23.25" hidden="1" customHeight="1">
      <c r="A765" s="29" t="s">
        <v>334</v>
      </c>
      <c r="B765" s="302" t="s">
        <v>929</v>
      </c>
      <c r="C765" s="29" t="str">
        <f t="shared" si="31"/>
        <v>2121　　セメント製造業</v>
      </c>
      <c r="D765" s="29" t="str">
        <f t="shared" si="30"/>
        <v>2121　セメント製造業</v>
      </c>
      <c r="E765" s="295" t="str">
        <f t="shared" si="32"/>
        <v>、2121　セメント製造業</v>
      </c>
      <c r="F765" s="291"/>
    </row>
    <row r="766" spans="1:6" ht="23.25" hidden="1" customHeight="1">
      <c r="A766" s="29" t="s">
        <v>334</v>
      </c>
      <c r="B766" s="302" t="s">
        <v>930</v>
      </c>
      <c r="C766" s="29" t="str">
        <f t="shared" si="31"/>
        <v>2122　　生コンクリート製造業</v>
      </c>
      <c r="D766" s="29" t="str">
        <f t="shared" si="30"/>
        <v>2122　生コンクリート製造業</v>
      </c>
      <c r="E766" s="295" t="str">
        <f t="shared" si="32"/>
        <v>、2122　生コンクリート製造業</v>
      </c>
      <c r="F766" s="291"/>
    </row>
    <row r="767" spans="1:6" ht="23.25" hidden="1" customHeight="1">
      <c r="A767" s="29" t="s">
        <v>334</v>
      </c>
      <c r="B767" s="302" t="s">
        <v>931</v>
      </c>
      <c r="C767" s="29" t="str">
        <f t="shared" si="31"/>
        <v>2123　　コンクリート製品製造業</v>
      </c>
      <c r="D767" s="29" t="str">
        <f t="shared" si="30"/>
        <v>2123　コンクリート製品製造業</v>
      </c>
      <c r="E767" s="295" t="str">
        <f t="shared" si="32"/>
        <v>、2123　コンクリート製品製造業</v>
      </c>
      <c r="F767" s="291"/>
    </row>
    <row r="768" spans="1:6" ht="23.25" hidden="1" customHeight="1">
      <c r="A768" s="29" t="s">
        <v>334</v>
      </c>
      <c r="B768" s="302" t="s">
        <v>932</v>
      </c>
      <c r="C768" s="29" t="str">
        <f t="shared" si="31"/>
        <v>2129　　その他のセメント製品製造業</v>
      </c>
      <c r="D768" s="29" t="str">
        <f t="shared" si="30"/>
        <v>2129　その他のセメント製品製造業</v>
      </c>
      <c r="E768" s="295" t="str">
        <f t="shared" si="32"/>
        <v>、2129　その他のセメント製品製造業</v>
      </c>
      <c r="F768" s="291"/>
    </row>
    <row r="769" spans="1:6" ht="23.25" hidden="1" customHeight="1">
      <c r="A769" s="29" t="s">
        <v>334</v>
      </c>
      <c r="B769" s="302" t="s">
        <v>933</v>
      </c>
      <c r="D769" s="29" t="str">
        <f t="shared" si="30"/>
        <v/>
      </c>
      <c r="E769" s="295"/>
      <c r="F769" s="291"/>
    </row>
    <row r="770" spans="1:6" ht="23.25" hidden="1" customHeight="1">
      <c r="A770" s="29" t="s">
        <v>334</v>
      </c>
      <c r="B770" s="302" t="s">
        <v>934</v>
      </c>
      <c r="C770" s="29" t="str">
        <f t="shared" si="31"/>
        <v>2131　　粘土かわら製造業</v>
      </c>
      <c r="D770" s="29" t="str">
        <f t="shared" si="30"/>
        <v>2131　粘土かわら製造業</v>
      </c>
      <c r="E770" s="295" t="str">
        <f t="shared" si="32"/>
        <v>、2131　粘土かわら製造業</v>
      </c>
      <c r="F770" s="291"/>
    </row>
    <row r="771" spans="1:6" ht="23.25" hidden="1" customHeight="1">
      <c r="A771" s="29" t="s">
        <v>334</v>
      </c>
      <c r="B771" s="302" t="s">
        <v>935</v>
      </c>
      <c r="C771" s="29" t="str">
        <f t="shared" si="31"/>
        <v>2132　　普通れんが製造業</v>
      </c>
      <c r="D771" s="29" t="str">
        <f t="shared" si="30"/>
        <v>2132　普通れんが製造業</v>
      </c>
      <c r="E771" s="295" t="str">
        <f t="shared" si="32"/>
        <v>、2132　普通れんが製造業</v>
      </c>
      <c r="F771" s="291"/>
    </row>
    <row r="772" spans="1:6" ht="23.25" hidden="1" customHeight="1">
      <c r="A772" s="29" t="s">
        <v>334</v>
      </c>
      <c r="B772" s="302" t="s">
        <v>936</v>
      </c>
      <c r="C772" s="29" t="str">
        <f t="shared" si="31"/>
        <v>2139　　その他の建設用粘土製品製造業</v>
      </c>
      <c r="D772" s="29" t="str">
        <f t="shared" si="30"/>
        <v>2139　その他の建設用粘土製品製造業</v>
      </c>
      <c r="E772" s="295" t="str">
        <f t="shared" si="32"/>
        <v>、2139　その他の建設用粘土製品製造業</v>
      </c>
      <c r="F772" s="291"/>
    </row>
    <row r="773" spans="1:6" ht="23.25" hidden="1" customHeight="1">
      <c r="A773" s="29" t="s">
        <v>334</v>
      </c>
      <c r="B773" s="302" t="s">
        <v>937</v>
      </c>
      <c r="D773" s="29" t="str">
        <f t="shared" si="30"/>
        <v/>
      </c>
      <c r="E773" s="295"/>
      <c r="F773" s="291"/>
    </row>
    <row r="774" spans="1:6" ht="23.25" hidden="1" customHeight="1">
      <c r="A774" s="29" t="s">
        <v>334</v>
      </c>
      <c r="B774" s="302" t="s">
        <v>938</v>
      </c>
      <c r="C774" s="29" t="str">
        <f t="shared" si="31"/>
        <v>2141　　衛生陶器製造業</v>
      </c>
      <c r="D774" s="29" t="str">
        <f t="shared" si="30"/>
        <v>2141　衛生陶器製造業</v>
      </c>
      <c r="E774" s="295" t="str">
        <f t="shared" si="32"/>
        <v>、2141　衛生陶器製造業</v>
      </c>
      <c r="F774" s="291"/>
    </row>
    <row r="775" spans="1:6" ht="23.25" hidden="1" customHeight="1">
      <c r="A775" s="29" t="s">
        <v>334</v>
      </c>
      <c r="B775" s="302" t="s">
        <v>939</v>
      </c>
      <c r="C775" s="29" t="str">
        <f t="shared" si="31"/>
        <v>2142　　食卓用・ちゅう房用陶磁器製造業</v>
      </c>
      <c r="D775" s="29" t="str">
        <f t="shared" si="30"/>
        <v>2142　食卓用・ちゅう房用陶磁器製造業</v>
      </c>
      <c r="E775" s="295" t="str">
        <f t="shared" si="32"/>
        <v>、2142　食卓用・ちゅう房用陶磁器製造業</v>
      </c>
      <c r="F775" s="291"/>
    </row>
    <row r="776" spans="1:6" ht="23.25" hidden="1" customHeight="1">
      <c r="A776" s="29" t="s">
        <v>334</v>
      </c>
      <c r="B776" s="302" t="s">
        <v>940</v>
      </c>
      <c r="C776" s="29" t="str">
        <f t="shared" si="31"/>
        <v>2143　　陶磁器製置物製造業</v>
      </c>
      <c r="D776" s="29" t="str">
        <f t="shared" si="30"/>
        <v>2143　陶磁器製置物製造業</v>
      </c>
      <c r="E776" s="295" t="str">
        <f t="shared" si="32"/>
        <v>、2143　陶磁器製置物製造業</v>
      </c>
      <c r="F776" s="291"/>
    </row>
    <row r="777" spans="1:6" ht="23.25" hidden="1" customHeight="1">
      <c r="A777" s="29" t="s">
        <v>334</v>
      </c>
      <c r="B777" s="302" t="s">
        <v>941</v>
      </c>
      <c r="C777" s="29" t="str">
        <f t="shared" si="31"/>
        <v>2144　　電気用陶磁器製造業</v>
      </c>
      <c r="D777" s="29" t="str">
        <f t="shared" si="30"/>
        <v>2144　電気用陶磁器製造業</v>
      </c>
      <c r="E777" s="295" t="str">
        <f t="shared" si="32"/>
        <v>、2144　電気用陶磁器製造業</v>
      </c>
      <c r="F777" s="291"/>
    </row>
    <row r="778" spans="1:6" ht="23.25" hidden="1" customHeight="1">
      <c r="A778" s="29" t="s">
        <v>334</v>
      </c>
      <c r="B778" s="302" t="s">
        <v>942</v>
      </c>
      <c r="C778" s="29" t="str">
        <f t="shared" si="31"/>
        <v>2145　　理化学用・工業用陶磁器製造業</v>
      </c>
      <c r="D778" s="29" t="str">
        <f t="shared" si="30"/>
        <v>2145　理化学用・工業用陶磁器製造業</v>
      </c>
      <c r="E778" s="295" t="str">
        <f t="shared" si="32"/>
        <v>、2145　理化学用・工業用陶磁器製造業</v>
      </c>
      <c r="F778" s="291"/>
    </row>
    <row r="779" spans="1:6" ht="23.25" hidden="1" customHeight="1">
      <c r="A779" s="29" t="s">
        <v>334</v>
      </c>
      <c r="B779" s="302" t="s">
        <v>943</v>
      </c>
      <c r="C779" s="29" t="str">
        <f t="shared" si="31"/>
        <v>2146　　陶磁器製タイル製造業</v>
      </c>
      <c r="D779" s="29" t="str">
        <f t="shared" si="30"/>
        <v>2146　陶磁器製タイル製造業</v>
      </c>
      <c r="E779" s="295" t="str">
        <f t="shared" si="32"/>
        <v>、2146　陶磁器製タイル製造業</v>
      </c>
      <c r="F779" s="291"/>
    </row>
    <row r="780" spans="1:6" ht="23.25" hidden="1" customHeight="1">
      <c r="A780" s="29" t="s">
        <v>334</v>
      </c>
      <c r="B780" s="302" t="s">
        <v>944</v>
      </c>
      <c r="C780" s="29" t="str">
        <f t="shared" si="31"/>
        <v>2147　　陶磁器絵付業</v>
      </c>
      <c r="D780" s="29" t="str">
        <f t="shared" si="30"/>
        <v>2147　陶磁器絵付業</v>
      </c>
      <c r="E780" s="295" t="str">
        <f t="shared" si="32"/>
        <v>、2147　陶磁器絵付業</v>
      </c>
      <c r="F780" s="291"/>
    </row>
    <row r="781" spans="1:6" ht="23.25" hidden="1" customHeight="1">
      <c r="A781" s="29" t="s">
        <v>334</v>
      </c>
      <c r="B781" s="302" t="s">
        <v>945</v>
      </c>
      <c r="C781" s="29" t="str">
        <f t="shared" si="31"/>
        <v>2148　　陶磁器用はい（坏）土製造業</v>
      </c>
      <c r="D781" s="29" t="str">
        <f t="shared" si="30"/>
        <v>2148　陶磁器用はい（坏）土製造業</v>
      </c>
      <c r="E781" s="295" t="str">
        <f t="shared" si="32"/>
        <v>、2148　陶磁器用はい（坏）土製造業</v>
      </c>
      <c r="F781" s="291"/>
    </row>
    <row r="782" spans="1:6" ht="23.25" hidden="1" customHeight="1">
      <c r="A782" s="29" t="s">
        <v>334</v>
      </c>
      <c r="B782" s="302" t="s">
        <v>946</v>
      </c>
      <c r="C782" s="29" t="str">
        <f t="shared" si="31"/>
        <v>2149　　その他の陶磁器・同関連製品製造業</v>
      </c>
      <c r="D782" s="29" t="str">
        <f t="shared" si="30"/>
        <v>2149　その他の陶磁器・同関連製品製造業</v>
      </c>
      <c r="E782" s="295" t="str">
        <f t="shared" si="32"/>
        <v>、2149　その他の陶磁器・同関連製品製造業</v>
      </c>
      <c r="F782" s="291"/>
    </row>
    <row r="783" spans="1:6" ht="23.25" hidden="1" customHeight="1">
      <c r="A783" s="29" t="s">
        <v>334</v>
      </c>
      <c r="B783" s="302" t="s">
        <v>947</v>
      </c>
      <c r="D783" s="29" t="str">
        <f t="shared" si="30"/>
        <v/>
      </c>
      <c r="E783" s="295"/>
      <c r="F783" s="291"/>
    </row>
    <row r="784" spans="1:6" ht="23.25" hidden="1" customHeight="1">
      <c r="A784" s="29" t="s">
        <v>334</v>
      </c>
      <c r="B784" s="302" t="s">
        <v>948</v>
      </c>
      <c r="C784" s="29" t="str">
        <f t="shared" si="31"/>
        <v>2151　　耐火れんが製造業</v>
      </c>
      <c r="D784" s="29" t="str">
        <f t="shared" si="30"/>
        <v>2151　耐火れんが製造業</v>
      </c>
      <c r="E784" s="295" t="str">
        <f t="shared" si="32"/>
        <v>、2151　耐火れんが製造業</v>
      </c>
      <c r="F784" s="291"/>
    </row>
    <row r="785" spans="1:6" ht="23.25" hidden="1" customHeight="1">
      <c r="A785" s="29" t="s">
        <v>334</v>
      </c>
      <c r="B785" s="302" t="s">
        <v>949</v>
      </c>
      <c r="C785" s="29" t="str">
        <f t="shared" si="31"/>
        <v>2152　　不定形耐火物製造業</v>
      </c>
      <c r="D785" s="29" t="str">
        <f t="shared" si="30"/>
        <v>2152　不定形耐火物製造業</v>
      </c>
      <c r="E785" s="295" t="str">
        <f t="shared" si="32"/>
        <v>、2152　不定形耐火物製造業</v>
      </c>
      <c r="F785" s="291"/>
    </row>
    <row r="786" spans="1:6" ht="23.25" hidden="1" customHeight="1">
      <c r="A786" s="29" t="s">
        <v>334</v>
      </c>
      <c r="B786" s="302" t="s">
        <v>950</v>
      </c>
      <c r="C786" s="29" t="str">
        <f t="shared" si="31"/>
        <v>2159　　その他の耐火物製造業</v>
      </c>
      <c r="D786" s="29" t="str">
        <f t="shared" si="30"/>
        <v>2159　その他の耐火物製造業</v>
      </c>
      <c r="E786" s="295" t="str">
        <f t="shared" si="32"/>
        <v>、2159　その他の耐火物製造業</v>
      </c>
      <c r="F786" s="291"/>
    </row>
    <row r="787" spans="1:6" ht="23.25" hidden="1" customHeight="1">
      <c r="A787" s="29" t="s">
        <v>334</v>
      </c>
      <c r="B787" s="302" t="s">
        <v>951</v>
      </c>
      <c r="D787" s="29" t="str">
        <f t="shared" si="30"/>
        <v/>
      </c>
      <c r="E787" s="295"/>
      <c r="F787" s="291"/>
    </row>
    <row r="788" spans="1:6" ht="23.25" hidden="1" customHeight="1">
      <c r="A788" s="29" t="s">
        <v>334</v>
      </c>
      <c r="B788" s="302" t="s">
        <v>952</v>
      </c>
      <c r="C788" s="29" t="str">
        <f t="shared" si="31"/>
        <v>2161　　炭素質電極製造業</v>
      </c>
      <c r="D788" s="29" t="str">
        <f t="shared" si="30"/>
        <v>2161　炭素質電極製造業</v>
      </c>
      <c r="E788" s="295" t="str">
        <f t="shared" si="32"/>
        <v>、2161　炭素質電極製造業</v>
      </c>
      <c r="F788" s="291"/>
    </row>
    <row r="789" spans="1:6" ht="23.25" hidden="1" customHeight="1">
      <c r="A789" s="29" t="s">
        <v>334</v>
      </c>
      <c r="B789" s="302" t="s">
        <v>953</v>
      </c>
      <c r="C789" s="29" t="str">
        <f t="shared" si="31"/>
        <v>2169　　その他の炭素・黒鉛製品製造業</v>
      </c>
      <c r="D789" s="29" t="str">
        <f t="shared" si="30"/>
        <v>2169　その他の炭素・黒鉛製品製造業</v>
      </c>
      <c r="E789" s="295" t="str">
        <f t="shared" si="32"/>
        <v>、2169　その他の炭素・黒鉛製品製造業</v>
      </c>
      <c r="F789" s="291"/>
    </row>
    <row r="790" spans="1:6" ht="23.25" hidden="1" customHeight="1">
      <c r="A790" s="29" t="s">
        <v>334</v>
      </c>
      <c r="B790" s="302" t="s">
        <v>954</v>
      </c>
      <c r="D790" s="29" t="str">
        <f t="shared" si="30"/>
        <v/>
      </c>
      <c r="E790" s="295"/>
      <c r="F790" s="291"/>
    </row>
    <row r="791" spans="1:6" ht="23.25" hidden="1" customHeight="1">
      <c r="A791" s="29" t="s">
        <v>334</v>
      </c>
      <c r="B791" s="302" t="s">
        <v>955</v>
      </c>
      <c r="C791" s="29" t="str">
        <f t="shared" si="31"/>
        <v>2171　　研磨材製造業</v>
      </c>
      <c r="D791" s="29" t="str">
        <f t="shared" si="30"/>
        <v>2171　研磨材製造業</v>
      </c>
      <c r="E791" s="295" t="str">
        <f t="shared" si="32"/>
        <v>、2171　研磨材製造業</v>
      </c>
      <c r="F791" s="291"/>
    </row>
    <row r="792" spans="1:6" ht="23.25" hidden="1" customHeight="1">
      <c r="A792" s="29" t="s">
        <v>334</v>
      </c>
      <c r="B792" s="302" t="s">
        <v>956</v>
      </c>
      <c r="C792" s="29" t="str">
        <f t="shared" si="31"/>
        <v>2172　　研削と石製造業</v>
      </c>
      <c r="D792" s="29" t="str">
        <f t="shared" si="30"/>
        <v>2172　研削と石製造業</v>
      </c>
      <c r="E792" s="295" t="str">
        <f t="shared" si="32"/>
        <v>、2172　研削と石製造業</v>
      </c>
      <c r="F792" s="291"/>
    </row>
    <row r="793" spans="1:6" ht="23.25" hidden="1" customHeight="1">
      <c r="A793" s="29" t="s">
        <v>334</v>
      </c>
      <c r="B793" s="302" t="s">
        <v>957</v>
      </c>
      <c r="C793" s="29" t="str">
        <f t="shared" si="31"/>
        <v>2173　　研磨布紙製造業</v>
      </c>
      <c r="D793" s="29" t="str">
        <f t="shared" si="30"/>
        <v>2173　研磨布紙製造業</v>
      </c>
      <c r="E793" s="295" t="str">
        <f t="shared" si="32"/>
        <v>、2173　研磨布紙製造業</v>
      </c>
      <c r="F793" s="291"/>
    </row>
    <row r="794" spans="1:6" ht="23.25" hidden="1" customHeight="1">
      <c r="A794" s="29" t="s">
        <v>334</v>
      </c>
      <c r="B794" s="302" t="s">
        <v>958</v>
      </c>
      <c r="C794" s="29" t="str">
        <f t="shared" si="31"/>
        <v>2179　　その他の研磨材・同製品製造業</v>
      </c>
      <c r="D794" s="29" t="str">
        <f t="shared" si="30"/>
        <v>2179　その他の研磨材・同製品製造業</v>
      </c>
      <c r="E794" s="295" t="str">
        <f t="shared" si="32"/>
        <v>、2179　その他の研磨材・同製品製造業</v>
      </c>
      <c r="F794" s="291"/>
    </row>
    <row r="795" spans="1:6" ht="23.25" hidden="1" customHeight="1">
      <c r="A795" s="29" t="s">
        <v>334</v>
      </c>
      <c r="B795" s="302" t="s">
        <v>959</v>
      </c>
      <c r="D795" s="29" t="str">
        <f t="shared" si="30"/>
        <v/>
      </c>
      <c r="E795" s="295"/>
      <c r="F795" s="291"/>
    </row>
    <row r="796" spans="1:6" ht="23.25" hidden="1" customHeight="1">
      <c r="A796" s="29" t="s">
        <v>334</v>
      </c>
      <c r="B796" s="302" t="s">
        <v>960</v>
      </c>
      <c r="C796" s="29" t="str">
        <f t="shared" si="31"/>
        <v>2181　　砕石製造業</v>
      </c>
      <c r="D796" s="29" t="str">
        <f t="shared" si="30"/>
        <v>2181　砕石製造業</v>
      </c>
      <c r="E796" s="295" t="str">
        <f t="shared" si="32"/>
        <v>、2181　砕石製造業</v>
      </c>
      <c r="F796" s="291"/>
    </row>
    <row r="797" spans="1:6" ht="23.25" hidden="1" customHeight="1">
      <c r="A797" s="29" t="s">
        <v>334</v>
      </c>
      <c r="B797" s="302" t="s">
        <v>961</v>
      </c>
      <c r="C797" s="29" t="str">
        <f t="shared" si="31"/>
        <v>2182　　再生骨材製造業</v>
      </c>
      <c r="D797" s="29" t="str">
        <f t="shared" si="30"/>
        <v>2182　再生骨材製造業</v>
      </c>
      <c r="E797" s="295" t="str">
        <f t="shared" si="32"/>
        <v>、2182　再生骨材製造業</v>
      </c>
      <c r="F797" s="291"/>
    </row>
    <row r="798" spans="1:6" ht="23.25" hidden="1" customHeight="1">
      <c r="A798" s="29" t="s">
        <v>334</v>
      </c>
      <c r="B798" s="302" t="s">
        <v>962</v>
      </c>
      <c r="C798" s="29" t="str">
        <f t="shared" si="31"/>
        <v>2183　　人工骨材製造業</v>
      </c>
      <c r="D798" s="29" t="str">
        <f t="shared" si="30"/>
        <v>2183　人工骨材製造業</v>
      </c>
      <c r="E798" s="295" t="str">
        <f t="shared" si="32"/>
        <v>、2183　人工骨材製造業</v>
      </c>
      <c r="F798" s="291"/>
    </row>
    <row r="799" spans="1:6" ht="23.25" hidden="1" customHeight="1">
      <c r="A799" s="29" t="s">
        <v>334</v>
      </c>
      <c r="B799" s="302" t="s">
        <v>963</v>
      </c>
      <c r="C799" s="29" t="str">
        <f t="shared" si="31"/>
        <v>2184　　石工品製造業</v>
      </c>
      <c r="D799" s="29" t="str">
        <f t="shared" si="30"/>
        <v>2184　石工品製造業</v>
      </c>
      <c r="E799" s="295" t="str">
        <f t="shared" si="32"/>
        <v>、2184　石工品製造業</v>
      </c>
      <c r="F799" s="291"/>
    </row>
    <row r="800" spans="1:6" ht="23.25" hidden="1" customHeight="1">
      <c r="A800" s="29" t="s">
        <v>334</v>
      </c>
      <c r="B800" s="302" t="s">
        <v>964</v>
      </c>
      <c r="C800" s="29" t="str">
        <f t="shared" si="31"/>
        <v>2185　　けいそう土・同製品製造業</v>
      </c>
      <c r="D800" s="29" t="str">
        <f t="shared" si="30"/>
        <v>2185　けいそう土・同製品製造業</v>
      </c>
      <c r="E800" s="295" t="str">
        <f t="shared" si="32"/>
        <v>、2185　けいそう土・同製品製造業</v>
      </c>
      <c r="F800" s="291"/>
    </row>
    <row r="801" spans="1:6" ht="23.25" hidden="1" customHeight="1">
      <c r="A801" s="29" t="s">
        <v>334</v>
      </c>
      <c r="B801" s="302" t="s">
        <v>965</v>
      </c>
      <c r="C801" s="29" t="str">
        <f t="shared" si="31"/>
        <v>2186　　鉱物・土石粉砕等処理業</v>
      </c>
      <c r="D801" s="29" t="str">
        <f t="shared" si="30"/>
        <v>2186　鉱物・土石粉砕等処理業</v>
      </c>
      <c r="E801" s="295" t="str">
        <f t="shared" si="32"/>
        <v>、2186　鉱物・土石粉砕等処理業</v>
      </c>
      <c r="F801" s="291"/>
    </row>
    <row r="802" spans="1:6" ht="23.25" hidden="1" customHeight="1">
      <c r="A802" s="29" t="s">
        <v>334</v>
      </c>
      <c r="B802" s="302" t="s">
        <v>966</v>
      </c>
      <c r="D802" s="29" t="str">
        <f t="shared" si="30"/>
        <v/>
      </c>
      <c r="E802" s="295"/>
      <c r="F802" s="291"/>
    </row>
    <row r="803" spans="1:6" ht="23.25" hidden="1" customHeight="1">
      <c r="A803" s="29" t="s">
        <v>334</v>
      </c>
      <c r="B803" s="302" t="s">
        <v>967</v>
      </c>
      <c r="C803" s="29" t="str">
        <f t="shared" si="31"/>
        <v>2191　　ロックウール・同製品製造業</v>
      </c>
      <c r="D803" s="29" t="str">
        <f t="shared" si="30"/>
        <v>2191　ロックウール・同製品製造業</v>
      </c>
      <c r="E803" s="295" t="str">
        <f t="shared" si="32"/>
        <v>、2191　ロックウール・同製品製造業</v>
      </c>
      <c r="F803" s="291"/>
    </row>
    <row r="804" spans="1:6" ht="23.25" hidden="1" customHeight="1">
      <c r="A804" s="29" t="s">
        <v>334</v>
      </c>
      <c r="B804" s="302" t="s">
        <v>968</v>
      </c>
      <c r="C804" s="29" t="str">
        <f t="shared" si="31"/>
        <v>2192　　石こう（膏）製品製造業</v>
      </c>
      <c r="D804" s="29" t="str">
        <f t="shared" si="30"/>
        <v>2192　石こう（膏）製品製造業</v>
      </c>
      <c r="E804" s="295" t="str">
        <f t="shared" si="32"/>
        <v>、2192　石こう（膏）製品製造業</v>
      </c>
      <c r="F804" s="291"/>
    </row>
    <row r="805" spans="1:6" ht="23.25" hidden="1" customHeight="1">
      <c r="A805" s="29" t="s">
        <v>334</v>
      </c>
      <c r="B805" s="302" t="s">
        <v>969</v>
      </c>
      <c r="C805" s="29" t="str">
        <f t="shared" si="31"/>
        <v>2193　　石灰製造業</v>
      </c>
      <c r="D805" s="29" t="str">
        <f t="shared" si="30"/>
        <v>2193　石灰製造業</v>
      </c>
      <c r="E805" s="295" t="str">
        <f t="shared" si="32"/>
        <v>、2193　石灰製造業</v>
      </c>
      <c r="F805" s="291"/>
    </row>
    <row r="806" spans="1:6" ht="23.25" hidden="1" customHeight="1">
      <c r="A806" s="29" t="s">
        <v>334</v>
      </c>
      <c r="B806" s="302" t="s">
        <v>970</v>
      </c>
      <c r="C806" s="29" t="str">
        <f t="shared" si="31"/>
        <v>2194　　鋳型製造業（中子を含む）</v>
      </c>
      <c r="D806" s="29" t="str">
        <f t="shared" si="30"/>
        <v>2194　鋳型製造業（中子を含む）</v>
      </c>
      <c r="E806" s="295" t="str">
        <f t="shared" si="32"/>
        <v>、2194　鋳型製造業（中子を含む）</v>
      </c>
      <c r="F806" s="291"/>
    </row>
    <row r="807" spans="1:6" ht="23.25" hidden="1" customHeight="1">
      <c r="A807" s="29" t="s">
        <v>334</v>
      </c>
      <c r="B807" s="302" t="s">
        <v>971</v>
      </c>
      <c r="C807" s="29" t="str">
        <f t="shared" si="31"/>
        <v>2199　　他に分類されない窯業・土石製品製造業</v>
      </c>
      <c r="D807" s="29" t="str">
        <f t="shared" si="30"/>
        <v>2199　他に分類されない窯業・土石製品製造業</v>
      </c>
      <c r="E807" s="295" t="str">
        <f t="shared" si="32"/>
        <v>、2199　他に分類されない窯業・土石製品製造業</v>
      </c>
      <c r="F807" s="291"/>
    </row>
    <row r="808" spans="1:6" ht="23.25" hidden="1" customHeight="1">
      <c r="A808" s="29" t="s">
        <v>334</v>
      </c>
      <c r="B808" s="291"/>
      <c r="C808" s="29" t="str">
        <f t="shared" si="31"/>
        <v/>
      </c>
      <c r="D808" s="29" t="str">
        <f t="shared" si="30"/>
        <v/>
      </c>
      <c r="E808" s="295"/>
      <c r="F808" s="291"/>
    </row>
    <row r="809" spans="1:6" ht="23.25" hidden="1" customHeight="1">
      <c r="A809" s="29" t="s">
        <v>334</v>
      </c>
      <c r="B809" s="302" t="s">
        <v>972</v>
      </c>
      <c r="C809" s="29" t="str">
        <f t="shared" si="31"/>
        <v>鉄鋼業</v>
      </c>
      <c r="D809" s="29" t="str">
        <f t="shared" si="30"/>
        <v>鉄鋼業</v>
      </c>
      <c r="E809" s="295" t="str">
        <f t="shared" si="32"/>
        <v>、鉄鋼業</v>
      </c>
      <c r="F809" s="291"/>
    </row>
    <row r="810" spans="1:6" ht="23.25" hidden="1" customHeight="1">
      <c r="A810" s="29" t="s">
        <v>334</v>
      </c>
      <c r="B810" s="291"/>
      <c r="C810" s="29" t="str">
        <f t="shared" si="31"/>
        <v/>
      </c>
      <c r="D810" s="29" t="str">
        <f t="shared" si="30"/>
        <v/>
      </c>
      <c r="E810" s="295"/>
      <c r="F810" s="291"/>
    </row>
    <row r="811" spans="1:6" ht="23.25" hidden="1" customHeight="1">
      <c r="A811" s="29" t="s">
        <v>334</v>
      </c>
      <c r="B811" s="303" t="s">
        <v>973</v>
      </c>
      <c r="C811" s="294"/>
      <c r="D811" s="294" t="str">
        <f t="shared" si="30"/>
        <v/>
      </c>
      <c r="E811" s="295"/>
      <c r="F811" s="296" t="str">
        <f>E811&amp;E812&amp;E813&amp;E814&amp;E815&amp;E816&amp;E817&amp;E818&amp;E819&amp;E820&amp;E821&amp;E822&amp;E823&amp;E824&amp;E825&amp;E826&amp;E827&amp;E828&amp;E829&amp;E830&amp;E831&amp;E832&amp;E833&amp;E834&amp;E835&amp;E836&amp;E837&amp;E838&amp;E839&amp;E840&amp;E841&amp;E842&amp;E843</f>
        <v>、2200　主として管理事務を行う本社等（22鉄鋼業）、2209　その他の管理，補助的経済活動を行う事業所（22鉄鋼業）、2211　高炉による製鉄業、2212　高炉によらない製鉄業、2213　フェロアロイ製造業、2221　製鋼・製鋼圧延業、2231　熱間圧延業（鋼管，伸鉄を除く）、2232　冷間圧延業（鋼管，伸鉄を除く）、2233　冷間ロール成型形鋼製造業、2234　鋼管製造業、2235　伸鉄業、2236　磨棒鋼製造業、2237　引抜鋼管製造業、2238　伸線業、2239　その他の製鋼を行わない鋼材製造業（表面処理鋼材を除く)、2241　亜鉛鉄板製造業、2249　その他の表面処理鋼材製造業、、2251　銑鉄鋳物製造業（鋳鉄管，可鍛鋳鉄を除く）、2252　可鍛鋳鉄製造業、2253　鋳鋼製造業、2254　鍛工品製造業、2255　鍛鋼製造業、2291　鉄鋼シャースリット業、2292　鉄スクラップ加工処理業、2293　鋳鉄管製造業、2299　他に分類されない鉄鋼業</v>
      </c>
    </row>
    <row r="812" spans="1:6" ht="23.25" hidden="1" customHeight="1">
      <c r="A812" s="29" t="s">
        <v>334</v>
      </c>
      <c r="B812" s="302" t="s">
        <v>974</v>
      </c>
      <c r="C812" s="29" t="str">
        <f t="shared" si="31"/>
        <v>2200　　主として管理事務を行う本社等（22鉄鋼業）</v>
      </c>
      <c r="D812" s="29" t="str">
        <f t="shared" si="30"/>
        <v>2200　主として管理事務を行う本社等（22鉄鋼業）</v>
      </c>
      <c r="E812" s="295" t="str">
        <f t="shared" si="32"/>
        <v>、2200　主として管理事務を行う本社等（22鉄鋼業）</v>
      </c>
      <c r="F812" s="291"/>
    </row>
    <row r="813" spans="1:6" ht="23.25" hidden="1" customHeight="1">
      <c r="A813" s="29" t="s">
        <v>334</v>
      </c>
      <c r="B813" s="302" t="s">
        <v>975</v>
      </c>
      <c r="C813" s="29" t="str">
        <f t="shared" si="31"/>
        <v>2209　　その他の管理，補助的経済活動を行う事業所（22鉄鋼業）</v>
      </c>
      <c r="D813" s="29" t="str">
        <f t="shared" si="30"/>
        <v>2209　その他の管理，補助的経済活動を行う事業所（22鉄鋼業）</v>
      </c>
      <c r="E813" s="295" t="str">
        <f t="shared" si="32"/>
        <v>、2209　その他の管理，補助的経済活動を行う事業所（22鉄鋼業）</v>
      </c>
      <c r="F813" s="291"/>
    </row>
    <row r="814" spans="1:6" ht="23.25" hidden="1" customHeight="1">
      <c r="A814" s="29" t="s">
        <v>334</v>
      </c>
      <c r="B814" s="302" t="s">
        <v>976</v>
      </c>
      <c r="D814" s="29" t="str">
        <f t="shared" si="30"/>
        <v/>
      </c>
      <c r="E814" s="295"/>
      <c r="F814" s="291"/>
    </row>
    <row r="815" spans="1:6" ht="23.25" hidden="1" customHeight="1">
      <c r="A815" s="29" t="s">
        <v>334</v>
      </c>
      <c r="B815" s="302" t="s">
        <v>977</v>
      </c>
      <c r="C815" s="29" t="str">
        <f t="shared" si="31"/>
        <v>2211　　高炉による製鉄業</v>
      </c>
      <c r="D815" s="29" t="str">
        <f t="shared" si="30"/>
        <v>2211　高炉による製鉄業</v>
      </c>
      <c r="E815" s="295" t="str">
        <f t="shared" si="32"/>
        <v>、2211　高炉による製鉄業</v>
      </c>
      <c r="F815" s="291"/>
    </row>
    <row r="816" spans="1:6" ht="23.25" hidden="1" customHeight="1">
      <c r="A816" s="29" t="s">
        <v>334</v>
      </c>
      <c r="B816" s="302" t="s">
        <v>978</v>
      </c>
      <c r="C816" s="29" t="str">
        <f t="shared" si="31"/>
        <v>2212　　高炉によらない製鉄業</v>
      </c>
      <c r="D816" s="29" t="str">
        <f t="shared" si="30"/>
        <v>2212　高炉によらない製鉄業</v>
      </c>
      <c r="E816" s="295" t="str">
        <f t="shared" si="32"/>
        <v>、2212　高炉によらない製鉄業</v>
      </c>
      <c r="F816" s="291"/>
    </row>
    <row r="817" spans="1:6" ht="23.25" hidden="1" customHeight="1">
      <c r="A817" s="29" t="s">
        <v>334</v>
      </c>
      <c r="B817" s="302" t="s">
        <v>979</v>
      </c>
      <c r="C817" s="29" t="str">
        <f t="shared" si="31"/>
        <v>2213　　フェロアロイ製造業</v>
      </c>
      <c r="D817" s="29" t="str">
        <f t="shared" si="30"/>
        <v>2213　フェロアロイ製造業</v>
      </c>
      <c r="E817" s="295" t="str">
        <f t="shared" si="32"/>
        <v>、2213　フェロアロイ製造業</v>
      </c>
      <c r="F817" s="291"/>
    </row>
    <row r="818" spans="1:6" ht="23.25" hidden="1" customHeight="1">
      <c r="A818" s="29" t="s">
        <v>334</v>
      </c>
      <c r="B818" s="302" t="s">
        <v>980</v>
      </c>
      <c r="D818" s="29" t="str">
        <f t="shared" si="30"/>
        <v/>
      </c>
      <c r="E818" s="295"/>
      <c r="F818" s="291"/>
    </row>
    <row r="819" spans="1:6" ht="23.25" hidden="1" customHeight="1">
      <c r="A819" s="29" t="s">
        <v>334</v>
      </c>
      <c r="B819" s="302" t="s">
        <v>981</v>
      </c>
      <c r="C819" s="29" t="str">
        <f t="shared" si="31"/>
        <v>2221　　製鋼・製鋼圧延業</v>
      </c>
      <c r="D819" s="29" t="str">
        <f t="shared" si="30"/>
        <v>2221　製鋼・製鋼圧延業</v>
      </c>
      <c r="E819" s="295" t="str">
        <f t="shared" si="32"/>
        <v>、2221　製鋼・製鋼圧延業</v>
      </c>
      <c r="F819" s="291"/>
    </row>
    <row r="820" spans="1:6" ht="23.25" hidden="1" customHeight="1">
      <c r="A820" s="29" t="s">
        <v>334</v>
      </c>
      <c r="B820" s="302" t="s">
        <v>982</v>
      </c>
      <c r="D820" s="29" t="str">
        <f t="shared" si="30"/>
        <v/>
      </c>
      <c r="E820" s="295"/>
      <c r="F820" s="291"/>
    </row>
    <row r="821" spans="1:6" ht="23.25" hidden="1" customHeight="1">
      <c r="A821" s="29" t="s">
        <v>334</v>
      </c>
      <c r="B821" s="302" t="s">
        <v>983</v>
      </c>
      <c r="C821" s="29" t="str">
        <f t="shared" ref="C821:C884" si="33">MID(B821,7,50)</f>
        <v>2231　　熱間圧延業（鋼管，伸鉄を除く）</v>
      </c>
      <c r="D821" s="29" t="str">
        <f t="shared" ref="D821:D884" si="34">TRIM(C821)</f>
        <v>2231　熱間圧延業（鋼管，伸鉄を除く）</v>
      </c>
      <c r="E821" s="295" t="str">
        <f t="shared" ref="E821:E884" si="35">A821&amp;D821</f>
        <v>、2231　熱間圧延業（鋼管，伸鉄を除く）</v>
      </c>
      <c r="F821" s="291"/>
    </row>
    <row r="822" spans="1:6" ht="23.25" hidden="1" customHeight="1">
      <c r="A822" s="29" t="s">
        <v>334</v>
      </c>
      <c r="B822" s="302" t="s">
        <v>984</v>
      </c>
      <c r="C822" s="29" t="str">
        <f t="shared" si="33"/>
        <v>2232　　冷間圧延業（鋼管，伸鉄を除く）</v>
      </c>
      <c r="D822" s="29" t="str">
        <f t="shared" si="34"/>
        <v>2232　冷間圧延業（鋼管，伸鉄を除く）</v>
      </c>
      <c r="E822" s="295" t="str">
        <f t="shared" si="35"/>
        <v>、2232　冷間圧延業（鋼管，伸鉄を除く）</v>
      </c>
      <c r="F822" s="291"/>
    </row>
    <row r="823" spans="1:6" ht="23.25" hidden="1" customHeight="1">
      <c r="A823" s="29" t="s">
        <v>334</v>
      </c>
      <c r="B823" s="302" t="s">
        <v>985</v>
      </c>
      <c r="C823" s="29" t="str">
        <f t="shared" si="33"/>
        <v>2233　　冷間ロール成型形鋼製造業</v>
      </c>
      <c r="D823" s="29" t="str">
        <f t="shared" si="34"/>
        <v>2233　冷間ロール成型形鋼製造業</v>
      </c>
      <c r="E823" s="295" t="str">
        <f t="shared" si="35"/>
        <v>、2233　冷間ロール成型形鋼製造業</v>
      </c>
      <c r="F823" s="291"/>
    </row>
    <row r="824" spans="1:6" ht="23.25" hidden="1" customHeight="1">
      <c r="A824" s="29" t="s">
        <v>334</v>
      </c>
      <c r="B824" s="302" t="s">
        <v>986</v>
      </c>
      <c r="C824" s="29" t="str">
        <f t="shared" si="33"/>
        <v>2234　　鋼管製造業</v>
      </c>
      <c r="D824" s="29" t="str">
        <f t="shared" si="34"/>
        <v>2234　鋼管製造業</v>
      </c>
      <c r="E824" s="295" t="str">
        <f t="shared" si="35"/>
        <v>、2234　鋼管製造業</v>
      </c>
      <c r="F824" s="291"/>
    </row>
    <row r="825" spans="1:6" ht="23.25" hidden="1" customHeight="1">
      <c r="A825" s="29" t="s">
        <v>334</v>
      </c>
      <c r="B825" s="302" t="s">
        <v>987</v>
      </c>
      <c r="C825" s="29" t="str">
        <f t="shared" si="33"/>
        <v>2235　　伸鉄業</v>
      </c>
      <c r="D825" s="29" t="str">
        <f t="shared" si="34"/>
        <v>2235　伸鉄業</v>
      </c>
      <c r="E825" s="295" t="str">
        <f t="shared" si="35"/>
        <v>、2235　伸鉄業</v>
      </c>
      <c r="F825" s="291"/>
    </row>
    <row r="826" spans="1:6" ht="23.25" hidden="1" customHeight="1">
      <c r="A826" s="29" t="s">
        <v>334</v>
      </c>
      <c r="B826" s="302" t="s">
        <v>988</v>
      </c>
      <c r="C826" s="29" t="str">
        <f t="shared" si="33"/>
        <v>2236　　磨棒鋼製造業</v>
      </c>
      <c r="D826" s="29" t="str">
        <f t="shared" si="34"/>
        <v>2236　磨棒鋼製造業</v>
      </c>
      <c r="E826" s="295" t="str">
        <f t="shared" si="35"/>
        <v>、2236　磨棒鋼製造業</v>
      </c>
      <c r="F826" s="291"/>
    </row>
    <row r="827" spans="1:6" ht="23.25" hidden="1" customHeight="1">
      <c r="A827" s="29" t="s">
        <v>334</v>
      </c>
      <c r="B827" s="302" t="s">
        <v>989</v>
      </c>
      <c r="C827" s="29" t="str">
        <f t="shared" si="33"/>
        <v>2237　　引抜鋼管製造業</v>
      </c>
      <c r="D827" s="29" t="str">
        <f t="shared" si="34"/>
        <v>2237　引抜鋼管製造業</v>
      </c>
      <c r="E827" s="295" t="str">
        <f t="shared" si="35"/>
        <v>、2237　引抜鋼管製造業</v>
      </c>
      <c r="F827" s="291"/>
    </row>
    <row r="828" spans="1:6" ht="23.25" hidden="1" customHeight="1">
      <c r="A828" s="29" t="s">
        <v>334</v>
      </c>
      <c r="B828" s="302" t="s">
        <v>990</v>
      </c>
      <c r="C828" s="29" t="str">
        <f t="shared" si="33"/>
        <v>2238　　伸線業</v>
      </c>
      <c r="D828" s="29" t="str">
        <f t="shared" si="34"/>
        <v>2238　伸線業</v>
      </c>
      <c r="E828" s="295" t="str">
        <f t="shared" si="35"/>
        <v>、2238　伸線業</v>
      </c>
      <c r="F828" s="291"/>
    </row>
    <row r="829" spans="1:6" ht="23.25" hidden="1" customHeight="1">
      <c r="A829" s="29" t="s">
        <v>334</v>
      </c>
      <c r="B829" s="302" t="s">
        <v>991</v>
      </c>
      <c r="C829" s="29" t="str">
        <f t="shared" si="33"/>
        <v>2239　　その他の製鋼を行わない鋼材製造業（表面処理鋼材を除く)</v>
      </c>
      <c r="D829" s="29" t="str">
        <f t="shared" si="34"/>
        <v>2239　その他の製鋼を行わない鋼材製造業（表面処理鋼材を除く)</v>
      </c>
      <c r="E829" s="295" t="str">
        <f t="shared" si="35"/>
        <v>、2239　その他の製鋼を行わない鋼材製造業（表面処理鋼材を除く)</v>
      </c>
      <c r="F829" s="291"/>
    </row>
    <row r="830" spans="1:6" ht="23.25" hidden="1" customHeight="1">
      <c r="A830" s="29" t="s">
        <v>334</v>
      </c>
      <c r="B830" s="302" t="s">
        <v>992</v>
      </c>
      <c r="D830" s="29" t="str">
        <f t="shared" si="34"/>
        <v/>
      </c>
      <c r="E830" s="295"/>
      <c r="F830" s="291"/>
    </row>
    <row r="831" spans="1:6" ht="23.25" hidden="1" customHeight="1">
      <c r="A831" s="29" t="s">
        <v>334</v>
      </c>
      <c r="B831" s="302" t="s">
        <v>993</v>
      </c>
      <c r="C831" s="29" t="str">
        <f t="shared" si="33"/>
        <v>2241　　亜鉛鉄板製造業</v>
      </c>
      <c r="D831" s="29" t="str">
        <f t="shared" si="34"/>
        <v>2241　亜鉛鉄板製造業</v>
      </c>
      <c r="E831" s="295" t="str">
        <f t="shared" si="35"/>
        <v>、2241　亜鉛鉄板製造業</v>
      </c>
      <c r="F831" s="291"/>
    </row>
    <row r="832" spans="1:6" ht="23.25" hidden="1" customHeight="1">
      <c r="A832" s="29" t="s">
        <v>334</v>
      </c>
      <c r="B832" s="302" t="s">
        <v>994</v>
      </c>
      <c r="C832" s="29" t="str">
        <f t="shared" si="33"/>
        <v>2249　　その他の表面処理鋼材製造業</v>
      </c>
      <c r="D832" s="29" t="str">
        <f t="shared" si="34"/>
        <v>2249　その他の表面処理鋼材製造業</v>
      </c>
      <c r="E832" s="295" t="str">
        <f t="shared" si="35"/>
        <v>、2249　その他の表面処理鋼材製造業</v>
      </c>
      <c r="F832" s="291"/>
    </row>
    <row r="833" spans="1:6" ht="23.25" hidden="1" customHeight="1">
      <c r="A833" s="29" t="s">
        <v>334</v>
      </c>
      <c r="B833" s="302" t="s">
        <v>995</v>
      </c>
      <c r="D833" s="29" t="str">
        <f t="shared" si="34"/>
        <v/>
      </c>
      <c r="E833" s="295" t="str">
        <f t="shared" si="35"/>
        <v>、</v>
      </c>
      <c r="F833" s="291"/>
    </row>
    <row r="834" spans="1:6" ht="23.25" hidden="1" customHeight="1">
      <c r="A834" s="29" t="s">
        <v>334</v>
      </c>
      <c r="B834" s="302" t="s">
        <v>996</v>
      </c>
      <c r="C834" s="29" t="str">
        <f t="shared" si="33"/>
        <v>2251　　銑鉄鋳物製造業（鋳鉄管，可鍛鋳鉄を除く）</v>
      </c>
      <c r="D834" s="29" t="str">
        <f t="shared" si="34"/>
        <v>2251　銑鉄鋳物製造業（鋳鉄管，可鍛鋳鉄を除く）</v>
      </c>
      <c r="E834" s="295" t="str">
        <f t="shared" si="35"/>
        <v>、2251　銑鉄鋳物製造業（鋳鉄管，可鍛鋳鉄を除く）</v>
      </c>
      <c r="F834" s="291"/>
    </row>
    <row r="835" spans="1:6" ht="23.25" hidden="1" customHeight="1">
      <c r="A835" s="29" t="s">
        <v>334</v>
      </c>
      <c r="B835" s="302" t="s">
        <v>997</v>
      </c>
      <c r="C835" s="29" t="str">
        <f t="shared" si="33"/>
        <v>2252　　可鍛鋳鉄製造業</v>
      </c>
      <c r="D835" s="29" t="str">
        <f t="shared" si="34"/>
        <v>2252　可鍛鋳鉄製造業</v>
      </c>
      <c r="E835" s="295" t="str">
        <f t="shared" si="35"/>
        <v>、2252　可鍛鋳鉄製造業</v>
      </c>
      <c r="F835" s="291"/>
    </row>
    <row r="836" spans="1:6" ht="23.25" hidden="1" customHeight="1">
      <c r="A836" s="29" t="s">
        <v>334</v>
      </c>
      <c r="B836" s="302" t="s">
        <v>998</v>
      </c>
      <c r="C836" s="29" t="str">
        <f t="shared" si="33"/>
        <v>2253　　鋳鋼製造業</v>
      </c>
      <c r="D836" s="29" t="str">
        <f t="shared" si="34"/>
        <v>2253　鋳鋼製造業</v>
      </c>
      <c r="E836" s="295" t="str">
        <f t="shared" si="35"/>
        <v>、2253　鋳鋼製造業</v>
      </c>
      <c r="F836" s="291"/>
    </row>
    <row r="837" spans="1:6" ht="23.25" hidden="1" customHeight="1">
      <c r="A837" s="29" t="s">
        <v>334</v>
      </c>
      <c r="B837" s="302" t="s">
        <v>999</v>
      </c>
      <c r="C837" s="29" t="str">
        <f t="shared" si="33"/>
        <v>2254　　鍛工品製造業</v>
      </c>
      <c r="D837" s="29" t="str">
        <f t="shared" si="34"/>
        <v>2254　鍛工品製造業</v>
      </c>
      <c r="E837" s="295" t="str">
        <f t="shared" si="35"/>
        <v>、2254　鍛工品製造業</v>
      </c>
      <c r="F837" s="291"/>
    </row>
    <row r="838" spans="1:6" ht="23.25" hidden="1" customHeight="1">
      <c r="A838" s="29" t="s">
        <v>334</v>
      </c>
      <c r="B838" s="302" t="s">
        <v>1000</v>
      </c>
      <c r="C838" s="29" t="str">
        <f t="shared" si="33"/>
        <v>2255　　鍛鋼製造業</v>
      </c>
      <c r="D838" s="29" t="str">
        <f t="shared" si="34"/>
        <v>2255　鍛鋼製造業</v>
      </c>
      <c r="E838" s="295" t="str">
        <f t="shared" si="35"/>
        <v>、2255　鍛鋼製造業</v>
      </c>
      <c r="F838" s="291"/>
    </row>
    <row r="839" spans="1:6" ht="23.25" hidden="1" customHeight="1">
      <c r="A839" s="29" t="s">
        <v>334</v>
      </c>
      <c r="B839" s="302" t="s">
        <v>1001</v>
      </c>
      <c r="D839" s="29" t="str">
        <f t="shared" si="34"/>
        <v/>
      </c>
      <c r="E839" s="295"/>
      <c r="F839" s="291"/>
    </row>
    <row r="840" spans="1:6" ht="23.25" hidden="1" customHeight="1">
      <c r="A840" s="29" t="s">
        <v>334</v>
      </c>
      <c r="B840" s="302" t="s">
        <v>1002</v>
      </c>
      <c r="C840" s="29" t="str">
        <f t="shared" si="33"/>
        <v>2291　　鉄鋼シャースリット業</v>
      </c>
      <c r="D840" s="29" t="str">
        <f t="shared" si="34"/>
        <v>2291　鉄鋼シャースリット業</v>
      </c>
      <c r="E840" s="295" t="str">
        <f t="shared" si="35"/>
        <v>、2291　鉄鋼シャースリット業</v>
      </c>
      <c r="F840" s="291"/>
    </row>
    <row r="841" spans="1:6" ht="23.25" hidden="1" customHeight="1">
      <c r="A841" s="29" t="s">
        <v>334</v>
      </c>
      <c r="B841" s="302" t="s">
        <v>1003</v>
      </c>
      <c r="C841" s="29" t="str">
        <f t="shared" si="33"/>
        <v>2292　　鉄スクラップ加工処理業</v>
      </c>
      <c r="D841" s="29" t="str">
        <f t="shared" si="34"/>
        <v>2292　鉄スクラップ加工処理業</v>
      </c>
      <c r="E841" s="295" t="str">
        <f t="shared" si="35"/>
        <v>、2292　鉄スクラップ加工処理業</v>
      </c>
      <c r="F841" s="291"/>
    </row>
    <row r="842" spans="1:6" ht="23.25" hidden="1" customHeight="1">
      <c r="A842" s="29" t="s">
        <v>334</v>
      </c>
      <c r="B842" s="302" t="s">
        <v>1004</v>
      </c>
      <c r="C842" s="29" t="str">
        <f t="shared" si="33"/>
        <v>2293　　鋳鉄管製造業</v>
      </c>
      <c r="D842" s="29" t="str">
        <f t="shared" si="34"/>
        <v>2293　鋳鉄管製造業</v>
      </c>
      <c r="E842" s="295" t="str">
        <f t="shared" si="35"/>
        <v>、2293　鋳鉄管製造業</v>
      </c>
      <c r="F842" s="291"/>
    </row>
    <row r="843" spans="1:6" ht="23.25" hidden="1" customHeight="1">
      <c r="A843" s="29" t="s">
        <v>334</v>
      </c>
      <c r="B843" s="302" t="s">
        <v>1005</v>
      </c>
      <c r="C843" s="29" t="str">
        <f t="shared" si="33"/>
        <v>2299　　他に分類されない鉄鋼業</v>
      </c>
      <c r="D843" s="29" t="str">
        <f t="shared" si="34"/>
        <v>2299　他に分類されない鉄鋼業</v>
      </c>
      <c r="E843" s="295" t="str">
        <f t="shared" si="35"/>
        <v>、2299　他に分類されない鉄鋼業</v>
      </c>
      <c r="F843" s="291"/>
    </row>
    <row r="844" spans="1:6" ht="23.25" hidden="1" customHeight="1">
      <c r="A844" s="29" t="s">
        <v>334</v>
      </c>
      <c r="B844" s="291"/>
      <c r="C844" s="29" t="str">
        <f t="shared" si="33"/>
        <v/>
      </c>
      <c r="D844" s="29" t="str">
        <f t="shared" si="34"/>
        <v/>
      </c>
      <c r="E844" s="295"/>
      <c r="F844" s="291"/>
    </row>
    <row r="845" spans="1:6" ht="23.25" hidden="1" customHeight="1">
      <c r="A845" s="29" t="s">
        <v>334</v>
      </c>
      <c r="B845" s="302" t="s">
        <v>1006</v>
      </c>
      <c r="C845" s="29" t="str">
        <f t="shared" si="33"/>
        <v>非鉄金属製造業</v>
      </c>
      <c r="D845" s="29" t="str">
        <f t="shared" si="34"/>
        <v>非鉄金属製造業</v>
      </c>
      <c r="E845" s="295" t="str">
        <f t="shared" si="35"/>
        <v>、非鉄金属製造業</v>
      </c>
      <c r="F845" s="291"/>
    </row>
    <row r="846" spans="1:6" ht="23.25" hidden="1" customHeight="1">
      <c r="A846" s="29" t="s">
        <v>334</v>
      </c>
      <c r="B846" s="291"/>
      <c r="C846" s="29" t="str">
        <f t="shared" si="33"/>
        <v/>
      </c>
      <c r="D846" s="29" t="str">
        <f t="shared" si="34"/>
        <v/>
      </c>
      <c r="E846" s="295"/>
      <c r="F846" s="291"/>
    </row>
    <row r="847" spans="1:6" ht="23.25" hidden="1" customHeight="1">
      <c r="A847" s="29" t="s">
        <v>334</v>
      </c>
      <c r="B847" s="303" t="s">
        <v>1007</v>
      </c>
      <c r="C847" s="294"/>
      <c r="D847" s="294" t="str">
        <f t="shared" si="34"/>
        <v/>
      </c>
      <c r="E847" s="295"/>
      <c r="F847" s="296" t="str">
        <f>E847&amp;E848&amp;E849&amp;E850&amp;E851&amp;E852&amp;E853&amp;E854&amp;E855&amp;E856&amp;E857&amp;E858&amp;E859&amp;E860&amp;E861&amp;E862&amp;E863&amp;E864&amp;E865&amp;E866&amp;E867&amp;E868&amp;E869&amp;E870&amp;E871&amp;E872&amp;E873</f>
        <v>、2300　主として管理事務を行う本社等（23非鉄金属製造業）、2309　その他の管理，補助的経済活動を行う事業所（23非鉄金属製造業）、2311　銅第１次製錬・精製業、2312　亜鉛第１次製錬・精製業、2319　その他の非鉄金属第１次製錬・精製業、2321　鉛第２次製錬・精製業（鉛合金製造業を含む)、2322　アルミニウム第２次製錬・精製業（アルミニウム合金製造業を含む）、2329　その他の非鉄金属第２次製錬・精製業（非鉄金属合金製造業を含む）、2331　伸銅品製造業、2332　アルミニウム・同合金圧延業（抽伸，押出しを含む）、2339　その他の非鉄金属・同合金圧延業（抽伸，押出しを含む）、2341　電線・ケーブル製造業（光ファイバケーブルを除く）、2342　光ファイバケーブル製造業（通信複合ケーブルを含む）、2351　銅・同合金鋳物製造業（ダイカストを除く）、2352　非鉄金属鋳物製造業（銅・同合金鋳物及びダイカストを除く）、2353　アルミニウム・同合金ダイカスト製造業、2354　非鉄金属ダイカスト製造業（アルミニウム・同合金ダイカストを除く）、2355　非鉄金属鍛造品製造業、2391　核燃料製造業、2399　他に分類されない非鉄金属製造業</v>
      </c>
    </row>
    <row r="848" spans="1:6" ht="23.25" hidden="1" customHeight="1">
      <c r="A848" s="29" t="s">
        <v>334</v>
      </c>
      <c r="B848" s="302" t="s">
        <v>1008</v>
      </c>
      <c r="C848" s="29" t="str">
        <f t="shared" si="33"/>
        <v>2300　　主として管理事務を行う本社等（23非鉄金属製造業）</v>
      </c>
      <c r="D848" s="29" t="str">
        <f t="shared" si="34"/>
        <v>2300　主として管理事務を行う本社等（23非鉄金属製造業）</v>
      </c>
      <c r="E848" s="295" t="str">
        <f t="shared" si="35"/>
        <v>、2300　主として管理事務を行う本社等（23非鉄金属製造業）</v>
      </c>
      <c r="F848" s="291"/>
    </row>
    <row r="849" spans="1:6" ht="23.25" hidden="1" customHeight="1">
      <c r="A849" s="29" t="s">
        <v>334</v>
      </c>
      <c r="B849" s="302" t="s">
        <v>1009</v>
      </c>
      <c r="C849" s="29" t="str">
        <f t="shared" si="33"/>
        <v>2309　　その他の管理，補助的経済活動を行う事業所（23非鉄金属製造業）</v>
      </c>
      <c r="D849" s="29" t="str">
        <f t="shared" si="34"/>
        <v>2309　その他の管理，補助的経済活動を行う事業所（23非鉄金属製造業）</v>
      </c>
      <c r="E849" s="295" t="str">
        <f t="shared" si="35"/>
        <v>、2309　その他の管理，補助的経済活動を行う事業所（23非鉄金属製造業）</v>
      </c>
      <c r="F849" s="291"/>
    </row>
    <row r="850" spans="1:6" ht="23.25" hidden="1" customHeight="1">
      <c r="A850" s="29" t="s">
        <v>334</v>
      </c>
      <c r="B850" s="302" t="s">
        <v>1010</v>
      </c>
      <c r="D850" s="29" t="str">
        <f t="shared" si="34"/>
        <v/>
      </c>
      <c r="E850" s="295"/>
      <c r="F850" s="291"/>
    </row>
    <row r="851" spans="1:6" ht="23.25" hidden="1" customHeight="1">
      <c r="A851" s="29" t="s">
        <v>334</v>
      </c>
      <c r="B851" s="302" t="s">
        <v>1011</v>
      </c>
      <c r="C851" s="29" t="str">
        <f t="shared" si="33"/>
        <v>2311　　銅第１次製錬・精製業</v>
      </c>
      <c r="D851" s="29" t="str">
        <f t="shared" si="34"/>
        <v>2311　銅第１次製錬・精製業</v>
      </c>
      <c r="E851" s="295" t="str">
        <f t="shared" si="35"/>
        <v>、2311　銅第１次製錬・精製業</v>
      </c>
      <c r="F851" s="291"/>
    </row>
    <row r="852" spans="1:6" ht="23.25" hidden="1" customHeight="1">
      <c r="A852" s="29" t="s">
        <v>334</v>
      </c>
      <c r="B852" s="302" t="s">
        <v>1012</v>
      </c>
      <c r="C852" s="29" t="str">
        <f t="shared" si="33"/>
        <v>2312　　亜鉛第１次製錬・精製業</v>
      </c>
      <c r="D852" s="29" t="str">
        <f t="shared" si="34"/>
        <v>2312　亜鉛第１次製錬・精製業</v>
      </c>
      <c r="E852" s="295" t="str">
        <f t="shared" si="35"/>
        <v>、2312　亜鉛第１次製錬・精製業</v>
      </c>
      <c r="F852" s="291"/>
    </row>
    <row r="853" spans="1:6" ht="23.25" hidden="1" customHeight="1">
      <c r="A853" s="29" t="s">
        <v>334</v>
      </c>
      <c r="B853" s="302" t="s">
        <v>1013</v>
      </c>
      <c r="C853" s="29" t="str">
        <f t="shared" si="33"/>
        <v>2319　　その他の非鉄金属第１次製錬・精製業</v>
      </c>
      <c r="D853" s="29" t="str">
        <f t="shared" si="34"/>
        <v>2319　その他の非鉄金属第１次製錬・精製業</v>
      </c>
      <c r="E853" s="295" t="str">
        <f t="shared" si="35"/>
        <v>、2319　その他の非鉄金属第１次製錬・精製業</v>
      </c>
      <c r="F853" s="291"/>
    </row>
    <row r="854" spans="1:6" ht="23.25" hidden="1" customHeight="1">
      <c r="A854" s="29" t="s">
        <v>334</v>
      </c>
      <c r="B854" s="302" t="s">
        <v>1014</v>
      </c>
      <c r="D854" s="29" t="str">
        <f t="shared" si="34"/>
        <v/>
      </c>
      <c r="E854" s="295"/>
      <c r="F854" s="291"/>
    </row>
    <row r="855" spans="1:6" ht="23.25" hidden="1" customHeight="1">
      <c r="A855" s="29" t="s">
        <v>334</v>
      </c>
      <c r="B855" s="302" t="s">
        <v>1015</v>
      </c>
      <c r="C855" s="29" t="str">
        <f t="shared" si="33"/>
        <v>2321　　鉛第２次製錬・精製業（鉛合金製造業を含む)</v>
      </c>
      <c r="D855" s="29" t="str">
        <f t="shared" si="34"/>
        <v>2321　鉛第２次製錬・精製業（鉛合金製造業を含む)</v>
      </c>
      <c r="E855" s="295" t="str">
        <f t="shared" si="35"/>
        <v>、2321　鉛第２次製錬・精製業（鉛合金製造業を含む)</v>
      </c>
      <c r="F855" s="291"/>
    </row>
    <row r="856" spans="1:6" ht="23.25" hidden="1" customHeight="1">
      <c r="A856" s="29" t="s">
        <v>334</v>
      </c>
      <c r="B856" s="302" t="s">
        <v>1016</v>
      </c>
      <c r="C856" s="29" t="str">
        <f t="shared" si="33"/>
        <v>2322　　アルミニウム第２次製錬・精製業（アルミニウム合金製造業を含む）</v>
      </c>
      <c r="D856" s="29" t="str">
        <f t="shared" si="34"/>
        <v>2322　アルミニウム第２次製錬・精製業（アルミニウム合金製造業を含む）</v>
      </c>
      <c r="E856" s="295" t="str">
        <f t="shared" si="35"/>
        <v>、2322　アルミニウム第２次製錬・精製業（アルミニウム合金製造業を含む）</v>
      </c>
      <c r="F856" s="291"/>
    </row>
    <row r="857" spans="1:6" ht="23.25" hidden="1" customHeight="1">
      <c r="A857" s="29" t="s">
        <v>334</v>
      </c>
      <c r="B857" s="302" t="s">
        <v>1017</v>
      </c>
      <c r="C857" s="29" t="str">
        <f t="shared" si="33"/>
        <v>2329　　その他の非鉄金属第２次製錬・精製業（非鉄金属合金製造業を含む）</v>
      </c>
      <c r="D857" s="29" t="str">
        <f t="shared" si="34"/>
        <v>2329　その他の非鉄金属第２次製錬・精製業（非鉄金属合金製造業を含む）</v>
      </c>
      <c r="E857" s="295" t="str">
        <f t="shared" si="35"/>
        <v>、2329　その他の非鉄金属第２次製錬・精製業（非鉄金属合金製造業を含む）</v>
      </c>
      <c r="F857" s="291"/>
    </row>
    <row r="858" spans="1:6" ht="23.25" hidden="1" customHeight="1">
      <c r="A858" s="29" t="s">
        <v>334</v>
      </c>
      <c r="B858" s="302" t="s">
        <v>1018</v>
      </c>
      <c r="D858" s="29" t="str">
        <f t="shared" si="34"/>
        <v/>
      </c>
      <c r="E858" s="295"/>
      <c r="F858" s="291"/>
    </row>
    <row r="859" spans="1:6" ht="23.25" hidden="1" customHeight="1">
      <c r="A859" s="29" t="s">
        <v>334</v>
      </c>
      <c r="B859" s="302" t="s">
        <v>1019</v>
      </c>
      <c r="C859" s="29" t="str">
        <f t="shared" si="33"/>
        <v>2331　　伸銅品製造業</v>
      </c>
      <c r="D859" s="29" t="str">
        <f t="shared" si="34"/>
        <v>2331　伸銅品製造業</v>
      </c>
      <c r="E859" s="295" t="str">
        <f t="shared" si="35"/>
        <v>、2331　伸銅品製造業</v>
      </c>
      <c r="F859" s="291"/>
    </row>
    <row r="860" spans="1:6" ht="23.25" hidden="1" customHeight="1">
      <c r="A860" s="29" t="s">
        <v>334</v>
      </c>
      <c r="B860" s="302" t="s">
        <v>1020</v>
      </c>
      <c r="C860" s="29" t="str">
        <f t="shared" si="33"/>
        <v>2332　　アルミニウム・同合金圧延業（抽伸，押出しを含む）</v>
      </c>
      <c r="D860" s="29" t="str">
        <f t="shared" si="34"/>
        <v>2332　アルミニウム・同合金圧延業（抽伸，押出しを含む）</v>
      </c>
      <c r="E860" s="295" t="str">
        <f t="shared" si="35"/>
        <v>、2332　アルミニウム・同合金圧延業（抽伸，押出しを含む）</v>
      </c>
      <c r="F860" s="291"/>
    </row>
    <row r="861" spans="1:6" ht="23.25" hidden="1" customHeight="1">
      <c r="A861" s="29" t="s">
        <v>334</v>
      </c>
      <c r="B861" s="302" t="s">
        <v>1021</v>
      </c>
      <c r="C861" s="29" t="str">
        <f t="shared" si="33"/>
        <v>2339　　その他の非鉄金属・同合金圧延業（抽伸，押出しを含む）</v>
      </c>
      <c r="D861" s="29" t="str">
        <f t="shared" si="34"/>
        <v>2339　その他の非鉄金属・同合金圧延業（抽伸，押出しを含む）</v>
      </c>
      <c r="E861" s="295" t="str">
        <f t="shared" si="35"/>
        <v>、2339　その他の非鉄金属・同合金圧延業（抽伸，押出しを含む）</v>
      </c>
      <c r="F861" s="291"/>
    </row>
    <row r="862" spans="1:6" ht="23.25" hidden="1" customHeight="1">
      <c r="A862" s="29" t="s">
        <v>334</v>
      </c>
      <c r="B862" s="302" t="s">
        <v>1022</v>
      </c>
      <c r="D862" s="29" t="str">
        <f t="shared" si="34"/>
        <v/>
      </c>
      <c r="E862" s="295"/>
      <c r="F862" s="291"/>
    </row>
    <row r="863" spans="1:6" ht="23.25" hidden="1" customHeight="1">
      <c r="A863" s="29" t="s">
        <v>334</v>
      </c>
      <c r="B863" s="302" t="s">
        <v>1023</v>
      </c>
      <c r="C863" s="29" t="str">
        <f t="shared" si="33"/>
        <v>2341　　電線・ケーブル製造業（光ファイバケーブルを除く）</v>
      </c>
      <c r="D863" s="29" t="str">
        <f t="shared" si="34"/>
        <v>2341　電線・ケーブル製造業（光ファイバケーブルを除く）</v>
      </c>
      <c r="E863" s="295" t="str">
        <f t="shared" si="35"/>
        <v>、2341　電線・ケーブル製造業（光ファイバケーブルを除く）</v>
      </c>
      <c r="F863" s="291"/>
    </row>
    <row r="864" spans="1:6" ht="23.25" hidden="1" customHeight="1">
      <c r="A864" s="29" t="s">
        <v>334</v>
      </c>
      <c r="B864" s="302" t="s">
        <v>1024</v>
      </c>
      <c r="C864" s="29" t="str">
        <f t="shared" si="33"/>
        <v>2342　　光ファイバケーブル製造業（通信複合ケーブルを含む）</v>
      </c>
      <c r="D864" s="29" t="str">
        <f t="shared" si="34"/>
        <v>2342　光ファイバケーブル製造業（通信複合ケーブルを含む）</v>
      </c>
      <c r="E864" s="295" t="str">
        <f t="shared" si="35"/>
        <v>、2342　光ファイバケーブル製造業（通信複合ケーブルを含む）</v>
      </c>
      <c r="F864" s="291"/>
    </row>
    <row r="865" spans="1:6" ht="23.25" hidden="1" customHeight="1">
      <c r="A865" s="29" t="s">
        <v>334</v>
      </c>
      <c r="B865" s="302" t="s">
        <v>1025</v>
      </c>
      <c r="D865" s="29" t="str">
        <f t="shared" si="34"/>
        <v/>
      </c>
      <c r="E865" s="295"/>
      <c r="F865" s="291"/>
    </row>
    <row r="866" spans="1:6" ht="23.25" hidden="1" customHeight="1">
      <c r="A866" s="29" t="s">
        <v>334</v>
      </c>
      <c r="B866" s="302" t="s">
        <v>1026</v>
      </c>
      <c r="C866" s="29" t="str">
        <f t="shared" si="33"/>
        <v>2351　　銅・同合金鋳物製造業（ダイカストを除く）</v>
      </c>
      <c r="D866" s="29" t="str">
        <f t="shared" si="34"/>
        <v>2351　銅・同合金鋳物製造業（ダイカストを除く）</v>
      </c>
      <c r="E866" s="295" t="str">
        <f t="shared" si="35"/>
        <v>、2351　銅・同合金鋳物製造業（ダイカストを除く）</v>
      </c>
      <c r="F866" s="291"/>
    </row>
    <row r="867" spans="1:6" ht="23.25" hidden="1" customHeight="1">
      <c r="A867" s="29" t="s">
        <v>334</v>
      </c>
      <c r="B867" s="302" t="s">
        <v>1027</v>
      </c>
      <c r="C867" s="29" t="str">
        <f t="shared" si="33"/>
        <v>2352　　非鉄金属鋳物製造業（銅・同合金鋳物及びダイカストを除く）</v>
      </c>
      <c r="D867" s="29" t="str">
        <f t="shared" si="34"/>
        <v>2352　非鉄金属鋳物製造業（銅・同合金鋳物及びダイカストを除く）</v>
      </c>
      <c r="E867" s="295" t="str">
        <f t="shared" si="35"/>
        <v>、2352　非鉄金属鋳物製造業（銅・同合金鋳物及びダイカストを除く）</v>
      </c>
      <c r="F867" s="291"/>
    </row>
    <row r="868" spans="1:6" ht="23.25" hidden="1" customHeight="1">
      <c r="A868" s="29" t="s">
        <v>334</v>
      </c>
      <c r="B868" s="302" t="s">
        <v>1028</v>
      </c>
      <c r="C868" s="29" t="str">
        <f t="shared" si="33"/>
        <v>2353　　アルミニウム・同合金ダイカスト製造業</v>
      </c>
      <c r="D868" s="29" t="str">
        <f t="shared" si="34"/>
        <v>2353　アルミニウム・同合金ダイカスト製造業</v>
      </c>
      <c r="E868" s="295" t="str">
        <f t="shared" si="35"/>
        <v>、2353　アルミニウム・同合金ダイカスト製造業</v>
      </c>
      <c r="F868" s="291"/>
    </row>
    <row r="869" spans="1:6" ht="23.25" hidden="1" customHeight="1">
      <c r="A869" s="29" t="s">
        <v>334</v>
      </c>
      <c r="B869" s="302" t="s">
        <v>1029</v>
      </c>
      <c r="C869" s="29" t="str">
        <f t="shared" si="33"/>
        <v>2354　　非鉄金属ダイカスト製造業（アルミニウム・同合金ダイカストを除く）</v>
      </c>
      <c r="D869" s="29" t="str">
        <f t="shared" si="34"/>
        <v>2354　非鉄金属ダイカスト製造業（アルミニウム・同合金ダイカストを除く）</v>
      </c>
      <c r="E869" s="295" t="str">
        <f t="shared" si="35"/>
        <v>、2354　非鉄金属ダイカスト製造業（アルミニウム・同合金ダイカストを除く）</v>
      </c>
      <c r="F869" s="291"/>
    </row>
    <row r="870" spans="1:6" ht="23.25" hidden="1" customHeight="1">
      <c r="A870" s="29" t="s">
        <v>334</v>
      </c>
      <c r="B870" s="302" t="s">
        <v>1030</v>
      </c>
      <c r="C870" s="29" t="str">
        <f t="shared" si="33"/>
        <v>2355　　非鉄金属鍛造品製造業</v>
      </c>
      <c r="D870" s="29" t="str">
        <f t="shared" si="34"/>
        <v>2355　非鉄金属鍛造品製造業</v>
      </c>
      <c r="E870" s="295" t="str">
        <f t="shared" si="35"/>
        <v>、2355　非鉄金属鍛造品製造業</v>
      </c>
      <c r="F870" s="291"/>
    </row>
    <row r="871" spans="1:6" ht="23.25" hidden="1" customHeight="1">
      <c r="A871" s="29" t="s">
        <v>334</v>
      </c>
      <c r="B871" s="302" t="s">
        <v>1031</v>
      </c>
      <c r="D871" s="29" t="str">
        <f t="shared" si="34"/>
        <v/>
      </c>
      <c r="E871" s="295"/>
      <c r="F871" s="291"/>
    </row>
    <row r="872" spans="1:6" ht="23.25" hidden="1" customHeight="1">
      <c r="A872" s="29" t="s">
        <v>334</v>
      </c>
      <c r="B872" s="302" t="s">
        <v>1032</v>
      </c>
      <c r="C872" s="29" t="str">
        <f t="shared" si="33"/>
        <v>2391　　核燃料製造業</v>
      </c>
      <c r="D872" s="29" t="str">
        <f t="shared" si="34"/>
        <v>2391　核燃料製造業</v>
      </c>
      <c r="E872" s="295" t="str">
        <f t="shared" si="35"/>
        <v>、2391　核燃料製造業</v>
      </c>
      <c r="F872" s="291"/>
    </row>
    <row r="873" spans="1:6" ht="23.25" hidden="1" customHeight="1">
      <c r="A873" s="29" t="s">
        <v>334</v>
      </c>
      <c r="B873" s="302" t="s">
        <v>1033</v>
      </c>
      <c r="C873" s="29" t="str">
        <f t="shared" si="33"/>
        <v>2399　　他に分類されない非鉄金属製造業</v>
      </c>
      <c r="D873" s="29" t="str">
        <f t="shared" si="34"/>
        <v>2399　他に分類されない非鉄金属製造業</v>
      </c>
      <c r="E873" s="295" t="str">
        <f t="shared" si="35"/>
        <v>、2399　他に分類されない非鉄金属製造業</v>
      </c>
      <c r="F873" s="291"/>
    </row>
    <row r="874" spans="1:6" ht="23.25" hidden="1" customHeight="1">
      <c r="A874" s="29" t="s">
        <v>334</v>
      </c>
      <c r="B874" s="291"/>
      <c r="C874" s="29" t="str">
        <f t="shared" si="33"/>
        <v/>
      </c>
      <c r="D874" s="29" t="str">
        <f t="shared" si="34"/>
        <v/>
      </c>
      <c r="E874" s="295"/>
      <c r="F874" s="291"/>
    </row>
    <row r="875" spans="1:6" ht="23.25" hidden="1" customHeight="1">
      <c r="A875" s="29" t="s">
        <v>334</v>
      </c>
      <c r="B875" s="302" t="s">
        <v>1034</v>
      </c>
      <c r="C875" s="29" t="str">
        <f t="shared" si="33"/>
        <v>金属製品製造業</v>
      </c>
      <c r="D875" s="29" t="str">
        <f t="shared" si="34"/>
        <v>金属製品製造業</v>
      </c>
      <c r="E875" s="295" t="str">
        <f t="shared" si="35"/>
        <v>、金属製品製造業</v>
      </c>
      <c r="F875" s="291"/>
    </row>
    <row r="876" spans="1:6" ht="23.25" hidden="1" customHeight="1">
      <c r="A876" s="29" t="s">
        <v>334</v>
      </c>
      <c r="B876" s="291"/>
      <c r="C876" s="29" t="str">
        <f t="shared" si="33"/>
        <v/>
      </c>
      <c r="D876" s="29" t="str">
        <f t="shared" si="34"/>
        <v/>
      </c>
      <c r="E876" s="295"/>
      <c r="F876" s="291"/>
    </row>
    <row r="877" spans="1:6" ht="23.25" hidden="1" customHeight="1">
      <c r="A877" s="29" t="s">
        <v>334</v>
      </c>
      <c r="B877" s="303" t="s">
        <v>1035</v>
      </c>
      <c r="C877" s="294"/>
      <c r="D877" s="294" t="str">
        <f t="shared" si="34"/>
        <v/>
      </c>
      <c r="E877" s="295"/>
      <c r="F877" s="296" t="str">
        <f>E877&amp;E878&amp;E879&amp;E880&amp;E881&amp;E882&amp;E883&amp;E884&amp;E885&amp;E886&amp;E887&amp;E888&amp;E889&amp;E890&amp;E891&amp;E892&amp;E893&amp;E894&amp;E895&amp;E896&amp;E897&amp;E898&amp;E899&amp;E900&amp;E901&amp;E902&amp;E903&amp;E904&amp;E905&amp;E906&amp;E907&amp;E908&amp;E909&amp;E910&amp;E911&amp;E912&amp;E913&amp;E914&amp;E915&amp;E916&amp;E917&amp;E918&amp;E919&amp;E920&amp;E921</f>
        <v>、2400　主として管理事務を行う本社等（24金属製品製造業）、2409　その他の管理，補助的経済活動を行う事業所（24金属製品製造業）、2411　ブリキ缶・その他のめっき板等製品製造業、2421　洋食器製造業、2422　機械刃物製造業、2423　利器工匠具・手道具製造業（やすり，のこぎり，食卓用刃物を除く）、2424　作業工具製造業、2425　手引のこぎり・のこ刃製造業、2426　農業用器具製造業（農業用機械を除く）、2429　その他の金物類製造業、2431　配管工事用附属品製造業（バルブ，コックを除く）、2432　ガス機器・石油機器製造業、2433　温風・温水暖房装置製造業、2439　その他の暖房・調理装置製造業（電気機械器具，ガス機器，石油機器を除く）、2441　鉄骨製造業、2442　建設用金属製品製造業（鉄骨を除く）、2443　金属製サッシ・ドア製造業、2444　鉄骨系プレハブ住宅製造業、2445　建築用金属製品製造業（サッシ，ドア，建築用金物を除く）、2446　製缶板金業、2451　アルミニウム・同合金プレス製品製造業、2452　金属プレス製品製造業（アルミニウム・同合金を除く）、2453　粉末や金製品製造業、2461　金属製品塗装業、2462　溶融めっき業（表面処理鋼材製造業を除く）、2463　金属彫刻業、2464　電気めっき業（表面処理鋼材製造業を除く）、2465　金属熱処理業、2469　その他の金属表面処理業、2471　くぎ製造業、2479　その他の金属線製品製造業、2481　ボルト・ナット・リベット・小ねじ・木ねじ等製造業、2491　金庫製造業、2492　金属製スプリング製造業、2499　他に分類されない金属製品製造業</v>
      </c>
    </row>
    <row r="878" spans="1:6" ht="23.25" hidden="1" customHeight="1">
      <c r="A878" s="29" t="s">
        <v>334</v>
      </c>
      <c r="B878" s="302" t="s">
        <v>1036</v>
      </c>
      <c r="C878" s="29" t="str">
        <f t="shared" si="33"/>
        <v>2400　　主として管理事務を行う本社等（24金属製品製造業）</v>
      </c>
      <c r="D878" s="29" t="str">
        <f t="shared" si="34"/>
        <v>2400　主として管理事務を行う本社等（24金属製品製造業）</v>
      </c>
      <c r="E878" s="295" t="str">
        <f t="shared" si="35"/>
        <v>、2400　主として管理事務を行う本社等（24金属製品製造業）</v>
      </c>
      <c r="F878" s="291"/>
    </row>
    <row r="879" spans="1:6" ht="23.25" hidden="1" customHeight="1">
      <c r="A879" s="29" t="s">
        <v>334</v>
      </c>
      <c r="B879" s="302" t="s">
        <v>1037</v>
      </c>
      <c r="C879" s="29" t="str">
        <f t="shared" si="33"/>
        <v>2409　　その他の管理，補助的経済活動を行う事業所（24金属製品製造業）</v>
      </c>
      <c r="D879" s="29" t="str">
        <f t="shared" si="34"/>
        <v>2409　その他の管理，補助的経済活動を行う事業所（24金属製品製造業）</v>
      </c>
      <c r="E879" s="295" t="str">
        <f t="shared" si="35"/>
        <v>、2409　その他の管理，補助的経済活動を行う事業所（24金属製品製造業）</v>
      </c>
      <c r="F879" s="291"/>
    </row>
    <row r="880" spans="1:6" ht="23.25" hidden="1" customHeight="1">
      <c r="A880" s="29" t="s">
        <v>334</v>
      </c>
      <c r="B880" s="302" t="s">
        <v>1038</v>
      </c>
      <c r="D880" s="29" t="str">
        <f t="shared" si="34"/>
        <v/>
      </c>
      <c r="E880" s="295"/>
      <c r="F880" s="291"/>
    </row>
    <row r="881" spans="1:6" ht="23.25" hidden="1" customHeight="1">
      <c r="A881" s="29" t="s">
        <v>334</v>
      </c>
      <c r="B881" s="302" t="s">
        <v>1039</v>
      </c>
      <c r="C881" s="29" t="str">
        <f t="shared" si="33"/>
        <v>2411　　ブリキ缶・その他のめっき板等製品製造業</v>
      </c>
      <c r="D881" s="29" t="str">
        <f t="shared" si="34"/>
        <v>2411　ブリキ缶・その他のめっき板等製品製造業</v>
      </c>
      <c r="E881" s="295" t="str">
        <f t="shared" si="35"/>
        <v>、2411　ブリキ缶・その他のめっき板等製品製造業</v>
      </c>
      <c r="F881" s="291"/>
    </row>
    <row r="882" spans="1:6" ht="23.25" hidden="1" customHeight="1">
      <c r="A882" s="29" t="s">
        <v>334</v>
      </c>
      <c r="B882" s="302" t="s">
        <v>1040</v>
      </c>
      <c r="D882" s="29" t="str">
        <f t="shared" si="34"/>
        <v/>
      </c>
      <c r="E882" s="295"/>
      <c r="F882" s="291"/>
    </row>
    <row r="883" spans="1:6" ht="23.25" hidden="1" customHeight="1">
      <c r="A883" s="29" t="s">
        <v>334</v>
      </c>
      <c r="B883" s="302" t="s">
        <v>1041</v>
      </c>
      <c r="C883" s="29" t="str">
        <f t="shared" si="33"/>
        <v>2421　　洋食器製造業</v>
      </c>
      <c r="D883" s="29" t="str">
        <f t="shared" si="34"/>
        <v>2421　洋食器製造業</v>
      </c>
      <c r="E883" s="295" t="str">
        <f t="shared" si="35"/>
        <v>、2421　洋食器製造業</v>
      </c>
      <c r="F883" s="291"/>
    </row>
    <row r="884" spans="1:6" ht="23.25" hidden="1" customHeight="1">
      <c r="A884" s="29" t="s">
        <v>334</v>
      </c>
      <c r="B884" s="302" t="s">
        <v>1042</v>
      </c>
      <c r="C884" s="29" t="str">
        <f t="shared" si="33"/>
        <v>2422　　機械刃物製造業</v>
      </c>
      <c r="D884" s="29" t="str">
        <f t="shared" si="34"/>
        <v>2422　機械刃物製造業</v>
      </c>
      <c r="E884" s="295" t="str">
        <f t="shared" si="35"/>
        <v>、2422　機械刃物製造業</v>
      </c>
      <c r="F884" s="291"/>
    </row>
    <row r="885" spans="1:6" ht="23.25" hidden="1" customHeight="1">
      <c r="A885" s="29" t="s">
        <v>334</v>
      </c>
      <c r="B885" s="302" t="s">
        <v>1043</v>
      </c>
      <c r="C885" s="29" t="str">
        <f t="shared" ref="C885:C948" si="36">MID(B885,7,50)</f>
        <v>2423　　利器工匠具・手道具製造業（やすり，のこぎり，食卓用刃物を除く）</v>
      </c>
      <c r="D885" s="29" t="str">
        <f t="shared" ref="D885:D948" si="37">TRIM(C885)</f>
        <v>2423　利器工匠具・手道具製造業（やすり，のこぎり，食卓用刃物を除く）</v>
      </c>
      <c r="E885" s="295" t="str">
        <f t="shared" ref="E885:E948" si="38">A885&amp;D885</f>
        <v>、2423　利器工匠具・手道具製造業（やすり，のこぎり，食卓用刃物を除く）</v>
      </c>
      <c r="F885" s="291"/>
    </row>
    <row r="886" spans="1:6" ht="23.25" hidden="1" customHeight="1">
      <c r="A886" s="29" t="s">
        <v>334</v>
      </c>
      <c r="B886" s="302" t="s">
        <v>1044</v>
      </c>
      <c r="C886" s="29" t="str">
        <f t="shared" si="36"/>
        <v>2424　　作業工具製造業</v>
      </c>
      <c r="D886" s="29" t="str">
        <f t="shared" si="37"/>
        <v>2424　作業工具製造業</v>
      </c>
      <c r="E886" s="295" t="str">
        <f t="shared" si="38"/>
        <v>、2424　作業工具製造業</v>
      </c>
      <c r="F886" s="291"/>
    </row>
    <row r="887" spans="1:6" ht="23.25" hidden="1" customHeight="1">
      <c r="A887" s="29" t="s">
        <v>334</v>
      </c>
      <c r="B887" s="302" t="s">
        <v>1045</v>
      </c>
      <c r="C887" s="29" t="str">
        <f t="shared" si="36"/>
        <v>2425　　手引のこぎり・のこ刃製造業</v>
      </c>
      <c r="D887" s="29" t="str">
        <f t="shared" si="37"/>
        <v>2425　手引のこぎり・のこ刃製造業</v>
      </c>
      <c r="E887" s="295" t="str">
        <f t="shared" si="38"/>
        <v>、2425　手引のこぎり・のこ刃製造業</v>
      </c>
      <c r="F887" s="291"/>
    </row>
    <row r="888" spans="1:6" ht="23.25" hidden="1" customHeight="1">
      <c r="A888" s="29" t="s">
        <v>334</v>
      </c>
      <c r="B888" s="302" t="s">
        <v>1046</v>
      </c>
      <c r="C888" s="29" t="str">
        <f t="shared" si="36"/>
        <v>2426　　農業用器具製造業（農業用機械を除く）</v>
      </c>
      <c r="D888" s="29" t="str">
        <f t="shared" si="37"/>
        <v>2426　農業用器具製造業（農業用機械を除く）</v>
      </c>
      <c r="E888" s="295" t="str">
        <f t="shared" si="38"/>
        <v>、2426　農業用器具製造業（農業用機械を除く）</v>
      </c>
      <c r="F888" s="291"/>
    </row>
    <row r="889" spans="1:6" ht="23.25" hidden="1" customHeight="1">
      <c r="A889" s="29" t="s">
        <v>334</v>
      </c>
      <c r="B889" s="302" t="s">
        <v>1047</v>
      </c>
      <c r="C889" s="29" t="str">
        <f t="shared" si="36"/>
        <v>2429　　その他の金物類製造業</v>
      </c>
      <c r="D889" s="29" t="str">
        <f t="shared" si="37"/>
        <v>2429　その他の金物類製造業</v>
      </c>
      <c r="E889" s="295" t="str">
        <f t="shared" si="38"/>
        <v>、2429　その他の金物類製造業</v>
      </c>
      <c r="F889" s="291"/>
    </row>
    <row r="890" spans="1:6" ht="23.25" hidden="1" customHeight="1">
      <c r="A890" s="29" t="s">
        <v>334</v>
      </c>
      <c r="B890" s="302" t="s">
        <v>1048</v>
      </c>
      <c r="D890" s="29" t="str">
        <f t="shared" si="37"/>
        <v/>
      </c>
      <c r="E890" s="295"/>
      <c r="F890" s="291"/>
    </row>
    <row r="891" spans="1:6" ht="23.25" hidden="1" customHeight="1">
      <c r="A891" s="29" t="s">
        <v>334</v>
      </c>
      <c r="B891" s="302" t="s">
        <v>1049</v>
      </c>
      <c r="C891" s="29" t="str">
        <f t="shared" si="36"/>
        <v>2431　　配管工事用附属品製造業（バルブ，コックを除く）</v>
      </c>
      <c r="D891" s="29" t="str">
        <f t="shared" si="37"/>
        <v>2431　配管工事用附属品製造業（バルブ，コックを除く）</v>
      </c>
      <c r="E891" s="295" t="str">
        <f t="shared" si="38"/>
        <v>、2431　配管工事用附属品製造業（バルブ，コックを除く）</v>
      </c>
      <c r="F891" s="291"/>
    </row>
    <row r="892" spans="1:6" ht="23.25" hidden="1" customHeight="1">
      <c r="A892" s="29" t="s">
        <v>334</v>
      </c>
      <c r="B892" s="302" t="s">
        <v>1050</v>
      </c>
      <c r="C892" s="29" t="str">
        <f t="shared" si="36"/>
        <v>2432　　ガス機器・石油機器製造業</v>
      </c>
      <c r="D892" s="29" t="str">
        <f t="shared" si="37"/>
        <v>2432　ガス機器・石油機器製造業</v>
      </c>
      <c r="E892" s="295" t="str">
        <f t="shared" si="38"/>
        <v>、2432　ガス機器・石油機器製造業</v>
      </c>
      <c r="F892" s="291"/>
    </row>
    <row r="893" spans="1:6" ht="23.25" hidden="1" customHeight="1">
      <c r="A893" s="29" t="s">
        <v>334</v>
      </c>
      <c r="B893" s="302" t="s">
        <v>1051</v>
      </c>
      <c r="C893" s="29" t="str">
        <f t="shared" si="36"/>
        <v>2433　　温風・温水暖房装置製造業</v>
      </c>
      <c r="D893" s="29" t="str">
        <f t="shared" si="37"/>
        <v>2433　温風・温水暖房装置製造業</v>
      </c>
      <c r="E893" s="295" t="str">
        <f t="shared" si="38"/>
        <v>、2433　温風・温水暖房装置製造業</v>
      </c>
      <c r="F893" s="291"/>
    </row>
    <row r="894" spans="1:6" ht="23.25" hidden="1" customHeight="1">
      <c r="A894" s="29" t="s">
        <v>334</v>
      </c>
      <c r="B894" s="302" t="s">
        <v>1052</v>
      </c>
      <c r="C894" s="29" t="str">
        <f t="shared" si="36"/>
        <v>2439　　その他の暖房・調理装置製造業（電気機械器具，ガス機器，石油機器を除く）</v>
      </c>
      <c r="D894" s="29" t="str">
        <f t="shared" si="37"/>
        <v>2439　その他の暖房・調理装置製造業（電気機械器具，ガス機器，石油機器を除く）</v>
      </c>
      <c r="E894" s="295" t="str">
        <f t="shared" si="38"/>
        <v>、2439　その他の暖房・調理装置製造業（電気機械器具，ガス機器，石油機器を除く）</v>
      </c>
      <c r="F894" s="291"/>
    </row>
    <row r="895" spans="1:6" ht="23.25" hidden="1" customHeight="1">
      <c r="A895" s="29" t="s">
        <v>334</v>
      </c>
      <c r="B895" s="302" t="s">
        <v>1053</v>
      </c>
      <c r="D895" s="29" t="str">
        <f t="shared" si="37"/>
        <v/>
      </c>
      <c r="E895" s="295"/>
      <c r="F895" s="291"/>
    </row>
    <row r="896" spans="1:6" ht="23.25" hidden="1" customHeight="1">
      <c r="A896" s="29" t="s">
        <v>334</v>
      </c>
      <c r="B896" s="302" t="s">
        <v>1054</v>
      </c>
      <c r="C896" s="29" t="str">
        <f t="shared" si="36"/>
        <v>2441　　鉄骨製造業</v>
      </c>
      <c r="D896" s="29" t="str">
        <f t="shared" si="37"/>
        <v>2441　鉄骨製造業</v>
      </c>
      <c r="E896" s="295" t="str">
        <f t="shared" si="38"/>
        <v>、2441　鉄骨製造業</v>
      </c>
      <c r="F896" s="291"/>
    </row>
    <row r="897" spans="1:6" ht="23.25" hidden="1" customHeight="1">
      <c r="A897" s="29" t="s">
        <v>334</v>
      </c>
      <c r="B897" s="302" t="s">
        <v>1055</v>
      </c>
      <c r="C897" s="29" t="str">
        <f t="shared" si="36"/>
        <v>2442　　建設用金属製品製造業（鉄骨を除く）</v>
      </c>
      <c r="D897" s="29" t="str">
        <f t="shared" si="37"/>
        <v>2442　建設用金属製品製造業（鉄骨を除く）</v>
      </c>
      <c r="E897" s="295" t="str">
        <f t="shared" si="38"/>
        <v>、2442　建設用金属製品製造業（鉄骨を除く）</v>
      </c>
      <c r="F897" s="291"/>
    </row>
    <row r="898" spans="1:6" ht="23.25" hidden="1" customHeight="1">
      <c r="A898" s="29" t="s">
        <v>334</v>
      </c>
      <c r="B898" s="302" t="s">
        <v>1056</v>
      </c>
      <c r="C898" s="29" t="str">
        <f t="shared" si="36"/>
        <v>2443　　金属製サッシ・ドア製造業</v>
      </c>
      <c r="D898" s="29" t="str">
        <f t="shared" si="37"/>
        <v>2443　金属製サッシ・ドア製造業</v>
      </c>
      <c r="E898" s="295" t="str">
        <f t="shared" si="38"/>
        <v>、2443　金属製サッシ・ドア製造業</v>
      </c>
      <c r="F898" s="291"/>
    </row>
    <row r="899" spans="1:6" ht="23.25" hidden="1" customHeight="1">
      <c r="A899" s="29" t="s">
        <v>334</v>
      </c>
      <c r="B899" s="302" t="s">
        <v>1057</v>
      </c>
      <c r="C899" s="29" t="str">
        <f t="shared" si="36"/>
        <v>2444　　鉄骨系プレハブ住宅製造業</v>
      </c>
      <c r="D899" s="29" t="str">
        <f t="shared" si="37"/>
        <v>2444　鉄骨系プレハブ住宅製造業</v>
      </c>
      <c r="E899" s="295" t="str">
        <f t="shared" si="38"/>
        <v>、2444　鉄骨系プレハブ住宅製造業</v>
      </c>
      <c r="F899" s="291"/>
    </row>
    <row r="900" spans="1:6" ht="23.25" hidden="1" customHeight="1">
      <c r="A900" s="29" t="s">
        <v>334</v>
      </c>
      <c r="B900" s="302" t="s">
        <v>1058</v>
      </c>
      <c r="C900" s="29" t="str">
        <f t="shared" si="36"/>
        <v>2445　　建築用金属製品製造業（サッシ，ドア，建築用金物を除く）</v>
      </c>
      <c r="D900" s="29" t="str">
        <f t="shared" si="37"/>
        <v>2445　建築用金属製品製造業（サッシ，ドア，建築用金物を除く）</v>
      </c>
      <c r="E900" s="295" t="str">
        <f t="shared" si="38"/>
        <v>、2445　建築用金属製品製造業（サッシ，ドア，建築用金物を除く）</v>
      </c>
      <c r="F900" s="291"/>
    </row>
    <row r="901" spans="1:6" ht="23.25" hidden="1" customHeight="1">
      <c r="A901" s="29" t="s">
        <v>334</v>
      </c>
      <c r="B901" s="302" t="s">
        <v>1059</v>
      </c>
      <c r="C901" s="29" t="str">
        <f t="shared" si="36"/>
        <v>2446　　製缶板金業</v>
      </c>
      <c r="D901" s="29" t="str">
        <f t="shared" si="37"/>
        <v>2446　製缶板金業</v>
      </c>
      <c r="E901" s="295" t="str">
        <f t="shared" si="38"/>
        <v>、2446　製缶板金業</v>
      </c>
      <c r="F901" s="291"/>
    </row>
    <row r="902" spans="1:6" ht="23.25" hidden="1" customHeight="1">
      <c r="A902" s="29" t="s">
        <v>334</v>
      </c>
      <c r="B902" s="302" t="s">
        <v>1060</v>
      </c>
      <c r="D902" s="29" t="str">
        <f t="shared" si="37"/>
        <v/>
      </c>
      <c r="E902" s="295"/>
      <c r="F902" s="291"/>
    </row>
    <row r="903" spans="1:6" ht="23.25" hidden="1" customHeight="1">
      <c r="A903" s="29" t="s">
        <v>334</v>
      </c>
      <c r="B903" s="302" t="s">
        <v>1061</v>
      </c>
      <c r="C903" s="29" t="str">
        <f t="shared" si="36"/>
        <v>2451　　アルミニウム・同合金プレス製品製造業</v>
      </c>
      <c r="D903" s="29" t="str">
        <f t="shared" si="37"/>
        <v>2451　アルミニウム・同合金プレス製品製造業</v>
      </c>
      <c r="E903" s="295" t="str">
        <f t="shared" si="38"/>
        <v>、2451　アルミニウム・同合金プレス製品製造業</v>
      </c>
      <c r="F903" s="291"/>
    </row>
    <row r="904" spans="1:6" ht="23.25" hidden="1" customHeight="1">
      <c r="A904" s="29" t="s">
        <v>334</v>
      </c>
      <c r="B904" s="302" t="s">
        <v>1062</v>
      </c>
      <c r="C904" s="29" t="str">
        <f t="shared" si="36"/>
        <v>2452　　金属プレス製品製造業（アルミニウム・同合金を除く）</v>
      </c>
      <c r="D904" s="29" t="str">
        <f t="shared" si="37"/>
        <v>2452　金属プレス製品製造業（アルミニウム・同合金を除く）</v>
      </c>
      <c r="E904" s="295" t="str">
        <f t="shared" si="38"/>
        <v>、2452　金属プレス製品製造業（アルミニウム・同合金を除く）</v>
      </c>
      <c r="F904" s="291"/>
    </row>
    <row r="905" spans="1:6" ht="23.25" hidden="1" customHeight="1">
      <c r="A905" s="29" t="s">
        <v>334</v>
      </c>
      <c r="B905" s="302" t="s">
        <v>1063</v>
      </c>
      <c r="C905" s="29" t="str">
        <f t="shared" si="36"/>
        <v>2453　　粉末や金製品製造業</v>
      </c>
      <c r="D905" s="29" t="str">
        <f t="shared" si="37"/>
        <v>2453　粉末や金製品製造業</v>
      </c>
      <c r="E905" s="295" t="str">
        <f t="shared" si="38"/>
        <v>、2453　粉末や金製品製造業</v>
      </c>
      <c r="F905" s="291"/>
    </row>
    <row r="906" spans="1:6" ht="23.25" hidden="1" customHeight="1">
      <c r="A906" s="29" t="s">
        <v>334</v>
      </c>
      <c r="B906" s="302" t="s">
        <v>1064</v>
      </c>
      <c r="D906" s="29" t="str">
        <f t="shared" si="37"/>
        <v/>
      </c>
      <c r="E906" s="295"/>
      <c r="F906" s="291"/>
    </row>
    <row r="907" spans="1:6" ht="23.25" hidden="1" customHeight="1">
      <c r="A907" s="29" t="s">
        <v>334</v>
      </c>
      <c r="B907" s="302" t="s">
        <v>1065</v>
      </c>
      <c r="C907" s="29" t="str">
        <f t="shared" si="36"/>
        <v>2461　　金属製品塗装業</v>
      </c>
      <c r="D907" s="29" t="str">
        <f t="shared" si="37"/>
        <v>2461　金属製品塗装業</v>
      </c>
      <c r="E907" s="295" t="str">
        <f t="shared" si="38"/>
        <v>、2461　金属製品塗装業</v>
      </c>
      <c r="F907" s="291"/>
    </row>
    <row r="908" spans="1:6" ht="23.25" hidden="1" customHeight="1">
      <c r="A908" s="29" t="s">
        <v>334</v>
      </c>
      <c r="B908" s="302" t="s">
        <v>1066</v>
      </c>
      <c r="C908" s="29" t="str">
        <f t="shared" si="36"/>
        <v>2462　　溶融めっき業（表面処理鋼材製造業を除く）</v>
      </c>
      <c r="D908" s="29" t="str">
        <f t="shared" si="37"/>
        <v>2462　溶融めっき業（表面処理鋼材製造業を除く）</v>
      </c>
      <c r="E908" s="295" t="str">
        <f t="shared" si="38"/>
        <v>、2462　溶融めっき業（表面処理鋼材製造業を除く）</v>
      </c>
      <c r="F908" s="291"/>
    </row>
    <row r="909" spans="1:6" ht="23.25" hidden="1" customHeight="1">
      <c r="A909" s="29" t="s">
        <v>334</v>
      </c>
      <c r="B909" s="302" t="s">
        <v>1067</v>
      </c>
      <c r="C909" s="29" t="str">
        <f t="shared" si="36"/>
        <v>2463　　金属彫刻業</v>
      </c>
      <c r="D909" s="29" t="str">
        <f t="shared" si="37"/>
        <v>2463　金属彫刻業</v>
      </c>
      <c r="E909" s="295" t="str">
        <f t="shared" si="38"/>
        <v>、2463　金属彫刻業</v>
      </c>
      <c r="F909" s="291"/>
    </row>
    <row r="910" spans="1:6" ht="23.25" hidden="1" customHeight="1">
      <c r="A910" s="29" t="s">
        <v>334</v>
      </c>
      <c r="B910" s="302" t="s">
        <v>1068</v>
      </c>
      <c r="C910" s="29" t="str">
        <f t="shared" si="36"/>
        <v>2464　　電気めっき業（表面処理鋼材製造業を除く）</v>
      </c>
      <c r="D910" s="29" t="str">
        <f t="shared" si="37"/>
        <v>2464　電気めっき業（表面処理鋼材製造業を除く）</v>
      </c>
      <c r="E910" s="295" t="str">
        <f t="shared" si="38"/>
        <v>、2464　電気めっき業（表面処理鋼材製造業を除く）</v>
      </c>
      <c r="F910" s="291"/>
    </row>
    <row r="911" spans="1:6" ht="23.25" hidden="1" customHeight="1">
      <c r="A911" s="29" t="s">
        <v>334</v>
      </c>
      <c r="B911" s="302" t="s">
        <v>1069</v>
      </c>
      <c r="C911" s="29" t="str">
        <f t="shared" si="36"/>
        <v>2465　　金属熱処理業</v>
      </c>
      <c r="D911" s="29" t="str">
        <f t="shared" si="37"/>
        <v>2465　金属熱処理業</v>
      </c>
      <c r="E911" s="295" t="str">
        <f t="shared" si="38"/>
        <v>、2465　金属熱処理業</v>
      </c>
      <c r="F911" s="291"/>
    </row>
    <row r="912" spans="1:6" ht="23.25" hidden="1" customHeight="1">
      <c r="A912" s="29" t="s">
        <v>334</v>
      </c>
      <c r="B912" s="302" t="s">
        <v>1070</v>
      </c>
      <c r="C912" s="29" t="str">
        <f t="shared" si="36"/>
        <v>2469　　その他の金属表面処理業</v>
      </c>
      <c r="D912" s="29" t="str">
        <f t="shared" si="37"/>
        <v>2469　その他の金属表面処理業</v>
      </c>
      <c r="E912" s="295" t="str">
        <f t="shared" si="38"/>
        <v>、2469　その他の金属表面処理業</v>
      </c>
      <c r="F912" s="291"/>
    </row>
    <row r="913" spans="1:6" ht="23.25" hidden="1" customHeight="1">
      <c r="A913" s="29" t="s">
        <v>334</v>
      </c>
      <c r="B913" s="302" t="s">
        <v>1071</v>
      </c>
      <c r="D913" s="29" t="str">
        <f t="shared" si="37"/>
        <v/>
      </c>
      <c r="E913" s="295"/>
      <c r="F913" s="291"/>
    </row>
    <row r="914" spans="1:6" ht="23.25" hidden="1" customHeight="1">
      <c r="A914" s="29" t="s">
        <v>334</v>
      </c>
      <c r="B914" s="302" t="s">
        <v>1072</v>
      </c>
      <c r="C914" s="29" t="str">
        <f t="shared" si="36"/>
        <v>2471　　くぎ製造業</v>
      </c>
      <c r="D914" s="29" t="str">
        <f t="shared" si="37"/>
        <v>2471　くぎ製造業</v>
      </c>
      <c r="E914" s="295" t="str">
        <f t="shared" si="38"/>
        <v>、2471　くぎ製造業</v>
      </c>
      <c r="F914" s="291"/>
    </row>
    <row r="915" spans="1:6" ht="23.25" hidden="1" customHeight="1">
      <c r="A915" s="29" t="s">
        <v>334</v>
      </c>
      <c r="B915" s="302" t="s">
        <v>1073</v>
      </c>
      <c r="C915" s="29" t="str">
        <f t="shared" si="36"/>
        <v>2479　　その他の金属線製品製造業</v>
      </c>
      <c r="D915" s="29" t="str">
        <f t="shared" si="37"/>
        <v>2479　その他の金属線製品製造業</v>
      </c>
      <c r="E915" s="295" t="str">
        <f t="shared" si="38"/>
        <v>、2479　その他の金属線製品製造業</v>
      </c>
      <c r="F915" s="291"/>
    </row>
    <row r="916" spans="1:6" ht="23.25" hidden="1" customHeight="1">
      <c r="A916" s="29" t="s">
        <v>334</v>
      </c>
      <c r="B916" s="302" t="s">
        <v>1074</v>
      </c>
      <c r="D916" s="29" t="str">
        <f t="shared" si="37"/>
        <v/>
      </c>
      <c r="E916" s="295"/>
      <c r="F916" s="291"/>
    </row>
    <row r="917" spans="1:6" ht="23.25" hidden="1" customHeight="1">
      <c r="A917" s="29" t="s">
        <v>334</v>
      </c>
      <c r="B917" s="302" t="s">
        <v>1075</v>
      </c>
      <c r="C917" s="29" t="str">
        <f t="shared" si="36"/>
        <v>2481　　ボルト・ナット・リベット・小ねじ・木ねじ等製造業</v>
      </c>
      <c r="D917" s="29" t="str">
        <f t="shared" si="37"/>
        <v>2481　ボルト・ナット・リベット・小ねじ・木ねじ等製造業</v>
      </c>
      <c r="E917" s="295" t="str">
        <f t="shared" si="38"/>
        <v>、2481　ボルト・ナット・リベット・小ねじ・木ねじ等製造業</v>
      </c>
      <c r="F917" s="291"/>
    </row>
    <row r="918" spans="1:6" ht="23.25" hidden="1" customHeight="1">
      <c r="A918" s="29" t="s">
        <v>334</v>
      </c>
      <c r="B918" s="302" t="s">
        <v>1076</v>
      </c>
      <c r="D918" s="29" t="str">
        <f t="shared" si="37"/>
        <v/>
      </c>
      <c r="E918" s="295"/>
      <c r="F918" s="291"/>
    </row>
    <row r="919" spans="1:6" ht="23.25" hidden="1" customHeight="1">
      <c r="A919" s="29" t="s">
        <v>334</v>
      </c>
      <c r="B919" s="302" t="s">
        <v>1077</v>
      </c>
      <c r="C919" s="29" t="str">
        <f t="shared" si="36"/>
        <v>2491　　金庫製造業</v>
      </c>
      <c r="D919" s="29" t="str">
        <f t="shared" si="37"/>
        <v>2491　金庫製造業</v>
      </c>
      <c r="E919" s="295" t="str">
        <f t="shared" si="38"/>
        <v>、2491　金庫製造業</v>
      </c>
      <c r="F919" s="291"/>
    </row>
    <row r="920" spans="1:6" ht="23.25" hidden="1" customHeight="1">
      <c r="A920" s="29" t="s">
        <v>334</v>
      </c>
      <c r="B920" s="302" t="s">
        <v>1078</v>
      </c>
      <c r="C920" s="29" t="str">
        <f t="shared" si="36"/>
        <v>2492　　金属製スプリング製造業</v>
      </c>
      <c r="D920" s="29" t="str">
        <f t="shared" si="37"/>
        <v>2492　金属製スプリング製造業</v>
      </c>
      <c r="E920" s="295" t="str">
        <f t="shared" si="38"/>
        <v>、2492　金属製スプリング製造業</v>
      </c>
      <c r="F920" s="291"/>
    </row>
    <row r="921" spans="1:6" ht="23.25" hidden="1" customHeight="1">
      <c r="A921" s="29" t="s">
        <v>334</v>
      </c>
      <c r="B921" s="302" t="s">
        <v>1079</v>
      </c>
      <c r="C921" s="29" t="str">
        <f t="shared" si="36"/>
        <v>2499　　他に分類されない金属製品製造業</v>
      </c>
      <c r="D921" s="29" t="str">
        <f t="shared" si="37"/>
        <v>2499　他に分類されない金属製品製造業</v>
      </c>
      <c r="E921" s="295" t="str">
        <f t="shared" si="38"/>
        <v>、2499　他に分類されない金属製品製造業</v>
      </c>
      <c r="F921" s="291"/>
    </row>
    <row r="922" spans="1:6" ht="23.25" hidden="1" customHeight="1">
      <c r="A922" s="29" t="s">
        <v>334</v>
      </c>
      <c r="B922" s="291"/>
      <c r="C922" s="29" t="str">
        <f t="shared" si="36"/>
        <v/>
      </c>
      <c r="D922" s="29" t="str">
        <f t="shared" si="37"/>
        <v/>
      </c>
      <c r="E922" s="295"/>
      <c r="F922" s="291"/>
    </row>
    <row r="923" spans="1:6" ht="23.25" hidden="1" customHeight="1">
      <c r="A923" s="29" t="s">
        <v>334</v>
      </c>
      <c r="B923" s="302" t="s">
        <v>1080</v>
      </c>
      <c r="C923" s="29" t="str">
        <f t="shared" si="36"/>
        <v>はん用機械器具製造業</v>
      </c>
      <c r="D923" s="29" t="str">
        <f t="shared" si="37"/>
        <v>はん用機械器具製造業</v>
      </c>
      <c r="E923" s="295" t="str">
        <f t="shared" si="38"/>
        <v>、はん用機械器具製造業</v>
      </c>
      <c r="F923" s="291"/>
    </row>
    <row r="924" spans="1:6" ht="23.25" hidden="1" customHeight="1">
      <c r="A924" s="29" t="s">
        <v>334</v>
      </c>
      <c r="B924" s="291"/>
      <c r="C924" s="29" t="str">
        <f t="shared" si="36"/>
        <v/>
      </c>
      <c r="D924" s="29" t="str">
        <f t="shared" si="37"/>
        <v/>
      </c>
      <c r="E924" s="295"/>
      <c r="F924" s="291"/>
    </row>
    <row r="925" spans="1:6" ht="23.25" hidden="1" customHeight="1">
      <c r="A925" s="29" t="s">
        <v>334</v>
      </c>
      <c r="B925" s="303" t="s">
        <v>1081</v>
      </c>
      <c r="C925" s="294"/>
      <c r="D925" s="294" t="str">
        <f t="shared" si="37"/>
        <v/>
      </c>
      <c r="E925" s="295"/>
      <c r="F925" s="296" t="str">
        <f>E925&amp;E926&amp;E927&amp;E928&amp;E929&amp;E930&amp;E931&amp;E932&amp;E933&amp;E934&amp;E935&amp;E936&amp;E937&amp;E938&amp;E939&amp;E940&amp;E941&amp;E942&amp;E943&amp;E944&amp;E945&amp;E946&amp;E947&amp;E948&amp;E949&amp;E950</f>
        <v>、2500　主として管理事務を行う本社等（25はん用機械器具製造業）、2509　その他の管理，補助的経済活動を行う事業所（25はん用機械器具製造業）、2511　ボイラ製造業、2512　蒸気機関・タービン・水力タービン製造業（舶用を除く）、2513　はん用内燃機関製造業、2519　その他の原動機製造業、2521　ポンプ・同装置製造業、2522　空気圧縮機・ガス圧縮機・送風機製造業、2523　油圧・空圧機器製造業、2531　動力伝導装置製造業（玉軸受，ころ軸受を除く）、2532　エレベータ・エスカレータ製造業、2533　物流運搬設備製造業、2534　工業窯炉製造業、2535　冷凍機・温湿調整装置製造業、2591　消火器具・消火装置製造業、2592　弁・同附属品製造業、2593　パイプ加工・パイプ附属品加工業、2594　玉軸受・ころ軸受製造業、2595　ピストンリング製造業、2596　他に分類されないはん用機械・装置製造業、2599　各種機械・同部分品製造修理業（注文製造・修理）</v>
      </c>
    </row>
    <row r="926" spans="1:6" ht="23.25" hidden="1" customHeight="1">
      <c r="A926" s="29" t="s">
        <v>334</v>
      </c>
      <c r="B926" s="302" t="s">
        <v>1082</v>
      </c>
      <c r="C926" s="29" t="str">
        <f t="shared" si="36"/>
        <v>2500　　主として管理事務を行う本社等（25はん用機械器具製造業）</v>
      </c>
      <c r="D926" s="29" t="str">
        <f t="shared" si="37"/>
        <v>2500　主として管理事務を行う本社等（25はん用機械器具製造業）</v>
      </c>
      <c r="E926" s="295" t="str">
        <f t="shared" si="38"/>
        <v>、2500　主として管理事務を行う本社等（25はん用機械器具製造業）</v>
      </c>
      <c r="F926" s="291"/>
    </row>
    <row r="927" spans="1:6" ht="23.25" hidden="1" customHeight="1">
      <c r="A927" s="29" t="s">
        <v>334</v>
      </c>
      <c r="B927" s="302" t="s">
        <v>1083</v>
      </c>
      <c r="C927" s="29" t="str">
        <f t="shared" si="36"/>
        <v>2509　　その他の管理，補助的経済活動を行う事業所（25はん用機械器具製造業）</v>
      </c>
      <c r="D927" s="29" t="str">
        <f t="shared" si="37"/>
        <v>2509　その他の管理，補助的経済活動を行う事業所（25はん用機械器具製造業）</v>
      </c>
      <c r="E927" s="295" t="str">
        <f t="shared" si="38"/>
        <v>、2509　その他の管理，補助的経済活動を行う事業所（25はん用機械器具製造業）</v>
      </c>
      <c r="F927" s="291"/>
    </row>
    <row r="928" spans="1:6" ht="23.25" hidden="1" customHeight="1">
      <c r="A928" s="29" t="s">
        <v>334</v>
      </c>
      <c r="B928" s="302" t="s">
        <v>1084</v>
      </c>
      <c r="D928" s="29" t="str">
        <f t="shared" si="37"/>
        <v/>
      </c>
      <c r="E928" s="295"/>
      <c r="F928" s="291"/>
    </row>
    <row r="929" spans="1:6" ht="23.25" hidden="1" customHeight="1">
      <c r="A929" s="29" t="s">
        <v>334</v>
      </c>
      <c r="B929" s="302" t="s">
        <v>1085</v>
      </c>
      <c r="C929" s="29" t="str">
        <f t="shared" si="36"/>
        <v>2511　　ボイラ製造業</v>
      </c>
      <c r="D929" s="29" t="str">
        <f t="shared" si="37"/>
        <v>2511　ボイラ製造業</v>
      </c>
      <c r="E929" s="295" t="str">
        <f t="shared" si="38"/>
        <v>、2511　ボイラ製造業</v>
      </c>
      <c r="F929" s="291"/>
    </row>
    <row r="930" spans="1:6" ht="23.25" hidden="1" customHeight="1">
      <c r="A930" s="29" t="s">
        <v>334</v>
      </c>
      <c r="B930" s="302" t="s">
        <v>1086</v>
      </c>
      <c r="C930" s="29" t="str">
        <f t="shared" si="36"/>
        <v>2512　　蒸気機関・タービン・水力タービン製造業（舶用を除く）</v>
      </c>
      <c r="D930" s="29" t="str">
        <f t="shared" si="37"/>
        <v>2512　蒸気機関・タービン・水力タービン製造業（舶用を除く）</v>
      </c>
      <c r="E930" s="295" t="str">
        <f t="shared" si="38"/>
        <v>、2512　蒸気機関・タービン・水力タービン製造業（舶用を除く）</v>
      </c>
      <c r="F930" s="291"/>
    </row>
    <row r="931" spans="1:6" ht="23.25" hidden="1" customHeight="1">
      <c r="A931" s="29" t="s">
        <v>334</v>
      </c>
      <c r="B931" s="302" t="s">
        <v>1087</v>
      </c>
      <c r="C931" s="29" t="str">
        <f t="shared" si="36"/>
        <v>2513　　はん用内燃機関製造業</v>
      </c>
      <c r="D931" s="29" t="str">
        <f t="shared" si="37"/>
        <v>2513　はん用内燃機関製造業</v>
      </c>
      <c r="E931" s="295" t="str">
        <f t="shared" si="38"/>
        <v>、2513　はん用内燃機関製造業</v>
      </c>
      <c r="F931" s="291"/>
    </row>
    <row r="932" spans="1:6" ht="23.25" hidden="1" customHeight="1">
      <c r="A932" s="29" t="s">
        <v>334</v>
      </c>
      <c r="B932" s="302" t="s">
        <v>1088</v>
      </c>
      <c r="C932" s="29" t="str">
        <f t="shared" si="36"/>
        <v>2519　　その他の原動機製造業</v>
      </c>
      <c r="D932" s="29" t="str">
        <f t="shared" si="37"/>
        <v>2519　その他の原動機製造業</v>
      </c>
      <c r="E932" s="295" t="str">
        <f t="shared" si="38"/>
        <v>、2519　その他の原動機製造業</v>
      </c>
      <c r="F932" s="291"/>
    </row>
    <row r="933" spans="1:6" ht="23.25" hidden="1" customHeight="1">
      <c r="A933" s="29" t="s">
        <v>334</v>
      </c>
      <c r="B933" s="302" t="s">
        <v>1089</v>
      </c>
      <c r="D933" s="29" t="str">
        <f t="shared" si="37"/>
        <v/>
      </c>
      <c r="E933" s="295"/>
      <c r="F933" s="291"/>
    </row>
    <row r="934" spans="1:6" ht="23.25" hidden="1" customHeight="1">
      <c r="A934" s="29" t="s">
        <v>334</v>
      </c>
      <c r="B934" s="302" t="s">
        <v>1090</v>
      </c>
      <c r="C934" s="29" t="str">
        <f t="shared" si="36"/>
        <v>2521　　ポンプ・同装置製造業</v>
      </c>
      <c r="D934" s="29" t="str">
        <f t="shared" si="37"/>
        <v>2521　ポンプ・同装置製造業</v>
      </c>
      <c r="E934" s="295" t="str">
        <f t="shared" si="38"/>
        <v>、2521　ポンプ・同装置製造業</v>
      </c>
      <c r="F934" s="291"/>
    </row>
    <row r="935" spans="1:6" ht="23.25" hidden="1" customHeight="1">
      <c r="A935" s="29" t="s">
        <v>334</v>
      </c>
      <c r="B935" s="302" t="s">
        <v>1091</v>
      </c>
      <c r="C935" s="29" t="str">
        <f t="shared" si="36"/>
        <v>2522　　空気圧縮機・ガス圧縮機・送風機製造業</v>
      </c>
      <c r="D935" s="29" t="str">
        <f t="shared" si="37"/>
        <v>2522　空気圧縮機・ガス圧縮機・送風機製造業</v>
      </c>
      <c r="E935" s="295" t="str">
        <f t="shared" si="38"/>
        <v>、2522　空気圧縮機・ガス圧縮機・送風機製造業</v>
      </c>
      <c r="F935" s="291"/>
    </row>
    <row r="936" spans="1:6" ht="23.25" hidden="1" customHeight="1">
      <c r="A936" s="29" t="s">
        <v>334</v>
      </c>
      <c r="B936" s="302" t="s">
        <v>1092</v>
      </c>
      <c r="C936" s="29" t="str">
        <f t="shared" si="36"/>
        <v>2523　　油圧・空圧機器製造業</v>
      </c>
      <c r="D936" s="29" t="str">
        <f t="shared" si="37"/>
        <v>2523　油圧・空圧機器製造業</v>
      </c>
      <c r="E936" s="295" t="str">
        <f t="shared" si="38"/>
        <v>、2523　油圧・空圧機器製造業</v>
      </c>
      <c r="F936" s="291"/>
    </row>
    <row r="937" spans="1:6" ht="23.25" hidden="1" customHeight="1">
      <c r="A937" s="29" t="s">
        <v>334</v>
      </c>
      <c r="B937" s="302" t="s">
        <v>1093</v>
      </c>
      <c r="D937" s="29" t="str">
        <f t="shared" si="37"/>
        <v/>
      </c>
      <c r="E937" s="295"/>
      <c r="F937" s="291"/>
    </row>
    <row r="938" spans="1:6" ht="23.25" hidden="1" customHeight="1">
      <c r="A938" s="29" t="s">
        <v>334</v>
      </c>
      <c r="B938" s="302" t="s">
        <v>1094</v>
      </c>
      <c r="C938" s="29" t="str">
        <f t="shared" si="36"/>
        <v>2531　　動力伝導装置製造業（玉軸受，ころ軸受を除く）</v>
      </c>
      <c r="D938" s="29" t="str">
        <f t="shared" si="37"/>
        <v>2531　動力伝導装置製造業（玉軸受，ころ軸受を除く）</v>
      </c>
      <c r="E938" s="295" t="str">
        <f t="shared" si="38"/>
        <v>、2531　動力伝導装置製造業（玉軸受，ころ軸受を除く）</v>
      </c>
      <c r="F938" s="291"/>
    </row>
    <row r="939" spans="1:6" ht="23.25" hidden="1" customHeight="1">
      <c r="A939" s="29" t="s">
        <v>334</v>
      </c>
      <c r="B939" s="302" t="s">
        <v>1095</v>
      </c>
      <c r="C939" s="29" t="str">
        <f t="shared" si="36"/>
        <v>2532　　エレベータ・エスカレータ製造業</v>
      </c>
      <c r="D939" s="29" t="str">
        <f t="shared" si="37"/>
        <v>2532　エレベータ・エスカレータ製造業</v>
      </c>
      <c r="E939" s="295" t="str">
        <f t="shared" si="38"/>
        <v>、2532　エレベータ・エスカレータ製造業</v>
      </c>
      <c r="F939" s="291"/>
    </row>
    <row r="940" spans="1:6" ht="23.25" hidden="1" customHeight="1">
      <c r="A940" s="29" t="s">
        <v>334</v>
      </c>
      <c r="B940" s="302" t="s">
        <v>1096</v>
      </c>
      <c r="C940" s="29" t="str">
        <f t="shared" si="36"/>
        <v>2533　　物流運搬設備製造業</v>
      </c>
      <c r="D940" s="29" t="str">
        <f t="shared" si="37"/>
        <v>2533　物流運搬設備製造業</v>
      </c>
      <c r="E940" s="295" t="str">
        <f t="shared" si="38"/>
        <v>、2533　物流運搬設備製造業</v>
      </c>
      <c r="F940" s="291"/>
    </row>
    <row r="941" spans="1:6" ht="23.25" hidden="1" customHeight="1">
      <c r="A941" s="29" t="s">
        <v>334</v>
      </c>
      <c r="B941" s="302" t="s">
        <v>1097</v>
      </c>
      <c r="C941" s="29" t="str">
        <f t="shared" si="36"/>
        <v>2534　　工業窯炉製造業</v>
      </c>
      <c r="D941" s="29" t="str">
        <f t="shared" si="37"/>
        <v>2534　工業窯炉製造業</v>
      </c>
      <c r="E941" s="295" t="str">
        <f t="shared" si="38"/>
        <v>、2534　工業窯炉製造業</v>
      </c>
      <c r="F941" s="291"/>
    </row>
    <row r="942" spans="1:6" ht="23.25" hidden="1" customHeight="1">
      <c r="A942" s="29" t="s">
        <v>334</v>
      </c>
      <c r="B942" s="302" t="s">
        <v>1098</v>
      </c>
      <c r="C942" s="29" t="str">
        <f t="shared" si="36"/>
        <v>2535　　冷凍機・温湿調整装置製造業</v>
      </c>
      <c r="D942" s="29" t="str">
        <f t="shared" si="37"/>
        <v>2535　冷凍機・温湿調整装置製造業</v>
      </c>
      <c r="E942" s="295" t="str">
        <f t="shared" si="38"/>
        <v>、2535　冷凍機・温湿調整装置製造業</v>
      </c>
      <c r="F942" s="291"/>
    </row>
    <row r="943" spans="1:6" ht="23.25" hidden="1" customHeight="1">
      <c r="A943" s="29" t="s">
        <v>334</v>
      </c>
      <c r="B943" s="302" t="s">
        <v>1099</v>
      </c>
      <c r="D943" s="29" t="str">
        <f t="shared" si="37"/>
        <v/>
      </c>
      <c r="E943" s="295"/>
      <c r="F943" s="291"/>
    </row>
    <row r="944" spans="1:6" ht="23.25" hidden="1" customHeight="1">
      <c r="A944" s="29" t="s">
        <v>334</v>
      </c>
      <c r="B944" s="302" t="s">
        <v>1100</v>
      </c>
      <c r="C944" s="29" t="str">
        <f t="shared" si="36"/>
        <v>2591　　消火器具・消火装置製造業</v>
      </c>
      <c r="D944" s="29" t="str">
        <f t="shared" si="37"/>
        <v>2591　消火器具・消火装置製造業</v>
      </c>
      <c r="E944" s="295" t="str">
        <f t="shared" si="38"/>
        <v>、2591　消火器具・消火装置製造業</v>
      </c>
      <c r="F944" s="291"/>
    </row>
    <row r="945" spans="1:6" ht="23.25" hidden="1" customHeight="1">
      <c r="A945" s="29" t="s">
        <v>334</v>
      </c>
      <c r="B945" s="302" t="s">
        <v>1101</v>
      </c>
      <c r="C945" s="29" t="str">
        <f t="shared" si="36"/>
        <v>2592　　弁・同附属品製造業</v>
      </c>
      <c r="D945" s="29" t="str">
        <f t="shared" si="37"/>
        <v>2592　弁・同附属品製造業</v>
      </c>
      <c r="E945" s="295" t="str">
        <f t="shared" si="38"/>
        <v>、2592　弁・同附属品製造業</v>
      </c>
      <c r="F945" s="291"/>
    </row>
    <row r="946" spans="1:6" ht="23.25" hidden="1" customHeight="1">
      <c r="A946" s="29" t="s">
        <v>334</v>
      </c>
      <c r="B946" s="302" t="s">
        <v>1102</v>
      </c>
      <c r="C946" s="29" t="str">
        <f t="shared" si="36"/>
        <v>2593　　パイプ加工・パイプ附属品加工業</v>
      </c>
      <c r="D946" s="29" t="str">
        <f t="shared" si="37"/>
        <v>2593　パイプ加工・パイプ附属品加工業</v>
      </c>
      <c r="E946" s="295" t="str">
        <f t="shared" si="38"/>
        <v>、2593　パイプ加工・パイプ附属品加工業</v>
      </c>
      <c r="F946" s="291"/>
    </row>
    <row r="947" spans="1:6" ht="23.25" hidden="1" customHeight="1">
      <c r="A947" s="29" t="s">
        <v>334</v>
      </c>
      <c r="B947" s="302" t="s">
        <v>1103</v>
      </c>
      <c r="C947" s="29" t="str">
        <f t="shared" si="36"/>
        <v>2594　　玉軸受・ころ軸受製造業</v>
      </c>
      <c r="D947" s="29" t="str">
        <f t="shared" si="37"/>
        <v>2594　玉軸受・ころ軸受製造業</v>
      </c>
      <c r="E947" s="295" t="str">
        <f t="shared" si="38"/>
        <v>、2594　玉軸受・ころ軸受製造業</v>
      </c>
      <c r="F947" s="291"/>
    </row>
    <row r="948" spans="1:6" ht="23.25" hidden="1" customHeight="1">
      <c r="A948" s="29" t="s">
        <v>334</v>
      </c>
      <c r="B948" s="302" t="s">
        <v>1104</v>
      </c>
      <c r="C948" s="29" t="str">
        <f t="shared" si="36"/>
        <v>2595　　ピストンリング製造業</v>
      </c>
      <c r="D948" s="29" t="str">
        <f t="shared" si="37"/>
        <v>2595　ピストンリング製造業</v>
      </c>
      <c r="E948" s="295" t="str">
        <f t="shared" si="38"/>
        <v>、2595　ピストンリング製造業</v>
      </c>
      <c r="F948" s="291"/>
    </row>
    <row r="949" spans="1:6" ht="23.25" hidden="1" customHeight="1">
      <c r="A949" s="29" t="s">
        <v>334</v>
      </c>
      <c r="B949" s="302" t="s">
        <v>1105</v>
      </c>
      <c r="C949" s="29" t="str">
        <f t="shared" ref="C949:C1012" si="39">MID(B949,7,50)</f>
        <v>2596　　他に分類されないはん用機械・装置製造業</v>
      </c>
      <c r="D949" s="29" t="str">
        <f t="shared" ref="D949:D1012" si="40">TRIM(C949)</f>
        <v>2596　他に分類されないはん用機械・装置製造業</v>
      </c>
      <c r="E949" s="295" t="str">
        <f t="shared" ref="E949:E1012" si="41">A949&amp;D949</f>
        <v>、2596　他に分類されないはん用機械・装置製造業</v>
      </c>
      <c r="F949" s="291"/>
    </row>
    <row r="950" spans="1:6" ht="23.25" hidden="1" customHeight="1">
      <c r="A950" s="29" t="s">
        <v>334</v>
      </c>
      <c r="B950" s="302" t="s">
        <v>1106</v>
      </c>
      <c r="C950" s="29" t="str">
        <f t="shared" si="39"/>
        <v>2599　　各種機械・同部分品製造修理業（注文製造・修理）</v>
      </c>
      <c r="D950" s="29" t="str">
        <f t="shared" si="40"/>
        <v>2599　各種機械・同部分品製造修理業（注文製造・修理）</v>
      </c>
      <c r="E950" s="295" t="str">
        <f t="shared" si="41"/>
        <v>、2599　各種機械・同部分品製造修理業（注文製造・修理）</v>
      </c>
      <c r="F950" s="291"/>
    </row>
    <row r="951" spans="1:6" ht="23.25" hidden="1" customHeight="1">
      <c r="A951" s="29" t="s">
        <v>334</v>
      </c>
      <c r="B951" s="291"/>
      <c r="C951" s="29" t="str">
        <f t="shared" si="39"/>
        <v/>
      </c>
      <c r="D951" s="29" t="str">
        <f t="shared" si="40"/>
        <v/>
      </c>
      <c r="E951" s="295"/>
      <c r="F951" s="291"/>
    </row>
    <row r="952" spans="1:6" ht="23.25" hidden="1" customHeight="1">
      <c r="A952" s="29" t="s">
        <v>334</v>
      </c>
      <c r="B952" s="302" t="s">
        <v>1107</v>
      </c>
      <c r="C952" s="29" t="str">
        <f t="shared" si="39"/>
        <v>生産用機械器具製造業</v>
      </c>
      <c r="D952" s="29" t="str">
        <f t="shared" si="40"/>
        <v>生産用機械器具製造業</v>
      </c>
      <c r="E952" s="295" t="str">
        <f t="shared" si="41"/>
        <v>、生産用機械器具製造業</v>
      </c>
      <c r="F952" s="291"/>
    </row>
    <row r="953" spans="1:6" ht="23.25" hidden="1" customHeight="1">
      <c r="A953" s="29" t="s">
        <v>334</v>
      </c>
      <c r="B953" s="291"/>
      <c r="C953" s="29" t="str">
        <f t="shared" si="39"/>
        <v/>
      </c>
      <c r="D953" s="29" t="str">
        <f t="shared" si="40"/>
        <v/>
      </c>
      <c r="E953" s="295"/>
      <c r="F953" s="291"/>
    </row>
    <row r="954" spans="1:6" ht="23.25" hidden="1" customHeight="1">
      <c r="A954" s="29" t="s">
        <v>334</v>
      </c>
      <c r="B954" s="303" t="s">
        <v>1108</v>
      </c>
      <c r="C954" s="294"/>
      <c r="D954" s="294" t="str">
        <f t="shared" si="40"/>
        <v/>
      </c>
      <c r="E954" s="295"/>
      <c r="F954" s="296" t="str">
        <f>E954&amp;E955&amp;E956&amp;E957&amp;E958&amp;E959&amp;E960&amp;E961&amp;E962&amp;E963&amp;E964&amp;E965&amp;E966&amp;E967&amp;E968&amp;E969&amp;E970&amp;E971&amp;E972&amp;E973&amp;E974&amp;E975&amp;E976&amp;E977&amp;E978&amp;E979&amp;E980&amp;E981&amp;E982&amp;E984&amp;E983&amp;E985&amp;E986&amp;E987&amp;E988&amp;E989&amp;E990</f>
        <v>、2600　主として管理事務を行う本社等（26生産用機械器具製造業）、2609　その他の管理，補助的経済活動を行う事業所（26生産用機械器具製造業）、2611　農業用機械製造業（農業用器具を除く）、2621　建設機械・鉱山機械製造業、2631　化学繊維機械・紡績機械製造業、2632　製織機械・編組機械製造業、2633　染色整理仕上機械製造業、2634　繊維機械部分品・取付具・附属品製造業、2635　縫製機械製造業、2641　食品機械・同装置製造業、2642　木材加工機械製造業、2643　パルプ装置・製紙機械製造業、2644　印刷・製本・紙工機械製造業、2645　包装・荷造機械製造業、2651　鋳造装置製造業、2652　化学機械・同装置製造業、2653　プラスチック加工機械・同附属装置製造業、2661　金属工作機械製造業、2662　金属加工機械製造業（金属工作機械を除く）、2663　金属工作機械用・金属加工機械用部分品・附属品製造業（機械工具，金型を除く）、2664　機械工具製造業（粉末や金業を除く）、2672　フラットパネルディスプレイ製造装置製造業、2671　半導体製造装置製造業、2691　金属用金型・同部分品・附属品製造業、2692　非金属用金型・同部分品・附属品製造業、2693　真空装置・真空機器製造業、2694　ロボット製造業、2699　他に分類されない生産用機械・同部分品製造業</v>
      </c>
    </row>
    <row r="955" spans="1:6" ht="23.25" hidden="1" customHeight="1">
      <c r="A955" s="29" t="s">
        <v>334</v>
      </c>
      <c r="B955" s="302" t="s">
        <v>1109</v>
      </c>
      <c r="C955" s="29" t="str">
        <f t="shared" si="39"/>
        <v>2600　　主として管理事務を行う本社等（26生産用機械器具製造業）</v>
      </c>
      <c r="D955" s="29" t="str">
        <f t="shared" si="40"/>
        <v>2600　主として管理事務を行う本社等（26生産用機械器具製造業）</v>
      </c>
      <c r="E955" s="295" t="str">
        <f t="shared" si="41"/>
        <v>、2600　主として管理事務を行う本社等（26生産用機械器具製造業）</v>
      </c>
      <c r="F955" s="291"/>
    </row>
    <row r="956" spans="1:6" ht="23.25" hidden="1" customHeight="1">
      <c r="A956" s="29" t="s">
        <v>334</v>
      </c>
      <c r="B956" s="302" t="s">
        <v>1110</v>
      </c>
      <c r="C956" s="29" t="str">
        <f t="shared" si="39"/>
        <v>2609　　その他の管理，補助的経済活動を行う事業所（26生産用機械器具製造業）</v>
      </c>
      <c r="D956" s="29" t="str">
        <f t="shared" si="40"/>
        <v>2609　その他の管理，補助的経済活動を行う事業所（26生産用機械器具製造業）</v>
      </c>
      <c r="E956" s="295" t="str">
        <f t="shared" si="41"/>
        <v>、2609　その他の管理，補助的経済活動を行う事業所（26生産用機械器具製造業）</v>
      </c>
      <c r="F956" s="291"/>
    </row>
    <row r="957" spans="1:6" ht="23.25" hidden="1" customHeight="1">
      <c r="A957" s="29" t="s">
        <v>334</v>
      </c>
      <c r="B957" s="302" t="s">
        <v>1111</v>
      </c>
      <c r="D957" s="29" t="str">
        <f t="shared" si="40"/>
        <v/>
      </c>
      <c r="E957" s="295"/>
      <c r="F957" s="291"/>
    </row>
    <row r="958" spans="1:6" ht="23.25" hidden="1" customHeight="1">
      <c r="A958" s="29" t="s">
        <v>334</v>
      </c>
      <c r="B958" s="302" t="s">
        <v>1112</v>
      </c>
      <c r="C958" s="29" t="str">
        <f t="shared" si="39"/>
        <v>2611　　農業用機械製造業（農業用器具を除く）</v>
      </c>
      <c r="D958" s="29" t="str">
        <f t="shared" si="40"/>
        <v>2611　農業用機械製造業（農業用器具を除く）</v>
      </c>
      <c r="E958" s="295" t="str">
        <f t="shared" si="41"/>
        <v>、2611　農業用機械製造業（農業用器具を除く）</v>
      </c>
      <c r="F958" s="291"/>
    </row>
    <row r="959" spans="1:6" ht="23.25" hidden="1" customHeight="1">
      <c r="A959" s="29" t="s">
        <v>334</v>
      </c>
      <c r="B959" s="302" t="s">
        <v>1113</v>
      </c>
      <c r="D959" s="29" t="str">
        <f t="shared" si="40"/>
        <v/>
      </c>
      <c r="E959" s="295"/>
      <c r="F959" s="291"/>
    </row>
    <row r="960" spans="1:6" ht="23.25" hidden="1" customHeight="1">
      <c r="A960" s="29" t="s">
        <v>334</v>
      </c>
      <c r="B960" s="302" t="s">
        <v>1114</v>
      </c>
      <c r="C960" s="29" t="str">
        <f t="shared" si="39"/>
        <v>2621　　建設機械・鉱山機械製造業</v>
      </c>
      <c r="D960" s="29" t="str">
        <f t="shared" si="40"/>
        <v>2621　建設機械・鉱山機械製造業</v>
      </c>
      <c r="E960" s="295" t="str">
        <f t="shared" si="41"/>
        <v>、2621　建設機械・鉱山機械製造業</v>
      </c>
      <c r="F960" s="291"/>
    </row>
    <row r="961" spans="1:6" ht="23.25" hidden="1" customHeight="1">
      <c r="A961" s="29" t="s">
        <v>334</v>
      </c>
      <c r="B961" s="302" t="s">
        <v>1115</v>
      </c>
      <c r="D961" s="29" t="str">
        <f t="shared" si="40"/>
        <v/>
      </c>
      <c r="E961" s="295"/>
      <c r="F961" s="291"/>
    </row>
    <row r="962" spans="1:6" ht="23.25" hidden="1" customHeight="1">
      <c r="A962" s="29" t="s">
        <v>334</v>
      </c>
      <c r="B962" s="302" t="s">
        <v>1116</v>
      </c>
      <c r="C962" s="29" t="str">
        <f t="shared" si="39"/>
        <v>2631　　化学繊維機械・紡績機械製造業</v>
      </c>
      <c r="D962" s="29" t="str">
        <f t="shared" si="40"/>
        <v>2631　化学繊維機械・紡績機械製造業</v>
      </c>
      <c r="E962" s="295" t="str">
        <f t="shared" si="41"/>
        <v>、2631　化学繊維機械・紡績機械製造業</v>
      </c>
      <c r="F962" s="291"/>
    </row>
    <row r="963" spans="1:6" ht="23.25" hidden="1" customHeight="1">
      <c r="A963" s="29" t="s">
        <v>334</v>
      </c>
      <c r="B963" s="302" t="s">
        <v>1117</v>
      </c>
      <c r="C963" s="29" t="str">
        <f t="shared" si="39"/>
        <v>2632　　製織機械・編組機械製造業</v>
      </c>
      <c r="D963" s="29" t="str">
        <f t="shared" si="40"/>
        <v>2632　製織機械・編組機械製造業</v>
      </c>
      <c r="E963" s="295" t="str">
        <f t="shared" si="41"/>
        <v>、2632　製織機械・編組機械製造業</v>
      </c>
      <c r="F963" s="291"/>
    </row>
    <row r="964" spans="1:6" ht="23.25" hidden="1" customHeight="1">
      <c r="A964" s="29" t="s">
        <v>334</v>
      </c>
      <c r="B964" s="302" t="s">
        <v>1118</v>
      </c>
      <c r="C964" s="29" t="str">
        <f t="shared" si="39"/>
        <v>2633　　染色整理仕上機械製造業</v>
      </c>
      <c r="D964" s="29" t="str">
        <f t="shared" si="40"/>
        <v>2633　染色整理仕上機械製造業</v>
      </c>
      <c r="E964" s="295" t="str">
        <f t="shared" si="41"/>
        <v>、2633　染色整理仕上機械製造業</v>
      </c>
      <c r="F964" s="291"/>
    </row>
    <row r="965" spans="1:6" ht="23.25" hidden="1" customHeight="1">
      <c r="A965" s="29" t="s">
        <v>334</v>
      </c>
      <c r="B965" s="302" t="s">
        <v>1119</v>
      </c>
      <c r="C965" s="29" t="str">
        <f t="shared" si="39"/>
        <v>2634　　繊維機械部分品・取付具・附属品製造業</v>
      </c>
      <c r="D965" s="29" t="str">
        <f t="shared" si="40"/>
        <v>2634　繊維機械部分品・取付具・附属品製造業</v>
      </c>
      <c r="E965" s="295" t="str">
        <f t="shared" si="41"/>
        <v>、2634　繊維機械部分品・取付具・附属品製造業</v>
      </c>
      <c r="F965" s="291"/>
    </row>
    <row r="966" spans="1:6" ht="23.25" hidden="1" customHeight="1">
      <c r="A966" s="29" t="s">
        <v>334</v>
      </c>
      <c r="B966" s="302" t="s">
        <v>1120</v>
      </c>
      <c r="C966" s="29" t="str">
        <f t="shared" si="39"/>
        <v>2635　　縫製機械製造業</v>
      </c>
      <c r="D966" s="29" t="str">
        <f t="shared" si="40"/>
        <v>2635　縫製機械製造業</v>
      </c>
      <c r="E966" s="295" t="str">
        <f t="shared" si="41"/>
        <v>、2635　縫製機械製造業</v>
      </c>
      <c r="F966" s="291"/>
    </row>
    <row r="967" spans="1:6" ht="23.25" hidden="1" customHeight="1">
      <c r="A967" s="29" t="s">
        <v>334</v>
      </c>
      <c r="B967" s="302" t="s">
        <v>1121</v>
      </c>
      <c r="D967" s="29" t="str">
        <f t="shared" si="40"/>
        <v/>
      </c>
      <c r="E967" s="295"/>
      <c r="F967" s="291"/>
    </row>
    <row r="968" spans="1:6" ht="23.25" hidden="1" customHeight="1">
      <c r="A968" s="29" t="s">
        <v>334</v>
      </c>
      <c r="B968" s="302" t="s">
        <v>1122</v>
      </c>
      <c r="C968" s="29" t="str">
        <f t="shared" si="39"/>
        <v>2641　　食品機械・同装置製造業</v>
      </c>
      <c r="D968" s="29" t="str">
        <f t="shared" si="40"/>
        <v>2641　食品機械・同装置製造業</v>
      </c>
      <c r="E968" s="295" t="str">
        <f t="shared" si="41"/>
        <v>、2641　食品機械・同装置製造業</v>
      </c>
      <c r="F968" s="291"/>
    </row>
    <row r="969" spans="1:6" ht="23.25" hidden="1" customHeight="1">
      <c r="A969" s="29" t="s">
        <v>334</v>
      </c>
      <c r="B969" s="302" t="s">
        <v>1123</v>
      </c>
      <c r="C969" s="29" t="str">
        <f t="shared" si="39"/>
        <v>2642　　木材加工機械製造業</v>
      </c>
      <c r="D969" s="29" t="str">
        <f t="shared" si="40"/>
        <v>2642　木材加工機械製造業</v>
      </c>
      <c r="E969" s="295" t="str">
        <f t="shared" si="41"/>
        <v>、2642　木材加工機械製造業</v>
      </c>
      <c r="F969" s="291"/>
    </row>
    <row r="970" spans="1:6" ht="23.25" hidden="1" customHeight="1">
      <c r="A970" s="29" t="s">
        <v>334</v>
      </c>
      <c r="B970" s="302" t="s">
        <v>1124</v>
      </c>
      <c r="C970" s="29" t="str">
        <f t="shared" si="39"/>
        <v>2643　　パルプ装置・製紙機械製造業</v>
      </c>
      <c r="D970" s="29" t="str">
        <f t="shared" si="40"/>
        <v>2643　パルプ装置・製紙機械製造業</v>
      </c>
      <c r="E970" s="295" t="str">
        <f t="shared" si="41"/>
        <v>、2643　パルプ装置・製紙機械製造業</v>
      </c>
      <c r="F970" s="291"/>
    </row>
    <row r="971" spans="1:6" ht="23.25" hidden="1" customHeight="1">
      <c r="A971" s="29" t="s">
        <v>334</v>
      </c>
      <c r="B971" s="302" t="s">
        <v>1125</v>
      </c>
      <c r="C971" s="29" t="str">
        <f t="shared" si="39"/>
        <v>2644　　印刷・製本・紙工機械製造業</v>
      </c>
      <c r="D971" s="29" t="str">
        <f t="shared" si="40"/>
        <v>2644　印刷・製本・紙工機械製造業</v>
      </c>
      <c r="E971" s="295" t="str">
        <f t="shared" si="41"/>
        <v>、2644　印刷・製本・紙工機械製造業</v>
      </c>
      <c r="F971" s="291"/>
    </row>
    <row r="972" spans="1:6" ht="23.25" hidden="1" customHeight="1">
      <c r="A972" s="29" t="s">
        <v>334</v>
      </c>
      <c r="B972" s="302" t="s">
        <v>1126</v>
      </c>
      <c r="C972" s="29" t="str">
        <f t="shared" si="39"/>
        <v>2645　　包装・荷造機械製造業</v>
      </c>
      <c r="D972" s="29" t="str">
        <f t="shared" si="40"/>
        <v>2645　包装・荷造機械製造業</v>
      </c>
      <c r="E972" s="295" t="str">
        <f t="shared" si="41"/>
        <v>、2645　包装・荷造機械製造業</v>
      </c>
      <c r="F972" s="291"/>
    </row>
    <row r="973" spans="1:6" ht="23.25" hidden="1" customHeight="1">
      <c r="A973" s="29" t="s">
        <v>334</v>
      </c>
      <c r="B973" s="302" t="s">
        <v>1127</v>
      </c>
      <c r="D973" s="29" t="str">
        <f t="shared" si="40"/>
        <v/>
      </c>
      <c r="E973" s="295"/>
      <c r="F973" s="291"/>
    </row>
    <row r="974" spans="1:6" ht="23.25" hidden="1" customHeight="1">
      <c r="A974" s="29" t="s">
        <v>334</v>
      </c>
      <c r="B974" s="302" t="s">
        <v>1128</v>
      </c>
      <c r="C974" s="29" t="str">
        <f t="shared" si="39"/>
        <v>2651　　鋳造装置製造業</v>
      </c>
      <c r="D974" s="29" t="str">
        <f t="shared" si="40"/>
        <v>2651　鋳造装置製造業</v>
      </c>
      <c r="E974" s="295" t="str">
        <f t="shared" si="41"/>
        <v>、2651　鋳造装置製造業</v>
      </c>
      <c r="F974" s="291"/>
    </row>
    <row r="975" spans="1:6" ht="23.25" hidden="1" customHeight="1">
      <c r="A975" s="29" t="s">
        <v>334</v>
      </c>
      <c r="B975" s="302" t="s">
        <v>1129</v>
      </c>
      <c r="C975" s="29" t="str">
        <f t="shared" si="39"/>
        <v>2652　　化学機械・同装置製造業</v>
      </c>
      <c r="D975" s="29" t="str">
        <f t="shared" si="40"/>
        <v>2652　化学機械・同装置製造業</v>
      </c>
      <c r="E975" s="295" t="str">
        <f t="shared" si="41"/>
        <v>、2652　化学機械・同装置製造業</v>
      </c>
      <c r="F975" s="291"/>
    </row>
    <row r="976" spans="1:6" ht="23.25" hidden="1" customHeight="1">
      <c r="A976" s="29" t="s">
        <v>334</v>
      </c>
      <c r="B976" s="302" t="s">
        <v>1130</v>
      </c>
      <c r="C976" s="29" t="str">
        <f t="shared" si="39"/>
        <v>2653　　プラスチック加工機械・同附属装置製造業</v>
      </c>
      <c r="D976" s="29" t="str">
        <f t="shared" si="40"/>
        <v>2653　プラスチック加工機械・同附属装置製造業</v>
      </c>
      <c r="E976" s="295" t="str">
        <f t="shared" si="41"/>
        <v>、2653　プラスチック加工機械・同附属装置製造業</v>
      </c>
      <c r="F976" s="291"/>
    </row>
    <row r="977" spans="1:6" ht="23.25" hidden="1" customHeight="1">
      <c r="A977" s="29" t="s">
        <v>334</v>
      </c>
      <c r="B977" s="302" t="s">
        <v>1131</v>
      </c>
      <c r="D977" s="29" t="str">
        <f t="shared" si="40"/>
        <v/>
      </c>
      <c r="E977" s="295"/>
      <c r="F977" s="291"/>
    </row>
    <row r="978" spans="1:6" ht="23.25" hidden="1" customHeight="1">
      <c r="A978" s="29" t="s">
        <v>334</v>
      </c>
      <c r="B978" s="302" t="s">
        <v>1132</v>
      </c>
      <c r="C978" s="29" t="str">
        <f t="shared" si="39"/>
        <v>2661　　金属工作機械製造業</v>
      </c>
      <c r="D978" s="29" t="str">
        <f t="shared" si="40"/>
        <v>2661　金属工作機械製造業</v>
      </c>
      <c r="E978" s="295" t="str">
        <f t="shared" si="41"/>
        <v>、2661　金属工作機械製造業</v>
      </c>
      <c r="F978" s="291"/>
    </row>
    <row r="979" spans="1:6" ht="23.25" hidden="1" customHeight="1">
      <c r="A979" s="29" t="s">
        <v>334</v>
      </c>
      <c r="B979" s="302" t="s">
        <v>1133</v>
      </c>
      <c r="C979" s="29" t="str">
        <f t="shared" si="39"/>
        <v>2662　　金属加工機械製造業（金属工作機械を除く）</v>
      </c>
      <c r="D979" s="29" t="str">
        <f t="shared" si="40"/>
        <v>2662　金属加工機械製造業（金属工作機械を除く）</v>
      </c>
      <c r="E979" s="295" t="str">
        <f t="shared" si="41"/>
        <v>、2662　金属加工機械製造業（金属工作機械を除く）</v>
      </c>
      <c r="F979" s="291"/>
    </row>
    <row r="980" spans="1:6" ht="23.25" hidden="1" customHeight="1">
      <c r="A980" s="29" t="s">
        <v>334</v>
      </c>
      <c r="B980" s="302" t="s">
        <v>1134</v>
      </c>
      <c r="C980" s="29" t="str">
        <f t="shared" si="39"/>
        <v>2663　　金属工作機械用・金属加工機械用部分品・附属品製造業（機械工具，金型を除く）</v>
      </c>
      <c r="D980" s="29" t="str">
        <f t="shared" si="40"/>
        <v>2663　金属工作機械用・金属加工機械用部分品・附属品製造業（機械工具，金型を除く）</v>
      </c>
      <c r="E980" s="295" t="str">
        <f t="shared" si="41"/>
        <v>、2663　金属工作機械用・金属加工機械用部分品・附属品製造業（機械工具，金型を除く）</v>
      </c>
      <c r="F980" s="291"/>
    </row>
    <row r="981" spans="1:6" ht="23.25" hidden="1" customHeight="1">
      <c r="A981" s="29" t="s">
        <v>334</v>
      </c>
      <c r="B981" s="302" t="s">
        <v>1135</v>
      </c>
      <c r="C981" s="29" t="str">
        <f t="shared" si="39"/>
        <v>2664　　機械工具製造業（粉末や金業を除く）</v>
      </c>
      <c r="D981" s="29" t="str">
        <f t="shared" si="40"/>
        <v>2664　機械工具製造業（粉末や金業を除く）</v>
      </c>
      <c r="E981" s="295" t="str">
        <f t="shared" si="41"/>
        <v>、2664　機械工具製造業（粉末や金業を除く）</v>
      </c>
      <c r="F981" s="291"/>
    </row>
    <row r="982" spans="1:6" ht="23.25" hidden="1" customHeight="1">
      <c r="A982" s="29" t="s">
        <v>334</v>
      </c>
      <c r="B982" s="302" t="s">
        <v>1136</v>
      </c>
      <c r="D982" s="29" t="str">
        <f t="shared" si="40"/>
        <v/>
      </c>
      <c r="E982" s="295"/>
      <c r="F982" s="291"/>
    </row>
    <row r="983" spans="1:6" ht="23.25" hidden="1" customHeight="1">
      <c r="A983" s="29" t="s">
        <v>334</v>
      </c>
      <c r="B983" s="302" t="s">
        <v>1137</v>
      </c>
      <c r="C983" s="29" t="str">
        <f t="shared" si="39"/>
        <v>2671　　半導体製造装置製造業</v>
      </c>
      <c r="D983" s="29" t="str">
        <f t="shared" si="40"/>
        <v>2671　半導体製造装置製造業</v>
      </c>
      <c r="E983" s="295" t="str">
        <f t="shared" si="41"/>
        <v>、2671　半導体製造装置製造業</v>
      </c>
      <c r="F983" s="291"/>
    </row>
    <row r="984" spans="1:6" ht="23.25" hidden="1" customHeight="1">
      <c r="A984" s="29" t="s">
        <v>334</v>
      </c>
      <c r="B984" s="302" t="s">
        <v>1138</v>
      </c>
      <c r="C984" s="29" t="str">
        <f t="shared" si="39"/>
        <v>2672　　フラットパネルディスプレイ製造装置製造業</v>
      </c>
      <c r="D984" s="29" t="str">
        <f t="shared" si="40"/>
        <v>2672　フラットパネルディスプレイ製造装置製造業</v>
      </c>
      <c r="E984" s="295" t="str">
        <f t="shared" si="41"/>
        <v>、2672　フラットパネルディスプレイ製造装置製造業</v>
      </c>
      <c r="F984" s="291"/>
    </row>
    <row r="985" spans="1:6" ht="23.25" hidden="1" customHeight="1">
      <c r="A985" s="29" t="s">
        <v>334</v>
      </c>
      <c r="B985" s="302" t="s">
        <v>1139</v>
      </c>
      <c r="D985" s="29" t="str">
        <f t="shared" si="40"/>
        <v/>
      </c>
      <c r="E985" s="295"/>
      <c r="F985" s="291"/>
    </row>
    <row r="986" spans="1:6" ht="23.25" hidden="1" customHeight="1">
      <c r="A986" s="29" t="s">
        <v>334</v>
      </c>
      <c r="B986" s="302" t="s">
        <v>1140</v>
      </c>
      <c r="C986" s="29" t="str">
        <f t="shared" si="39"/>
        <v>2691　　金属用金型・同部分品・附属品製造業</v>
      </c>
      <c r="D986" s="29" t="str">
        <f t="shared" si="40"/>
        <v>2691　金属用金型・同部分品・附属品製造業</v>
      </c>
      <c r="E986" s="295" t="str">
        <f t="shared" si="41"/>
        <v>、2691　金属用金型・同部分品・附属品製造業</v>
      </c>
      <c r="F986" s="291"/>
    </row>
    <row r="987" spans="1:6" ht="23.25" hidden="1" customHeight="1">
      <c r="A987" s="29" t="s">
        <v>334</v>
      </c>
      <c r="B987" s="302" t="s">
        <v>1141</v>
      </c>
      <c r="C987" s="29" t="str">
        <f t="shared" si="39"/>
        <v>2692　　非金属用金型・同部分品・附属品製造業</v>
      </c>
      <c r="D987" s="29" t="str">
        <f t="shared" si="40"/>
        <v>2692　非金属用金型・同部分品・附属品製造業</v>
      </c>
      <c r="E987" s="295" t="str">
        <f t="shared" si="41"/>
        <v>、2692　非金属用金型・同部分品・附属品製造業</v>
      </c>
      <c r="F987" s="291"/>
    </row>
    <row r="988" spans="1:6" ht="23.25" hidden="1" customHeight="1">
      <c r="A988" s="29" t="s">
        <v>334</v>
      </c>
      <c r="B988" s="302" t="s">
        <v>1142</v>
      </c>
      <c r="C988" s="29" t="str">
        <f t="shared" si="39"/>
        <v>2693　　真空装置・真空機器製造業</v>
      </c>
      <c r="D988" s="29" t="str">
        <f t="shared" si="40"/>
        <v>2693　真空装置・真空機器製造業</v>
      </c>
      <c r="E988" s="295" t="str">
        <f t="shared" si="41"/>
        <v>、2693　真空装置・真空機器製造業</v>
      </c>
      <c r="F988" s="291"/>
    </row>
    <row r="989" spans="1:6" ht="23.25" hidden="1" customHeight="1">
      <c r="A989" s="29" t="s">
        <v>334</v>
      </c>
      <c r="B989" s="302" t="s">
        <v>1143</v>
      </c>
      <c r="C989" s="29" t="str">
        <f t="shared" si="39"/>
        <v>2694　　ロボット製造業</v>
      </c>
      <c r="D989" s="29" t="str">
        <f t="shared" si="40"/>
        <v>2694　ロボット製造業</v>
      </c>
      <c r="E989" s="295" t="str">
        <f t="shared" si="41"/>
        <v>、2694　ロボット製造業</v>
      </c>
      <c r="F989" s="291"/>
    </row>
    <row r="990" spans="1:6" ht="23.25" hidden="1" customHeight="1">
      <c r="A990" s="29" t="s">
        <v>334</v>
      </c>
      <c r="B990" s="302" t="s">
        <v>1144</v>
      </c>
      <c r="C990" s="29" t="str">
        <f t="shared" si="39"/>
        <v>2699　　他に分類されない生産用機械・同部分品製造業</v>
      </c>
      <c r="D990" s="29" t="str">
        <f t="shared" si="40"/>
        <v>2699　他に分類されない生産用機械・同部分品製造業</v>
      </c>
      <c r="E990" s="295" t="str">
        <f t="shared" si="41"/>
        <v>、2699　他に分類されない生産用機械・同部分品製造業</v>
      </c>
      <c r="F990" s="291"/>
    </row>
    <row r="991" spans="1:6" ht="23.25" hidden="1" customHeight="1">
      <c r="A991" s="29" t="s">
        <v>334</v>
      </c>
      <c r="B991" s="291"/>
      <c r="C991" s="29" t="str">
        <f t="shared" si="39"/>
        <v/>
      </c>
      <c r="D991" s="29" t="str">
        <f t="shared" si="40"/>
        <v/>
      </c>
      <c r="E991" s="295"/>
      <c r="F991" s="291"/>
    </row>
    <row r="992" spans="1:6" ht="23.25" hidden="1" customHeight="1">
      <c r="A992" s="29" t="s">
        <v>334</v>
      </c>
      <c r="B992" s="302" t="s">
        <v>1145</v>
      </c>
      <c r="C992" s="29" t="str">
        <f t="shared" si="39"/>
        <v>業務用機械器具製造業</v>
      </c>
      <c r="D992" s="29" t="str">
        <f t="shared" si="40"/>
        <v>業務用機械器具製造業</v>
      </c>
      <c r="E992" s="295" t="str">
        <f t="shared" si="41"/>
        <v>、業務用機械器具製造業</v>
      </c>
      <c r="F992" s="291"/>
    </row>
    <row r="993" spans="1:6" ht="23.25" hidden="1" customHeight="1">
      <c r="A993" s="29" t="s">
        <v>334</v>
      </c>
      <c r="B993" s="291"/>
      <c r="C993" s="29" t="str">
        <f t="shared" si="39"/>
        <v/>
      </c>
      <c r="D993" s="29" t="str">
        <f t="shared" si="40"/>
        <v/>
      </c>
      <c r="E993" s="295"/>
      <c r="F993" s="291"/>
    </row>
    <row r="994" spans="1:6" ht="23.25" hidden="1" customHeight="1">
      <c r="A994" s="29" t="s">
        <v>334</v>
      </c>
      <c r="B994" s="303" t="s">
        <v>1146</v>
      </c>
      <c r="C994" s="294"/>
      <c r="D994" s="294" t="str">
        <f t="shared" si="40"/>
        <v/>
      </c>
      <c r="E994" s="295"/>
      <c r="F994" s="296" t="str">
        <f>E994&amp;E995&amp;E996&amp;E997&amp;E998&amp;E999&amp;E1000&amp;E1001&amp;E1002&amp;E1003&amp;E1004&amp;E1005&amp;E1006&amp;E1007&amp;E1008&amp;E1009&amp;E1010&amp;E1011&amp;E1012&amp;E1013&amp;E1014&amp;E1015&amp;E1016&amp;E1017&amp;E1018&amp;E1019&amp;E1020&amp;E1021&amp;E1022&amp;E1023&amp;E1024&amp;E1025</f>
        <v>、2700　主として管理事務を行う本社等（27業務用機械器具製造業）、2709　その他の管理，補助的経済活動を行う事業所（27業務用機械器具製造業）、2711　複写機製造業、2719　その他の事務用機械器具製造業、2721　サービス用機械器具製造業、2722　娯楽用機械製造業、2723　自動販売機製造業、2729　その他のサービス用・娯楽用機械器具製造業、2731　体積計製造業、2732　はかり製造業、2733　圧力計・流量計・液面計等製造業、2734　精密測定器製造業、2735　分析機器製造業、2736　試験機製造業、2737　測量機械器具製造業、2738　理化学機械器具製造業、2739　その他の計量器・測定器・分析機器・試験機・測量機械器具・理化学機械器具製造業、2741　医療用機械器具製造業、2742　歯科用機械器具製造業、2743　医療用品製造業（動物用医療機械器具を含む）、2744　歯科材料製造業、2751　顕微鏡・望遠鏡等製造業、2752　写真機・映画用機械・同附属品製造業、2753　光学機械用レンズ・プリズム製造業、2761　武器製造業</v>
      </c>
    </row>
    <row r="995" spans="1:6" ht="23.25" hidden="1" customHeight="1">
      <c r="A995" s="29" t="s">
        <v>334</v>
      </c>
      <c r="B995" s="302" t="s">
        <v>1147</v>
      </c>
      <c r="C995" s="29" t="str">
        <f t="shared" si="39"/>
        <v>2700　　主として管理事務を行う本社等（27業務用機械器具製造業）</v>
      </c>
      <c r="D995" s="29" t="str">
        <f t="shared" si="40"/>
        <v>2700　主として管理事務を行う本社等（27業務用機械器具製造業）</v>
      </c>
      <c r="E995" s="295" t="str">
        <f t="shared" si="41"/>
        <v>、2700　主として管理事務を行う本社等（27業務用機械器具製造業）</v>
      </c>
      <c r="F995" s="291"/>
    </row>
    <row r="996" spans="1:6" ht="23.25" hidden="1" customHeight="1">
      <c r="A996" s="29" t="s">
        <v>334</v>
      </c>
      <c r="B996" s="302" t="s">
        <v>1148</v>
      </c>
      <c r="C996" s="29" t="str">
        <f t="shared" si="39"/>
        <v>2709　　その他の管理，補助的経済活動を行う事業所（27業務用機械器具製造業）</v>
      </c>
      <c r="D996" s="29" t="str">
        <f t="shared" si="40"/>
        <v>2709　その他の管理，補助的経済活動を行う事業所（27業務用機械器具製造業）</v>
      </c>
      <c r="E996" s="295" t="str">
        <f t="shared" si="41"/>
        <v>、2709　その他の管理，補助的経済活動を行う事業所（27業務用機械器具製造業）</v>
      </c>
      <c r="F996" s="291"/>
    </row>
    <row r="997" spans="1:6" ht="23.25" hidden="1" customHeight="1">
      <c r="A997" s="29" t="s">
        <v>334</v>
      </c>
      <c r="B997" s="302" t="s">
        <v>1149</v>
      </c>
      <c r="D997" s="29" t="str">
        <f t="shared" si="40"/>
        <v/>
      </c>
      <c r="E997" s="295"/>
      <c r="F997" s="291"/>
    </row>
    <row r="998" spans="1:6" ht="23.25" hidden="1" customHeight="1">
      <c r="A998" s="29" t="s">
        <v>334</v>
      </c>
      <c r="B998" s="302" t="s">
        <v>1150</v>
      </c>
      <c r="C998" s="29" t="str">
        <f t="shared" si="39"/>
        <v>2711　　複写機製造業</v>
      </c>
      <c r="D998" s="29" t="str">
        <f t="shared" si="40"/>
        <v>2711　複写機製造業</v>
      </c>
      <c r="E998" s="295" t="str">
        <f t="shared" si="41"/>
        <v>、2711　複写機製造業</v>
      </c>
      <c r="F998" s="291"/>
    </row>
    <row r="999" spans="1:6" ht="23.25" hidden="1" customHeight="1">
      <c r="A999" s="29" t="s">
        <v>334</v>
      </c>
      <c r="B999" s="302" t="s">
        <v>1151</v>
      </c>
      <c r="C999" s="29" t="str">
        <f t="shared" si="39"/>
        <v>2719　　その他の事務用機械器具製造業</v>
      </c>
      <c r="D999" s="29" t="str">
        <f t="shared" si="40"/>
        <v>2719　その他の事務用機械器具製造業</v>
      </c>
      <c r="E999" s="295" t="str">
        <f t="shared" si="41"/>
        <v>、2719　その他の事務用機械器具製造業</v>
      </c>
      <c r="F999" s="291"/>
    </row>
    <row r="1000" spans="1:6" ht="23.25" hidden="1" customHeight="1">
      <c r="A1000" s="29" t="s">
        <v>334</v>
      </c>
      <c r="B1000" s="302" t="s">
        <v>1152</v>
      </c>
      <c r="D1000" s="29" t="str">
        <f t="shared" si="40"/>
        <v/>
      </c>
      <c r="E1000" s="295"/>
      <c r="F1000" s="291"/>
    </row>
    <row r="1001" spans="1:6" ht="23.25" hidden="1" customHeight="1">
      <c r="A1001" s="29" t="s">
        <v>334</v>
      </c>
      <c r="B1001" s="302" t="s">
        <v>1153</v>
      </c>
      <c r="C1001" s="29" t="str">
        <f t="shared" si="39"/>
        <v>2721　　サービス用機械器具製造業</v>
      </c>
      <c r="D1001" s="29" t="str">
        <f t="shared" si="40"/>
        <v>2721　サービス用機械器具製造業</v>
      </c>
      <c r="E1001" s="295" t="str">
        <f t="shared" si="41"/>
        <v>、2721　サービス用機械器具製造業</v>
      </c>
      <c r="F1001" s="291"/>
    </row>
    <row r="1002" spans="1:6" ht="23.25" hidden="1" customHeight="1">
      <c r="A1002" s="29" t="s">
        <v>334</v>
      </c>
      <c r="B1002" s="302" t="s">
        <v>1154</v>
      </c>
      <c r="C1002" s="29" t="str">
        <f t="shared" si="39"/>
        <v>2722　　娯楽用機械製造業</v>
      </c>
      <c r="D1002" s="29" t="str">
        <f t="shared" si="40"/>
        <v>2722　娯楽用機械製造業</v>
      </c>
      <c r="E1002" s="295" t="str">
        <f t="shared" si="41"/>
        <v>、2722　娯楽用機械製造業</v>
      </c>
      <c r="F1002" s="291"/>
    </row>
    <row r="1003" spans="1:6" ht="23.25" hidden="1" customHeight="1">
      <c r="A1003" s="29" t="s">
        <v>334</v>
      </c>
      <c r="B1003" s="302" t="s">
        <v>1155</v>
      </c>
      <c r="C1003" s="29" t="str">
        <f t="shared" si="39"/>
        <v>2723　　自動販売機製造業</v>
      </c>
      <c r="D1003" s="29" t="str">
        <f t="shared" si="40"/>
        <v>2723　自動販売機製造業</v>
      </c>
      <c r="E1003" s="295" t="str">
        <f t="shared" si="41"/>
        <v>、2723　自動販売機製造業</v>
      </c>
      <c r="F1003" s="291"/>
    </row>
    <row r="1004" spans="1:6" ht="23.25" hidden="1" customHeight="1">
      <c r="A1004" s="29" t="s">
        <v>334</v>
      </c>
      <c r="B1004" s="302" t="s">
        <v>1156</v>
      </c>
      <c r="C1004" s="29" t="str">
        <f t="shared" si="39"/>
        <v>2729　　その他のサービス用・娯楽用機械器具製造業</v>
      </c>
      <c r="D1004" s="29" t="str">
        <f t="shared" si="40"/>
        <v>2729　その他のサービス用・娯楽用機械器具製造業</v>
      </c>
      <c r="E1004" s="295" t="str">
        <f t="shared" si="41"/>
        <v>、2729　その他のサービス用・娯楽用機械器具製造業</v>
      </c>
      <c r="F1004" s="291"/>
    </row>
    <row r="1005" spans="1:6" ht="23.25" hidden="1" customHeight="1">
      <c r="A1005" s="29" t="s">
        <v>334</v>
      </c>
      <c r="B1005" s="302" t="s">
        <v>1157</v>
      </c>
      <c r="D1005" s="29" t="str">
        <f t="shared" si="40"/>
        <v/>
      </c>
      <c r="E1005" s="295"/>
      <c r="F1005" s="291"/>
    </row>
    <row r="1006" spans="1:6" ht="23.25" hidden="1" customHeight="1">
      <c r="A1006" s="29" t="s">
        <v>334</v>
      </c>
      <c r="B1006" s="302" t="s">
        <v>1158</v>
      </c>
      <c r="C1006" s="29" t="str">
        <f t="shared" si="39"/>
        <v>2731　　体積計製造業</v>
      </c>
      <c r="D1006" s="29" t="str">
        <f t="shared" si="40"/>
        <v>2731　体積計製造業</v>
      </c>
      <c r="E1006" s="295" t="str">
        <f t="shared" si="41"/>
        <v>、2731　体積計製造業</v>
      </c>
      <c r="F1006" s="291"/>
    </row>
    <row r="1007" spans="1:6" ht="23.25" hidden="1" customHeight="1">
      <c r="A1007" s="29" t="s">
        <v>334</v>
      </c>
      <c r="B1007" s="302" t="s">
        <v>1159</v>
      </c>
      <c r="C1007" s="29" t="str">
        <f t="shared" si="39"/>
        <v>2732　　はかり製造業</v>
      </c>
      <c r="D1007" s="29" t="str">
        <f t="shared" si="40"/>
        <v>2732　はかり製造業</v>
      </c>
      <c r="E1007" s="295" t="str">
        <f t="shared" si="41"/>
        <v>、2732　はかり製造業</v>
      </c>
      <c r="F1007" s="291"/>
    </row>
    <row r="1008" spans="1:6" ht="23.25" hidden="1" customHeight="1">
      <c r="A1008" s="29" t="s">
        <v>334</v>
      </c>
      <c r="B1008" s="302" t="s">
        <v>1160</v>
      </c>
      <c r="C1008" s="29" t="str">
        <f t="shared" si="39"/>
        <v>2733　　圧力計・流量計・液面計等製造業</v>
      </c>
      <c r="D1008" s="29" t="str">
        <f t="shared" si="40"/>
        <v>2733　圧力計・流量計・液面計等製造業</v>
      </c>
      <c r="E1008" s="295" t="str">
        <f t="shared" si="41"/>
        <v>、2733　圧力計・流量計・液面計等製造業</v>
      </c>
      <c r="F1008" s="291"/>
    </row>
    <row r="1009" spans="1:6" ht="23.25" hidden="1" customHeight="1">
      <c r="A1009" s="29" t="s">
        <v>334</v>
      </c>
      <c r="B1009" s="302" t="s">
        <v>1161</v>
      </c>
      <c r="C1009" s="29" t="str">
        <f t="shared" si="39"/>
        <v>2734　　精密測定器製造業</v>
      </c>
      <c r="D1009" s="29" t="str">
        <f t="shared" si="40"/>
        <v>2734　精密測定器製造業</v>
      </c>
      <c r="E1009" s="295" t="str">
        <f t="shared" si="41"/>
        <v>、2734　精密測定器製造業</v>
      </c>
      <c r="F1009" s="291"/>
    </row>
    <row r="1010" spans="1:6" ht="23.25" hidden="1" customHeight="1">
      <c r="A1010" s="29" t="s">
        <v>334</v>
      </c>
      <c r="B1010" s="302" t="s">
        <v>1162</v>
      </c>
      <c r="C1010" s="29" t="str">
        <f t="shared" si="39"/>
        <v>2735　　分析機器製造業</v>
      </c>
      <c r="D1010" s="29" t="str">
        <f t="shared" si="40"/>
        <v>2735　分析機器製造業</v>
      </c>
      <c r="E1010" s="295" t="str">
        <f t="shared" si="41"/>
        <v>、2735　分析機器製造業</v>
      </c>
      <c r="F1010" s="291"/>
    </row>
    <row r="1011" spans="1:6" ht="23.25" hidden="1" customHeight="1">
      <c r="A1011" s="29" t="s">
        <v>334</v>
      </c>
      <c r="B1011" s="302" t="s">
        <v>1163</v>
      </c>
      <c r="C1011" s="29" t="str">
        <f t="shared" si="39"/>
        <v>2736　　試験機製造業</v>
      </c>
      <c r="D1011" s="29" t="str">
        <f t="shared" si="40"/>
        <v>2736　試験機製造業</v>
      </c>
      <c r="E1011" s="295" t="str">
        <f t="shared" si="41"/>
        <v>、2736　試験機製造業</v>
      </c>
      <c r="F1011" s="291"/>
    </row>
    <row r="1012" spans="1:6" ht="23.25" hidden="1" customHeight="1">
      <c r="A1012" s="29" t="s">
        <v>334</v>
      </c>
      <c r="B1012" s="302" t="s">
        <v>1164</v>
      </c>
      <c r="C1012" s="29" t="str">
        <f t="shared" si="39"/>
        <v>2737　　測量機械器具製造業</v>
      </c>
      <c r="D1012" s="29" t="str">
        <f t="shared" si="40"/>
        <v>2737　測量機械器具製造業</v>
      </c>
      <c r="E1012" s="295" t="str">
        <f t="shared" si="41"/>
        <v>、2737　測量機械器具製造業</v>
      </c>
      <c r="F1012" s="291"/>
    </row>
    <row r="1013" spans="1:6" ht="23.25" hidden="1" customHeight="1">
      <c r="A1013" s="29" t="s">
        <v>334</v>
      </c>
      <c r="B1013" s="302" t="s">
        <v>1165</v>
      </c>
      <c r="C1013" s="29" t="str">
        <f t="shared" ref="C1013:C1076" si="42">MID(B1013,7,50)</f>
        <v>2738　　理化学機械器具製造業</v>
      </c>
      <c r="D1013" s="29" t="str">
        <f t="shared" ref="D1013:D1076" si="43">TRIM(C1013)</f>
        <v>2738　理化学機械器具製造業</v>
      </c>
      <c r="E1013" s="295" t="str">
        <f t="shared" ref="E1013:E1076" si="44">A1013&amp;D1013</f>
        <v>、2738　理化学機械器具製造業</v>
      </c>
      <c r="F1013" s="291"/>
    </row>
    <row r="1014" spans="1:6" ht="23.25" hidden="1" customHeight="1">
      <c r="A1014" s="29" t="s">
        <v>334</v>
      </c>
      <c r="B1014" s="302" t="s">
        <v>1166</v>
      </c>
      <c r="C1014" s="29" t="str">
        <f t="shared" si="42"/>
        <v>2739　　その他の計量器・測定器・分析機器・試験機・測量機械器具・理化学機械器具製造業</v>
      </c>
      <c r="D1014" s="29" t="str">
        <f t="shared" si="43"/>
        <v>2739　その他の計量器・測定器・分析機器・試験機・測量機械器具・理化学機械器具製造業</v>
      </c>
      <c r="E1014" s="295" t="str">
        <f t="shared" si="44"/>
        <v>、2739　その他の計量器・測定器・分析機器・試験機・測量機械器具・理化学機械器具製造業</v>
      </c>
      <c r="F1014" s="291"/>
    </row>
    <row r="1015" spans="1:6" ht="23.25" hidden="1" customHeight="1">
      <c r="A1015" s="29" t="s">
        <v>334</v>
      </c>
      <c r="B1015" s="302" t="s">
        <v>1167</v>
      </c>
      <c r="D1015" s="29" t="str">
        <f t="shared" si="43"/>
        <v/>
      </c>
      <c r="E1015" s="295"/>
      <c r="F1015" s="291"/>
    </row>
    <row r="1016" spans="1:6" ht="23.25" hidden="1" customHeight="1">
      <c r="A1016" s="29" t="s">
        <v>334</v>
      </c>
      <c r="B1016" s="302" t="s">
        <v>1168</v>
      </c>
      <c r="C1016" s="29" t="str">
        <f t="shared" si="42"/>
        <v>2741　　医療用機械器具製造業</v>
      </c>
      <c r="D1016" s="29" t="str">
        <f t="shared" si="43"/>
        <v>2741　医療用機械器具製造業</v>
      </c>
      <c r="E1016" s="295" t="str">
        <f t="shared" si="44"/>
        <v>、2741　医療用機械器具製造業</v>
      </c>
      <c r="F1016" s="291"/>
    </row>
    <row r="1017" spans="1:6" ht="23.25" hidden="1" customHeight="1">
      <c r="A1017" s="29" t="s">
        <v>334</v>
      </c>
      <c r="B1017" s="302" t="s">
        <v>1169</v>
      </c>
      <c r="C1017" s="29" t="str">
        <f t="shared" si="42"/>
        <v>2742　　歯科用機械器具製造業</v>
      </c>
      <c r="D1017" s="29" t="str">
        <f t="shared" si="43"/>
        <v>2742　歯科用機械器具製造業</v>
      </c>
      <c r="E1017" s="295" t="str">
        <f t="shared" si="44"/>
        <v>、2742　歯科用機械器具製造業</v>
      </c>
      <c r="F1017" s="291"/>
    </row>
    <row r="1018" spans="1:6" ht="23.25" hidden="1" customHeight="1">
      <c r="A1018" s="29" t="s">
        <v>334</v>
      </c>
      <c r="B1018" s="302" t="s">
        <v>1170</v>
      </c>
      <c r="C1018" s="29" t="str">
        <f t="shared" si="42"/>
        <v>2743　　医療用品製造業（動物用医療機械器具を含む）</v>
      </c>
      <c r="D1018" s="29" t="str">
        <f t="shared" si="43"/>
        <v>2743　医療用品製造業（動物用医療機械器具を含む）</v>
      </c>
      <c r="E1018" s="295" t="str">
        <f t="shared" si="44"/>
        <v>、2743　医療用品製造業（動物用医療機械器具を含む）</v>
      </c>
      <c r="F1018" s="291"/>
    </row>
    <row r="1019" spans="1:6" ht="23.25" hidden="1" customHeight="1">
      <c r="A1019" s="29" t="s">
        <v>334</v>
      </c>
      <c r="B1019" s="302" t="s">
        <v>1171</v>
      </c>
      <c r="C1019" s="29" t="str">
        <f t="shared" si="42"/>
        <v>2744　　歯科材料製造業</v>
      </c>
      <c r="D1019" s="29" t="str">
        <f t="shared" si="43"/>
        <v>2744　歯科材料製造業</v>
      </c>
      <c r="E1019" s="295" t="str">
        <f t="shared" si="44"/>
        <v>、2744　歯科材料製造業</v>
      </c>
      <c r="F1019" s="291"/>
    </row>
    <row r="1020" spans="1:6" ht="23.25" hidden="1" customHeight="1">
      <c r="A1020" s="29" t="s">
        <v>334</v>
      </c>
      <c r="B1020" s="302" t="s">
        <v>1172</v>
      </c>
      <c r="D1020" s="29" t="str">
        <f t="shared" si="43"/>
        <v/>
      </c>
      <c r="E1020" s="295"/>
      <c r="F1020" s="291"/>
    </row>
    <row r="1021" spans="1:6" ht="23.25" hidden="1" customHeight="1">
      <c r="A1021" s="29" t="s">
        <v>334</v>
      </c>
      <c r="B1021" s="302" t="s">
        <v>1173</v>
      </c>
      <c r="C1021" s="29" t="str">
        <f t="shared" si="42"/>
        <v>2751　　顕微鏡・望遠鏡等製造業</v>
      </c>
      <c r="D1021" s="29" t="str">
        <f t="shared" si="43"/>
        <v>2751　顕微鏡・望遠鏡等製造業</v>
      </c>
      <c r="E1021" s="295" t="str">
        <f t="shared" si="44"/>
        <v>、2751　顕微鏡・望遠鏡等製造業</v>
      </c>
      <c r="F1021" s="291"/>
    </row>
    <row r="1022" spans="1:6" ht="23.25" hidden="1" customHeight="1">
      <c r="A1022" s="29" t="s">
        <v>334</v>
      </c>
      <c r="B1022" s="302" t="s">
        <v>1174</v>
      </c>
      <c r="C1022" s="29" t="str">
        <f t="shared" si="42"/>
        <v>2752　　写真機・映画用機械・同附属品製造業</v>
      </c>
      <c r="D1022" s="29" t="str">
        <f t="shared" si="43"/>
        <v>2752　写真機・映画用機械・同附属品製造業</v>
      </c>
      <c r="E1022" s="295" t="str">
        <f t="shared" si="44"/>
        <v>、2752　写真機・映画用機械・同附属品製造業</v>
      </c>
      <c r="F1022" s="291"/>
    </row>
    <row r="1023" spans="1:6" ht="23.25" hidden="1" customHeight="1">
      <c r="A1023" s="29" t="s">
        <v>334</v>
      </c>
      <c r="B1023" s="302" t="s">
        <v>1175</v>
      </c>
      <c r="C1023" s="29" t="str">
        <f t="shared" si="42"/>
        <v>2753　　光学機械用レンズ・プリズム製造業</v>
      </c>
      <c r="D1023" s="29" t="str">
        <f t="shared" si="43"/>
        <v>2753　光学機械用レンズ・プリズム製造業</v>
      </c>
      <c r="E1023" s="295" t="str">
        <f t="shared" si="44"/>
        <v>、2753　光学機械用レンズ・プリズム製造業</v>
      </c>
      <c r="F1023" s="291"/>
    </row>
    <row r="1024" spans="1:6" ht="23.25" hidden="1" customHeight="1">
      <c r="A1024" s="29" t="s">
        <v>334</v>
      </c>
      <c r="B1024" s="302" t="s">
        <v>1176</v>
      </c>
      <c r="D1024" s="29" t="str">
        <f t="shared" si="43"/>
        <v/>
      </c>
      <c r="E1024" s="295"/>
      <c r="F1024" s="291"/>
    </row>
    <row r="1025" spans="1:6" ht="23.25" hidden="1" customHeight="1">
      <c r="A1025" s="29" t="s">
        <v>334</v>
      </c>
      <c r="B1025" s="302" t="s">
        <v>1177</v>
      </c>
      <c r="C1025" s="29" t="str">
        <f t="shared" si="42"/>
        <v>2761　　武器製造業</v>
      </c>
      <c r="D1025" s="29" t="str">
        <f t="shared" si="43"/>
        <v>2761　武器製造業</v>
      </c>
      <c r="E1025" s="295" t="str">
        <f t="shared" si="44"/>
        <v>、2761　武器製造業</v>
      </c>
      <c r="F1025" s="291"/>
    </row>
    <row r="1026" spans="1:6" ht="23.25" hidden="1" customHeight="1">
      <c r="A1026" s="29" t="s">
        <v>334</v>
      </c>
      <c r="B1026" s="291"/>
      <c r="C1026" s="29" t="str">
        <f t="shared" si="42"/>
        <v/>
      </c>
      <c r="D1026" s="29" t="str">
        <f t="shared" si="43"/>
        <v/>
      </c>
      <c r="E1026" s="295"/>
      <c r="F1026" s="291"/>
    </row>
    <row r="1027" spans="1:6" ht="23.25" hidden="1" customHeight="1">
      <c r="A1027" s="29" t="s">
        <v>334</v>
      </c>
      <c r="B1027" s="302" t="s">
        <v>1178</v>
      </c>
      <c r="C1027" s="29" t="str">
        <f t="shared" si="42"/>
        <v>電子部品・デバイス・電子回路製造業</v>
      </c>
      <c r="D1027" s="29" t="str">
        <f t="shared" si="43"/>
        <v>電子部品・デバイス・電子回路製造業</v>
      </c>
      <c r="E1027" s="295" t="str">
        <f t="shared" si="44"/>
        <v>、電子部品・デバイス・電子回路製造業</v>
      </c>
      <c r="F1027" s="291"/>
    </row>
    <row r="1028" spans="1:6" ht="23.25" hidden="1" customHeight="1">
      <c r="A1028" s="29" t="s">
        <v>334</v>
      </c>
      <c r="B1028" s="291"/>
      <c r="C1028" s="29" t="str">
        <f t="shared" si="42"/>
        <v/>
      </c>
      <c r="D1028" s="29" t="str">
        <f t="shared" si="43"/>
        <v/>
      </c>
      <c r="E1028" s="295"/>
      <c r="F1028" s="291"/>
    </row>
    <row r="1029" spans="1:6" ht="23.25" hidden="1" customHeight="1">
      <c r="A1029" s="29" t="s">
        <v>334</v>
      </c>
      <c r="B1029" s="303" t="s">
        <v>1179</v>
      </c>
      <c r="C1029" s="294"/>
      <c r="D1029" s="294" t="str">
        <f t="shared" si="43"/>
        <v/>
      </c>
      <c r="E1029" s="295"/>
      <c r="F1029" s="296" t="str">
        <f>E1029&amp;E1030&amp;E1031&amp;E1032&amp;E1033&amp;E1034&amp;E1035&amp;E1036&amp;E1037&amp;E1038&amp;E1039&amp;E1040&amp;E1041&amp;E1042&amp;E1043&amp;E1044&amp;E1045&amp;E1046&amp;E1047&amp;E1048&amp;E1049&amp;E1050&amp;E1051&amp;E1052&amp;E1053&amp;E1054</f>
        <v>、2800　主として管理事務を行う本社等、2809　その他の管理，補助的経済活動を行う事業所、2811　電子管製造業、2812　光電変換素子製造業、2813　半導体素子製造業（光電変換素子を除く）、2814　集積回路製造業、2815　液晶パネル・フラットパネル製造業、2821　抵抗器・コンデンサ・変成器・複合部品製造業、2822　音響部品・磁気ヘッド・小形モータ製造業、2823　コネクタ・スイッチ・リレー製造業、2831　半導体メモリメディア製造業、2832　光ディスク・磁気ディスク・磁気テープ製造業、2841　電子回路基板製造業、2842　電子回路実装基板製造業、2851　電源ユニット・高周波ユニット・コントロールユニット製造業、2859　その他のユニット部品製造業、2899　その他の電子部品・デバイス・電子回路製造業、電気機械器具製造業</v>
      </c>
    </row>
    <row r="1030" spans="1:6" ht="23.25" hidden="1" customHeight="1">
      <c r="A1030" s="29" t="s">
        <v>334</v>
      </c>
      <c r="B1030" s="302" t="s">
        <v>1180</v>
      </c>
      <c r="C1030" s="29" t="str">
        <f t="shared" si="42"/>
        <v>2800　　主として管理事務を行う本社等</v>
      </c>
      <c r="D1030" s="29" t="str">
        <f t="shared" si="43"/>
        <v>2800　主として管理事務を行う本社等</v>
      </c>
      <c r="E1030" s="295" t="str">
        <f t="shared" si="44"/>
        <v>、2800　主として管理事務を行う本社等</v>
      </c>
      <c r="F1030" s="291"/>
    </row>
    <row r="1031" spans="1:6" ht="23.25" hidden="1" customHeight="1">
      <c r="A1031" s="29" t="s">
        <v>334</v>
      </c>
      <c r="B1031" s="302" t="s">
        <v>1181</v>
      </c>
      <c r="C1031" s="29" t="str">
        <f t="shared" si="42"/>
        <v>2809　　その他の管理，補助的経済活動を行う事業所</v>
      </c>
      <c r="D1031" s="29" t="str">
        <f t="shared" si="43"/>
        <v>2809　その他の管理，補助的経済活動を行う事業所</v>
      </c>
      <c r="E1031" s="295" t="str">
        <f t="shared" si="44"/>
        <v>、2809　その他の管理，補助的経済活動を行う事業所</v>
      </c>
      <c r="F1031" s="291"/>
    </row>
    <row r="1032" spans="1:6" ht="23.25" hidden="1" customHeight="1">
      <c r="A1032" s="29" t="s">
        <v>334</v>
      </c>
      <c r="B1032" s="302" t="s">
        <v>1182</v>
      </c>
      <c r="D1032" s="29" t="str">
        <f t="shared" si="43"/>
        <v/>
      </c>
      <c r="E1032" s="295"/>
      <c r="F1032" s="291"/>
    </row>
    <row r="1033" spans="1:6" ht="23.25" hidden="1" customHeight="1">
      <c r="A1033" s="29" t="s">
        <v>334</v>
      </c>
      <c r="B1033" s="302" t="s">
        <v>1183</v>
      </c>
      <c r="C1033" s="29" t="str">
        <f t="shared" si="42"/>
        <v>2811　　電子管製造業</v>
      </c>
      <c r="D1033" s="29" t="str">
        <f t="shared" si="43"/>
        <v>2811　電子管製造業</v>
      </c>
      <c r="E1033" s="295" t="str">
        <f t="shared" si="44"/>
        <v>、2811　電子管製造業</v>
      </c>
      <c r="F1033" s="291"/>
    </row>
    <row r="1034" spans="1:6" ht="23.25" hidden="1" customHeight="1">
      <c r="A1034" s="29" t="s">
        <v>334</v>
      </c>
      <c r="B1034" s="302" t="s">
        <v>1184</v>
      </c>
      <c r="C1034" s="29" t="str">
        <f t="shared" si="42"/>
        <v>2812　　光電変換素子製造業</v>
      </c>
      <c r="D1034" s="29" t="str">
        <f t="shared" si="43"/>
        <v>2812　光電変換素子製造業</v>
      </c>
      <c r="E1034" s="295" t="str">
        <f t="shared" si="44"/>
        <v>、2812　光電変換素子製造業</v>
      </c>
      <c r="F1034" s="291"/>
    </row>
    <row r="1035" spans="1:6" ht="23.25" hidden="1" customHeight="1">
      <c r="A1035" s="29" t="s">
        <v>334</v>
      </c>
      <c r="B1035" s="302" t="s">
        <v>1185</v>
      </c>
      <c r="C1035" s="29" t="str">
        <f t="shared" si="42"/>
        <v>2813　　半導体素子製造業（光電変換素子を除く）</v>
      </c>
      <c r="D1035" s="29" t="str">
        <f t="shared" si="43"/>
        <v>2813　半導体素子製造業（光電変換素子を除く）</v>
      </c>
      <c r="E1035" s="295" t="str">
        <f t="shared" si="44"/>
        <v>、2813　半導体素子製造業（光電変換素子を除く）</v>
      </c>
      <c r="F1035" s="291"/>
    </row>
    <row r="1036" spans="1:6" ht="23.25" hidden="1" customHeight="1">
      <c r="A1036" s="29" t="s">
        <v>334</v>
      </c>
      <c r="B1036" s="302" t="s">
        <v>1186</v>
      </c>
      <c r="C1036" s="29" t="str">
        <f t="shared" si="42"/>
        <v>2814　　集積回路製造業</v>
      </c>
      <c r="D1036" s="29" t="str">
        <f t="shared" si="43"/>
        <v>2814　集積回路製造業</v>
      </c>
      <c r="E1036" s="295" t="str">
        <f t="shared" si="44"/>
        <v>、2814　集積回路製造業</v>
      </c>
      <c r="F1036" s="291"/>
    </row>
    <row r="1037" spans="1:6" ht="23.25" hidden="1" customHeight="1">
      <c r="A1037" s="29" t="s">
        <v>334</v>
      </c>
      <c r="B1037" s="302" t="s">
        <v>1187</v>
      </c>
      <c r="C1037" s="29" t="str">
        <f t="shared" si="42"/>
        <v>2815　　液晶パネル・フラットパネル製造業</v>
      </c>
      <c r="D1037" s="29" t="str">
        <f t="shared" si="43"/>
        <v>2815　液晶パネル・フラットパネル製造業</v>
      </c>
      <c r="E1037" s="295" t="str">
        <f t="shared" si="44"/>
        <v>、2815　液晶パネル・フラットパネル製造業</v>
      </c>
      <c r="F1037" s="291"/>
    </row>
    <row r="1038" spans="1:6" ht="23.25" hidden="1" customHeight="1">
      <c r="A1038" s="29" t="s">
        <v>334</v>
      </c>
      <c r="B1038" s="302" t="s">
        <v>1188</v>
      </c>
      <c r="D1038" s="29" t="str">
        <f t="shared" si="43"/>
        <v/>
      </c>
      <c r="E1038" s="295"/>
      <c r="F1038" s="291"/>
    </row>
    <row r="1039" spans="1:6" ht="23.25" hidden="1" customHeight="1">
      <c r="A1039" s="29" t="s">
        <v>334</v>
      </c>
      <c r="B1039" s="302" t="s">
        <v>1189</v>
      </c>
      <c r="C1039" s="29" t="str">
        <f t="shared" si="42"/>
        <v>2821　　抵抗器・コンデンサ・変成器・複合部品製造業</v>
      </c>
      <c r="D1039" s="29" t="str">
        <f t="shared" si="43"/>
        <v>2821　抵抗器・コンデンサ・変成器・複合部品製造業</v>
      </c>
      <c r="E1039" s="295" t="str">
        <f t="shared" si="44"/>
        <v>、2821　抵抗器・コンデンサ・変成器・複合部品製造業</v>
      </c>
      <c r="F1039" s="291"/>
    </row>
    <row r="1040" spans="1:6" ht="23.25" hidden="1" customHeight="1">
      <c r="A1040" s="29" t="s">
        <v>334</v>
      </c>
      <c r="B1040" s="302" t="s">
        <v>1190</v>
      </c>
      <c r="C1040" s="29" t="str">
        <f t="shared" si="42"/>
        <v>2822　　音響部品・磁気ヘッド・小形モータ製造業</v>
      </c>
      <c r="D1040" s="29" t="str">
        <f t="shared" si="43"/>
        <v>2822　音響部品・磁気ヘッド・小形モータ製造業</v>
      </c>
      <c r="E1040" s="295" t="str">
        <f t="shared" si="44"/>
        <v>、2822　音響部品・磁気ヘッド・小形モータ製造業</v>
      </c>
      <c r="F1040" s="291"/>
    </row>
    <row r="1041" spans="1:6" ht="23.25" hidden="1" customHeight="1">
      <c r="A1041" s="29" t="s">
        <v>334</v>
      </c>
      <c r="B1041" s="302" t="s">
        <v>1191</v>
      </c>
      <c r="C1041" s="29" t="str">
        <f t="shared" si="42"/>
        <v>2823　　コネクタ・スイッチ・リレー製造業</v>
      </c>
      <c r="D1041" s="29" t="str">
        <f t="shared" si="43"/>
        <v>2823　コネクタ・スイッチ・リレー製造業</v>
      </c>
      <c r="E1041" s="295" t="str">
        <f t="shared" si="44"/>
        <v>、2823　コネクタ・スイッチ・リレー製造業</v>
      </c>
      <c r="F1041" s="291"/>
    </row>
    <row r="1042" spans="1:6" ht="23.25" hidden="1" customHeight="1">
      <c r="A1042" s="29" t="s">
        <v>334</v>
      </c>
      <c r="B1042" s="302" t="s">
        <v>1192</v>
      </c>
      <c r="D1042" s="29" t="str">
        <f t="shared" si="43"/>
        <v/>
      </c>
      <c r="E1042" s="295"/>
      <c r="F1042" s="291"/>
    </row>
    <row r="1043" spans="1:6" ht="23.25" hidden="1" customHeight="1">
      <c r="A1043" s="29" t="s">
        <v>334</v>
      </c>
      <c r="B1043" s="302" t="s">
        <v>1193</v>
      </c>
      <c r="C1043" s="29" t="str">
        <f t="shared" si="42"/>
        <v>2831　　半導体メモリメディア製造業</v>
      </c>
      <c r="D1043" s="29" t="str">
        <f t="shared" si="43"/>
        <v>2831　半導体メモリメディア製造業</v>
      </c>
      <c r="E1043" s="295" t="str">
        <f t="shared" si="44"/>
        <v>、2831　半導体メモリメディア製造業</v>
      </c>
      <c r="F1043" s="291"/>
    </row>
    <row r="1044" spans="1:6" ht="23.25" hidden="1" customHeight="1">
      <c r="A1044" s="29" t="s">
        <v>334</v>
      </c>
      <c r="B1044" s="302" t="s">
        <v>1194</v>
      </c>
      <c r="C1044" s="29" t="str">
        <f t="shared" si="42"/>
        <v>2832　　光ディスク・磁気ディスク・磁気テープ製造業</v>
      </c>
      <c r="D1044" s="29" t="str">
        <f t="shared" si="43"/>
        <v>2832　光ディスク・磁気ディスク・磁気テープ製造業</v>
      </c>
      <c r="E1044" s="295" t="str">
        <f t="shared" si="44"/>
        <v>、2832　光ディスク・磁気ディスク・磁気テープ製造業</v>
      </c>
      <c r="F1044" s="291"/>
    </row>
    <row r="1045" spans="1:6" ht="23.25" hidden="1" customHeight="1">
      <c r="A1045" s="29" t="s">
        <v>334</v>
      </c>
      <c r="B1045" s="302" t="s">
        <v>1195</v>
      </c>
      <c r="D1045" s="29" t="str">
        <f t="shared" si="43"/>
        <v/>
      </c>
      <c r="E1045" s="295"/>
      <c r="F1045" s="291"/>
    </row>
    <row r="1046" spans="1:6" ht="23.25" hidden="1" customHeight="1">
      <c r="A1046" s="29" t="s">
        <v>334</v>
      </c>
      <c r="B1046" s="302" t="s">
        <v>1196</v>
      </c>
      <c r="C1046" s="29" t="str">
        <f t="shared" si="42"/>
        <v>2841　　電子回路基板製造業</v>
      </c>
      <c r="D1046" s="29" t="str">
        <f t="shared" si="43"/>
        <v>2841　電子回路基板製造業</v>
      </c>
      <c r="E1046" s="295" t="str">
        <f t="shared" si="44"/>
        <v>、2841　電子回路基板製造業</v>
      </c>
      <c r="F1046" s="291"/>
    </row>
    <row r="1047" spans="1:6" ht="23.25" hidden="1" customHeight="1">
      <c r="A1047" s="29" t="s">
        <v>334</v>
      </c>
      <c r="B1047" s="302" t="s">
        <v>1197</v>
      </c>
      <c r="C1047" s="29" t="str">
        <f t="shared" si="42"/>
        <v>2842　　電子回路実装基板製造業</v>
      </c>
      <c r="D1047" s="29" t="str">
        <f t="shared" si="43"/>
        <v>2842　電子回路実装基板製造業</v>
      </c>
      <c r="E1047" s="295" t="str">
        <f t="shared" si="44"/>
        <v>、2842　電子回路実装基板製造業</v>
      </c>
      <c r="F1047" s="291"/>
    </row>
    <row r="1048" spans="1:6" ht="23.25" hidden="1" customHeight="1">
      <c r="A1048" s="29" t="s">
        <v>334</v>
      </c>
      <c r="B1048" s="302" t="s">
        <v>1198</v>
      </c>
      <c r="D1048" s="29" t="str">
        <f t="shared" si="43"/>
        <v/>
      </c>
      <c r="E1048" s="295"/>
      <c r="F1048" s="291"/>
    </row>
    <row r="1049" spans="1:6" ht="23.25" hidden="1" customHeight="1">
      <c r="A1049" s="29" t="s">
        <v>334</v>
      </c>
      <c r="B1049" s="302" t="s">
        <v>1199</v>
      </c>
      <c r="C1049" s="29" t="str">
        <f t="shared" si="42"/>
        <v>2851　　電源ユニット・高周波ユニット・コントロールユニット製造業</v>
      </c>
      <c r="D1049" s="29" t="str">
        <f t="shared" si="43"/>
        <v>2851　電源ユニット・高周波ユニット・コントロールユニット製造業</v>
      </c>
      <c r="E1049" s="295" t="str">
        <f t="shared" si="44"/>
        <v>、2851　電源ユニット・高周波ユニット・コントロールユニット製造業</v>
      </c>
      <c r="F1049" s="291"/>
    </row>
    <row r="1050" spans="1:6" ht="23.25" hidden="1" customHeight="1">
      <c r="A1050" s="29" t="s">
        <v>334</v>
      </c>
      <c r="B1050" s="302" t="s">
        <v>1200</v>
      </c>
      <c r="C1050" s="29" t="str">
        <f t="shared" si="42"/>
        <v>2859　　その他のユニット部品製造業</v>
      </c>
      <c r="D1050" s="29" t="str">
        <f t="shared" si="43"/>
        <v>2859　その他のユニット部品製造業</v>
      </c>
      <c r="E1050" s="295" t="str">
        <f t="shared" si="44"/>
        <v>、2859　その他のユニット部品製造業</v>
      </c>
      <c r="F1050" s="291"/>
    </row>
    <row r="1051" spans="1:6" ht="23.25" hidden="1" customHeight="1">
      <c r="A1051" s="29" t="s">
        <v>334</v>
      </c>
      <c r="B1051" s="302" t="s">
        <v>1201</v>
      </c>
      <c r="D1051" s="29" t="str">
        <f t="shared" si="43"/>
        <v/>
      </c>
      <c r="E1051" s="295"/>
      <c r="F1051" s="291"/>
    </row>
    <row r="1052" spans="1:6" ht="23.25" hidden="1" customHeight="1">
      <c r="A1052" s="29" t="s">
        <v>334</v>
      </c>
      <c r="B1052" s="302" t="s">
        <v>1202</v>
      </c>
      <c r="C1052" s="29" t="str">
        <f t="shared" si="42"/>
        <v>2899　　その他の電子部品・デバイス・電子回路製造業</v>
      </c>
      <c r="D1052" s="29" t="str">
        <f t="shared" si="43"/>
        <v>2899　その他の電子部品・デバイス・電子回路製造業</v>
      </c>
      <c r="E1052" s="295" t="str">
        <f t="shared" si="44"/>
        <v>、2899　その他の電子部品・デバイス・電子回路製造業</v>
      </c>
      <c r="F1052" s="291"/>
    </row>
    <row r="1053" spans="1:6" ht="23.25" hidden="1" customHeight="1">
      <c r="A1053" s="29" t="s">
        <v>334</v>
      </c>
      <c r="B1053" s="291"/>
      <c r="C1053" s="29" t="str">
        <f t="shared" si="42"/>
        <v/>
      </c>
      <c r="D1053" s="29" t="str">
        <f t="shared" si="43"/>
        <v/>
      </c>
      <c r="E1053" s="295"/>
      <c r="F1053" s="291"/>
    </row>
    <row r="1054" spans="1:6" ht="23.25" hidden="1" customHeight="1">
      <c r="A1054" s="29" t="s">
        <v>334</v>
      </c>
      <c r="B1054" s="302" t="s">
        <v>1203</v>
      </c>
      <c r="C1054" s="29" t="str">
        <f t="shared" si="42"/>
        <v>電気機械器具製造業</v>
      </c>
      <c r="D1054" s="29" t="str">
        <f t="shared" si="43"/>
        <v>電気機械器具製造業</v>
      </c>
      <c r="E1054" s="295" t="str">
        <f t="shared" si="44"/>
        <v>、電気機械器具製造業</v>
      </c>
      <c r="F1054" s="291"/>
    </row>
    <row r="1055" spans="1:6" ht="23.25" hidden="1" customHeight="1">
      <c r="A1055" s="29" t="s">
        <v>334</v>
      </c>
      <c r="B1055" s="291"/>
      <c r="C1055" s="29" t="str">
        <f t="shared" si="42"/>
        <v/>
      </c>
      <c r="D1055" s="29" t="str">
        <f t="shared" si="43"/>
        <v/>
      </c>
      <c r="E1055" s="295"/>
      <c r="F1055" s="291"/>
    </row>
    <row r="1056" spans="1:6" ht="23.25" hidden="1" customHeight="1">
      <c r="A1056" s="29" t="s">
        <v>334</v>
      </c>
      <c r="B1056" s="303" t="s">
        <v>1204</v>
      </c>
      <c r="C1056" s="294"/>
      <c r="D1056" s="294" t="str">
        <f t="shared" si="43"/>
        <v/>
      </c>
      <c r="E1056" s="295"/>
      <c r="F1056" s="296" t="str">
        <f>E1056&amp;E1057&amp;E1058&amp;E1059&amp;E1060&amp;E1061&amp;E1062&amp;E1063&amp;E1064&amp;E1065&amp;E1066&amp;E1067&amp;E1068&amp;E1069&amp;E1070&amp;E1071&amp;E1072&amp;E1073&amp;E1074&amp;E1075&amp;E1076&amp;E1077&amp;E1078&amp;E1079&amp;E1080&amp;E1081&amp;E1082&amp;E1083&amp;E1084&amp;E1085&amp;E1086&amp;E1087&amp;E1089</f>
        <v>、2900　主として管理事務を行う本社等（29電気機械器具製造業）、2909　その他の管理，補助的経済活動を行う事業所（29電気機械器具製造業）、2911　発電機・電動機・その他の回転電気機械製造業、2912　変圧器類製造業（電子機器用を除く)、2913　電力開閉装置製造業、2914　配電盤・電力制御装置製造業、2915　配線器具・配線附属品製造業、2921　電気溶接機製造業、2922　内燃機関電装品製造業、2929　その他の産業用電気機械器具製造業（車両用，船舶用を含む）、2931　ちゅう房機器製造業、2932　空調・住宅関連機器製造業、2933　衣料衛生関連機器製造業、2939　その他の民生用電気機械器具製造業、2941　電球製造業、2942　電気照明器具製造業、2951　蓄電池製造業、2952　一次電池（乾電池，湿電池）製造業、2961　Ｘ線装置製造業、2962　医療用電子応用装置製造業、2969　その他の電子応用装置製造業、2971　電気計測器製造業（別掲を除く）、2972　工業計器製造業、2973　医療用計測器製造業、2999　その他の電気機械器具製造業</v>
      </c>
    </row>
    <row r="1057" spans="1:6" ht="23.25" hidden="1" customHeight="1">
      <c r="A1057" s="29" t="s">
        <v>334</v>
      </c>
      <c r="B1057" s="302" t="s">
        <v>1205</v>
      </c>
      <c r="C1057" s="29" t="str">
        <f t="shared" si="42"/>
        <v>2900　　主として管理事務を行う本社等（29電気機械器具製造業）</v>
      </c>
      <c r="D1057" s="29" t="str">
        <f t="shared" si="43"/>
        <v>2900　主として管理事務を行う本社等（29電気機械器具製造業）</v>
      </c>
      <c r="E1057" s="295" t="str">
        <f t="shared" si="44"/>
        <v>、2900　主として管理事務を行う本社等（29電気機械器具製造業）</v>
      </c>
      <c r="F1057" s="291"/>
    </row>
    <row r="1058" spans="1:6" ht="23.25" hidden="1" customHeight="1">
      <c r="A1058" s="29" t="s">
        <v>334</v>
      </c>
      <c r="B1058" s="302" t="s">
        <v>1206</v>
      </c>
      <c r="C1058" s="29" t="str">
        <f t="shared" si="42"/>
        <v>2909　　その他の管理，補助的経済活動を行う事業所（29電気機械器具製造業）</v>
      </c>
      <c r="D1058" s="29" t="str">
        <f t="shared" si="43"/>
        <v>2909　その他の管理，補助的経済活動を行う事業所（29電気機械器具製造業）</v>
      </c>
      <c r="E1058" s="295" t="str">
        <f t="shared" si="44"/>
        <v>、2909　その他の管理，補助的経済活動を行う事業所（29電気機械器具製造業）</v>
      </c>
      <c r="F1058" s="291"/>
    </row>
    <row r="1059" spans="1:6" ht="23.25" hidden="1" customHeight="1">
      <c r="A1059" s="29" t="s">
        <v>334</v>
      </c>
      <c r="B1059" s="302" t="s">
        <v>1207</v>
      </c>
      <c r="D1059" s="29" t="str">
        <f t="shared" si="43"/>
        <v/>
      </c>
      <c r="E1059" s="295"/>
      <c r="F1059" s="291"/>
    </row>
    <row r="1060" spans="1:6" ht="23.25" hidden="1" customHeight="1">
      <c r="A1060" s="29" t="s">
        <v>334</v>
      </c>
      <c r="B1060" s="302" t="s">
        <v>1208</v>
      </c>
      <c r="C1060" s="29" t="str">
        <f t="shared" si="42"/>
        <v>2911　　発電機・電動機・その他の回転電気機械製造業</v>
      </c>
      <c r="D1060" s="29" t="str">
        <f t="shared" si="43"/>
        <v>2911　発電機・電動機・その他の回転電気機械製造業</v>
      </c>
      <c r="E1060" s="295" t="str">
        <f t="shared" si="44"/>
        <v>、2911　発電機・電動機・その他の回転電気機械製造業</v>
      </c>
      <c r="F1060" s="291"/>
    </row>
    <row r="1061" spans="1:6" ht="23.25" hidden="1" customHeight="1">
      <c r="A1061" s="29" t="s">
        <v>334</v>
      </c>
      <c r="B1061" s="302" t="s">
        <v>1209</v>
      </c>
      <c r="C1061" s="29" t="str">
        <f t="shared" si="42"/>
        <v>2912　　変圧器類製造業（電子機器用を除く)</v>
      </c>
      <c r="D1061" s="29" t="str">
        <f t="shared" si="43"/>
        <v>2912　変圧器類製造業（電子機器用を除く)</v>
      </c>
      <c r="E1061" s="295" t="str">
        <f t="shared" si="44"/>
        <v>、2912　変圧器類製造業（電子機器用を除く)</v>
      </c>
      <c r="F1061" s="291"/>
    </row>
    <row r="1062" spans="1:6" ht="23.25" hidden="1" customHeight="1">
      <c r="A1062" s="29" t="s">
        <v>334</v>
      </c>
      <c r="B1062" s="302" t="s">
        <v>1210</v>
      </c>
      <c r="C1062" s="29" t="str">
        <f t="shared" si="42"/>
        <v>2913　　電力開閉装置製造業</v>
      </c>
      <c r="D1062" s="29" t="str">
        <f t="shared" si="43"/>
        <v>2913　電力開閉装置製造業</v>
      </c>
      <c r="E1062" s="295" t="str">
        <f t="shared" si="44"/>
        <v>、2913　電力開閉装置製造業</v>
      </c>
      <c r="F1062" s="291"/>
    </row>
    <row r="1063" spans="1:6" ht="23.25" hidden="1" customHeight="1">
      <c r="A1063" s="29" t="s">
        <v>334</v>
      </c>
      <c r="B1063" s="302" t="s">
        <v>1211</v>
      </c>
      <c r="C1063" s="29" t="str">
        <f t="shared" si="42"/>
        <v>2914　　配電盤・電力制御装置製造業</v>
      </c>
      <c r="D1063" s="29" t="str">
        <f t="shared" si="43"/>
        <v>2914　配電盤・電力制御装置製造業</v>
      </c>
      <c r="E1063" s="295" t="str">
        <f t="shared" si="44"/>
        <v>、2914　配電盤・電力制御装置製造業</v>
      </c>
      <c r="F1063" s="291"/>
    </row>
    <row r="1064" spans="1:6" ht="23.25" hidden="1" customHeight="1">
      <c r="A1064" s="29" t="s">
        <v>334</v>
      </c>
      <c r="B1064" s="302" t="s">
        <v>1212</v>
      </c>
      <c r="C1064" s="29" t="str">
        <f t="shared" si="42"/>
        <v>2915　　配線器具・配線附属品製造業</v>
      </c>
      <c r="D1064" s="29" t="str">
        <f t="shared" si="43"/>
        <v>2915　配線器具・配線附属品製造業</v>
      </c>
      <c r="E1064" s="295" t="str">
        <f t="shared" si="44"/>
        <v>、2915　配線器具・配線附属品製造業</v>
      </c>
      <c r="F1064" s="291"/>
    </row>
    <row r="1065" spans="1:6" ht="23.25" hidden="1" customHeight="1">
      <c r="A1065" s="29" t="s">
        <v>334</v>
      </c>
      <c r="B1065" s="302" t="s">
        <v>1213</v>
      </c>
      <c r="D1065" s="29" t="str">
        <f t="shared" si="43"/>
        <v/>
      </c>
      <c r="E1065" s="295"/>
      <c r="F1065" s="291"/>
    </row>
    <row r="1066" spans="1:6" ht="23.25" hidden="1" customHeight="1">
      <c r="A1066" s="29" t="s">
        <v>334</v>
      </c>
      <c r="B1066" s="302" t="s">
        <v>1214</v>
      </c>
      <c r="C1066" s="29" t="str">
        <f t="shared" si="42"/>
        <v>2921　　電気溶接機製造業</v>
      </c>
      <c r="D1066" s="29" t="str">
        <f t="shared" si="43"/>
        <v>2921　電気溶接機製造業</v>
      </c>
      <c r="E1066" s="295" t="str">
        <f t="shared" si="44"/>
        <v>、2921　電気溶接機製造業</v>
      </c>
      <c r="F1066" s="291"/>
    </row>
    <row r="1067" spans="1:6" ht="23.25" hidden="1" customHeight="1">
      <c r="A1067" s="29" t="s">
        <v>334</v>
      </c>
      <c r="B1067" s="302" t="s">
        <v>1215</v>
      </c>
      <c r="C1067" s="29" t="str">
        <f t="shared" si="42"/>
        <v>2922　　内燃機関電装品製造業</v>
      </c>
      <c r="D1067" s="29" t="str">
        <f t="shared" si="43"/>
        <v>2922　内燃機関電装品製造業</v>
      </c>
      <c r="E1067" s="295" t="str">
        <f t="shared" si="44"/>
        <v>、2922　内燃機関電装品製造業</v>
      </c>
      <c r="F1067" s="291"/>
    </row>
    <row r="1068" spans="1:6" ht="23.25" hidden="1" customHeight="1">
      <c r="A1068" s="29" t="s">
        <v>334</v>
      </c>
      <c r="B1068" s="302" t="s">
        <v>1216</v>
      </c>
      <c r="C1068" s="29" t="str">
        <f t="shared" si="42"/>
        <v>2929　　その他の産業用電気機械器具製造業（車両用，船舶用を含む）</v>
      </c>
      <c r="D1068" s="29" t="str">
        <f t="shared" si="43"/>
        <v>2929　その他の産業用電気機械器具製造業（車両用，船舶用を含む）</v>
      </c>
      <c r="E1068" s="295" t="str">
        <f t="shared" si="44"/>
        <v>、2929　その他の産業用電気機械器具製造業（車両用，船舶用を含む）</v>
      </c>
      <c r="F1068" s="291"/>
    </row>
    <row r="1069" spans="1:6" ht="23.25" hidden="1" customHeight="1">
      <c r="A1069" s="29" t="s">
        <v>334</v>
      </c>
      <c r="B1069" s="302" t="s">
        <v>1217</v>
      </c>
      <c r="D1069" s="29" t="str">
        <f t="shared" si="43"/>
        <v/>
      </c>
      <c r="E1069" s="295"/>
      <c r="F1069" s="291"/>
    </row>
    <row r="1070" spans="1:6" ht="23.25" hidden="1" customHeight="1">
      <c r="A1070" s="29" t="s">
        <v>334</v>
      </c>
      <c r="B1070" s="302" t="s">
        <v>1218</v>
      </c>
      <c r="C1070" s="29" t="str">
        <f t="shared" si="42"/>
        <v>2931　　ちゅう房機器製造業</v>
      </c>
      <c r="D1070" s="29" t="str">
        <f t="shared" si="43"/>
        <v>2931　ちゅう房機器製造業</v>
      </c>
      <c r="E1070" s="295" t="str">
        <f t="shared" si="44"/>
        <v>、2931　ちゅう房機器製造業</v>
      </c>
      <c r="F1070" s="291"/>
    </row>
    <row r="1071" spans="1:6" ht="23.25" hidden="1" customHeight="1">
      <c r="A1071" s="29" t="s">
        <v>334</v>
      </c>
      <c r="B1071" s="302" t="s">
        <v>1219</v>
      </c>
      <c r="C1071" s="29" t="str">
        <f t="shared" si="42"/>
        <v>2932　　空調・住宅関連機器製造業</v>
      </c>
      <c r="D1071" s="29" t="str">
        <f t="shared" si="43"/>
        <v>2932　空調・住宅関連機器製造業</v>
      </c>
      <c r="E1071" s="295" t="str">
        <f t="shared" si="44"/>
        <v>、2932　空調・住宅関連機器製造業</v>
      </c>
      <c r="F1071" s="291"/>
    </row>
    <row r="1072" spans="1:6" ht="23.25" hidden="1" customHeight="1">
      <c r="A1072" s="29" t="s">
        <v>334</v>
      </c>
      <c r="B1072" s="302" t="s">
        <v>1220</v>
      </c>
      <c r="C1072" s="29" t="str">
        <f t="shared" si="42"/>
        <v>2933　　衣料衛生関連機器製造業</v>
      </c>
      <c r="D1072" s="29" t="str">
        <f t="shared" si="43"/>
        <v>2933　衣料衛生関連機器製造業</v>
      </c>
      <c r="E1072" s="295" t="str">
        <f t="shared" si="44"/>
        <v>、2933　衣料衛生関連機器製造業</v>
      </c>
      <c r="F1072" s="291"/>
    </row>
    <row r="1073" spans="1:6" ht="23.25" hidden="1" customHeight="1">
      <c r="A1073" s="29" t="s">
        <v>334</v>
      </c>
      <c r="B1073" s="302" t="s">
        <v>1221</v>
      </c>
      <c r="C1073" s="29" t="str">
        <f t="shared" si="42"/>
        <v>2939　　その他の民生用電気機械器具製造業</v>
      </c>
      <c r="D1073" s="29" t="str">
        <f t="shared" si="43"/>
        <v>2939　その他の民生用電気機械器具製造業</v>
      </c>
      <c r="E1073" s="295" t="str">
        <f t="shared" si="44"/>
        <v>、2939　その他の民生用電気機械器具製造業</v>
      </c>
      <c r="F1073" s="291"/>
    </row>
    <row r="1074" spans="1:6" ht="23.25" hidden="1" customHeight="1">
      <c r="A1074" s="29" t="s">
        <v>334</v>
      </c>
      <c r="B1074" s="302" t="s">
        <v>1222</v>
      </c>
      <c r="D1074" s="29" t="str">
        <f t="shared" si="43"/>
        <v/>
      </c>
      <c r="E1074" s="295"/>
      <c r="F1074" s="291"/>
    </row>
    <row r="1075" spans="1:6" ht="23.25" hidden="1" customHeight="1">
      <c r="A1075" s="29" t="s">
        <v>334</v>
      </c>
      <c r="B1075" s="302" t="s">
        <v>1223</v>
      </c>
      <c r="C1075" s="29" t="str">
        <f t="shared" si="42"/>
        <v>2941　　電球製造業</v>
      </c>
      <c r="D1075" s="29" t="str">
        <f t="shared" si="43"/>
        <v>2941　電球製造業</v>
      </c>
      <c r="E1075" s="295" t="str">
        <f t="shared" si="44"/>
        <v>、2941　電球製造業</v>
      </c>
      <c r="F1075" s="291"/>
    </row>
    <row r="1076" spans="1:6" ht="23.25" hidden="1" customHeight="1">
      <c r="A1076" s="29" t="s">
        <v>334</v>
      </c>
      <c r="B1076" s="302" t="s">
        <v>1224</v>
      </c>
      <c r="C1076" s="29" t="str">
        <f t="shared" si="42"/>
        <v>2942　　電気照明器具製造業</v>
      </c>
      <c r="D1076" s="29" t="str">
        <f t="shared" si="43"/>
        <v>2942　電気照明器具製造業</v>
      </c>
      <c r="E1076" s="295" t="str">
        <f t="shared" si="44"/>
        <v>、2942　電気照明器具製造業</v>
      </c>
      <c r="F1076" s="291"/>
    </row>
    <row r="1077" spans="1:6" ht="23.25" hidden="1" customHeight="1">
      <c r="A1077" s="29" t="s">
        <v>334</v>
      </c>
      <c r="B1077" s="302" t="s">
        <v>1225</v>
      </c>
      <c r="D1077" s="29" t="str">
        <f t="shared" ref="D1077:D1140" si="45">TRIM(C1077)</f>
        <v/>
      </c>
      <c r="E1077" s="295"/>
      <c r="F1077" s="291"/>
    </row>
    <row r="1078" spans="1:6" ht="23.25" hidden="1" customHeight="1">
      <c r="A1078" s="29" t="s">
        <v>334</v>
      </c>
      <c r="B1078" s="302" t="s">
        <v>1226</v>
      </c>
      <c r="C1078" s="29" t="str">
        <f t="shared" ref="C1078:C1141" si="46">MID(B1078,7,50)</f>
        <v>2951　　蓄電池製造業</v>
      </c>
      <c r="D1078" s="29" t="str">
        <f t="shared" si="45"/>
        <v>2951　蓄電池製造業</v>
      </c>
      <c r="E1078" s="295" t="str">
        <f t="shared" ref="E1078:E1141" si="47">A1078&amp;D1078</f>
        <v>、2951　蓄電池製造業</v>
      </c>
      <c r="F1078" s="291"/>
    </row>
    <row r="1079" spans="1:6" ht="23.25" hidden="1" customHeight="1">
      <c r="A1079" s="29" t="s">
        <v>334</v>
      </c>
      <c r="B1079" s="302" t="s">
        <v>1227</v>
      </c>
      <c r="C1079" s="29" t="str">
        <f t="shared" si="46"/>
        <v>2952　　一次電池（乾電池，湿電池）製造業</v>
      </c>
      <c r="D1079" s="29" t="str">
        <f t="shared" si="45"/>
        <v>2952　一次電池（乾電池，湿電池）製造業</v>
      </c>
      <c r="E1079" s="295" t="str">
        <f t="shared" si="47"/>
        <v>、2952　一次電池（乾電池，湿電池）製造業</v>
      </c>
      <c r="F1079" s="291"/>
    </row>
    <row r="1080" spans="1:6" ht="23.25" hidden="1" customHeight="1">
      <c r="A1080" s="29" t="s">
        <v>334</v>
      </c>
      <c r="B1080" s="302" t="s">
        <v>1228</v>
      </c>
      <c r="D1080" s="29" t="str">
        <f t="shared" si="45"/>
        <v/>
      </c>
      <c r="E1080" s="295"/>
      <c r="F1080" s="291"/>
    </row>
    <row r="1081" spans="1:6" ht="23.25" hidden="1" customHeight="1">
      <c r="A1081" s="29" t="s">
        <v>334</v>
      </c>
      <c r="B1081" s="302" t="s">
        <v>1229</v>
      </c>
      <c r="C1081" s="29" t="str">
        <f t="shared" si="46"/>
        <v>2961　　Ｘ線装置製造業</v>
      </c>
      <c r="D1081" s="29" t="str">
        <f t="shared" si="45"/>
        <v>2961　Ｘ線装置製造業</v>
      </c>
      <c r="E1081" s="295" t="str">
        <f t="shared" si="47"/>
        <v>、2961　Ｘ線装置製造業</v>
      </c>
      <c r="F1081" s="291"/>
    </row>
    <row r="1082" spans="1:6" ht="23.25" hidden="1" customHeight="1">
      <c r="A1082" s="29" t="s">
        <v>334</v>
      </c>
      <c r="B1082" s="302" t="s">
        <v>1230</v>
      </c>
      <c r="C1082" s="29" t="str">
        <f t="shared" si="46"/>
        <v>2962　　医療用電子応用装置製造業</v>
      </c>
      <c r="D1082" s="29" t="str">
        <f t="shared" si="45"/>
        <v>2962　医療用電子応用装置製造業</v>
      </c>
      <c r="E1082" s="295" t="str">
        <f t="shared" si="47"/>
        <v>、2962　医療用電子応用装置製造業</v>
      </c>
      <c r="F1082" s="291"/>
    </row>
    <row r="1083" spans="1:6" ht="23.25" hidden="1" customHeight="1">
      <c r="A1083" s="29" t="s">
        <v>334</v>
      </c>
      <c r="B1083" s="302" t="s">
        <v>1231</v>
      </c>
      <c r="C1083" s="29" t="str">
        <f t="shared" si="46"/>
        <v>2969　　その他の電子応用装置製造業</v>
      </c>
      <c r="D1083" s="29" t="str">
        <f t="shared" si="45"/>
        <v>2969　その他の電子応用装置製造業</v>
      </c>
      <c r="E1083" s="295" t="str">
        <f t="shared" si="47"/>
        <v>、2969　その他の電子応用装置製造業</v>
      </c>
      <c r="F1083" s="291"/>
    </row>
    <row r="1084" spans="1:6" ht="23.25" hidden="1" customHeight="1">
      <c r="A1084" s="29" t="s">
        <v>334</v>
      </c>
      <c r="B1084" s="302" t="s">
        <v>1232</v>
      </c>
      <c r="D1084" s="29" t="str">
        <f t="shared" si="45"/>
        <v/>
      </c>
      <c r="E1084" s="295"/>
      <c r="F1084" s="291"/>
    </row>
    <row r="1085" spans="1:6" ht="23.25" hidden="1" customHeight="1">
      <c r="A1085" s="29" t="s">
        <v>334</v>
      </c>
      <c r="B1085" s="302" t="s">
        <v>1233</v>
      </c>
      <c r="C1085" s="29" t="str">
        <f t="shared" si="46"/>
        <v>2971　　電気計測器製造業（別掲を除く）</v>
      </c>
      <c r="D1085" s="29" t="str">
        <f t="shared" si="45"/>
        <v>2971　電気計測器製造業（別掲を除く）</v>
      </c>
      <c r="E1085" s="295" t="str">
        <f t="shared" si="47"/>
        <v>、2971　電気計測器製造業（別掲を除く）</v>
      </c>
      <c r="F1085" s="291"/>
    </row>
    <row r="1086" spans="1:6" ht="23.25" hidden="1" customHeight="1">
      <c r="A1086" s="29" t="s">
        <v>334</v>
      </c>
      <c r="B1086" s="302" t="s">
        <v>1234</v>
      </c>
      <c r="C1086" s="29" t="str">
        <f t="shared" si="46"/>
        <v>2972　　工業計器製造業</v>
      </c>
      <c r="D1086" s="29" t="str">
        <f t="shared" si="45"/>
        <v>2972　工業計器製造業</v>
      </c>
      <c r="E1086" s="295" t="str">
        <f t="shared" si="47"/>
        <v>、2972　工業計器製造業</v>
      </c>
      <c r="F1086" s="291"/>
    </row>
    <row r="1087" spans="1:6" ht="23.25" hidden="1" customHeight="1">
      <c r="A1087" s="29" t="s">
        <v>334</v>
      </c>
      <c r="B1087" s="302" t="s">
        <v>1235</v>
      </c>
      <c r="C1087" s="29" t="str">
        <f t="shared" si="46"/>
        <v>2973　　医療用計測器製造業</v>
      </c>
      <c r="D1087" s="29" t="str">
        <f t="shared" si="45"/>
        <v>2973　医療用計測器製造業</v>
      </c>
      <c r="E1087" s="295" t="str">
        <f t="shared" si="47"/>
        <v>、2973　医療用計測器製造業</v>
      </c>
      <c r="F1087" s="291"/>
    </row>
    <row r="1088" spans="1:6" ht="23.25" hidden="1" customHeight="1">
      <c r="A1088" s="29" t="s">
        <v>334</v>
      </c>
      <c r="B1088" s="302" t="s">
        <v>1236</v>
      </c>
      <c r="D1088" s="29" t="str">
        <f t="shared" si="45"/>
        <v/>
      </c>
      <c r="E1088" s="295"/>
      <c r="F1088" s="291"/>
    </row>
    <row r="1089" spans="1:6" ht="23.25" hidden="1" customHeight="1">
      <c r="A1089" s="29" t="s">
        <v>334</v>
      </c>
      <c r="B1089" s="302" t="s">
        <v>1237</v>
      </c>
      <c r="C1089" s="29" t="str">
        <f t="shared" si="46"/>
        <v>2999　　その他の電気機械器具製造業</v>
      </c>
      <c r="D1089" s="29" t="str">
        <f t="shared" si="45"/>
        <v>2999　その他の電気機械器具製造業</v>
      </c>
      <c r="E1089" s="295" t="str">
        <f t="shared" si="47"/>
        <v>、2999　その他の電気機械器具製造業</v>
      </c>
      <c r="F1089" s="291"/>
    </row>
    <row r="1090" spans="1:6" ht="23.25" hidden="1" customHeight="1">
      <c r="A1090" s="29" t="s">
        <v>334</v>
      </c>
      <c r="B1090" s="291"/>
      <c r="C1090" s="29" t="str">
        <f t="shared" si="46"/>
        <v/>
      </c>
      <c r="D1090" s="29" t="str">
        <f t="shared" si="45"/>
        <v/>
      </c>
      <c r="E1090" s="295"/>
      <c r="F1090" s="291"/>
    </row>
    <row r="1091" spans="1:6" ht="23.25" hidden="1" customHeight="1">
      <c r="A1091" s="29" t="s">
        <v>334</v>
      </c>
      <c r="B1091" s="302" t="s">
        <v>1238</v>
      </c>
      <c r="C1091" s="29" t="str">
        <f t="shared" si="46"/>
        <v>情報通信機械器具製造業</v>
      </c>
      <c r="D1091" s="29" t="str">
        <f t="shared" si="45"/>
        <v>情報通信機械器具製造業</v>
      </c>
      <c r="E1091" s="295" t="str">
        <f t="shared" si="47"/>
        <v>、情報通信機械器具製造業</v>
      </c>
      <c r="F1091" s="291"/>
    </row>
    <row r="1092" spans="1:6" ht="23.25" hidden="1" customHeight="1">
      <c r="A1092" s="29" t="s">
        <v>334</v>
      </c>
      <c r="B1092" s="291"/>
      <c r="C1092" s="29" t="str">
        <f t="shared" si="46"/>
        <v/>
      </c>
      <c r="D1092" s="29" t="str">
        <f t="shared" si="45"/>
        <v/>
      </c>
      <c r="E1092" s="295"/>
      <c r="F1092" s="291"/>
    </row>
    <row r="1093" spans="1:6" ht="23.25" hidden="1" customHeight="1">
      <c r="A1093" s="29" t="s">
        <v>334</v>
      </c>
      <c r="B1093" s="303" t="s">
        <v>1239</v>
      </c>
      <c r="C1093" s="294"/>
      <c r="D1093" s="294" t="str">
        <f t="shared" si="45"/>
        <v/>
      </c>
      <c r="E1093" s="295"/>
      <c r="F1093" s="296" t="str">
        <f>E1093&amp;E1094&amp;E1095&amp;E1096&amp;E1097&amp;E1098&amp;E1099&amp;E1100&amp;E1101&amp;E1102&amp;E1103&amp;E1104&amp;E1105&amp;E1106&amp;E1107&amp;E1108&amp;E1109&amp;E1110&amp;E1111&amp;E1112&amp;E1113</f>
        <v>、3000　主として管理事務を行う本社等（30情報通信機械器具製造業）、3009　その他の管理，補助的経済活動を行う事業所（30情報通信機械器具製造業）、3011　有線通信機械器具製造業、3012　携帯電話機・ＰＨＳ電話機製造業、3013　無線通信機械器具製造業、3014　ラジオ受信機・テレビジョン受信機製造業、3015　交通信号保安装置製造業、3019　その他の通信機械器具・同関連機械器具製造業、3021　ビデオ機器製造業、3022　デジタルカメラ製造業、3023　電気音響機械器具製造業、3031　電子計算機製造業（パーソナルコンピュータを除く）、3032　パーソナルコンピュータ製造業、3033　外部記憶装置製造業、3034　印刷装置製造業、3035　表示装置製造業、3039　その他の附属装置製造業</v>
      </c>
    </row>
    <row r="1094" spans="1:6" ht="23.25" hidden="1" customHeight="1">
      <c r="A1094" s="29" t="s">
        <v>334</v>
      </c>
      <c r="B1094" s="302" t="s">
        <v>1240</v>
      </c>
      <c r="C1094" s="29" t="str">
        <f t="shared" si="46"/>
        <v>3000　　主として管理事務を行う本社等（30情報通信機械器具製造業）</v>
      </c>
      <c r="D1094" s="29" t="str">
        <f t="shared" si="45"/>
        <v>3000　主として管理事務を行う本社等（30情報通信機械器具製造業）</v>
      </c>
      <c r="E1094" s="295" t="str">
        <f t="shared" si="47"/>
        <v>、3000　主として管理事務を行う本社等（30情報通信機械器具製造業）</v>
      </c>
      <c r="F1094" s="291"/>
    </row>
    <row r="1095" spans="1:6" ht="23.25" hidden="1" customHeight="1">
      <c r="A1095" s="29" t="s">
        <v>334</v>
      </c>
      <c r="B1095" s="302" t="s">
        <v>1241</v>
      </c>
      <c r="C1095" s="29" t="str">
        <f t="shared" si="46"/>
        <v>3009　　その他の管理，補助的経済活動を行う事業所（30情報通信機械器具製造業）</v>
      </c>
      <c r="D1095" s="29" t="str">
        <f t="shared" si="45"/>
        <v>3009　その他の管理，補助的経済活動を行う事業所（30情報通信機械器具製造業）</v>
      </c>
      <c r="E1095" s="295" t="str">
        <f t="shared" si="47"/>
        <v>、3009　その他の管理，補助的経済活動を行う事業所（30情報通信機械器具製造業）</v>
      </c>
      <c r="F1095" s="291"/>
    </row>
    <row r="1096" spans="1:6" ht="23.25" hidden="1" customHeight="1">
      <c r="A1096" s="29" t="s">
        <v>334</v>
      </c>
      <c r="B1096" s="302" t="s">
        <v>1242</v>
      </c>
      <c r="D1096" s="29" t="str">
        <f t="shared" si="45"/>
        <v/>
      </c>
      <c r="E1096" s="295"/>
      <c r="F1096" s="291"/>
    </row>
    <row r="1097" spans="1:6" ht="23.25" hidden="1" customHeight="1">
      <c r="A1097" s="29" t="s">
        <v>334</v>
      </c>
      <c r="B1097" s="302" t="s">
        <v>1243</v>
      </c>
      <c r="C1097" s="29" t="str">
        <f t="shared" si="46"/>
        <v>3011　　有線通信機械器具製造業</v>
      </c>
      <c r="D1097" s="29" t="str">
        <f t="shared" si="45"/>
        <v>3011　有線通信機械器具製造業</v>
      </c>
      <c r="E1097" s="295" t="str">
        <f t="shared" si="47"/>
        <v>、3011　有線通信機械器具製造業</v>
      </c>
      <c r="F1097" s="291"/>
    </row>
    <row r="1098" spans="1:6" ht="23.25" hidden="1" customHeight="1">
      <c r="A1098" s="29" t="s">
        <v>334</v>
      </c>
      <c r="B1098" s="302" t="s">
        <v>1244</v>
      </c>
      <c r="C1098" s="29" t="str">
        <f t="shared" si="46"/>
        <v>3012　　携帯電話機・ＰＨＳ電話機製造業</v>
      </c>
      <c r="D1098" s="29" t="str">
        <f t="shared" si="45"/>
        <v>3012　携帯電話機・ＰＨＳ電話機製造業</v>
      </c>
      <c r="E1098" s="295" t="str">
        <f t="shared" si="47"/>
        <v>、3012　携帯電話機・ＰＨＳ電話機製造業</v>
      </c>
      <c r="F1098" s="291"/>
    </row>
    <row r="1099" spans="1:6" ht="23.25" hidden="1" customHeight="1">
      <c r="A1099" s="29" t="s">
        <v>334</v>
      </c>
      <c r="B1099" s="302" t="s">
        <v>1245</v>
      </c>
      <c r="C1099" s="29" t="str">
        <f t="shared" si="46"/>
        <v>3013　　無線通信機械器具製造業</v>
      </c>
      <c r="D1099" s="29" t="str">
        <f t="shared" si="45"/>
        <v>3013　無線通信機械器具製造業</v>
      </c>
      <c r="E1099" s="295" t="str">
        <f t="shared" si="47"/>
        <v>、3013　無線通信機械器具製造業</v>
      </c>
      <c r="F1099" s="291"/>
    </row>
    <row r="1100" spans="1:6" ht="23.25" hidden="1" customHeight="1">
      <c r="A1100" s="29" t="s">
        <v>334</v>
      </c>
      <c r="B1100" s="302" t="s">
        <v>1246</v>
      </c>
      <c r="C1100" s="29" t="str">
        <f t="shared" si="46"/>
        <v>3014　　ラジオ受信機・テレビジョン受信機製造業</v>
      </c>
      <c r="D1100" s="29" t="str">
        <f t="shared" si="45"/>
        <v>3014　ラジオ受信機・テレビジョン受信機製造業</v>
      </c>
      <c r="E1100" s="295" t="str">
        <f t="shared" si="47"/>
        <v>、3014　ラジオ受信機・テレビジョン受信機製造業</v>
      </c>
      <c r="F1100" s="291"/>
    </row>
    <row r="1101" spans="1:6" ht="23.25" hidden="1" customHeight="1">
      <c r="A1101" s="29" t="s">
        <v>334</v>
      </c>
      <c r="B1101" s="302" t="s">
        <v>1247</v>
      </c>
      <c r="C1101" s="29" t="str">
        <f t="shared" si="46"/>
        <v>3015　　交通信号保安装置製造業</v>
      </c>
      <c r="D1101" s="29" t="str">
        <f t="shared" si="45"/>
        <v>3015　交通信号保安装置製造業</v>
      </c>
      <c r="E1101" s="295" t="str">
        <f t="shared" si="47"/>
        <v>、3015　交通信号保安装置製造業</v>
      </c>
      <c r="F1101" s="291"/>
    </row>
    <row r="1102" spans="1:6" ht="23.25" hidden="1" customHeight="1">
      <c r="A1102" s="29" t="s">
        <v>334</v>
      </c>
      <c r="B1102" s="302" t="s">
        <v>1248</v>
      </c>
      <c r="C1102" s="29" t="str">
        <f t="shared" si="46"/>
        <v>3019　　その他の通信機械器具・同関連機械器具製造業</v>
      </c>
      <c r="D1102" s="29" t="str">
        <f t="shared" si="45"/>
        <v>3019　その他の通信機械器具・同関連機械器具製造業</v>
      </c>
      <c r="E1102" s="295" t="str">
        <f t="shared" si="47"/>
        <v>、3019　その他の通信機械器具・同関連機械器具製造業</v>
      </c>
      <c r="F1102" s="291"/>
    </row>
    <row r="1103" spans="1:6" ht="23.25" hidden="1" customHeight="1">
      <c r="A1103" s="29" t="s">
        <v>334</v>
      </c>
      <c r="B1103" s="302" t="s">
        <v>1249</v>
      </c>
      <c r="D1103" s="29" t="str">
        <f t="shared" si="45"/>
        <v/>
      </c>
      <c r="E1103" s="295"/>
      <c r="F1103" s="291"/>
    </row>
    <row r="1104" spans="1:6" ht="23.25" hidden="1" customHeight="1">
      <c r="A1104" s="29" t="s">
        <v>334</v>
      </c>
      <c r="B1104" s="302" t="s">
        <v>1250</v>
      </c>
      <c r="C1104" s="29" t="str">
        <f t="shared" si="46"/>
        <v>3021　　ビデオ機器製造業</v>
      </c>
      <c r="D1104" s="29" t="str">
        <f t="shared" si="45"/>
        <v>3021　ビデオ機器製造業</v>
      </c>
      <c r="E1104" s="295" t="str">
        <f t="shared" si="47"/>
        <v>、3021　ビデオ機器製造業</v>
      </c>
      <c r="F1104" s="291"/>
    </row>
    <row r="1105" spans="1:6" ht="23.25" hidden="1" customHeight="1">
      <c r="A1105" s="29" t="s">
        <v>334</v>
      </c>
      <c r="B1105" s="302" t="s">
        <v>1251</v>
      </c>
      <c r="C1105" s="29" t="str">
        <f t="shared" si="46"/>
        <v>3022　　デジタルカメラ製造業</v>
      </c>
      <c r="D1105" s="29" t="str">
        <f t="shared" si="45"/>
        <v>3022　デジタルカメラ製造業</v>
      </c>
      <c r="E1105" s="295" t="str">
        <f t="shared" si="47"/>
        <v>、3022　デジタルカメラ製造業</v>
      </c>
      <c r="F1105" s="291"/>
    </row>
    <row r="1106" spans="1:6" ht="23.25" hidden="1" customHeight="1">
      <c r="A1106" s="29" t="s">
        <v>334</v>
      </c>
      <c r="B1106" s="302" t="s">
        <v>1252</v>
      </c>
      <c r="C1106" s="29" t="str">
        <f t="shared" si="46"/>
        <v>3023　　電気音響機械器具製造業</v>
      </c>
      <c r="D1106" s="29" t="str">
        <f t="shared" si="45"/>
        <v>3023　電気音響機械器具製造業</v>
      </c>
      <c r="E1106" s="295" t="str">
        <f t="shared" si="47"/>
        <v>、3023　電気音響機械器具製造業</v>
      </c>
      <c r="F1106" s="291"/>
    </row>
    <row r="1107" spans="1:6" ht="23.25" hidden="1" customHeight="1">
      <c r="A1107" s="29" t="s">
        <v>334</v>
      </c>
      <c r="B1107" s="302" t="s">
        <v>1253</v>
      </c>
      <c r="D1107" s="29" t="str">
        <f t="shared" si="45"/>
        <v/>
      </c>
      <c r="E1107" s="295"/>
      <c r="F1107" s="291"/>
    </row>
    <row r="1108" spans="1:6" ht="23.25" hidden="1" customHeight="1">
      <c r="A1108" s="29" t="s">
        <v>334</v>
      </c>
      <c r="B1108" s="302" t="s">
        <v>1254</v>
      </c>
      <c r="C1108" s="29" t="str">
        <f t="shared" si="46"/>
        <v>3031　　電子計算機製造業（パーソナルコンピュータを除く）</v>
      </c>
      <c r="D1108" s="29" t="str">
        <f t="shared" si="45"/>
        <v>3031　電子計算機製造業（パーソナルコンピュータを除く）</v>
      </c>
      <c r="E1108" s="295" t="str">
        <f t="shared" si="47"/>
        <v>、3031　電子計算機製造業（パーソナルコンピュータを除く）</v>
      </c>
      <c r="F1108" s="291"/>
    </row>
    <row r="1109" spans="1:6" ht="23.25" hidden="1" customHeight="1">
      <c r="A1109" s="29" t="s">
        <v>334</v>
      </c>
      <c r="B1109" s="302" t="s">
        <v>1255</v>
      </c>
      <c r="C1109" s="29" t="str">
        <f t="shared" si="46"/>
        <v>3032　　パーソナルコンピュータ製造業</v>
      </c>
      <c r="D1109" s="29" t="str">
        <f t="shared" si="45"/>
        <v>3032　パーソナルコンピュータ製造業</v>
      </c>
      <c r="E1109" s="295" t="str">
        <f t="shared" si="47"/>
        <v>、3032　パーソナルコンピュータ製造業</v>
      </c>
      <c r="F1109" s="291"/>
    </row>
    <row r="1110" spans="1:6" ht="23.25" hidden="1" customHeight="1">
      <c r="A1110" s="29" t="s">
        <v>334</v>
      </c>
      <c r="B1110" s="302" t="s">
        <v>1256</v>
      </c>
      <c r="C1110" s="29" t="str">
        <f t="shared" si="46"/>
        <v>3033　　外部記憶装置製造業</v>
      </c>
      <c r="D1110" s="29" t="str">
        <f t="shared" si="45"/>
        <v>3033　外部記憶装置製造業</v>
      </c>
      <c r="E1110" s="295" t="str">
        <f t="shared" si="47"/>
        <v>、3033　外部記憶装置製造業</v>
      </c>
      <c r="F1110" s="291"/>
    </row>
    <row r="1111" spans="1:6" ht="23.25" hidden="1" customHeight="1">
      <c r="A1111" s="29" t="s">
        <v>334</v>
      </c>
      <c r="B1111" s="302" t="s">
        <v>1257</v>
      </c>
      <c r="C1111" s="29" t="str">
        <f t="shared" si="46"/>
        <v>3034　　印刷装置製造業</v>
      </c>
      <c r="D1111" s="29" t="str">
        <f t="shared" si="45"/>
        <v>3034　印刷装置製造業</v>
      </c>
      <c r="E1111" s="295" t="str">
        <f t="shared" si="47"/>
        <v>、3034　印刷装置製造業</v>
      </c>
      <c r="F1111" s="291"/>
    </row>
    <row r="1112" spans="1:6" ht="23.25" hidden="1" customHeight="1">
      <c r="A1112" s="29" t="s">
        <v>334</v>
      </c>
      <c r="B1112" s="302" t="s">
        <v>1258</v>
      </c>
      <c r="C1112" s="29" t="str">
        <f t="shared" si="46"/>
        <v>3035　　表示装置製造業</v>
      </c>
      <c r="D1112" s="29" t="str">
        <f t="shared" si="45"/>
        <v>3035　表示装置製造業</v>
      </c>
      <c r="E1112" s="295" t="str">
        <f t="shared" si="47"/>
        <v>、3035　表示装置製造業</v>
      </c>
      <c r="F1112" s="291"/>
    </row>
    <row r="1113" spans="1:6" ht="23.25" hidden="1" customHeight="1">
      <c r="A1113" s="29" t="s">
        <v>334</v>
      </c>
      <c r="B1113" s="302" t="s">
        <v>1259</v>
      </c>
      <c r="C1113" s="29" t="str">
        <f t="shared" si="46"/>
        <v>3039　　その他の附属装置製造業</v>
      </c>
      <c r="D1113" s="29" t="str">
        <f t="shared" si="45"/>
        <v>3039　その他の附属装置製造業</v>
      </c>
      <c r="E1113" s="295" t="str">
        <f t="shared" si="47"/>
        <v>、3039　その他の附属装置製造業</v>
      </c>
      <c r="F1113" s="291"/>
    </row>
    <row r="1114" spans="1:6" ht="23.25" hidden="1" customHeight="1">
      <c r="A1114" s="29" t="s">
        <v>334</v>
      </c>
      <c r="B1114" s="291"/>
      <c r="C1114" s="29" t="str">
        <f t="shared" si="46"/>
        <v/>
      </c>
      <c r="D1114" s="29" t="str">
        <f t="shared" si="45"/>
        <v/>
      </c>
      <c r="E1114" s="295"/>
      <c r="F1114" s="291"/>
    </row>
    <row r="1115" spans="1:6" ht="23.25" hidden="1" customHeight="1">
      <c r="A1115" s="29" t="s">
        <v>334</v>
      </c>
      <c r="B1115" s="302" t="s">
        <v>1260</v>
      </c>
      <c r="C1115" s="29" t="str">
        <f t="shared" si="46"/>
        <v>輸送用機械器具製造業</v>
      </c>
      <c r="D1115" s="29" t="str">
        <f t="shared" si="45"/>
        <v>輸送用機械器具製造業</v>
      </c>
      <c r="E1115" s="295" t="str">
        <f t="shared" si="47"/>
        <v>、輸送用機械器具製造業</v>
      </c>
      <c r="F1115" s="291"/>
    </row>
    <row r="1116" spans="1:6" ht="23.25" hidden="1" customHeight="1">
      <c r="A1116" s="29" t="s">
        <v>334</v>
      </c>
      <c r="B1116" s="291"/>
      <c r="C1116" s="29" t="str">
        <f t="shared" si="46"/>
        <v/>
      </c>
      <c r="D1116" s="29" t="str">
        <f t="shared" si="45"/>
        <v/>
      </c>
      <c r="E1116" s="295"/>
      <c r="F1116" s="291"/>
    </row>
    <row r="1117" spans="1:6" ht="23.25" hidden="1" customHeight="1">
      <c r="A1117" s="29" t="s">
        <v>334</v>
      </c>
      <c r="B1117" s="303" t="s">
        <v>1261</v>
      </c>
      <c r="C1117" s="294"/>
      <c r="D1117" s="294" t="str">
        <f t="shared" si="45"/>
        <v/>
      </c>
      <c r="E1117" s="295"/>
      <c r="F1117" s="296" t="str">
        <f>E1117&amp;E1118&amp;E1119&amp;E1120&amp;E1121&amp;E1122&amp;E1123&amp;E1124&amp;E1125&amp;E1126&amp;E1127&amp;E1128&amp;E1129&amp;E1130&amp;E1131&amp;E1132&amp;E1133&amp;E1134&amp;E1135&amp;E1136&amp;E1137&amp;E1138&amp;E1139&amp;E1140&amp;E1141</f>
        <v>、3100　主として管理事務を行う本社等（31輸送用機械器具製造業）、3109　その他の管理，補助的経済活動を行う事業所（31輸送用機械器具製造業）、3111　自動車製造業（二輪自動車を含む）、3112　自動車車体・附随車製造業、3113　自動車部分品・附属品製造業、3121　鉄道車両製造業、3122　鉄道車両用部分品製造業、3131　船舶製造・修理業、3132　船体ブロック製造業、3133　舟艇製造・修理業、3134　舶用機関製造業、3141　航空機製造業、3142　航空機用原動機製造業、3149　その他の航空機部分品・補助装置製造業、3151　フォークリフトトラック・同部分品・附属品製造業、3159　その他の産業用運搬車両・同部分品・附属品製造業、3191　自転車・同部分品製造業、3199　他に分類されない輸送用機械器具製造業</v>
      </c>
    </row>
    <row r="1118" spans="1:6" ht="23.25" hidden="1" customHeight="1">
      <c r="A1118" s="29" t="s">
        <v>334</v>
      </c>
      <c r="B1118" s="302" t="s">
        <v>1262</v>
      </c>
      <c r="C1118" s="29" t="str">
        <f t="shared" si="46"/>
        <v>3100　　主として管理事務を行う本社等（31輸送用機械器具製造業）</v>
      </c>
      <c r="D1118" s="29" t="str">
        <f t="shared" si="45"/>
        <v>3100　主として管理事務を行う本社等（31輸送用機械器具製造業）</v>
      </c>
      <c r="E1118" s="295" t="str">
        <f t="shared" si="47"/>
        <v>、3100　主として管理事務を行う本社等（31輸送用機械器具製造業）</v>
      </c>
      <c r="F1118" s="291"/>
    </row>
    <row r="1119" spans="1:6" ht="23.25" hidden="1" customHeight="1">
      <c r="A1119" s="29" t="s">
        <v>334</v>
      </c>
      <c r="B1119" s="302" t="s">
        <v>1263</v>
      </c>
      <c r="C1119" s="29" t="str">
        <f t="shared" si="46"/>
        <v>3109　　その他の管理，補助的経済活動を行う事業所（31輸送用機械器具製造業）</v>
      </c>
      <c r="D1119" s="29" t="str">
        <f t="shared" si="45"/>
        <v>3109　その他の管理，補助的経済活動を行う事業所（31輸送用機械器具製造業）</v>
      </c>
      <c r="E1119" s="295" t="str">
        <f t="shared" si="47"/>
        <v>、3109　その他の管理，補助的経済活動を行う事業所（31輸送用機械器具製造業）</v>
      </c>
      <c r="F1119" s="291"/>
    </row>
    <row r="1120" spans="1:6" ht="23.25" hidden="1" customHeight="1">
      <c r="A1120" s="29" t="s">
        <v>334</v>
      </c>
      <c r="B1120" s="302" t="s">
        <v>1264</v>
      </c>
      <c r="D1120" s="29" t="str">
        <f t="shared" si="45"/>
        <v/>
      </c>
      <c r="E1120" s="295"/>
      <c r="F1120" s="291"/>
    </row>
    <row r="1121" spans="1:6" ht="23.25" hidden="1" customHeight="1">
      <c r="A1121" s="29" t="s">
        <v>334</v>
      </c>
      <c r="B1121" s="302" t="s">
        <v>1265</v>
      </c>
      <c r="C1121" s="29" t="str">
        <f t="shared" si="46"/>
        <v>3111　　自動車製造業（二輪自動車を含む）</v>
      </c>
      <c r="D1121" s="29" t="str">
        <f t="shared" si="45"/>
        <v>3111　自動車製造業（二輪自動車を含む）</v>
      </c>
      <c r="E1121" s="295" t="str">
        <f t="shared" si="47"/>
        <v>、3111　自動車製造業（二輪自動車を含む）</v>
      </c>
      <c r="F1121" s="291"/>
    </row>
    <row r="1122" spans="1:6" ht="23.25" hidden="1" customHeight="1">
      <c r="A1122" s="29" t="s">
        <v>334</v>
      </c>
      <c r="B1122" s="302" t="s">
        <v>1266</v>
      </c>
      <c r="C1122" s="29" t="str">
        <f t="shared" si="46"/>
        <v>3112　　自動車車体・附随車製造業</v>
      </c>
      <c r="D1122" s="29" t="str">
        <f t="shared" si="45"/>
        <v>3112　自動車車体・附随車製造業</v>
      </c>
      <c r="E1122" s="295" t="str">
        <f t="shared" si="47"/>
        <v>、3112　自動車車体・附随車製造業</v>
      </c>
      <c r="F1122" s="291"/>
    </row>
    <row r="1123" spans="1:6" ht="23.25" hidden="1" customHeight="1">
      <c r="A1123" s="29" t="s">
        <v>334</v>
      </c>
      <c r="B1123" s="302" t="s">
        <v>1267</v>
      </c>
      <c r="C1123" s="29" t="str">
        <f t="shared" si="46"/>
        <v>3113　　自動車部分品・附属品製造業</v>
      </c>
      <c r="D1123" s="29" t="str">
        <f t="shared" si="45"/>
        <v>3113　自動車部分品・附属品製造業</v>
      </c>
      <c r="E1123" s="295" t="str">
        <f t="shared" si="47"/>
        <v>、3113　自動車部分品・附属品製造業</v>
      </c>
      <c r="F1123" s="291"/>
    </row>
    <row r="1124" spans="1:6" ht="23.25" hidden="1" customHeight="1">
      <c r="A1124" s="29" t="s">
        <v>334</v>
      </c>
      <c r="B1124" s="302" t="s">
        <v>1268</v>
      </c>
      <c r="D1124" s="29" t="str">
        <f t="shared" si="45"/>
        <v/>
      </c>
      <c r="E1124" s="295"/>
      <c r="F1124" s="291"/>
    </row>
    <row r="1125" spans="1:6" ht="23.25" hidden="1" customHeight="1">
      <c r="A1125" s="29" t="s">
        <v>334</v>
      </c>
      <c r="B1125" s="302" t="s">
        <v>1269</v>
      </c>
      <c r="C1125" s="29" t="str">
        <f t="shared" si="46"/>
        <v>3121　　鉄道車両製造業</v>
      </c>
      <c r="D1125" s="29" t="str">
        <f t="shared" si="45"/>
        <v>3121　鉄道車両製造業</v>
      </c>
      <c r="E1125" s="295" t="str">
        <f t="shared" si="47"/>
        <v>、3121　鉄道車両製造業</v>
      </c>
      <c r="F1125" s="291"/>
    </row>
    <row r="1126" spans="1:6" ht="23.25" hidden="1" customHeight="1">
      <c r="A1126" s="29" t="s">
        <v>334</v>
      </c>
      <c r="B1126" s="302" t="s">
        <v>1270</v>
      </c>
      <c r="C1126" s="29" t="str">
        <f t="shared" si="46"/>
        <v>3122　　鉄道車両用部分品製造業</v>
      </c>
      <c r="D1126" s="29" t="str">
        <f t="shared" si="45"/>
        <v>3122　鉄道車両用部分品製造業</v>
      </c>
      <c r="E1126" s="295" t="str">
        <f t="shared" si="47"/>
        <v>、3122　鉄道車両用部分品製造業</v>
      </c>
      <c r="F1126" s="291"/>
    </row>
    <row r="1127" spans="1:6" ht="23.25" hidden="1" customHeight="1">
      <c r="A1127" s="29" t="s">
        <v>334</v>
      </c>
      <c r="B1127" s="302" t="s">
        <v>1271</v>
      </c>
      <c r="D1127" s="29" t="str">
        <f t="shared" si="45"/>
        <v/>
      </c>
      <c r="E1127" s="295"/>
      <c r="F1127" s="291"/>
    </row>
    <row r="1128" spans="1:6" ht="23.25" hidden="1" customHeight="1">
      <c r="A1128" s="29" t="s">
        <v>334</v>
      </c>
      <c r="B1128" s="302" t="s">
        <v>1272</v>
      </c>
      <c r="C1128" s="29" t="str">
        <f t="shared" si="46"/>
        <v>3131　　船舶製造・修理業</v>
      </c>
      <c r="D1128" s="29" t="str">
        <f t="shared" si="45"/>
        <v>3131　船舶製造・修理業</v>
      </c>
      <c r="E1128" s="295" t="str">
        <f t="shared" si="47"/>
        <v>、3131　船舶製造・修理業</v>
      </c>
      <c r="F1128" s="291"/>
    </row>
    <row r="1129" spans="1:6" ht="23.25" hidden="1" customHeight="1">
      <c r="A1129" s="29" t="s">
        <v>334</v>
      </c>
      <c r="B1129" s="302" t="s">
        <v>1273</v>
      </c>
      <c r="C1129" s="29" t="str">
        <f t="shared" si="46"/>
        <v>3132　　船体ブロック製造業</v>
      </c>
      <c r="D1129" s="29" t="str">
        <f t="shared" si="45"/>
        <v>3132　船体ブロック製造業</v>
      </c>
      <c r="E1129" s="295" t="str">
        <f t="shared" si="47"/>
        <v>、3132　船体ブロック製造業</v>
      </c>
      <c r="F1129" s="291"/>
    </row>
    <row r="1130" spans="1:6" ht="23.25" hidden="1" customHeight="1">
      <c r="A1130" s="29" t="s">
        <v>334</v>
      </c>
      <c r="B1130" s="302" t="s">
        <v>1274</v>
      </c>
      <c r="C1130" s="29" t="str">
        <f t="shared" si="46"/>
        <v>3133　　舟艇製造・修理業</v>
      </c>
      <c r="D1130" s="29" t="str">
        <f t="shared" si="45"/>
        <v>3133　舟艇製造・修理業</v>
      </c>
      <c r="E1130" s="295" t="str">
        <f t="shared" si="47"/>
        <v>、3133　舟艇製造・修理業</v>
      </c>
      <c r="F1130" s="291"/>
    </row>
    <row r="1131" spans="1:6" ht="23.25" hidden="1" customHeight="1">
      <c r="A1131" s="29" t="s">
        <v>334</v>
      </c>
      <c r="B1131" s="302" t="s">
        <v>1275</v>
      </c>
      <c r="C1131" s="29" t="str">
        <f t="shared" si="46"/>
        <v>3134　　舶用機関製造業</v>
      </c>
      <c r="D1131" s="29" t="str">
        <f t="shared" si="45"/>
        <v>3134　舶用機関製造業</v>
      </c>
      <c r="E1131" s="295" t="str">
        <f t="shared" si="47"/>
        <v>、3134　舶用機関製造業</v>
      </c>
      <c r="F1131" s="291"/>
    </row>
    <row r="1132" spans="1:6" ht="23.25" hidden="1" customHeight="1">
      <c r="A1132" s="29" t="s">
        <v>334</v>
      </c>
      <c r="B1132" s="302" t="s">
        <v>1276</v>
      </c>
      <c r="D1132" s="29" t="str">
        <f t="shared" si="45"/>
        <v/>
      </c>
      <c r="E1132" s="295"/>
      <c r="F1132" s="291"/>
    </row>
    <row r="1133" spans="1:6" ht="23.25" hidden="1" customHeight="1">
      <c r="A1133" s="29" t="s">
        <v>334</v>
      </c>
      <c r="B1133" s="302" t="s">
        <v>1277</v>
      </c>
      <c r="C1133" s="29" t="str">
        <f t="shared" si="46"/>
        <v>3141　　航空機製造業</v>
      </c>
      <c r="D1133" s="29" t="str">
        <f t="shared" si="45"/>
        <v>3141　航空機製造業</v>
      </c>
      <c r="E1133" s="295" t="str">
        <f t="shared" si="47"/>
        <v>、3141　航空機製造業</v>
      </c>
      <c r="F1133" s="291"/>
    </row>
    <row r="1134" spans="1:6" ht="23.25" hidden="1" customHeight="1">
      <c r="A1134" s="29" t="s">
        <v>334</v>
      </c>
      <c r="B1134" s="302" t="s">
        <v>1278</v>
      </c>
      <c r="C1134" s="29" t="str">
        <f t="shared" si="46"/>
        <v>3142　　航空機用原動機製造業</v>
      </c>
      <c r="D1134" s="29" t="str">
        <f t="shared" si="45"/>
        <v>3142　航空機用原動機製造業</v>
      </c>
      <c r="E1134" s="295" t="str">
        <f t="shared" si="47"/>
        <v>、3142　航空機用原動機製造業</v>
      </c>
      <c r="F1134" s="291"/>
    </row>
    <row r="1135" spans="1:6" ht="23.25" hidden="1" customHeight="1">
      <c r="A1135" s="29" t="s">
        <v>334</v>
      </c>
      <c r="B1135" s="302" t="s">
        <v>1279</v>
      </c>
      <c r="C1135" s="29" t="str">
        <f t="shared" si="46"/>
        <v>3149　　その他の航空機部分品・補助装置製造業</v>
      </c>
      <c r="D1135" s="29" t="str">
        <f t="shared" si="45"/>
        <v>3149　その他の航空機部分品・補助装置製造業</v>
      </c>
      <c r="E1135" s="295" t="str">
        <f t="shared" si="47"/>
        <v>、3149　その他の航空機部分品・補助装置製造業</v>
      </c>
      <c r="F1135" s="291"/>
    </row>
    <row r="1136" spans="1:6" ht="23.25" hidden="1" customHeight="1">
      <c r="A1136" s="29" t="s">
        <v>334</v>
      </c>
      <c r="B1136" s="302" t="s">
        <v>1280</v>
      </c>
      <c r="D1136" s="29" t="str">
        <f t="shared" si="45"/>
        <v/>
      </c>
      <c r="E1136" s="295"/>
      <c r="F1136" s="291"/>
    </row>
    <row r="1137" spans="1:6" ht="23.25" hidden="1" customHeight="1">
      <c r="A1137" s="29" t="s">
        <v>334</v>
      </c>
      <c r="B1137" s="302" t="s">
        <v>1281</v>
      </c>
      <c r="C1137" s="29" t="str">
        <f t="shared" si="46"/>
        <v>3151　　フォークリフトトラック・同部分品・附属品製造業</v>
      </c>
      <c r="D1137" s="29" t="str">
        <f t="shared" si="45"/>
        <v>3151　フォークリフトトラック・同部分品・附属品製造業</v>
      </c>
      <c r="E1137" s="295" t="str">
        <f t="shared" si="47"/>
        <v>、3151　フォークリフトトラック・同部分品・附属品製造業</v>
      </c>
      <c r="F1137" s="291"/>
    </row>
    <row r="1138" spans="1:6" ht="23.25" hidden="1" customHeight="1">
      <c r="A1138" s="29" t="s">
        <v>334</v>
      </c>
      <c r="B1138" s="302" t="s">
        <v>1282</v>
      </c>
      <c r="C1138" s="29" t="str">
        <f t="shared" si="46"/>
        <v>3159　　その他の産業用運搬車両・同部分品・附属品製造業</v>
      </c>
      <c r="D1138" s="29" t="str">
        <f t="shared" si="45"/>
        <v>3159　その他の産業用運搬車両・同部分品・附属品製造業</v>
      </c>
      <c r="E1138" s="295" t="str">
        <f t="shared" si="47"/>
        <v>、3159　その他の産業用運搬車両・同部分品・附属品製造業</v>
      </c>
      <c r="F1138" s="291"/>
    </row>
    <row r="1139" spans="1:6" ht="23.25" hidden="1" customHeight="1">
      <c r="A1139" s="29" t="s">
        <v>334</v>
      </c>
      <c r="B1139" s="302" t="s">
        <v>1283</v>
      </c>
      <c r="D1139" s="29" t="str">
        <f t="shared" si="45"/>
        <v/>
      </c>
      <c r="E1139" s="295"/>
      <c r="F1139" s="291"/>
    </row>
    <row r="1140" spans="1:6" ht="23.25" hidden="1" customHeight="1">
      <c r="A1140" s="29" t="s">
        <v>334</v>
      </c>
      <c r="B1140" s="302" t="s">
        <v>1284</v>
      </c>
      <c r="C1140" s="29" t="str">
        <f t="shared" si="46"/>
        <v>3191　　自転車・同部分品製造業</v>
      </c>
      <c r="D1140" s="29" t="str">
        <f t="shared" si="45"/>
        <v>3191　自転車・同部分品製造業</v>
      </c>
      <c r="E1140" s="295" t="str">
        <f t="shared" si="47"/>
        <v>、3191　自転車・同部分品製造業</v>
      </c>
      <c r="F1140" s="291"/>
    </row>
    <row r="1141" spans="1:6" ht="23.25" hidden="1" customHeight="1">
      <c r="A1141" s="29" t="s">
        <v>334</v>
      </c>
      <c r="B1141" s="302" t="s">
        <v>1285</v>
      </c>
      <c r="C1141" s="29" t="str">
        <f t="shared" si="46"/>
        <v>3199　　他に分類されない輸送用機械器具製造業</v>
      </c>
      <c r="D1141" s="29" t="str">
        <f t="shared" ref="D1141:D1204" si="48">TRIM(C1141)</f>
        <v>3199　他に分類されない輸送用機械器具製造業</v>
      </c>
      <c r="E1141" s="295" t="str">
        <f t="shared" si="47"/>
        <v>、3199　他に分類されない輸送用機械器具製造業</v>
      </c>
      <c r="F1141" s="291"/>
    </row>
    <row r="1142" spans="1:6" ht="23.25" hidden="1" customHeight="1">
      <c r="A1142" s="29" t="s">
        <v>334</v>
      </c>
      <c r="B1142" s="291"/>
      <c r="C1142" s="29" t="str">
        <f t="shared" ref="C1142:C1205" si="49">MID(B1142,7,50)</f>
        <v/>
      </c>
      <c r="D1142" s="29" t="str">
        <f t="shared" si="48"/>
        <v/>
      </c>
      <c r="E1142" s="295"/>
      <c r="F1142" s="291"/>
    </row>
    <row r="1143" spans="1:6" ht="23.25" hidden="1" customHeight="1">
      <c r="A1143" s="29" t="s">
        <v>334</v>
      </c>
      <c r="B1143" s="302" t="s">
        <v>1286</v>
      </c>
      <c r="C1143" s="29" t="str">
        <f t="shared" si="49"/>
        <v>その他の製造業</v>
      </c>
      <c r="D1143" s="29" t="str">
        <f t="shared" si="48"/>
        <v>その他の製造業</v>
      </c>
      <c r="E1143" s="295" t="str">
        <f t="shared" ref="E1143:E1204" si="50">A1143&amp;D1143</f>
        <v>、その他の製造業</v>
      </c>
      <c r="F1143" s="291"/>
    </row>
    <row r="1144" spans="1:6" ht="23.25" hidden="1" customHeight="1">
      <c r="A1144" s="29" t="s">
        <v>334</v>
      </c>
      <c r="B1144" s="291"/>
      <c r="C1144" s="29" t="str">
        <f t="shared" si="49"/>
        <v/>
      </c>
      <c r="D1144" s="29" t="str">
        <f t="shared" si="48"/>
        <v/>
      </c>
      <c r="E1144" s="295"/>
      <c r="F1144" s="291"/>
    </row>
    <row r="1145" spans="1:6" ht="23.25" hidden="1" customHeight="1">
      <c r="A1145" s="29" t="s">
        <v>334</v>
      </c>
      <c r="B1145" s="303" t="s">
        <v>1287</v>
      </c>
      <c r="C1145" s="294"/>
      <c r="D1145" s="294" t="str">
        <f t="shared" si="48"/>
        <v/>
      </c>
      <c r="E1145" s="295"/>
      <c r="F1145" s="296" t="str">
        <f>E1145&amp;E1146&amp;E1147&amp;E1148&amp;E1149&amp;E1150&amp;E1151&amp;E1152&amp;E1153&amp;E1154&amp;E1155&amp;E1156&amp;E1157&amp;E1158&amp;E1159&amp;E1160&amp;E1161&amp;E1162&amp;E1163&amp;E1164&amp;E1165&amp;E1166&amp;E1167&amp;E1168&amp;E1169&amp;E1170&amp;E1171&amp;E1172&amp;E1173&amp;E1174&amp;E1175&amp;E1176&amp;E1177&amp;E1178&amp;E1179&amp;E1180&amp;E1181&amp;E1182&amp;E1183&amp;E1184&amp;E1185&amp;E1186&amp;E1187&amp;E1188</f>
        <v>、3200　主として管理事務を行う本社等（32その他の製造業）、3209　その他の管理，補助的経済活動を行う事業所（32その他の製造業）、3211　貴金属・宝石製装身具（ジュエリー）製品製造業、3212　貴金属・宝石製装身具（ジュエリー）附属品・同材料加工業、3219　その他の貴金属製品製造業、3221　装身具・装飾品製造業（貴金属・宝石製を除く）、3222　造花・装飾用羽毛製造業、3223　ボタン製造業、3224　針・ピン・ホック・スナップ・同関連品製造業、3229　その他の装身具・装飾品製造業、3231　時計・同部分品製造業、3241　ピアノ製造業、3249　その他の楽器・楽器部品・同材料製造業、3251　娯楽用具・がん具製造業（人形を除く）、3252　人形製造業、3253　運動用具製造業、3261　万年筆・ペン類・鉛筆製造業、3262　毛筆・絵画用品製造業（鉛筆を除く）、3269　その他の事務用品製造業、3271　漆器製造業、3281　麦わら・パナマ類帽子・わら工品製造業、3282　畳製造業、3283　うちわ・扇子・ちょうちん製造業、3284　ほうき・ブラシ製造業、3285　喫煙用具製造業（貴金属・宝石製を除く）、3289　その他の生活雑貨製品製造業、3291　煙火製造業、3292　看板・標識機製造業、3293　パレット製造業、3294　モデル・模型製造業、3295　工業用模型製造業、3296　情報記録物製造業（新聞，書籍等の印刷物を除く）、3297　眼鏡製造業（枠を含む）、3299　他に分類されないその他の製造業</v>
      </c>
    </row>
    <row r="1146" spans="1:6" ht="23.25" hidden="1" customHeight="1">
      <c r="A1146" s="29" t="s">
        <v>334</v>
      </c>
      <c r="B1146" s="302" t="s">
        <v>1288</v>
      </c>
      <c r="C1146" s="29" t="str">
        <f t="shared" si="49"/>
        <v>3200　　主として管理事務を行う本社等（32その他の製造業）</v>
      </c>
      <c r="D1146" s="29" t="str">
        <f t="shared" si="48"/>
        <v>3200　主として管理事務を行う本社等（32その他の製造業）</v>
      </c>
      <c r="E1146" s="295" t="str">
        <f t="shared" si="50"/>
        <v>、3200　主として管理事務を行う本社等（32その他の製造業）</v>
      </c>
      <c r="F1146" s="291"/>
    </row>
    <row r="1147" spans="1:6" ht="23.25" hidden="1" customHeight="1">
      <c r="A1147" s="29" t="s">
        <v>334</v>
      </c>
      <c r="B1147" s="302" t="s">
        <v>1289</v>
      </c>
      <c r="C1147" s="29" t="str">
        <f t="shared" si="49"/>
        <v>3209　　その他の管理，補助的経済活動を行う事業所（32その他の製造業）</v>
      </c>
      <c r="D1147" s="29" t="str">
        <f t="shared" si="48"/>
        <v>3209　その他の管理，補助的経済活動を行う事業所（32その他の製造業）</v>
      </c>
      <c r="E1147" s="295" t="str">
        <f t="shared" si="50"/>
        <v>、3209　その他の管理，補助的経済活動を行う事業所（32その他の製造業）</v>
      </c>
      <c r="F1147" s="291"/>
    </row>
    <row r="1148" spans="1:6" ht="23.25" hidden="1" customHeight="1">
      <c r="A1148" s="29" t="s">
        <v>334</v>
      </c>
      <c r="B1148" s="302" t="s">
        <v>1290</v>
      </c>
      <c r="D1148" s="29" t="str">
        <f t="shared" si="48"/>
        <v/>
      </c>
      <c r="E1148" s="295"/>
      <c r="F1148" s="291"/>
    </row>
    <row r="1149" spans="1:6" ht="23.25" hidden="1" customHeight="1">
      <c r="A1149" s="29" t="s">
        <v>334</v>
      </c>
      <c r="B1149" s="302" t="s">
        <v>1291</v>
      </c>
      <c r="C1149" s="29" t="str">
        <f t="shared" si="49"/>
        <v>3211　　貴金属・宝石製装身具（ジュエリー）製品製造業</v>
      </c>
      <c r="D1149" s="29" t="str">
        <f t="shared" si="48"/>
        <v>3211　貴金属・宝石製装身具（ジュエリー）製品製造業</v>
      </c>
      <c r="E1149" s="295" t="str">
        <f t="shared" si="50"/>
        <v>、3211　貴金属・宝石製装身具（ジュエリー）製品製造業</v>
      </c>
      <c r="F1149" s="291"/>
    </row>
    <row r="1150" spans="1:6" ht="23.25" hidden="1" customHeight="1">
      <c r="A1150" s="29" t="s">
        <v>334</v>
      </c>
      <c r="B1150" s="302" t="s">
        <v>1292</v>
      </c>
      <c r="C1150" s="29" t="str">
        <f t="shared" si="49"/>
        <v>3212　　貴金属・宝石製装身具（ジュエリー）附属品・同材料加工業</v>
      </c>
      <c r="D1150" s="29" t="str">
        <f t="shared" si="48"/>
        <v>3212　貴金属・宝石製装身具（ジュエリー）附属品・同材料加工業</v>
      </c>
      <c r="E1150" s="295" t="str">
        <f t="shared" si="50"/>
        <v>、3212　貴金属・宝石製装身具（ジュエリー）附属品・同材料加工業</v>
      </c>
      <c r="F1150" s="291"/>
    </row>
    <row r="1151" spans="1:6" ht="23.25" hidden="1" customHeight="1">
      <c r="A1151" s="29" t="s">
        <v>334</v>
      </c>
      <c r="B1151" s="302" t="s">
        <v>1293</v>
      </c>
      <c r="C1151" s="29" t="str">
        <f t="shared" si="49"/>
        <v>3219　　その他の貴金属製品製造業</v>
      </c>
      <c r="D1151" s="29" t="str">
        <f t="shared" si="48"/>
        <v>3219　その他の貴金属製品製造業</v>
      </c>
      <c r="E1151" s="295" t="str">
        <f t="shared" si="50"/>
        <v>、3219　その他の貴金属製品製造業</v>
      </c>
      <c r="F1151" s="291"/>
    </row>
    <row r="1152" spans="1:6" ht="23.25" hidden="1" customHeight="1">
      <c r="A1152" s="29" t="s">
        <v>334</v>
      </c>
      <c r="B1152" s="302" t="s">
        <v>1294</v>
      </c>
      <c r="D1152" s="29" t="str">
        <f t="shared" si="48"/>
        <v/>
      </c>
      <c r="E1152" s="295"/>
      <c r="F1152" s="291"/>
    </row>
    <row r="1153" spans="1:6" ht="23.25" hidden="1" customHeight="1">
      <c r="A1153" s="29" t="s">
        <v>334</v>
      </c>
      <c r="B1153" s="302" t="s">
        <v>1295</v>
      </c>
      <c r="C1153" s="29" t="str">
        <f t="shared" si="49"/>
        <v>3221　　装身具・装飾品製造業（貴金属・宝石製を除く）</v>
      </c>
      <c r="D1153" s="29" t="str">
        <f t="shared" si="48"/>
        <v>3221　装身具・装飾品製造業（貴金属・宝石製を除く）</v>
      </c>
      <c r="E1153" s="295" t="str">
        <f t="shared" si="50"/>
        <v>、3221　装身具・装飾品製造業（貴金属・宝石製を除く）</v>
      </c>
      <c r="F1153" s="291"/>
    </row>
    <row r="1154" spans="1:6" ht="23.25" hidden="1" customHeight="1">
      <c r="A1154" s="29" t="s">
        <v>334</v>
      </c>
      <c r="B1154" s="302" t="s">
        <v>1296</v>
      </c>
      <c r="C1154" s="29" t="str">
        <f t="shared" si="49"/>
        <v>3222　　造花・装飾用羽毛製造業</v>
      </c>
      <c r="D1154" s="29" t="str">
        <f t="shared" si="48"/>
        <v>3222　造花・装飾用羽毛製造業</v>
      </c>
      <c r="E1154" s="295" t="str">
        <f t="shared" si="50"/>
        <v>、3222　造花・装飾用羽毛製造業</v>
      </c>
      <c r="F1154" s="291"/>
    </row>
    <row r="1155" spans="1:6" ht="23.25" hidden="1" customHeight="1">
      <c r="A1155" s="29" t="s">
        <v>334</v>
      </c>
      <c r="B1155" s="302" t="s">
        <v>1297</v>
      </c>
      <c r="C1155" s="29" t="str">
        <f t="shared" si="49"/>
        <v>3223　　ボタン製造業</v>
      </c>
      <c r="D1155" s="29" t="str">
        <f t="shared" si="48"/>
        <v>3223　ボタン製造業</v>
      </c>
      <c r="E1155" s="295" t="str">
        <f t="shared" si="50"/>
        <v>、3223　ボタン製造業</v>
      </c>
      <c r="F1155" s="291"/>
    </row>
    <row r="1156" spans="1:6" ht="23.25" hidden="1" customHeight="1">
      <c r="A1156" s="29" t="s">
        <v>334</v>
      </c>
      <c r="B1156" s="302" t="s">
        <v>1298</v>
      </c>
      <c r="C1156" s="29" t="str">
        <f t="shared" si="49"/>
        <v>3224　　針・ピン・ホック・スナップ・同関連品製造業</v>
      </c>
      <c r="D1156" s="29" t="str">
        <f t="shared" si="48"/>
        <v>3224　針・ピン・ホック・スナップ・同関連品製造業</v>
      </c>
      <c r="E1156" s="295" t="str">
        <f t="shared" si="50"/>
        <v>、3224　針・ピン・ホック・スナップ・同関連品製造業</v>
      </c>
      <c r="F1156" s="291"/>
    </row>
    <row r="1157" spans="1:6" ht="23.25" hidden="1" customHeight="1">
      <c r="A1157" s="29" t="s">
        <v>334</v>
      </c>
      <c r="B1157" s="302" t="s">
        <v>1299</v>
      </c>
      <c r="C1157" s="29" t="str">
        <f t="shared" si="49"/>
        <v>3229　　その他の装身具・装飾品製造業</v>
      </c>
      <c r="D1157" s="29" t="str">
        <f t="shared" si="48"/>
        <v>3229　その他の装身具・装飾品製造業</v>
      </c>
      <c r="E1157" s="295" t="str">
        <f t="shared" si="50"/>
        <v>、3229　その他の装身具・装飾品製造業</v>
      </c>
      <c r="F1157" s="291"/>
    </row>
    <row r="1158" spans="1:6" ht="23.25" hidden="1" customHeight="1">
      <c r="A1158" s="29" t="s">
        <v>334</v>
      </c>
      <c r="B1158" s="302" t="s">
        <v>1300</v>
      </c>
      <c r="D1158" s="29" t="str">
        <f t="shared" si="48"/>
        <v/>
      </c>
      <c r="E1158" s="295"/>
      <c r="F1158" s="291"/>
    </row>
    <row r="1159" spans="1:6" ht="23.25" hidden="1" customHeight="1">
      <c r="A1159" s="29" t="s">
        <v>334</v>
      </c>
      <c r="B1159" s="302" t="s">
        <v>1301</v>
      </c>
      <c r="C1159" s="29" t="str">
        <f t="shared" si="49"/>
        <v>3231　　時計・同部分品製造業</v>
      </c>
      <c r="D1159" s="29" t="str">
        <f t="shared" si="48"/>
        <v>3231　時計・同部分品製造業</v>
      </c>
      <c r="E1159" s="295" t="str">
        <f t="shared" si="50"/>
        <v>、3231　時計・同部分品製造業</v>
      </c>
      <c r="F1159" s="291"/>
    </row>
    <row r="1160" spans="1:6" ht="23.25" hidden="1" customHeight="1">
      <c r="A1160" s="29" t="s">
        <v>334</v>
      </c>
      <c r="B1160" s="302" t="s">
        <v>1302</v>
      </c>
      <c r="D1160" s="29" t="str">
        <f t="shared" si="48"/>
        <v/>
      </c>
      <c r="E1160" s="295"/>
      <c r="F1160" s="291"/>
    </row>
    <row r="1161" spans="1:6" ht="23.25" hidden="1" customHeight="1">
      <c r="A1161" s="29" t="s">
        <v>334</v>
      </c>
      <c r="B1161" s="302" t="s">
        <v>1303</v>
      </c>
      <c r="C1161" s="29" t="str">
        <f t="shared" si="49"/>
        <v>3241　　ピアノ製造業</v>
      </c>
      <c r="D1161" s="29" t="str">
        <f t="shared" si="48"/>
        <v>3241　ピアノ製造業</v>
      </c>
      <c r="E1161" s="295" t="str">
        <f t="shared" si="50"/>
        <v>、3241　ピアノ製造業</v>
      </c>
      <c r="F1161" s="291"/>
    </row>
    <row r="1162" spans="1:6" ht="23.25" hidden="1" customHeight="1">
      <c r="A1162" s="29" t="s">
        <v>334</v>
      </c>
      <c r="B1162" s="302" t="s">
        <v>1304</v>
      </c>
      <c r="C1162" s="29" t="str">
        <f t="shared" si="49"/>
        <v>3249　　その他の楽器・楽器部品・同材料製造業</v>
      </c>
      <c r="D1162" s="29" t="str">
        <f t="shared" si="48"/>
        <v>3249　その他の楽器・楽器部品・同材料製造業</v>
      </c>
      <c r="E1162" s="295" t="str">
        <f t="shared" si="50"/>
        <v>、3249　その他の楽器・楽器部品・同材料製造業</v>
      </c>
      <c r="F1162" s="291"/>
    </row>
    <row r="1163" spans="1:6" ht="23.25" hidden="1" customHeight="1">
      <c r="A1163" s="29" t="s">
        <v>334</v>
      </c>
      <c r="B1163" s="302" t="s">
        <v>1305</v>
      </c>
      <c r="D1163" s="29" t="str">
        <f t="shared" si="48"/>
        <v/>
      </c>
      <c r="E1163" s="295"/>
      <c r="F1163" s="291"/>
    </row>
    <row r="1164" spans="1:6" ht="23.25" hidden="1" customHeight="1">
      <c r="A1164" s="29" t="s">
        <v>334</v>
      </c>
      <c r="B1164" s="302" t="s">
        <v>1306</v>
      </c>
      <c r="C1164" s="29" t="str">
        <f t="shared" si="49"/>
        <v>3251　　娯楽用具・がん具製造業（人形を除く）</v>
      </c>
      <c r="D1164" s="29" t="str">
        <f t="shared" si="48"/>
        <v>3251　娯楽用具・がん具製造業（人形を除く）</v>
      </c>
      <c r="E1164" s="295" t="str">
        <f t="shared" si="50"/>
        <v>、3251　娯楽用具・がん具製造業（人形を除く）</v>
      </c>
      <c r="F1164" s="291"/>
    </row>
    <row r="1165" spans="1:6" ht="23.25" hidden="1" customHeight="1">
      <c r="A1165" s="29" t="s">
        <v>334</v>
      </c>
      <c r="B1165" s="302" t="s">
        <v>1307</v>
      </c>
      <c r="C1165" s="29" t="str">
        <f t="shared" si="49"/>
        <v>3252　　人形製造業</v>
      </c>
      <c r="D1165" s="29" t="str">
        <f t="shared" si="48"/>
        <v>3252　人形製造業</v>
      </c>
      <c r="E1165" s="295" t="str">
        <f t="shared" si="50"/>
        <v>、3252　人形製造業</v>
      </c>
      <c r="F1165" s="291"/>
    </row>
    <row r="1166" spans="1:6" ht="23.25" hidden="1" customHeight="1">
      <c r="A1166" s="29" t="s">
        <v>334</v>
      </c>
      <c r="B1166" s="302" t="s">
        <v>1308</v>
      </c>
      <c r="C1166" s="29" t="str">
        <f t="shared" si="49"/>
        <v>3253　　運動用具製造業</v>
      </c>
      <c r="D1166" s="29" t="str">
        <f t="shared" si="48"/>
        <v>3253　運動用具製造業</v>
      </c>
      <c r="E1166" s="295" t="str">
        <f t="shared" si="50"/>
        <v>、3253　運動用具製造業</v>
      </c>
      <c r="F1166" s="291"/>
    </row>
    <row r="1167" spans="1:6" ht="23.25" hidden="1" customHeight="1">
      <c r="A1167" s="29" t="s">
        <v>334</v>
      </c>
      <c r="B1167" s="302" t="s">
        <v>1309</v>
      </c>
      <c r="D1167" s="29" t="str">
        <f t="shared" si="48"/>
        <v/>
      </c>
      <c r="E1167" s="295"/>
      <c r="F1167" s="291"/>
    </row>
    <row r="1168" spans="1:6" ht="23.25" hidden="1" customHeight="1">
      <c r="A1168" s="29" t="s">
        <v>334</v>
      </c>
      <c r="B1168" s="302" t="s">
        <v>1310</v>
      </c>
      <c r="C1168" s="29" t="str">
        <f t="shared" si="49"/>
        <v>3261　　万年筆・ペン類・鉛筆製造業</v>
      </c>
      <c r="D1168" s="29" t="str">
        <f t="shared" si="48"/>
        <v>3261　万年筆・ペン類・鉛筆製造業</v>
      </c>
      <c r="E1168" s="295" t="str">
        <f t="shared" si="50"/>
        <v>、3261　万年筆・ペン類・鉛筆製造業</v>
      </c>
      <c r="F1168" s="291"/>
    </row>
    <row r="1169" spans="1:6" ht="23.25" hidden="1" customHeight="1">
      <c r="A1169" s="29" t="s">
        <v>334</v>
      </c>
      <c r="B1169" s="302" t="s">
        <v>1311</v>
      </c>
      <c r="C1169" s="29" t="str">
        <f t="shared" si="49"/>
        <v>3262　　毛筆・絵画用品製造業（鉛筆を除く）</v>
      </c>
      <c r="D1169" s="29" t="str">
        <f t="shared" si="48"/>
        <v>3262　毛筆・絵画用品製造業（鉛筆を除く）</v>
      </c>
      <c r="E1169" s="295" t="str">
        <f t="shared" si="50"/>
        <v>、3262　毛筆・絵画用品製造業（鉛筆を除く）</v>
      </c>
      <c r="F1169" s="291"/>
    </row>
    <row r="1170" spans="1:6" ht="23.25" hidden="1" customHeight="1">
      <c r="A1170" s="29" t="s">
        <v>334</v>
      </c>
      <c r="B1170" s="302" t="s">
        <v>1312</v>
      </c>
      <c r="C1170" s="29" t="str">
        <f t="shared" si="49"/>
        <v>3269　　その他の事務用品製造業</v>
      </c>
      <c r="D1170" s="29" t="str">
        <f t="shared" si="48"/>
        <v>3269　その他の事務用品製造業</v>
      </c>
      <c r="E1170" s="295" t="str">
        <f t="shared" si="50"/>
        <v>、3269　その他の事務用品製造業</v>
      </c>
      <c r="F1170" s="291"/>
    </row>
    <row r="1171" spans="1:6" ht="23.25" hidden="1" customHeight="1">
      <c r="A1171" s="29" t="s">
        <v>334</v>
      </c>
      <c r="B1171" s="302" t="s">
        <v>1313</v>
      </c>
      <c r="D1171" s="29" t="str">
        <f t="shared" si="48"/>
        <v/>
      </c>
      <c r="E1171" s="295"/>
      <c r="F1171" s="291"/>
    </row>
    <row r="1172" spans="1:6" ht="23.25" hidden="1" customHeight="1">
      <c r="A1172" s="29" t="s">
        <v>334</v>
      </c>
      <c r="B1172" s="302" t="s">
        <v>1314</v>
      </c>
      <c r="C1172" s="29" t="str">
        <f t="shared" si="49"/>
        <v>3271　　漆器製造業</v>
      </c>
      <c r="D1172" s="29" t="str">
        <f t="shared" si="48"/>
        <v>3271　漆器製造業</v>
      </c>
      <c r="E1172" s="295" t="str">
        <f t="shared" si="50"/>
        <v>、3271　漆器製造業</v>
      </c>
      <c r="F1172" s="291"/>
    </row>
    <row r="1173" spans="1:6" ht="23.25" hidden="1" customHeight="1">
      <c r="A1173" s="29" t="s">
        <v>334</v>
      </c>
      <c r="B1173" s="302" t="s">
        <v>1315</v>
      </c>
      <c r="D1173" s="29" t="str">
        <f t="shared" si="48"/>
        <v/>
      </c>
      <c r="E1173" s="295"/>
      <c r="F1173" s="291"/>
    </row>
    <row r="1174" spans="1:6" ht="23.25" hidden="1" customHeight="1">
      <c r="A1174" s="29" t="s">
        <v>334</v>
      </c>
      <c r="B1174" s="302" t="s">
        <v>1316</v>
      </c>
      <c r="C1174" s="29" t="str">
        <f t="shared" si="49"/>
        <v>3281　　麦わら・パナマ類帽子・わら工品製造業</v>
      </c>
      <c r="D1174" s="29" t="str">
        <f t="shared" si="48"/>
        <v>3281　麦わら・パナマ類帽子・わら工品製造業</v>
      </c>
      <c r="E1174" s="295" t="str">
        <f t="shared" si="50"/>
        <v>、3281　麦わら・パナマ類帽子・わら工品製造業</v>
      </c>
      <c r="F1174" s="291"/>
    </row>
    <row r="1175" spans="1:6" ht="23.25" hidden="1" customHeight="1">
      <c r="A1175" s="29" t="s">
        <v>334</v>
      </c>
      <c r="B1175" s="302" t="s">
        <v>1317</v>
      </c>
      <c r="C1175" s="29" t="str">
        <f t="shared" si="49"/>
        <v>3282　　畳製造業</v>
      </c>
      <c r="D1175" s="29" t="str">
        <f t="shared" si="48"/>
        <v>3282　畳製造業</v>
      </c>
      <c r="E1175" s="295" t="str">
        <f t="shared" si="50"/>
        <v>、3282　畳製造業</v>
      </c>
      <c r="F1175" s="291"/>
    </row>
    <row r="1176" spans="1:6" ht="23.25" hidden="1" customHeight="1">
      <c r="A1176" s="29" t="s">
        <v>334</v>
      </c>
      <c r="B1176" s="302" t="s">
        <v>1318</v>
      </c>
      <c r="C1176" s="29" t="str">
        <f t="shared" si="49"/>
        <v>3283　　うちわ・扇子・ちょうちん製造業</v>
      </c>
      <c r="D1176" s="29" t="str">
        <f t="shared" si="48"/>
        <v>3283　うちわ・扇子・ちょうちん製造業</v>
      </c>
      <c r="E1176" s="295" t="str">
        <f t="shared" si="50"/>
        <v>、3283　うちわ・扇子・ちょうちん製造業</v>
      </c>
      <c r="F1176" s="291"/>
    </row>
    <row r="1177" spans="1:6" ht="23.25" hidden="1" customHeight="1">
      <c r="A1177" s="29" t="s">
        <v>334</v>
      </c>
      <c r="B1177" s="302" t="s">
        <v>1319</v>
      </c>
      <c r="C1177" s="29" t="str">
        <f t="shared" si="49"/>
        <v>3284　　ほうき・ブラシ製造業</v>
      </c>
      <c r="D1177" s="29" t="str">
        <f t="shared" si="48"/>
        <v>3284　ほうき・ブラシ製造業</v>
      </c>
      <c r="E1177" s="295" t="str">
        <f t="shared" si="50"/>
        <v>、3284　ほうき・ブラシ製造業</v>
      </c>
      <c r="F1177" s="291"/>
    </row>
    <row r="1178" spans="1:6" ht="23.25" hidden="1" customHeight="1">
      <c r="A1178" s="29" t="s">
        <v>334</v>
      </c>
      <c r="B1178" s="302" t="s">
        <v>1320</v>
      </c>
      <c r="C1178" s="29" t="str">
        <f t="shared" si="49"/>
        <v>3285　　喫煙用具製造業（貴金属・宝石製を除く）</v>
      </c>
      <c r="D1178" s="29" t="str">
        <f t="shared" si="48"/>
        <v>3285　喫煙用具製造業（貴金属・宝石製を除く）</v>
      </c>
      <c r="E1178" s="295" t="str">
        <f t="shared" si="50"/>
        <v>、3285　喫煙用具製造業（貴金属・宝石製を除く）</v>
      </c>
      <c r="F1178" s="291"/>
    </row>
    <row r="1179" spans="1:6" ht="23.25" hidden="1" customHeight="1">
      <c r="A1179" s="29" t="s">
        <v>334</v>
      </c>
      <c r="B1179" s="302" t="s">
        <v>1321</v>
      </c>
      <c r="C1179" s="29" t="str">
        <f t="shared" si="49"/>
        <v>3289　　その他の生活雑貨製品製造業</v>
      </c>
      <c r="D1179" s="29" t="str">
        <f t="shared" si="48"/>
        <v>3289　その他の生活雑貨製品製造業</v>
      </c>
      <c r="E1179" s="295" t="str">
        <f t="shared" si="50"/>
        <v>、3289　その他の生活雑貨製品製造業</v>
      </c>
      <c r="F1179" s="291"/>
    </row>
    <row r="1180" spans="1:6" ht="23.25" hidden="1" customHeight="1">
      <c r="A1180" s="29" t="s">
        <v>334</v>
      </c>
      <c r="B1180" s="302" t="s">
        <v>1322</v>
      </c>
      <c r="D1180" s="29" t="str">
        <f t="shared" si="48"/>
        <v/>
      </c>
      <c r="E1180" s="295"/>
      <c r="F1180" s="291"/>
    </row>
    <row r="1181" spans="1:6" ht="23.25" hidden="1" customHeight="1">
      <c r="A1181" s="29" t="s">
        <v>334</v>
      </c>
      <c r="B1181" s="302" t="s">
        <v>1323</v>
      </c>
      <c r="C1181" s="29" t="str">
        <f t="shared" si="49"/>
        <v>3291　　煙火製造業</v>
      </c>
      <c r="D1181" s="29" t="str">
        <f t="shared" si="48"/>
        <v>3291　煙火製造業</v>
      </c>
      <c r="E1181" s="295" t="str">
        <f t="shared" si="50"/>
        <v>、3291　煙火製造業</v>
      </c>
      <c r="F1181" s="291"/>
    </row>
    <row r="1182" spans="1:6" ht="23.25" hidden="1" customHeight="1">
      <c r="A1182" s="29" t="s">
        <v>334</v>
      </c>
      <c r="B1182" s="302" t="s">
        <v>1324</v>
      </c>
      <c r="C1182" s="29" t="str">
        <f t="shared" si="49"/>
        <v>3292　　看板・標識機製造業</v>
      </c>
      <c r="D1182" s="29" t="str">
        <f t="shared" si="48"/>
        <v>3292　看板・標識機製造業</v>
      </c>
      <c r="E1182" s="295" t="str">
        <f t="shared" si="50"/>
        <v>、3292　看板・標識機製造業</v>
      </c>
      <c r="F1182" s="291"/>
    </row>
    <row r="1183" spans="1:6" ht="23.25" hidden="1" customHeight="1">
      <c r="A1183" s="29" t="s">
        <v>334</v>
      </c>
      <c r="B1183" s="302" t="s">
        <v>1325</v>
      </c>
      <c r="C1183" s="29" t="str">
        <f t="shared" si="49"/>
        <v>3293　　パレット製造業</v>
      </c>
      <c r="D1183" s="29" t="str">
        <f t="shared" si="48"/>
        <v>3293　パレット製造業</v>
      </c>
      <c r="E1183" s="295" t="str">
        <f t="shared" si="50"/>
        <v>、3293　パレット製造業</v>
      </c>
      <c r="F1183" s="291"/>
    </row>
    <row r="1184" spans="1:6" ht="23.25" hidden="1" customHeight="1">
      <c r="A1184" s="29" t="s">
        <v>334</v>
      </c>
      <c r="B1184" s="302" t="s">
        <v>1326</v>
      </c>
      <c r="C1184" s="29" t="str">
        <f t="shared" si="49"/>
        <v>3294　　モデル・模型製造業</v>
      </c>
      <c r="D1184" s="29" t="str">
        <f t="shared" si="48"/>
        <v>3294　モデル・模型製造業</v>
      </c>
      <c r="E1184" s="295" t="str">
        <f t="shared" si="50"/>
        <v>、3294　モデル・模型製造業</v>
      </c>
      <c r="F1184" s="291"/>
    </row>
    <row r="1185" spans="1:6" ht="23.25" hidden="1" customHeight="1">
      <c r="A1185" s="29" t="s">
        <v>334</v>
      </c>
      <c r="B1185" s="302" t="s">
        <v>1327</v>
      </c>
      <c r="C1185" s="29" t="str">
        <f t="shared" si="49"/>
        <v>3295　　工業用模型製造業</v>
      </c>
      <c r="D1185" s="29" t="str">
        <f t="shared" si="48"/>
        <v>3295　工業用模型製造業</v>
      </c>
      <c r="E1185" s="295" t="str">
        <f t="shared" si="50"/>
        <v>、3295　工業用模型製造業</v>
      </c>
      <c r="F1185" s="291"/>
    </row>
    <row r="1186" spans="1:6" ht="23.25" hidden="1" customHeight="1">
      <c r="A1186" s="29" t="s">
        <v>334</v>
      </c>
      <c r="B1186" s="302" t="s">
        <v>1328</v>
      </c>
      <c r="C1186" s="29" t="str">
        <f t="shared" si="49"/>
        <v>3296　　情報記録物製造業（新聞，書籍等の印刷物を除く）</v>
      </c>
      <c r="D1186" s="29" t="str">
        <f t="shared" si="48"/>
        <v>3296　情報記録物製造業（新聞，書籍等の印刷物を除く）</v>
      </c>
      <c r="E1186" s="295" t="str">
        <f t="shared" si="50"/>
        <v>、3296　情報記録物製造業（新聞，書籍等の印刷物を除く）</v>
      </c>
      <c r="F1186" s="291"/>
    </row>
    <row r="1187" spans="1:6" ht="23.25" hidden="1" customHeight="1">
      <c r="A1187" s="29" t="s">
        <v>334</v>
      </c>
      <c r="B1187" s="302" t="s">
        <v>1329</v>
      </c>
      <c r="C1187" s="29" t="str">
        <f t="shared" si="49"/>
        <v>3297　　眼鏡製造業（枠を含む）</v>
      </c>
      <c r="D1187" s="29" t="str">
        <f t="shared" si="48"/>
        <v>3297　眼鏡製造業（枠を含む）</v>
      </c>
      <c r="E1187" s="295" t="str">
        <f t="shared" si="50"/>
        <v>、3297　眼鏡製造業（枠を含む）</v>
      </c>
      <c r="F1187" s="291"/>
    </row>
    <row r="1188" spans="1:6" ht="23.25" hidden="1" customHeight="1">
      <c r="A1188" s="29" t="s">
        <v>334</v>
      </c>
      <c r="B1188" s="302" t="s">
        <v>1330</v>
      </c>
      <c r="C1188" s="29" t="str">
        <f t="shared" si="49"/>
        <v>3299　　他に分類されないその他の製造業</v>
      </c>
      <c r="D1188" s="29" t="str">
        <f t="shared" si="48"/>
        <v>3299　他に分類されないその他の製造業</v>
      </c>
      <c r="E1188" s="295" t="str">
        <f t="shared" si="50"/>
        <v>、3299　他に分類されないその他の製造業</v>
      </c>
      <c r="F1188" s="291"/>
    </row>
    <row r="1189" spans="1:6" ht="23.25" hidden="1" customHeight="1">
      <c r="A1189" s="29" t="s">
        <v>334</v>
      </c>
      <c r="B1189" s="291"/>
      <c r="C1189" s="29" t="str">
        <f t="shared" si="49"/>
        <v/>
      </c>
      <c r="D1189" s="29" t="str">
        <f t="shared" si="48"/>
        <v/>
      </c>
      <c r="E1189" s="295"/>
      <c r="F1189" s="291"/>
    </row>
    <row r="1190" spans="1:6" ht="23.25" hidden="1" customHeight="1">
      <c r="A1190" s="29" t="s">
        <v>334</v>
      </c>
      <c r="B1190" s="300" t="s">
        <v>379</v>
      </c>
      <c r="D1190" s="29" t="str">
        <f t="shared" si="48"/>
        <v/>
      </c>
      <c r="E1190" s="295"/>
      <c r="F1190" s="291"/>
    </row>
    <row r="1191" spans="1:6" ht="23.25" customHeight="1">
      <c r="B1191" s="301"/>
      <c r="C1191" s="29" t="str">
        <f t="shared" si="49"/>
        <v/>
      </c>
      <c r="D1191" s="29" t="str">
        <f t="shared" si="48"/>
        <v/>
      </c>
      <c r="E1191" s="295"/>
      <c r="F1191" s="291"/>
    </row>
    <row r="1192" spans="1:6" ht="23.25" hidden="1" customHeight="1">
      <c r="A1192" s="29" t="s">
        <v>334</v>
      </c>
      <c r="B1192" s="301"/>
      <c r="C1192" s="29" t="str">
        <f t="shared" si="49"/>
        <v/>
      </c>
      <c r="D1192" s="29" t="str">
        <f t="shared" si="48"/>
        <v/>
      </c>
      <c r="E1192" s="291"/>
      <c r="F1192" s="291"/>
    </row>
    <row r="1193" spans="1:6" ht="23.25" hidden="1" customHeight="1">
      <c r="A1193" s="29" t="s">
        <v>334</v>
      </c>
      <c r="B1193" s="290" t="s">
        <v>1331</v>
      </c>
      <c r="C1193" s="29" t="str">
        <f t="shared" si="49"/>
        <v>電気・ガス・熱供給・水道業（詳細：PDF形式）</v>
      </c>
      <c r="D1193" s="29" t="str">
        <f t="shared" si="48"/>
        <v>電気・ガス・熱供給・水道業（詳細：PDF形式）</v>
      </c>
      <c r="E1193" s="291" t="str">
        <f t="shared" si="50"/>
        <v>、電気・ガス・熱供給・水道業（詳細：PDF形式）</v>
      </c>
      <c r="F1193" s="291"/>
    </row>
    <row r="1194" spans="1:6" ht="23.25" hidden="1" customHeight="1">
      <c r="A1194" s="29" t="s">
        <v>334</v>
      </c>
      <c r="B1194" s="291"/>
      <c r="C1194" s="29" t="str">
        <f t="shared" si="49"/>
        <v/>
      </c>
      <c r="D1194" s="29" t="str">
        <f t="shared" si="48"/>
        <v/>
      </c>
      <c r="E1194" s="291"/>
      <c r="F1194" s="291"/>
    </row>
    <row r="1195" spans="1:6" ht="23.25" hidden="1" customHeight="1">
      <c r="A1195" s="29" t="s">
        <v>334</v>
      </c>
      <c r="B1195" s="302" t="s">
        <v>1332</v>
      </c>
      <c r="C1195" s="29" t="str">
        <f t="shared" si="49"/>
        <v>電気業</v>
      </c>
      <c r="D1195" s="29" t="str">
        <f t="shared" si="48"/>
        <v>電気業</v>
      </c>
      <c r="E1195" s="291" t="str">
        <f t="shared" si="50"/>
        <v>、電気業</v>
      </c>
      <c r="F1195" s="291"/>
    </row>
    <row r="1196" spans="1:6" ht="23.25" hidden="1" customHeight="1">
      <c r="A1196" s="29" t="s">
        <v>334</v>
      </c>
      <c r="B1196" s="291"/>
      <c r="C1196" s="29" t="str">
        <f t="shared" si="49"/>
        <v/>
      </c>
      <c r="D1196" s="29" t="str">
        <f t="shared" si="48"/>
        <v/>
      </c>
      <c r="E1196" s="291"/>
      <c r="F1196" s="291"/>
    </row>
    <row r="1197" spans="1:6" ht="23.25" hidden="1" customHeight="1">
      <c r="A1197" s="29" t="s">
        <v>334</v>
      </c>
      <c r="B1197" s="303" t="s">
        <v>1333</v>
      </c>
      <c r="C1197" s="294"/>
      <c r="D1197" s="294" t="str">
        <f t="shared" si="48"/>
        <v/>
      </c>
      <c r="E1197" s="296"/>
      <c r="F1197" s="296" t="str">
        <f>E1197&amp;E1198&amp;E1199&amp;E1200&amp;E1201&amp;E1202</f>
        <v>、3300　主として管理事務を行う本社等（33電気業）、3309　その他の管理，補助的経済活動を行う事業所（33電気業）、3311　発電所、3312　変電所</v>
      </c>
    </row>
    <row r="1198" spans="1:6" ht="23.25" hidden="1" customHeight="1">
      <c r="A1198" s="29" t="s">
        <v>334</v>
      </c>
      <c r="B1198" s="302" t="s">
        <v>1334</v>
      </c>
      <c r="C1198" s="29" t="str">
        <f t="shared" si="49"/>
        <v>3300　　主として管理事務を行う本社等（33電気業）</v>
      </c>
      <c r="D1198" s="29" t="str">
        <f t="shared" si="48"/>
        <v>3300　主として管理事務を行う本社等（33電気業）</v>
      </c>
      <c r="E1198" s="291" t="str">
        <f t="shared" si="50"/>
        <v>、3300　主として管理事務を行う本社等（33電気業）</v>
      </c>
      <c r="F1198" s="291"/>
    </row>
    <row r="1199" spans="1:6" ht="23.25" hidden="1" customHeight="1">
      <c r="A1199" s="29" t="s">
        <v>334</v>
      </c>
      <c r="B1199" s="302" t="s">
        <v>1335</v>
      </c>
      <c r="C1199" s="29" t="str">
        <f t="shared" si="49"/>
        <v>3309　　その他の管理，補助的経済活動を行う事業所（33電気業）</v>
      </c>
      <c r="D1199" s="29" t="str">
        <f t="shared" si="48"/>
        <v>3309　その他の管理，補助的経済活動を行う事業所（33電気業）</v>
      </c>
      <c r="E1199" s="291" t="str">
        <f t="shared" si="50"/>
        <v>、3309　その他の管理，補助的経済活動を行う事業所（33電気業）</v>
      </c>
      <c r="F1199" s="291"/>
    </row>
    <row r="1200" spans="1:6" ht="23.25" hidden="1" customHeight="1">
      <c r="A1200" s="29" t="s">
        <v>334</v>
      </c>
      <c r="B1200" s="302" t="s">
        <v>1336</v>
      </c>
      <c r="D1200" s="29" t="str">
        <f t="shared" si="48"/>
        <v/>
      </c>
      <c r="E1200" s="291"/>
      <c r="F1200" s="291"/>
    </row>
    <row r="1201" spans="1:6" ht="23.25" hidden="1" customHeight="1">
      <c r="A1201" s="29" t="s">
        <v>334</v>
      </c>
      <c r="B1201" s="302" t="s">
        <v>1337</v>
      </c>
      <c r="C1201" s="29" t="str">
        <f t="shared" si="49"/>
        <v>3311　　発電所</v>
      </c>
      <c r="D1201" s="29" t="str">
        <f t="shared" si="48"/>
        <v>3311　発電所</v>
      </c>
      <c r="E1201" s="291" t="str">
        <f t="shared" si="50"/>
        <v>、3311　発電所</v>
      </c>
      <c r="F1201" s="291"/>
    </row>
    <row r="1202" spans="1:6" ht="23.25" hidden="1" customHeight="1">
      <c r="A1202" s="29" t="s">
        <v>334</v>
      </c>
      <c r="B1202" s="302" t="s">
        <v>1338</v>
      </c>
      <c r="C1202" s="29" t="str">
        <f t="shared" si="49"/>
        <v>3312　　変電所</v>
      </c>
      <c r="D1202" s="29" t="str">
        <f t="shared" si="48"/>
        <v>3312　変電所</v>
      </c>
      <c r="E1202" s="291" t="str">
        <f t="shared" si="50"/>
        <v>、3312　変電所</v>
      </c>
      <c r="F1202" s="291"/>
    </row>
    <row r="1203" spans="1:6" ht="23.25" hidden="1" customHeight="1">
      <c r="A1203" s="29" t="s">
        <v>334</v>
      </c>
      <c r="B1203" s="291"/>
      <c r="C1203" s="29" t="str">
        <f t="shared" si="49"/>
        <v/>
      </c>
      <c r="D1203" s="29" t="str">
        <f t="shared" si="48"/>
        <v/>
      </c>
      <c r="E1203" s="291"/>
      <c r="F1203" s="291"/>
    </row>
    <row r="1204" spans="1:6" ht="23.25" hidden="1" customHeight="1">
      <c r="A1204" s="29" t="s">
        <v>334</v>
      </c>
      <c r="B1204" s="302" t="s">
        <v>1339</v>
      </c>
      <c r="C1204" s="29" t="str">
        <f t="shared" si="49"/>
        <v>ガス業</v>
      </c>
      <c r="D1204" s="29" t="str">
        <f t="shared" si="48"/>
        <v>ガス業</v>
      </c>
      <c r="E1204" s="291" t="str">
        <f t="shared" si="50"/>
        <v>、ガス業</v>
      </c>
      <c r="F1204" s="291"/>
    </row>
    <row r="1205" spans="1:6" ht="23.25" hidden="1" customHeight="1">
      <c r="A1205" s="29" t="s">
        <v>334</v>
      </c>
      <c r="B1205" s="291"/>
      <c r="C1205" s="29" t="str">
        <f t="shared" si="49"/>
        <v/>
      </c>
      <c r="D1205" s="29" t="str">
        <f t="shared" ref="D1205:D1268" si="51">TRIM(C1205)</f>
        <v/>
      </c>
      <c r="E1205" s="291"/>
      <c r="F1205" s="291"/>
    </row>
    <row r="1206" spans="1:6" ht="23.25" hidden="1" customHeight="1">
      <c r="A1206" s="29" t="s">
        <v>334</v>
      </c>
      <c r="B1206" s="303" t="s">
        <v>1340</v>
      </c>
      <c r="C1206" s="294"/>
      <c r="D1206" s="294" t="str">
        <f t="shared" si="51"/>
        <v/>
      </c>
      <c r="E1206" s="296"/>
      <c r="F1206" s="296" t="str">
        <f>E1206&amp;E1207&amp;E1208&amp;E1209&amp;E1210&amp;E1211</f>
        <v>、3400　主として管理事務を行う本社等（34ガス業）、3409　その他の管理，補助的経済活動を行う事業所（34ガス業）、3411　ガス製造工場、3412　ガス供給所</v>
      </c>
    </row>
    <row r="1207" spans="1:6" ht="23.25" hidden="1" customHeight="1">
      <c r="A1207" s="29" t="s">
        <v>334</v>
      </c>
      <c r="B1207" s="302" t="s">
        <v>1341</v>
      </c>
      <c r="C1207" s="29" t="str">
        <f t="shared" ref="C1207:C1270" si="52">MID(B1207,7,50)</f>
        <v>3400　　主として管理事務を行う本社等（34ガス業）</v>
      </c>
      <c r="D1207" s="29" t="str">
        <f t="shared" si="51"/>
        <v>3400　主として管理事務を行う本社等（34ガス業）</v>
      </c>
      <c r="E1207" s="291" t="str">
        <f t="shared" ref="E1207:E1268" si="53">A1207&amp;D1207</f>
        <v>、3400　主として管理事務を行う本社等（34ガス業）</v>
      </c>
      <c r="F1207" s="291"/>
    </row>
    <row r="1208" spans="1:6" ht="23.25" hidden="1" customHeight="1">
      <c r="A1208" s="29" t="s">
        <v>334</v>
      </c>
      <c r="B1208" s="302" t="s">
        <v>1342</v>
      </c>
      <c r="C1208" s="29" t="str">
        <f t="shared" si="52"/>
        <v>3409　　その他の管理，補助的経済活動を行う事業所（34ガス業）</v>
      </c>
      <c r="D1208" s="29" t="str">
        <f t="shared" si="51"/>
        <v>3409　その他の管理，補助的経済活動を行う事業所（34ガス業）</v>
      </c>
      <c r="E1208" s="291" t="str">
        <f t="shared" si="53"/>
        <v>、3409　その他の管理，補助的経済活動を行う事業所（34ガス業）</v>
      </c>
      <c r="F1208" s="291"/>
    </row>
    <row r="1209" spans="1:6" ht="23.25" hidden="1" customHeight="1">
      <c r="A1209" s="29" t="s">
        <v>334</v>
      </c>
      <c r="B1209" s="302" t="s">
        <v>1343</v>
      </c>
      <c r="D1209" s="29" t="str">
        <f t="shared" si="51"/>
        <v/>
      </c>
      <c r="E1209" s="291"/>
      <c r="F1209" s="291"/>
    </row>
    <row r="1210" spans="1:6" ht="23.25" hidden="1" customHeight="1">
      <c r="A1210" s="29" t="s">
        <v>334</v>
      </c>
      <c r="B1210" s="302" t="s">
        <v>1344</v>
      </c>
      <c r="C1210" s="29" t="str">
        <f t="shared" si="52"/>
        <v>3411　　ガス製造工場</v>
      </c>
      <c r="D1210" s="29" t="str">
        <f t="shared" si="51"/>
        <v>3411　ガス製造工場</v>
      </c>
      <c r="E1210" s="291" t="str">
        <f t="shared" si="53"/>
        <v>、3411　ガス製造工場</v>
      </c>
      <c r="F1210" s="291"/>
    </row>
    <row r="1211" spans="1:6" ht="23.25" hidden="1" customHeight="1">
      <c r="A1211" s="29" t="s">
        <v>334</v>
      </c>
      <c r="B1211" s="302" t="s">
        <v>1345</v>
      </c>
      <c r="C1211" s="29" t="str">
        <f t="shared" si="52"/>
        <v>3412　　ガス供給所</v>
      </c>
      <c r="D1211" s="29" t="str">
        <f t="shared" si="51"/>
        <v>3412　ガス供給所</v>
      </c>
      <c r="E1211" s="291" t="str">
        <f t="shared" si="53"/>
        <v>、3412　ガス供給所</v>
      </c>
      <c r="F1211" s="291"/>
    </row>
    <row r="1212" spans="1:6" ht="23.25" hidden="1" customHeight="1">
      <c r="A1212" s="29" t="s">
        <v>334</v>
      </c>
      <c r="B1212" s="291"/>
      <c r="C1212" s="29" t="str">
        <f t="shared" si="52"/>
        <v/>
      </c>
      <c r="D1212" s="29" t="str">
        <f t="shared" si="51"/>
        <v/>
      </c>
      <c r="E1212" s="291"/>
      <c r="F1212" s="291"/>
    </row>
    <row r="1213" spans="1:6" ht="23.25" hidden="1" customHeight="1">
      <c r="A1213" s="29" t="s">
        <v>334</v>
      </c>
      <c r="B1213" s="302" t="s">
        <v>1346</v>
      </c>
      <c r="C1213" s="29" t="str">
        <f t="shared" si="52"/>
        <v>熱供給業</v>
      </c>
      <c r="D1213" s="29" t="str">
        <f t="shared" si="51"/>
        <v>熱供給業</v>
      </c>
      <c r="E1213" s="291" t="str">
        <f t="shared" si="53"/>
        <v>、熱供給業</v>
      </c>
      <c r="F1213" s="291"/>
    </row>
    <row r="1214" spans="1:6" ht="23.25" hidden="1" customHeight="1">
      <c r="A1214" s="29" t="s">
        <v>334</v>
      </c>
      <c r="B1214" s="291"/>
      <c r="C1214" s="29" t="str">
        <f t="shared" si="52"/>
        <v/>
      </c>
      <c r="D1214" s="29" t="str">
        <f t="shared" si="51"/>
        <v/>
      </c>
      <c r="E1214" s="291"/>
      <c r="F1214" s="291"/>
    </row>
    <row r="1215" spans="1:6" ht="23.25" hidden="1" customHeight="1">
      <c r="A1215" s="29" t="s">
        <v>334</v>
      </c>
      <c r="B1215" s="303" t="s">
        <v>1347</v>
      </c>
      <c r="C1215" s="294"/>
      <c r="D1215" s="294" t="str">
        <f t="shared" si="51"/>
        <v/>
      </c>
      <c r="E1215" s="296"/>
      <c r="F1215" s="296" t="str">
        <f>E1215&amp;E1216&amp;E1217&amp;E1218&amp;E1219</f>
        <v>、3500　主として管理事務を行う本社等（35熱供給業）、3509　その他の管理，補助的経済活動を行う事業所（35熱供給業）、3511　熱供給業</v>
      </c>
    </row>
    <row r="1216" spans="1:6" ht="23.25" hidden="1" customHeight="1">
      <c r="A1216" s="29" t="s">
        <v>334</v>
      </c>
      <c r="B1216" s="302" t="s">
        <v>1348</v>
      </c>
      <c r="C1216" s="29" t="str">
        <f t="shared" si="52"/>
        <v>3500　　主として管理事務を行う本社等（35熱供給業）</v>
      </c>
      <c r="D1216" s="29" t="str">
        <f t="shared" si="51"/>
        <v>3500　主として管理事務を行う本社等（35熱供給業）</v>
      </c>
      <c r="E1216" s="291" t="str">
        <f t="shared" si="53"/>
        <v>、3500　主として管理事務を行う本社等（35熱供給業）</v>
      </c>
      <c r="F1216" s="291"/>
    </row>
    <row r="1217" spans="1:6" ht="23.25" hidden="1" customHeight="1">
      <c r="A1217" s="29" t="s">
        <v>334</v>
      </c>
      <c r="B1217" s="302" t="s">
        <v>1349</v>
      </c>
      <c r="C1217" s="29" t="str">
        <f t="shared" si="52"/>
        <v>3509　　その他の管理，補助的経済活動を行う事業所（35熱供給業）</v>
      </c>
      <c r="D1217" s="29" t="str">
        <f t="shared" si="51"/>
        <v>3509　その他の管理，補助的経済活動を行う事業所（35熱供給業）</v>
      </c>
      <c r="E1217" s="291" t="str">
        <f t="shared" si="53"/>
        <v>、3509　その他の管理，補助的経済活動を行う事業所（35熱供給業）</v>
      </c>
      <c r="F1217" s="291"/>
    </row>
    <row r="1218" spans="1:6" ht="23.25" hidden="1" customHeight="1">
      <c r="A1218" s="29" t="s">
        <v>334</v>
      </c>
      <c r="B1218" s="302" t="s">
        <v>1350</v>
      </c>
      <c r="D1218" s="29" t="str">
        <f t="shared" si="51"/>
        <v/>
      </c>
      <c r="E1218" s="291"/>
      <c r="F1218" s="291"/>
    </row>
    <row r="1219" spans="1:6" ht="23.25" hidden="1" customHeight="1">
      <c r="A1219" s="29" t="s">
        <v>334</v>
      </c>
      <c r="B1219" s="302" t="s">
        <v>1351</v>
      </c>
      <c r="C1219" s="29" t="str">
        <f t="shared" si="52"/>
        <v>3511　　熱供給業</v>
      </c>
      <c r="D1219" s="29" t="str">
        <f t="shared" si="51"/>
        <v>3511　熱供給業</v>
      </c>
      <c r="E1219" s="291" t="str">
        <f t="shared" si="53"/>
        <v>、3511　熱供給業</v>
      </c>
      <c r="F1219" s="291"/>
    </row>
    <row r="1220" spans="1:6" ht="23.25" hidden="1" customHeight="1">
      <c r="A1220" s="29" t="s">
        <v>334</v>
      </c>
      <c r="B1220" s="291"/>
      <c r="C1220" s="29" t="str">
        <f t="shared" si="52"/>
        <v/>
      </c>
      <c r="D1220" s="29" t="str">
        <f t="shared" si="51"/>
        <v/>
      </c>
      <c r="E1220" s="291"/>
      <c r="F1220" s="291"/>
    </row>
    <row r="1221" spans="1:6" ht="23.25" hidden="1" customHeight="1">
      <c r="A1221" s="29" t="s">
        <v>334</v>
      </c>
      <c r="B1221" s="302" t="s">
        <v>1352</v>
      </c>
      <c r="C1221" s="29" t="str">
        <f t="shared" si="52"/>
        <v>水道業</v>
      </c>
      <c r="D1221" s="29" t="str">
        <f t="shared" si="51"/>
        <v>水道業</v>
      </c>
      <c r="E1221" s="291" t="str">
        <f t="shared" si="53"/>
        <v>、水道業</v>
      </c>
      <c r="F1221" s="291"/>
    </row>
    <row r="1222" spans="1:6" ht="23.25" hidden="1" customHeight="1">
      <c r="A1222" s="29" t="s">
        <v>334</v>
      </c>
      <c r="B1222" s="291"/>
      <c r="C1222" s="29" t="str">
        <f t="shared" si="52"/>
        <v/>
      </c>
      <c r="D1222" s="29" t="str">
        <f t="shared" si="51"/>
        <v/>
      </c>
      <c r="E1222" s="291"/>
      <c r="F1222" s="291"/>
    </row>
    <row r="1223" spans="1:6" ht="23.25" hidden="1" customHeight="1">
      <c r="A1223" s="29" t="s">
        <v>334</v>
      </c>
      <c r="B1223" s="303" t="s">
        <v>1353</v>
      </c>
      <c r="C1223" s="294"/>
      <c r="D1223" s="294" t="str">
        <f t="shared" si="51"/>
        <v/>
      </c>
      <c r="E1223" s="296"/>
      <c r="F1223" s="296" t="str">
        <f>E1223&amp;E1224&amp;E1225&amp;E1226&amp;E1227&amp;E1228&amp;E1229&amp;E1230&amp;E1231&amp;E1232</f>
        <v>、3600　主として管理事務を行う本社等（36水道業）、3609　その他の管理，補助的経済活動を行う事業所（36水道業）、3611　上水道業、3621　工業用水道業、3631　下水道処理施設維持管理業、3632　下水道管路施設維持管理業</v>
      </c>
    </row>
    <row r="1224" spans="1:6" ht="23.25" hidden="1" customHeight="1">
      <c r="A1224" s="29" t="s">
        <v>334</v>
      </c>
      <c r="B1224" s="302" t="s">
        <v>1354</v>
      </c>
      <c r="C1224" s="29" t="str">
        <f t="shared" si="52"/>
        <v>3600　　主として管理事務を行う本社等（36水道業）</v>
      </c>
      <c r="D1224" s="29" t="str">
        <f t="shared" si="51"/>
        <v>3600　主として管理事務を行う本社等（36水道業）</v>
      </c>
      <c r="E1224" s="291" t="str">
        <f t="shared" si="53"/>
        <v>、3600　主として管理事務を行う本社等（36水道業）</v>
      </c>
      <c r="F1224" s="291"/>
    </row>
    <row r="1225" spans="1:6" ht="23.25" hidden="1" customHeight="1">
      <c r="A1225" s="29" t="s">
        <v>334</v>
      </c>
      <c r="B1225" s="302" t="s">
        <v>1355</v>
      </c>
      <c r="C1225" s="29" t="str">
        <f t="shared" si="52"/>
        <v>3609　　その他の管理，補助的経済活動を行う事業所（36水道業）</v>
      </c>
      <c r="D1225" s="29" t="str">
        <f t="shared" si="51"/>
        <v>3609　その他の管理，補助的経済活動を行う事業所（36水道業）</v>
      </c>
      <c r="E1225" s="291" t="str">
        <f t="shared" si="53"/>
        <v>、3609　その他の管理，補助的経済活動を行う事業所（36水道業）</v>
      </c>
      <c r="F1225" s="291"/>
    </row>
    <row r="1226" spans="1:6" ht="23.25" hidden="1" customHeight="1">
      <c r="A1226" s="29" t="s">
        <v>334</v>
      </c>
      <c r="B1226" s="302" t="s">
        <v>1356</v>
      </c>
      <c r="D1226" s="29" t="str">
        <f t="shared" si="51"/>
        <v/>
      </c>
      <c r="E1226" s="291"/>
      <c r="F1226" s="291"/>
    </row>
    <row r="1227" spans="1:6" ht="23.25" hidden="1" customHeight="1">
      <c r="A1227" s="29" t="s">
        <v>334</v>
      </c>
      <c r="B1227" s="302" t="s">
        <v>1357</v>
      </c>
      <c r="C1227" s="29" t="str">
        <f t="shared" si="52"/>
        <v>3611　　上水道業</v>
      </c>
      <c r="D1227" s="29" t="str">
        <f t="shared" si="51"/>
        <v>3611　上水道業</v>
      </c>
      <c r="E1227" s="291" t="str">
        <f t="shared" si="53"/>
        <v>、3611　上水道業</v>
      </c>
      <c r="F1227" s="291"/>
    </row>
    <row r="1228" spans="1:6" ht="23.25" hidden="1" customHeight="1">
      <c r="A1228" s="29" t="s">
        <v>334</v>
      </c>
      <c r="B1228" s="302" t="s">
        <v>1358</v>
      </c>
      <c r="D1228" s="29" t="str">
        <f t="shared" si="51"/>
        <v/>
      </c>
      <c r="E1228" s="291"/>
      <c r="F1228" s="291"/>
    </row>
    <row r="1229" spans="1:6" ht="23.25" hidden="1" customHeight="1">
      <c r="A1229" s="29" t="s">
        <v>334</v>
      </c>
      <c r="B1229" s="302" t="s">
        <v>1359</v>
      </c>
      <c r="C1229" s="29" t="str">
        <f t="shared" si="52"/>
        <v>3621　　工業用水道業</v>
      </c>
      <c r="D1229" s="29" t="str">
        <f t="shared" si="51"/>
        <v>3621　工業用水道業</v>
      </c>
      <c r="E1229" s="291" t="str">
        <f t="shared" si="53"/>
        <v>、3621　工業用水道業</v>
      </c>
      <c r="F1229" s="291"/>
    </row>
    <row r="1230" spans="1:6" ht="23.25" hidden="1" customHeight="1">
      <c r="A1230" s="29" t="s">
        <v>334</v>
      </c>
      <c r="B1230" s="302" t="s">
        <v>1360</v>
      </c>
      <c r="D1230" s="29" t="str">
        <f t="shared" si="51"/>
        <v/>
      </c>
      <c r="E1230" s="291"/>
      <c r="F1230" s="291"/>
    </row>
    <row r="1231" spans="1:6" ht="23.25" hidden="1" customHeight="1">
      <c r="A1231" s="29" t="s">
        <v>334</v>
      </c>
      <c r="B1231" s="302" t="s">
        <v>1361</v>
      </c>
      <c r="C1231" s="29" t="str">
        <f t="shared" si="52"/>
        <v>3631　　下水道処理施設維持管理業</v>
      </c>
      <c r="D1231" s="29" t="str">
        <f t="shared" si="51"/>
        <v>3631　下水道処理施設維持管理業</v>
      </c>
      <c r="E1231" s="291" t="str">
        <f t="shared" si="53"/>
        <v>、3631　下水道処理施設維持管理業</v>
      </c>
      <c r="F1231" s="291"/>
    </row>
    <row r="1232" spans="1:6" ht="23.25" hidden="1" customHeight="1">
      <c r="A1232" s="29" t="s">
        <v>334</v>
      </c>
      <c r="B1232" s="302" t="s">
        <v>1362</v>
      </c>
      <c r="C1232" s="29" t="str">
        <f t="shared" si="52"/>
        <v>3632　　下水道管路施設維持管理業</v>
      </c>
      <c r="D1232" s="29" t="str">
        <f t="shared" si="51"/>
        <v>3632　下水道管路施設維持管理業</v>
      </c>
      <c r="E1232" s="291" t="str">
        <f t="shared" si="53"/>
        <v>、3632　下水道管路施設維持管理業</v>
      </c>
      <c r="F1232" s="291"/>
    </row>
    <row r="1233" spans="1:6" ht="23.25" hidden="1" customHeight="1">
      <c r="A1233" s="29" t="s">
        <v>334</v>
      </c>
      <c r="B1233" s="291"/>
      <c r="C1233" s="29" t="str">
        <f t="shared" si="52"/>
        <v/>
      </c>
      <c r="D1233" s="29" t="str">
        <f t="shared" si="51"/>
        <v/>
      </c>
      <c r="E1233" s="291"/>
      <c r="F1233" s="291"/>
    </row>
    <row r="1234" spans="1:6" ht="23.25" hidden="1" customHeight="1">
      <c r="A1234" s="29" t="s">
        <v>334</v>
      </c>
      <c r="B1234" s="300" t="s">
        <v>379</v>
      </c>
      <c r="D1234" s="29" t="str">
        <f t="shared" si="51"/>
        <v/>
      </c>
      <c r="E1234" s="291"/>
      <c r="F1234" s="291"/>
    </row>
    <row r="1235" spans="1:6" ht="23.25" hidden="1" customHeight="1">
      <c r="A1235" s="29" t="s">
        <v>334</v>
      </c>
      <c r="B1235" s="301"/>
      <c r="C1235" s="29" t="str">
        <f t="shared" si="52"/>
        <v/>
      </c>
      <c r="D1235" s="29" t="str">
        <f t="shared" si="51"/>
        <v/>
      </c>
      <c r="E1235" s="291"/>
      <c r="F1235" s="291"/>
    </row>
    <row r="1236" spans="1:6" ht="23.25" hidden="1" customHeight="1">
      <c r="A1236" s="29" t="s">
        <v>334</v>
      </c>
      <c r="B1236" s="301"/>
      <c r="C1236" s="29" t="str">
        <f t="shared" si="52"/>
        <v/>
      </c>
      <c r="D1236" s="29" t="str">
        <f t="shared" si="51"/>
        <v/>
      </c>
      <c r="E1236" s="291"/>
      <c r="F1236" s="291"/>
    </row>
    <row r="1237" spans="1:6" ht="23.25" hidden="1" customHeight="1">
      <c r="A1237" s="29" t="s">
        <v>334</v>
      </c>
      <c r="B1237" s="290" t="s">
        <v>1363</v>
      </c>
      <c r="C1237" s="29" t="str">
        <f t="shared" si="52"/>
        <v>情報通信業（詳細：PDF形式）</v>
      </c>
      <c r="D1237" s="29" t="str">
        <f t="shared" si="51"/>
        <v>情報通信業（詳細：PDF形式）</v>
      </c>
      <c r="E1237" s="291" t="str">
        <f t="shared" si="53"/>
        <v>、情報通信業（詳細：PDF形式）</v>
      </c>
      <c r="F1237" s="291"/>
    </row>
    <row r="1238" spans="1:6" ht="23.25" hidden="1" customHeight="1">
      <c r="A1238" s="29" t="s">
        <v>334</v>
      </c>
      <c r="B1238" s="291"/>
      <c r="C1238" s="29" t="str">
        <f t="shared" si="52"/>
        <v/>
      </c>
      <c r="D1238" s="29" t="str">
        <f t="shared" si="51"/>
        <v/>
      </c>
      <c r="E1238" s="291"/>
      <c r="F1238" s="291"/>
    </row>
    <row r="1239" spans="1:6" ht="23.25" hidden="1" customHeight="1">
      <c r="A1239" s="29" t="s">
        <v>334</v>
      </c>
      <c r="B1239" s="302" t="s">
        <v>1364</v>
      </c>
      <c r="C1239" s="29" t="str">
        <f t="shared" si="52"/>
        <v>通信業</v>
      </c>
      <c r="D1239" s="29" t="str">
        <f t="shared" si="51"/>
        <v>通信業</v>
      </c>
      <c r="E1239" s="291" t="str">
        <f t="shared" si="53"/>
        <v>、通信業</v>
      </c>
      <c r="F1239" s="291"/>
    </row>
    <row r="1240" spans="1:6" ht="23.25" hidden="1" customHeight="1">
      <c r="A1240" s="29" t="s">
        <v>334</v>
      </c>
      <c r="B1240" s="291"/>
      <c r="C1240" s="29" t="str">
        <f t="shared" si="52"/>
        <v/>
      </c>
      <c r="D1240" s="29" t="str">
        <f t="shared" si="51"/>
        <v/>
      </c>
      <c r="E1240" s="291"/>
      <c r="F1240" s="291"/>
    </row>
    <row r="1241" spans="1:6" ht="23.25" hidden="1" customHeight="1">
      <c r="A1241" s="29" t="s">
        <v>334</v>
      </c>
      <c r="B1241" s="303" t="s">
        <v>1365</v>
      </c>
      <c r="C1241" s="294"/>
      <c r="D1241" s="294" t="str">
        <f t="shared" si="51"/>
        <v/>
      </c>
      <c r="E1241" s="296"/>
      <c r="F1241" s="296" t="str">
        <f>E1241&amp;E1242&amp;E1243&amp;E1244&amp;E1245&amp;E1246&amp;E1247&amp;E1248&amp;E1249&amp;E1250&amp;E1251&amp;E1252</f>
        <v>、3700　主として管理事務を行う本社等（37通信業）、3709　その他の管理，補助的経済活動を行う事業所（37通信業）、3711　地域電気通信業（有線放送電話業を除く）、3712　長距離電気通信業、3713　有線放送電話業、3719　その他の固定電気通信業、3721　移動電気通信業、3731　電気通信に附帯するサービス業</v>
      </c>
    </row>
    <row r="1242" spans="1:6" ht="23.25" hidden="1" customHeight="1">
      <c r="A1242" s="29" t="s">
        <v>334</v>
      </c>
      <c r="B1242" s="302" t="s">
        <v>1366</v>
      </c>
      <c r="C1242" s="29" t="str">
        <f t="shared" si="52"/>
        <v>3700　　主として管理事務を行う本社等（37通信業）</v>
      </c>
      <c r="D1242" s="29" t="str">
        <f t="shared" si="51"/>
        <v>3700　主として管理事務を行う本社等（37通信業）</v>
      </c>
      <c r="E1242" s="291" t="str">
        <f t="shared" si="53"/>
        <v>、3700　主として管理事務を行う本社等（37通信業）</v>
      </c>
      <c r="F1242" s="291"/>
    </row>
    <row r="1243" spans="1:6" ht="23.25" hidden="1" customHeight="1">
      <c r="A1243" s="29" t="s">
        <v>334</v>
      </c>
      <c r="B1243" s="302" t="s">
        <v>1367</v>
      </c>
      <c r="C1243" s="29" t="str">
        <f t="shared" si="52"/>
        <v>3709　　その他の管理，補助的経済活動を行う事業所（37通信業）</v>
      </c>
      <c r="D1243" s="29" t="str">
        <f t="shared" si="51"/>
        <v>3709　その他の管理，補助的経済活動を行う事業所（37通信業）</v>
      </c>
      <c r="E1243" s="291" t="str">
        <f t="shared" si="53"/>
        <v>、3709　その他の管理，補助的経済活動を行う事業所（37通信業）</v>
      </c>
      <c r="F1243" s="291"/>
    </row>
    <row r="1244" spans="1:6" ht="23.25" hidden="1" customHeight="1">
      <c r="A1244" s="29" t="s">
        <v>334</v>
      </c>
      <c r="B1244" s="302" t="s">
        <v>1368</v>
      </c>
      <c r="D1244" s="29" t="str">
        <f t="shared" si="51"/>
        <v/>
      </c>
      <c r="E1244" s="291"/>
      <c r="F1244" s="291"/>
    </row>
    <row r="1245" spans="1:6" ht="23.25" hidden="1" customHeight="1">
      <c r="A1245" s="29" t="s">
        <v>334</v>
      </c>
      <c r="B1245" s="302" t="s">
        <v>1369</v>
      </c>
      <c r="C1245" s="29" t="str">
        <f t="shared" si="52"/>
        <v>3711　　地域電気通信業（有線放送電話業を除く）</v>
      </c>
      <c r="D1245" s="29" t="str">
        <f t="shared" si="51"/>
        <v>3711　地域電気通信業（有線放送電話業を除く）</v>
      </c>
      <c r="E1245" s="291" t="str">
        <f t="shared" si="53"/>
        <v>、3711　地域電気通信業（有線放送電話業を除く）</v>
      </c>
      <c r="F1245" s="291"/>
    </row>
    <row r="1246" spans="1:6" ht="23.25" hidden="1" customHeight="1">
      <c r="A1246" s="29" t="s">
        <v>334</v>
      </c>
      <c r="B1246" s="302" t="s">
        <v>1370</v>
      </c>
      <c r="C1246" s="29" t="str">
        <f t="shared" si="52"/>
        <v>3712　　長距離電気通信業</v>
      </c>
      <c r="D1246" s="29" t="str">
        <f t="shared" si="51"/>
        <v>3712　長距離電気通信業</v>
      </c>
      <c r="E1246" s="291" t="str">
        <f t="shared" si="53"/>
        <v>、3712　長距離電気通信業</v>
      </c>
      <c r="F1246" s="291"/>
    </row>
    <row r="1247" spans="1:6" ht="23.25" hidden="1" customHeight="1">
      <c r="A1247" s="29" t="s">
        <v>334</v>
      </c>
      <c r="B1247" s="302" t="s">
        <v>1371</v>
      </c>
      <c r="C1247" s="29" t="str">
        <f t="shared" si="52"/>
        <v>3713　　有線放送電話業</v>
      </c>
      <c r="D1247" s="29" t="str">
        <f t="shared" si="51"/>
        <v>3713　有線放送電話業</v>
      </c>
      <c r="E1247" s="291" t="str">
        <f t="shared" si="53"/>
        <v>、3713　有線放送電話業</v>
      </c>
      <c r="F1247" s="291"/>
    </row>
    <row r="1248" spans="1:6" ht="23.25" hidden="1" customHeight="1">
      <c r="A1248" s="29" t="s">
        <v>334</v>
      </c>
      <c r="B1248" s="302" t="s">
        <v>1372</v>
      </c>
      <c r="C1248" s="29" t="str">
        <f t="shared" si="52"/>
        <v>3719　　その他の固定電気通信業</v>
      </c>
      <c r="D1248" s="29" t="str">
        <f t="shared" si="51"/>
        <v>3719　その他の固定電気通信業</v>
      </c>
      <c r="E1248" s="291" t="str">
        <f t="shared" si="53"/>
        <v>、3719　その他の固定電気通信業</v>
      </c>
      <c r="F1248" s="291"/>
    </row>
    <row r="1249" spans="1:6" ht="23.25" hidden="1" customHeight="1">
      <c r="A1249" s="29" t="s">
        <v>334</v>
      </c>
      <c r="B1249" s="302" t="s">
        <v>1373</v>
      </c>
      <c r="D1249" s="29" t="str">
        <f t="shared" si="51"/>
        <v/>
      </c>
      <c r="E1249" s="291"/>
      <c r="F1249" s="291"/>
    </row>
    <row r="1250" spans="1:6" ht="23.25" hidden="1" customHeight="1">
      <c r="A1250" s="29" t="s">
        <v>334</v>
      </c>
      <c r="B1250" s="302" t="s">
        <v>1374</v>
      </c>
      <c r="C1250" s="29" t="str">
        <f t="shared" si="52"/>
        <v>3721　　移動電気通信業</v>
      </c>
      <c r="D1250" s="29" t="str">
        <f t="shared" si="51"/>
        <v>3721　移動電気通信業</v>
      </c>
      <c r="E1250" s="291" t="str">
        <f t="shared" si="53"/>
        <v>、3721　移動電気通信業</v>
      </c>
      <c r="F1250" s="291"/>
    </row>
    <row r="1251" spans="1:6" ht="23.25" hidden="1" customHeight="1">
      <c r="A1251" s="29" t="s">
        <v>334</v>
      </c>
      <c r="B1251" s="302" t="s">
        <v>1375</v>
      </c>
      <c r="D1251" s="29" t="str">
        <f t="shared" si="51"/>
        <v/>
      </c>
      <c r="E1251" s="291"/>
      <c r="F1251" s="291"/>
    </row>
    <row r="1252" spans="1:6" ht="23.25" hidden="1" customHeight="1">
      <c r="A1252" s="29" t="s">
        <v>334</v>
      </c>
      <c r="B1252" s="302" t="s">
        <v>1376</v>
      </c>
      <c r="C1252" s="29" t="str">
        <f t="shared" si="52"/>
        <v>3731　　電気通信に附帯するサービス業</v>
      </c>
      <c r="D1252" s="29" t="str">
        <f t="shared" si="51"/>
        <v>3731　電気通信に附帯するサービス業</v>
      </c>
      <c r="E1252" s="291" t="str">
        <f t="shared" si="53"/>
        <v>、3731　電気通信に附帯するサービス業</v>
      </c>
      <c r="F1252" s="291"/>
    </row>
    <row r="1253" spans="1:6" ht="23.25" hidden="1" customHeight="1">
      <c r="A1253" s="29" t="s">
        <v>334</v>
      </c>
      <c r="B1253" s="291"/>
      <c r="C1253" s="29" t="str">
        <f t="shared" si="52"/>
        <v/>
      </c>
      <c r="D1253" s="29" t="str">
        <f t="shared" si="51"/>
        <v/>
      </c>
      <c r="E1253" s="291"/>
      <c r="F1253" s="291"/>
    </row>
    <row r="1254" spans="1:6" ht="23.25" hidden="1" customHeight="1">
      <c r="A1254" s="29" t="s">
        <v>334</v>
      </c>
      <c r="B1254" s="302" t="s">
        <v>1377</v>
      </c>
      <c r="C1254" s="29" t="str">
        <f t="shared" si="52"/>
        <v>放送業</v>
      </c>
      <c r="D1254" s="29" t="str">
        <f t="shared" si="51"/>
        <v>放送業</v>
      </c>
      <c r="E1254" s="291" t="str">
        <f t="shared" si="53"/>
        <v>、放送業</v>
      </c>
      <c r="F1254" s="291"/>
    </row>
    <row r="1255" spans="1:6" ht="23.25" hidden="1" customHeight="1">
      <c r="A1255" s="29" t="s">
        <v>334</v>
      </c>
      <c r="B1255" s="291"/>
      <c r="C1255" s="29" t="str">
        <f t="shared" si="52"/>
        <v/>
      </c>
      <c r="D1255" s="29" t="str">
        <f t="shared" si="51"/>
        <v/>
      </c>
      <c r="E1255" s="291"/>
      <c r="F1255" s="291"/>
    </row>
    <row r="1256" spans="1:6" ht="23.25" hidden="1" customHeight="1">
      <c r="A1256" s="29" t="s">
        <v>334</v>
      </c>
      <c r="B1256" s="303" t="s">
        <v>1378</v>
      </c>
      <c r="C1256" s="294"/>
      <c r="D1256" s="294" t="str">
        <f t="shared" si="51"/>
        <v/>
      </c>
      <c r="E1256" s="296"/>
      <c r="F1256" s="296" t="str">
        <f>E1256&amp;E1257&amp;E1258&amp;E1259&amp;E1260&amp;E1261&amp;E1262&amp;E1263&amp;E1264&amp;E1265&amp;E1266&amp;E1267&amp;E1268</f>
        <v>、3800　主として管理事務を行う本社等（38放送業）、3809　その他の管理，補助的経済活動を行う事業所（38放送業）、3811　公共放送業（有線放送業を除く）、3821　テレビジョン放送業（衛星放送業を除く）、3822　ラジオ放送業（衛星放送業を除く）、3823　衛星放送業、3829　その他の民間放送業、3831　有線テレビジョン放送業、3832　有線ラジオ放送業</v>
      </c>
    </row>
    <row r="1257" spans="1:6" ht="23.25" hidden="1" customHeight="1">
      <c r="A1257" s="29" t="s">
        <v>334</v>
      </c>
      <c r="B1257" s="302" t="s">
        <v>1379</v>
      </c>
      <c r="C1257" s="29" t="str">
        <f t="shared" si="52"/>
        <v>3800　　主として管理事務を行う本社等（38放送業）</v>
      </c>
      <c r="D1257" s="29" t="str">
        <f t="shared" si="51"/>
        <v>3800　主として管理事務を行う本社等（38放送業）</v>
      </c>
      <c r="E1257" s="291" t="str">
        <f t="shared" si="53"/>
        <v>、3800　主として管理事務を行う本社等（38放送業）</v>
      </c>
      <c r="F1257" s="291"/>
    </row>
    <row r="1258" spans="1:6" ht="23.25" hidden="1" customHeight="1">
      <c r="A1258" s="29" t="s">
        <v>334</v>
      </c>
      <c r="B1258" s="302" t="s">
        <v>1380</v>
      </c>
      <c r="C1258" s="29" t="str">
        <f t="shared" si="52"/>
        <v>3809　　その他の管理，補助的経済活動を行う事業所（38放送業）</v>
      </c>
      <c r="D1258" s="29" t="str">
        <f t="shared" si="51"/>
        <v>3809　その他の管理，補助的経済活動を行う事業所（38放送業）</v>
      </c>
      <c r="E1258" s="291" t="str">
        <f t="shared" si="53"/>
        <v>、3809　その他の管理，補助的経済活動を行う事業所（38放送業）</v>
      </c>
      <c r="F1258" s="291"/>
    </row>
    <row r="1259" spans="1:6" ht="23.25" hidden="1" customHeight="1">
      <c r="A1259" s="29" t="s">
        <v>334</v>
      </c>
      <c r="B1259" s="302" t="s">
        <v>1381</v>
      </c>
      <c r="D1259" s="29" t="str">
        <f t="shared" si="51"/>
        <v/>
      </c>
      <c r="E1259" s="291"/>
      <c r="F1259" s="291"/>
    </row>
    <row r="1260" spans="1:6" ht="23.25" hidden="1" customHeight="1">
      <c r="A1260" s="29" t="s">
        <v>334</v>
      </c>
      <c r="B1260" s="302" t="s">
        <v>1382</v>
      </c>
      <c r="C1260" s="29" t="str">
        <f t="shared" si="52"/>
        <v>3811　　公共放送業（有線放送業を除く）</v>
      </c>
      <c r="D1260" s="29" t="str">
        <f t="shared" si="51"/>
        <v>3811　公共放送業（有線放送業を除く）</v>
      </c>
      <c r="E1260" s="291" t="str">
        <f t="shared" si="53"/>
        <v>、3811　公共放送業（有線放送業を除く）</v>
      </c>
      <c r="F1260" s="291"/>
    </row>
    <row r="1261" spans="1:6" ht="23.25" hidden="1" customHeight="1">
      <c r="A1261" s="29" t="s">
        <v>334</v>
      </c>
      <c r="B1261" s="302" t="s">
        <v>1383</v>
      </c>
      <c r="D1261" s="29" t="str">
        <f t="shared" si="51"/>
        <v/>
      </c>
      <c r="E1261" s="291"/>
      <c r="F1261" s="291"/>
    </row>
    <row r="1262" spans="1:6" ht="23.25" hidden="1" customHeight="1">
      <c r="A1262" s="29" t="s">
        <v>334</v>
      </c>
      <c r="B1262" s="302" t="s">
        <v>1384</v>
      </c>
      <c r="C1262" s="29" t="str">
        <f t="shared" si="52"/>
        <v>3821　　テレビジョン放送業（衛星放送業を除く）</v>
      </c>
      <c r="D1262" s="29" t="str">
        <f t="shared" si="51"/>
        <v>3821　テレビジョン放送業（衛星放送業を除く）</v>
      </c>
      <c r="E1262" s="291" t="str">
        <f t="shared" si="53"/>
        <v>、3821　テレビジョン放送業（衛星放送業を除く）</v>
      </c>
      <c r="F1262" s="291"/>
    </row>
    <row r="1263" spans="1:6" ht="23.25" hidden="1" customHeight="1">
      <c r="A1263" s="29" t="s">
        <v>334</v>
      </c>
      <c r="B1263" s="302" t="s">
        <v>1385</v>
      </c>
      <c r="C1263" s="29" t="str">
        <f t="shared" si="52"/>
        <v>3822　　ラジオ放送業（衛星放送業を除く）</v>
      </c>
      <c r="D1263" s="29" t="str">
        <f t="shared" si="51"/>
        <v>3822　ラジオ放送業（衛星放送業を除く）</v>
      </c>
      <c r="E1263" s="291" t="str">
        <f t="shared" si="53"/>
        <v>、3822　ラジオ放送業（衛星放送業を除く）</v>
      </c>
      <c r="F1263" s="291"/>
    </row>
    <row r="1264" spans="1:6" ht="23.25" hidden="1" customHeight="1">
      <c r="A1264" s="29" t="s">
        <v>334</v>
      </c>
      <c r="B1264" s="302" t="s">
        <v>1386</v>
      </c>
      <c r="C1264" s="29" t="str">
        <f t="shared" si="52"/>
        <v>3823　　衛星放送業</v>
      </c>
      <c r="D1264" s="29" t="str">
        <f t="shared" si="51"/>
        <v>3823　衛星放送業</v>
      </c>
      <c r="E1264" s="291" t="str">
        <f t="shared" si="53"/>
        <v>、3823　衛星放送業</v>
      </c>
      <c r="F1264" s="291"/>
    </row>
    <row r="1265" spans="1:6" ht="23.25" hidden="1" customHeight="1">
      <c r="A1265" s="29" t="s">
        <v>334</v>
      </c>
      <c r="B1265" s="302" t="s">
        <v>1387</v>
      </c>
      <c r="C1265" s="29" t="str">
        <f t="shared" si="52"/>
        <v>3829　　その他の民間放送業</v>
      </c>
      <c r="D1265" s="29" t="str">
        <f t="shared" si="51"/>
        <v>3829　その他の民間放送業</v>
      </c>
      <c r="E1265" s="291" t="str">
        <f t="shared" si="53"/>
        <v>、3829　その他の民間放送業</v>
      </c>
      <c r="F1265" s="291"/>
    </row>
    <row r="1266" spans="1:6" ht="23.25" hidden="1" customHeight="1">
      <c r="A1266" s="29" t="s">
        <v>334</v>
      </c>
      <c r="B1266" s="302" t="s">
        <v>1388</v>
      </c>
      <c r="D1266" s="29" t="str">
        <f t="shared" si="51"/>
        <v/>
      </c>
      <c r="E1266" s="291"/>
      <c r="F1266" s="291"/>
    </row>
    <row r="1267" spans="1:6" ht="23.25" hidden="1" customHeight="1">
      <c r="A1267" s="29" t="s">
        <v>334</v>
      </c>
      <c r="B1267" s="302" t="s">
        <v>1389</v>
      </c>
      <c r="C1267" s="29" t="str">
        <f t="shared" si="52"/>
        <v>3831　　有線テレビジョン放送業</v>
      </c>
      <c r="D1267" s="29" t="str">
        <f t="shared" si="51"/>
        <v>3831　有線テレビジョン放送業</v>
      </c>
      <c r="E1267" s="291" t="str">
        <f t="shared" si="53"/>
        <v>、3831　有線テレビジョン放送業</v>
      </c>
      <c r="F1267" s="291"/>
    </row>
    <row r="1268" spans="1:6" ht="23.25" hidden="1" customHeight="1">
      <c r="A1268" s="29" t="s">
        <v>334</v>
      </c>
      <c r="B1268" s="302" t="s">
        <v>1390</v>
      </c>
      <c r="C1268" s="29" t="str">
        <f t="shared" si="52"/>
        <v>3832　　有線ラジオ放送業</v>
      </c>
      <c r="D1268" s="29" t="str">
        <f t="shared" si="51"/>
        <v>3832　有線ラジオ放送業</v>
      </c>
      <c r="E1268" s="291" t="str">
        <f t="shared" si="53"/>
        <v>、3832　有線ラジオ放送業</v>
      </c>
      <c r="F1268" s="291"/>
    </row>
    <row r="1269" spans="1:6" ht="23.25" hidden="1" customHeight="1">
      <c r="A1269" s="29" t="s">
        <v>334</v>
      </c>
      <c r="B1269" s="291"/>
      <c r="C1269" s="29" t="str">
        <f t="shared" si="52"/>
        <v/>
      </c>
      <c r="D1269" s="29" t="str">
        <f t="shared" ref="D1269:D1332" si="54">TRIM(C1269)</f>
        <v/>
      </c>
      <c r="E1269" s="291"/>
      <c r="F1269" s="291"/>
    </row>
    <row r="1270" spans="1:6" ht="23.25" hidden="1" customHeight="1">
      <c r="A1270" s="29" t="s">
        <v>334</v>
      </c>
      <c r="B1270" s="302" t="s">
        <v>1391</v>
      </c>
      <c r="C1270" s="29" t="str">
        <f t="shared" si="52"/>
        <v>情報サービス業</v>
      </c>
      <c r="D1270" s="29" t="str">
        <f t="shared" si="54"/>
        <v>情報サービス業</v>
      </c>
      <c r="E1270" s="291" t="str">
        <f t="shared" ref="E1270:E1333" si="55">A1270&amp;D1270</f>
        <v>、情報サービス業</v>
      </c>
      <c r="F1270" s="291"/>
    </row>
    <row r="1271" spans="1:6" ht="23.25" hidden="1" customHeight="1">
      <c r="A1271" s="29" t="s">
        <v>334</v>
      </c>
      <c r="B1271" s="291"/>
      <c r="C1271" s="29" t="str">
        <f t="shared" ref="C1271:C1334" si="56">MID(B1271,7,50)</f>
        <v/>
      </c>
      <c r="D1271" s="29" t="str">
        <f t="shared" si="54"/>
        <v/>
      </c>
      <c r="E1271" s="291"/>
      <c r="F1271" s="291"/>
    </row>
    <row r="1272" spans="1:6" ht="23.25" hidden="1" customHeight="1">
      <c r="A1272" s="29" t="s">
        <v>334</v>
      </c>
      <c r="B1272" s="303" t="s">
        <v>1392</v>
      </c>
      <c r="C1272" s="294"/>
      <c r="D1272" s="294" t="str">
        <f t="shared" si="54"/>
        <v/>
      </c>
      <c r="E1272" s="296"/>
      <c r="F1272" s="296" t="str">
        <f>E1272&amp;E1273&amp;E1274&amp;E1275&amp;E1276&amp;E1277&amp;E1278&amp;E1279&amp;E1280&amp;E1281&amp;E1282&amp;E1283</f>
        <v>、3900　主として管理事務を行う本社等（39情報サービス業）、3909　その他の管理，補助的経済活動を行う事業所（39情報サービス業）、3911　受託開発ソフトウェア業、3912　組込みソフトウェア業、3913　パッケージソフトウェア業、3914　ゲームソフトウェア業、3921　情報処理サービス業、3922　情報提供サービス業、3929　その他の情報処理・提供サービス業</v>
      </c>
    </row>
    <row r="1273" spans="1:6" ht="23.25" hidden="1" customHeight="1">
      <c r="A1273" s="29" t="s">
        <v>334</v>
      </c>
      <c r="B1273" s="302" t="s">
        <v>1393</v>
      </c>
      <c r="C1273" s="29" t="str">
        <f t="shared" si="56"/>
        <v>3900　　主として管理事務を行う本社等（39情報サービス業）</v>
      </c>
      <c r="D1273" s="29" t="str">
        <f t="shared" si="54"/>
        <v>3900　主として管理事務を行う本社等（39情報サービス業）</v>
      </c>
      <c r="E1273" s="291" t="str">
        <f t="shared" si="55"/>
        <v>、3900　主として管理事務を行う本社等（39情報サービス業）</v>
      </c>
      <c r="F1273" s="291"/>
    </row>
    <row r="1274" spans="1:6" ht="23.25" hidden="1" customHeight="1">
      <c r="A1274" s="29" t="s">
        <v>334</v>
      </c>
      <c r="B1274" s="302" t="s">
        <v>1394</v>
      </c>
      <c r="C1274" s="29" t="str">
        <f t="shared" si="56"/>
        <v>3909　　その他の管理，補助的経済活動を行う事業所（39情報サービス業）</v>
      </c>
      <c r="D1274" s="29" t="str">
        <f t="shared" si="54"/>
        <v>3909　その他の管理，補助的経済活動を行う事業所（39情報サービス業）</v>
      </c>
      <c r="E1274" s="291" t="str">
        <f t="shared" si="55"/>
        <v>、3909　その他の管理，補助的経済活動を行う事業所（39情報サービス業）</v>
      </c>
      <c r="F1274" s="291"/>
    </row>
    <row r="1275" spans="1:6" ht="23.25" hidden="1" customHeight="1">
      <c r="A1275" s="29" t="s">
        <v>334</v>
      </c>
      <c r="B1275" s="302" t="s">
        <v>1395</v>
      </c>
      <c r="D1275" s="29" t="str">
        <f t="shared" si="54"/>
        <v/>
      </c>
      <c r="E1275" s="291"/>
      <c r="F1275" s="291"/>
    </row>
    <row r="1276" spans="1:6" ht="23.25" hidden="1" customHeight="1">
      <c r="A1276" s="29" t="s">
        <v>334</v>
      </c>
      <c r="B1276" s="302" t="s">
        <v>1396</v>
      </c>
      <c r="C1276" s="29" t="str">
        <f t="shared" si="56"/>
        <v>3911　　受託開発ソフトウェア業</v>
      </c>
      <c r="D1276" s="29" t="str">
        <f t="shared" si="54"/>
        <v>3911　受託開発ソフトウェア業</v>
      </c>
      <c r="E1276" s="291" t="str">
        <f t="shared" si="55"/>
        <v>、3911　受託開発ソフトウェア業</v>
      </c>
      <c r="F1276" s="291"/>
    </row>
    <row r="1277" spans="1:6" ht="23.25" hidden="1" customHeight="1">
      <c r="A1277" s="29" t="s">
        <v>334</v>
      </c>
      <c r="B1277" s="302" t="s">
        <v>1397</v>
      </c>
      <c r="C1277" s="29" t="str">
        <f t="shared" si="56"/>
        <v>3912　　組込みソフトウェア業</v>
      </c>
      <c r="D1277" s="29" t="str">
        <f t="shared" si="54"/>
        <v>3912　組込みソフトウェア業</v>
      </c>
      <c r="E1277" s="291" t="str">
        <f t="shared" si="55"/>
        <v>、3912　組込みソフトウェア業</v>
      </c>
      <c r="F1277" s="291"/>
    </row>
    <row r="1278" spans="1:6" ht="23.25" hidden="1" customHeight="1">
      <c r="A1278" s="29" t="s">
        <v>334</v>
      </c>
      <c r="B1278" s="302" t="s">
        <v>1398</v>
      </c>
      <c r="C1278" s="29" t="str">
        <f t="shared" si="56"/>
        <v>3913　　パッケージソフトウェア業</v>
      </c>
      <c r="D1278" s="29" t="str">
        <f t="shared" si="54"/>
        <v>3913　パッケージソフトウェア業</v>
      </c>
      <c r="E1278" s="291" t="str">
        <f t="shared" si="55"/>
        <v>、3913　パッケージソフトウェア業</v>
      </c>
      <c r="F1278" s="291"/>
    </row>
    <row r="1279" spans="1:6" ht="23.25" hidden="1" customHeight="1">
      <c r="A1279" s="29" t="s">
        <v>334</v>
      </c>
      <c r="B1279" s="302" t="s">
        <v>1399</v>
      </c>
      <c r="C1279" s="29" t="str">
        <f t="shared" si="56"/>
        <v>3914　　ゲームソフトウェア業</v>
      </c>
      <c r="D1279" s="29" t="str">
        <f t="shared" si="54"/>
        <v>3914　ゲームソフトウェア業</v>
      </c>
      <c r="E1279" s="291" t="str">
        <f t="shared" si="55"/>
        <v>、3914　ゲームソフトウェア業</v>
      </c>
      <c r="F1279" s="291"/>
    </row>
    <row r="1280" spans="1:6" ht="23.25" hidden="1" customHeight="1">
      <c r="A1280" s="29" t="s">
        <v>334</v>
      </c>
      <c r="B1280" s="302" t="s">
        <v>1400</v>
      </c>
      <c r="D1280" s="29" t="str">
        <f t="shared" si="54"/>
        <v/>
      </c>
      <c r="E1280" s="291"/>
      <c r="F1280" s="291"/>
    </row>
    <row r="1281" spans="1:6" ht="23.25" hidden="1" customHeight="1">
      <c r="A1281" s="29" t="s">
        <v>334</v>
      </c>
      <c r="B1281" s="302" t="s">
        <v>1401</v>
      </c>
      <c r="C1281" s="29" t="str">
        <f t="shared" si="56"/>
        <v>3921　　情報処理サービス業</v>
      </c>
      <c r="D1281" s="29" t="str">
        <f t="shared" si="54"/>
        <v>3921　情報処理サービス業</v>
      </c>
      <c r="E1281" s="291" t="str">
        <f t="shared" si="55"/>
        <v>、3921　情報処理サービス業</v>
      </c>
      <c r="F1281" s="291"/>
    </row>
    <row r="1282" spans="1:6" ht="23.25" hidden="1" customHeight="1">
      <c r="A1282" s="29" t="s">
        <v>334</v>
      </c>
      <c r="B1282" s="302" t="s">
        <v>1402</v>
      </c>
      <c r="C1282" s="29" t="str">
        <f t="shared" si="56"/>
        <v>3922　　情報提供サービス業</v>
      </c>
      <c r="D1282" s="29" t="str">
        <f t="shared" si="54"/>
        <v>3922　情報提供サービス業</v>
      </c>
      <c r="E1282" s="291" t="str">
        <f t="shared" si="55"/>
        <v>、3922　情報提供サービス業</v>
      </c>
      <c r="F1282" s="291"/>
    </row>
    <row r="1283" spans="1:6" ht="23.25" hidden="1" customHeight="1">
      <c r="A1283" s="29" t="s">
        <v>334</v>
      </c>
      <c r="B1283" s="302" t="s">
        <v>1403</v>
      </c>
      <c r="C1283" s="29" t="str">
        <f t="shared" si="56"/>
        <v>3929　　その他の情報処理・提供サービス業</v>
      </c>
      <c r="D1283" s="29" t="str">
        <f t="shared" si="54"/>
        <v>3929　その他の情報処理・提供サービス業</v>
      </c>
      <c r="E1283" s="291" t="str">
        <f t="shared" si="55"/>
        <v>、3929　その他の情報処理・提供サービス業</v>
      </c>
      <c r="F1283" s="291"/>
    </row>
    <row r="1284" spans="1:6" ht="23.25" hidden="1" customHeight="1">
      <c r="A1284" s="29" t="s">
        <v>334</v>
      </c>
      <c r="B1284" s="291"/>
      <c r="C1284" s="29" t="str">
        <f t="shared" si="56"/>
        <v/>
      </c>
      <c r="D1284" s="29" t="str">
        <f t="shared" si="54"/>
        <v/>
      </c>
      <c r="E1284" s="291"/>
      <c r="F1284" s="291"/>
    </row>
    <row r="1285" spans="1:6" ht="23.25" hidden="1" customHeight="1">
      <c r="A1285" s="29" t="s">
        <v>334</v>
      </c>
      <c r="B1285" s="302" t="s">
        <v>1404</v>
      </c>
      <c r="C1285" s="29" t="str">
        <f t="shared" si="56"/>
        <v>インターネット附随サービス業</v>
      </c>
      <c r="D1285" s="29" t="str">
        <f t="shared" si="54"/>
        <v>インターネット附随サービス業</v>
      </c>
      <c r="E1285" s="291" t="str">
        <f t="shared" si="55"/>
        <v>、インターネット附随サービス業</v>
      </c>
      <c r="F1285" s="291"/>
    </row>
    <row r="1286" spans="1:6" ht="23.25" hidden="1" customHeight="1">
      <c r="A1286" s="29" t="s">
        <v>334</v>
      </c>
      <c r="B1286" s="291"/>
      <c r="C1286" s="29" t="str">
        <f t="shared" si="56"/>
        <v/>
      </c>
      <c r="D1286" s="29" t="str">
        <f t="shared" si="54"/>
        <v/>
      </c>
      <c r="E1286" s="291"/>
      <c r="F1286" s="291"/>
    </row>
    <row r="1287" spans="1:6" ht="23.25" hidden="1" customHeight="1">
      <c r="A1287" s="29" t="s">
        <v>334</v>
      </c>
      <c r="B1287" s="303" t="s">
        <v>1405</v>
      </c>
      <c r="C1287" s="294"/>
      <c r="D1287" s="294" t="str">
        <f t="shared" si="54"/>
        <v/>
      </c>
      <c r="E1287" s="296"/>
      <c r="F1287" s="296" t="str">
        <f>E1287&amp;E1288&amp;E1289&amp;E1290&amp;E1291&amp;E1292&amp;E1293</f>
        <v>、4000　主として管理事務を行う本社等（40インターネット附随サービス業）、4009　その他の管理，補助的経済活動を行う事業所（40インターネット附随サービス業）、4011　ポータルサイト・サーバ運営業、4012　アプリケーション・サービス・コンテンツ・プロバイダ、4013　インターネット利用サポート業</v>
      </c>
    </row>
    <row r="1288" spans="1:6" ht="23.25" hidden="1" customHeight="1">
      <c r="A1288" s="29" t="s">
        <v>334</v>
      </c>
      <c r="B1288" s="302" t="s">
        <v>1406</v>
      </c>
      <c r="C1288" s="29" t="str">
        <f t="shared" si="56"/>
        <v>4000　　主として管理事務を行う本社等（40インターネット附随サービス業）</v>
      </c>
      <c r="D1288" s="29" t="str">
        <f t="shared" si="54"/>
        <v>4000　主として管理事務を行う本社等（40インターネット附随サービス業）</v>
      </c>
      <c r="E1288" s="291" t="str">
        <f t="shared" si="55"/>
        <v>、4000　主として管理事務を行う本社等（40インターネット附随サービス業）</v>
      </c>
      <c r="F1288" s="291"/>
    </row>
    <row r="1289" spans="1:6" ht="23.25" hidden="1" customHeight="1">
      <c r="A1289" s="29" t="s">
        <v>334</v>
      </c>
      <c r="B1289" s="302" t="s">
        <v>1407</v>
      </c>
      <c r="C1289" s="29" t="str">
        <f t="shared" si="56"/>
        <v>4009　　その他の管理，補助的経済活動を行う事業所（40インターネット附随サービス業）</v>
      </c>
      <c r="D1289" s="29" t="str">
        <f t="shared" si="54"/>
        <v>4009　その他の管理，補助的経済活動を行う事業所（40インターネット附随サービス業）</v>
      </c>
      <c r="E1289" s="291" t="str">
        <f t="shared" si="55"/>
        <v>、4009　その他の管理，補助的経済活動を行う事業所（40インターネット附随サービス業）</v>
      </c>
      <c r="F1289" s="291"/>
    </row>
    <row r="1290" spans="1:6" ht="23.25" hidden="1" customHeight="1">
      <c r="A1290" s="29" t="s">
        <v>334</v>
      </c>
      <c r="B1290" s="302" t="s">
        <v>1408</v>
      </c>
      <c r="D1290" s="29" t="str">
        <f t="shared" si="54"/>
        <v/>
      </c>
      <c r="E1290" s="291"/>
      <c r="F1290" s="291"/>
    </row>
    <row r="1291" spans="1:6" ht="23.25" hidden="1" customHeight="1">
      <c r="A1291" s="29" t="s">
        <v>334</v>
      </c>
      <c r="B1291" s="302" t="s">
        <v>1409</v>
      </c>
      <c r="C1291" s="29" t="str">
        <f t="shared" si="56"/>
        <v>4011　　ポータルサイト・サーバ運営業</v>
      </c>
      <c r="D1291" s="29" t="str">
        <f t="shared" si="54"/>
        <v>4011　ポータルサイト・サーバ運営業</v>
      </c>
      <c r="E1291" s="291" t="str">
        <f t="shared" si="55"/>
        <v>、4011　ポータルサイト・サーバ運営業</v>
      </c>
      <c r="F1291" s="291"/>
    </row>
    <row r="1292" spans="1:6" ht="23.25" hidden="1" customHeight="1">
      <c r="A1292" s="29" t="s">
        <v>334</v>
      </c>
      <c r="B1292" s="302" t="s">
        <v>1410</v>
      </c>
      <c r="C1292" s="29" t="str">
        <f t="shared" si="56"/>
        <v>4012　　アプリケーション・サービス・コンテンツ・プロバイダ</v>
      </c>
      <c r="D1292" s="29" t="str">
        <f t="shared" si="54"/>
        <v>4012　アプリケーション・サービス・コンテンツ・プロバイダ</v>
      </c>
      <c r="E1292" s="291" t="str">
        <f t="shared" si="55"/>
        <v>、4012　アプリケーション・サービス・コンテンツ・プロバイダ</v>
      </c>
      <c r="F1292" s="291"/>
    </row>
    <row r="1293" spans="1:6" ht="23.25" hidden="1" customHeight="1">
      <c r="A1293" s="29" t="s">
        <v>334</v>
      </c>
      <c r="B1293" s="302" t="s">
        <v>1411</v>
      </c>
      <c r="C1293" s="29" t="str">
        <f t="shared" si="56"/>
        <v>4013　　インターネット利用サポート業</v>
      </c>
      <c r="D1293" s="29" t="str">
        <f t="shared" si="54"/>
        <v>4013　インターネット利用サポート業</v>
      </c>
      <c r="E1293" s="291" t="str">
        <f t="shared" si="55"/>
        <v>、4013　インターネット利用サポート業</v>
      </c>
      <c r="F1293" s="291"/>
    </row>
    <row r="1294" spans="1:6" ht="23.25" hidden="1" customHeight="1">
      <c r="A1294" s="29" t="s">
        <v>334</v>
      </c>
      <c r="B1294" s="291"/>
      <c r="C1294" s="29" t="str">
        <f t="shared" si="56"/>
        <v/>
      </c>
      <c r="D1294" s="29" t="str">
        <f t="shared" si="54"/>
        <v/>
      </c>
      <c r="E1294" s="291"/>
      <c r="F1294" s="291"/>
    </row>
    <row r="1295" spans="1:6" ht="23.25" hidden="1" customHeight="1">
      <c r="A1295" s="29" t="s">
        <v>334</v>
      </c>
      <c r="B1295" s="302" t="s">
        <v>1412</v>
      </c>
      <c r="C1295" s="29" t="str">
        <f t="shared" si="56"/>
        <v>映像・音声・文字情報制作業</v>
      </c>
      <c r="D1295" s="29" t="str">
        <f t="shared" si="54"/>
        <v>映像・音声・文字情報制作業</v>
      </c>
      <c r="E1295" s="291" t="str">
        <f t="shared" si="55"/>
        <v>、映像・音声・文字情報制作業</v>
      </c>
      <c r="F1295" s="291"/>
    </row>
    <row r="1296" spans="1:6" ht="23.25" hidden="1" customHeight="1">
      <c r="A1296" s="29" t="s">
        <v>334</v>
      </c>
      <c r="B1296" s="291"/>
      <c r="C1296" s="29" t="str">
        <f t="shared" si="56"/>
        <v/>
      </c>
      <c r="D1296" s="29" t="str">
        <f t="shared" si="54"/>
        <v/>
      </c>
      <c r="E1296" s="291"/>
      <c r="F1296" s="291"/>
    </row>
    <row r="1297" spans="1:6" ht="23.25" hidden="1" customHeight="1">
      <c r="A1297" s="29" t="s">
        <v>334</v>
      </c>
      <c r="B1297" s="303" t="s">
        <v>1413</v>
      </c>
      <c r="C1297" s="294"/>
      <c r="D1297" s="294" t="str">
        <f t="shared" si="54"/>
        <v/>
      </c>
      <c r="E1297" s="296"/>
      <c r="F1297" s="296" t="str">
        <f>E1297&amp;E1298&amp;E1299&amp;E1300&amp;E1301&amp;E1302&amp;E1303&amp;E1304&amp;E1305&amp;E1306&amp;E1307&amp;E1308&amp;E1309&amp;E1310&amp;E1311&amp;E1312&amp;E1313&amp;E1314&amp;E1315&amp;E1316</f>
        <v>、4100　主として管理事務を行う本社等（41映像・音声・文字情報制作業）、4109　その他の管理，補助的経済活動を行う事業所（41映像・音声・文字情報制作業）、4111　映画・ビデオ制作業（テレビジョン番組制作業，アニメーション制作業を除く）、4112　テレビジョン番組制作業（アニメーション制作業を除く）、4113　アニメーション制作業、4114　映画・ビデオ・テレビジョン番組配給業、4121　レコード制作業、4122　ラジオ番組制作業、4131　新聞業、4141　出版業、4151　広告制作業、4161　ニュース供給業、4169　その他の映像・音声・文字情報制作に附帯するサービス業</v>
      </c>
    </row>
    <row r="1298" spans="1:6" ht="23.25" hidden="1" customHeight="1">
      <c r="A1298" s="29" t="s">
        <v>334</v>
      </c>
      <c r="B1298" s="302" t="s">
        <v>1414</v>
      </c>
      <c r="C1298" s="29" t="str">
        <f t="shared" si="56"/>
        <v>4100　　主として管理事務を行う本社等（41映像・音声・文字情報制作業）</v>
      </c>
      <c r="D1298" s="29" t="str">
        <f t="shared" si="54"/>
        <v>4100　主として管理事務を行う本社等（41映像・音声・文字情報制作業）</v>
      </c>
      <c r="E1298" s="291" t="str">
        <f t="shared" si="55"/>
        <v>、4100　主として管理事務を行う本社等（41映像・音声・文字情報制作業）</v>
      </c>
      <c r="F1298" s="291"/>
    </row>
    <row r="1299" spans="1:6" ht="23.25" hidden="1" customHeight="1">
      <c r="A1299" s="29" t="s">
        <v>334</v>
      </c>
      <c r="B1299" s="302" t="s">
        <v>1415</v>
      </c>
      <c r="C1299" s="29" t="str">
        <f t="shared" si="56"/>
        <v>4109　　その他の管理，補助的経済活動を行う事業所（41映像・音声・文字情報制作業）</v>
      </c>
      <c r="D1299" s="29" t="str">
        <f t="shared" si="54"/>
        <v>4109　その他の管理，補助的経済活動を行う事業所（41映像・音声・文字情報制作業）</v>
      </c>
      <c r="E1299" s="291" t="str">
        <f t="shared" si="55"/>
        <v>、4109　その他の管理，補助的経済活動を行う事業所（41映像・音声・文字情報制作業）</v>
      </c>
      <c r="F1299" s="291"/>
    </row>
    <row r="1300" spans="1:6" ht="23.25" hidden="1" customHeight="1">
      <c r="A1300" s="29" t="s">
        <v>334</v>
      </c>
      <c r="B1300" s="302" t="s">
        <v>1416</v>
      </c>
      <c r="D1300" s="29" t="str">
        <f t="shared" si="54"/>
        <v/>
      </c>
      <c r="E1300" s="291"/>
      <c r="F1300" s="291"/>
    </row>
    <row r="1301" spans="1:6" ht="23.25" hidden="1" customHeight="1">
      <c r="A1301" s="29" t="s">
        <v>334</v>
      </c>
      <c r="B1301" s="302" t="s">
        <v>1417</v>
      </c>
      <c r="C1301" s="29" t="str">
        <f t="shared" si="56"/>
        <v>4111　　映画・ビデオ制作業（テレビジョン番組制作業，アニメーション制作業を除く）</v>
      </c>
      <c r="D1301" s="29" t="str">
        <f t="shared" si="54"/>
        <v>4111　映画・ビデオ制作業（テレビジョン番組制作業，アニメーション制作業を除く）</v>
      </c>
      <c r="E1301" s="291" t="str">
        <f t="shared" si="55"/>
        <v>、4111　映画・ビデオ制作業（テレビジョン番組制作業，アニメーション制作業を除く）</v>
      </c>
      <c r="F1301" s="291"/>
    </row>
    <row r="1302" spans="1:6" ht="23.25" hidden="1" customHeight="1">
      <c r="A1302" s="29" t="s">
        <v>334</v>
      </c>
      <c r="B1302" s="302" t="s">
        <v>1418</v>
      </c>
      <c r="C1302" s="29" t="str">
        <f t="shared" si="56"/>
        <v>4112　　テレビジョン番組制作業（アニメーション制作業を除く）</v>
      </c>
      <c r="D1302" s="29" t="str">
        <f t="shared" si="54"/>
        <v>4112　テレビジョン番組制作業（アニメーション制作業を除く）</v>
      </c>
      <c r="E1302" s="291" t="str">
        <f t="shared" si="55"/>
        <v>、4112　テレビジョン番組制作業（アニメーション制作業を除く）</v>
      </c>
      <c r="F1302" s="291"/>
    </row>
    <row r="1303" spans="1:6" ht="23.25" hidden="1" customHeight="1">
      <c r="A1303" s="29" t="s">
        <v>334</v>
      </c>
      <c r="B1303" s="302" t="s">
        <v>1419</v>
      </c>
      <c r="C1303" s="29" t="str">
        <f t="shared" si="56"/>
        <v>4113　　アニメーション制作業</v>
      </c>
      <c r="D1303" s="29" t="str">
        <f t="shared" si="54"/>
        <v>4113　アニメーション制作業</v>
      </c>
      <c r="E1303" s="291" t="str">
        <f t="shared" si="55"/>
        <v>、4113　アニメーション制作業</v>
      </c>
      <c r="F1303" s="291"/>
    </row>
    <row r="1304" spans="1:6" ht="23.25" hidden="1" customHeight="1">
      <c r="A1304" s="29" t="s">
        <v>334</v>
      </c>
      <c r="B1304" s="302" t="s">
        <v>1420</v>
      </c>
      <c r="C1304" s="29" t="str">
        <f t="shared" si="56"/>
        <v>4114　　映画・ビデオ・テレビジョン番組配給業</v>
      </c>
      <c r="D1304" s="29" t="str">
        <f t="shared" si="54"/>
        <v>4114　映画・ビデオ・テレビジョン番組配給業</v>
      </c>
      <c r="E1304" s="291" t="str">
        <f t="shared" si="55"/>
        <v>、4114　映画・ビデオ・テレビジョン番組配給業</v>
      </c>
      <c r="F1304" s="291"/>
    </row>
    <row r="1305" spans="1:6" ht="23.25" hidden="1" customHeight="1">
      <c r="A1305" s="29" t="s">
        <v>334</v>
      </c>
      <c r="B1305" s="302" t="s">
        <v>1421</v>
      </c>
      <c r="D1305" s="29" t="str">
        <f t="shared" si="54"/>
        <v/>
      </c>
      <c r="E1305" s="291"/>
      <c r="F1305" s="291"/>
    </row>
    <row r="1306" spans="1:6" ht="23.25" hidden="1" customHeight="1">
      <c r="A1306" s="29" t="s">
        <v>334</v>
      </c>
      <c r="B1306" s="302" t="s">
        <v>1422</v>
      </c>
      <c r="C1306" s="29" t="str">
        <f t="shared" si="56"/>
        <v>4121　　レコード制作業</v>
      </c>
      <c r="D1306" s="29" t="str">
        <f t="shared" si="54"/>
        <v>4121　レコード制作業</v>
      </c>
      <c r="E1306" s="291" t="str">
        <f t="shared" si="55"/>
        <v>、4121　レコード制作業</v>
      </c>
      <c r="F1306" s="291"/>
    </row>
    <row r="1307" spans="1:6" ht="23.25" hidden="1" customHeight="1">
      <c r="A1307" s="29" t="s">
        <v>334</v>
      </c>
      <c r="B1307" s="302" t="s">
        <v>1423</v>
      </c>
      <c r="C1307" s="29" t="str">
        <f t="shared" si="56"/>
        <v>4122　　ラジオ番組制作業</v>
      </c>
      <c r="D1307" s="29" t="str">
        <f t="shared" si="54"/>
        <v>4122　ラジオ番組制作業</v>
      </c>
      <c r="E1307" s="291" t="str">
        <f t="shared" si="55"/>
        <v>、4122　ラジオ番組制作業</v>
      </c>
      <c r="F1307" s="291"/>
    </row>
    <row r="1308" spans="1:6" ht="23.25" hidden="1" customHeight="1">
      <c r="A1308" s="29" t="s">
        <v>334</v>
      </c>
      <c r="B1308" s="302" t="s">
        <v>1424</v>
      </c>
      <c r="D1308" s="29" t="str">
        <f t="shared" si="54"/>
        <v/>
      </c>
      <c r="E1308" s="291"/>
      <c r="F1308" s="291"/>
    </row>
    <row r="1309" spans="1:6" ht="23.25" hidden="1" customHeight="1">
      <c r="A1309" s="29" t="s">
        <v>334</v>
      </c>
      <c r="B1309" s="302" t="s">
        <v>1425</v>
      </c>
      <c r="C1309" s="29" t="str">
        <f t="shared" si="56"/>
        <v>4131　　新聞業</v>
      </c>
      <c r="D1309" s="29" t="str">
        <f t="shared" si="54"/>
        <v>4131　新聞業</v>
      </c>
      <c r="E1309" s="291" t="str">
        <f t="shared" si="55"/>
        <v>、4131　新聞業</v>
      </c>
      <c r="F1309" s="291"/>
    </row>
    <row r="1310" spans="1:6" ht="23.25" hidden="1" customHeight="1">
      <c r="A1310" s="29" t="s">
        <v>334</v>
      </c>
      <c r="B1310" s="302" t="s">
        <v>1426</v>
      </c>
      <c r="D1310" s="29" t="str">
        <f t="shared" si="54"/>
        <v/>
      </c>
      <c r="E1310" s="291"/>
      <c r="F1310" s="291"/>
    </row>
    <row r="1311" spans="1:6" ht="23.25" hidden="1" customHeight="1">
      <c r="A1311" s="29" t="s">
        <v>334</v>
      </c>
      <c r="B1311" s="302" t="s">
        <v>1427</v>
      </c>
      <c r="C1311" s="29" t="str">
        <f t="shared" si="56"/>
        <v>4141　　出版業</v>
      </c>
      <c r="D1311" s="29" t="str">
        <f t="shared" si="54"/>
        <v>4141　出版業</v>
      </c>
      <c r="E1311" s="291" t="str">
        <f t="shared" si="55"/>
        <v>、4141　出版業</v>
      </c>
      <c r="F1311" s="291"/>
    </row>
    <row r="1312" spans="1:6" ht="23.25" hidden="1" customHeight="1">
      <c r="A1312" s="29" t="s">
        <v>334</v>
      </c>
      <c r="B1312" s="302" t="s">
        <v>1428</v>
      </c>
      <c r="D1312" s="29" t="str">
        <f t="shared" si="54"/>
        <v/>
      </c>
      <c r="E1312" s="291"/>
      <c r="F1312" s="291"/>
    </row>
    <row r="1313" spans="1:6" ht="23.25" hidden="1" customHeight="1">
      <c r="A1313" s="29" t="s">
        <v>334</v>
      </c>
      <c r="B1313" s="302" t="s">
        <v>1429</v>
      </c>
      <c r="C1313" s="29" t="str">
        <f t="shared" si="56"/>
        <v>4151　　広告制作業</v>
      </c>
      <c r="D1313" s="29" t="str">
        <f t="shared" si="54"/>
        <v>4151　広告制作業</v>
      </c>
      <c r="E1313" s="291" t="str">
        <f t="shared" si="55"/>
        <v>、4151　広告制作業</v>
      </c>
      <c r="F1313" s="291"/>
    </row>
    <row r="1314" spans="1:6" ht="23.25" hidden="1" customHeight="1">
      <c r="A1314" s="29" t="s">
        <v>334</v>
      </c>
      <c r="B1314" s="302" t="s">
        <v>1430</v>
      </c>
      <c r="D1314" s="29" t="str">
        <f t="shared" si="54"/>
        <v/>
      </c>
      <c r="E1314" s="291"/>
      <c r="F1314" s="291"/>
    </row>
    <row r="1315" spans="1:6" ht="23.25" hidden="1" customHeight="1">
      <c r="A1315" s="29" t="s">
        <v>334</v>
      </c>
      <c r="B1315" s="302" t="s">
        <v>1431</v>
      </c>
      <c r="C1315" s="29" t="str">
        <f t="shared" si="56"/>
        <v>4161　　ニュース供給業</v>
      </c>
      <c r="D1315" s="29" t="str">
        <f t="shared" si="54"/>
        <v>4161　ニュース供給業</v>
      </c>
      <c r="E1315" s="291" t="str">
        <f t="shared" si="55"/>
        <v>、4161　ニュース供給業</v>
      </c>
      <c r="F1315" s="291"/>
    </row>
    <row r="1316" spans="1:6" ht="23.25" hidden="1" customHeight="1">
      <c r="A1316" s="29" t="s">
        <v>334</v>
      </c>
      <c r="B1316" s="302" t="s">
        <v>1432</v>
      </c>
      <c r="C1316" s="29" t="str">
        <f t="shared" si="56"/>
        <v>4169　　その他の映像・音声・文字情報制作に附帯するサービス業</v>
      </c>
      <c r="D1316" s="29" t="str">
        <f t="shared" si="54"/>
        <v>4169　その他の映像・音声・文字情報制作に附帯するサービス業</v>
      </c>
      <c r="E1316" s="291" t="str">
        <f t="shared" si="55"/>
        <v>、4169　その他の映像・音声・文字情報制作に附帯するサービス業</v>
      </c>
      <c r="F1316" s="291"/>
    </row>
    <row r="1317" spans="1:6" ht="23.25" hidden="1" customHeight="1">
      <c r="A1317" s="29" t="s">
        <v>334</v>
      </c>
      <c r="B1317" s="291"/>
      <c r="C1317" s="29" t="str">
        <f t="shared" si="56"/>
        <v/>
      </c>
      <c r="D1317" s="29" t="str">
        <f t="shared" si="54"/>
        <v/>
      </c>
      <c r="E1317" s="291"/>
      <c r="F1317" s="291"/>
    </row>
    <row r="1318" spans="1:6" ht="23.25" hidden="1" customHeight="1">
      <c r="A1318" s="29" t="s">
        <v>334</v>
      </c>
      <c r="B1318" s="300" t="s">
        <v>379</v>
      </c>
      <c r="D1318" s="29" t="str">
        <f t="shared" si="54"/>
        <v/>
      </c>
      <c r="E1318" s="291"/>
      <c r="F1318" s="291"/>
    </row>
    <row r="1319" spans="1:6" ht="23.25" hidden="1" customHeight="1">
      <c r="A1319" s="29" t="s">
        <v>334</v>
      </c>
      <c r="B1319" s="301"/>
      <c r="C1319" s="29" t="str">
        <f t="shared" si="56"/>
        <v/>
      </c>
      <c r="D1319" s="29" t="str">
        <f t="shared" si="54"/>
        <v/>
      </c>
      <c r="E1319" s="291"/>
      <c r="F1319" s="291"/>
    </row>
    <row r="1320" spans="1:6" ht="23.25" hidden="1" customHeight="1">
      <c r="A1320" s="29" t="s">
        <v>334</v>
      </c>
      <c r="B1320" s="301"/>
      <c r="C1320" s="29" t="str">
        <f t="shared" si="56"/>
        <v/>
      </c>
      <c r="D1320" s="29" t="str">
        <f t="shared" si="54"/>
        <v/>
      </c>
      <c r="E1320" s="291"/>
      <c r="F1320" s="291"/>
    </row>
    <row r="1321" spans="1:6" ht="23.25" hidden="1" customHeight="1">
      <c r="A1321" s="29" t="s">
        <v>334</v>
      </c>
      <c r="B1321" s="290" t="s">
        <v>1433</v>
      </c>
      <c r="C1321" s="29" t="str">
        <f t="shared" si="56"/>
        <v>運輸業，郵便業（詳細：PDF形式）</v>
      </c>
      <c r="D1321" s="29" t="str">
        <f t="shared" si="54"/>
        <v>運輸業，郵便業（詳細：PDF形式）</v>
      </c>
      <c r="E1321" s="291" t="str">
        <f t="shared" si="55"/>
        <v>、運輸業，郵便業（詳細：PDF形式）</v>
      </c>
      <c r="F1321" s="291"/>
    </row>
    <row r="1322" spans="1:6" ht="23.25" hidden="1" customHeight="1">
      <c r="A1322" s="29" t="s">
        <v>334</v>
      </c>
      <c r="B1322" s="291"/>
      <c r="C1322" s="29" t="str">
        <f t="shared" si="56"/>
        <v/>
      </c>
      <c r="D1322" s="29" t="str">
        <f t="shared" si="54"/>
        <v/>
      </c>
      <c r="E1322" s="291"/>
      <c r="F1322" s="291"/>
    </row>
    <row r="1323" spans="1:6" ht="23.25" hidden="1" customHeight="1">
      <c r="A1323" s="29" t="s">
        <v>334</v>
      </c>
      <c r="B1323" s="302" t="s">
        <v>1434</v>
      </c>
      <c r="C1323" s="29" t="str">
        <f t="shared" si="56"/>
        <v>鉄道業</v>
      </c>
      <c r="D1323" s="29" t="str">
        <f t="shared" si="54"/>
        <v>鉄道業</v>
      </c>
      <c r="E1323" s="291" t="str">
        <f t="shared" si="55"/>
        <v>、鉄道業</v>
      </c>
      <c r="F1323" s="291"/>
    </row>
    <row r="1324" spans="1:6" ht="23.25" hidden="1" customHeight="1">
      <c r="A1324" s="29" t="s">
        <v>334</v>
      </c>
      <c r="B1324" s="291"/>
      <c r="C1324" s="29" t="str">
        <f t="shared" si="56"/>
        <v/>
      </c>
      <c r="D1324" s="29" t="str">
        <f t="shared" si="54"/>
        <v/>
      </c>
      <c r="E1324" s="291"/>
      <c r="F1324" s="291"/>
    </row>
    <row r="1325" spans="1:6" ht="23.25" hidden="1" customHeight="1">
      <c r="A1325" s="29" t="s">
        <v>334</v>
      </c>
      <c r="B1325" s="303" t="s">
        <v>1435</v>
      </c>
      <c r="C1325" s="294"/>
      <c r="D1325" s="294" t="str">
        <f t="shared" si="54"/>
        <v/>
      </c>
      <c r="E1325" s="296"/>
      <c r="F1325" s="296" t="str">
        <f>E1325&amp;E1326&amp;E1327&amp;E1328&amp;E1329&amp;E1330&amp;E1331&amp;E1332&amp;E1333&amp;E1334&amp;E1335&amp;E1336</f>
        <v>、4200　主として管理事務を行う本社等（42鉄道業）、4209　その他の管理，補助的経済活動を行う事業所（42鉄道業）、4211　普通鉄道業、4212　軌道業、4213　地下鉄道業、4214　モノレール鉄道業（地下鉄道業を除く）、4215　案内軌条式鉄道業（地下鉄道業を除く）、4216　鋼索鉄道業、4217　索道業、4219　その他の鉄道業</v>
      </c>
    </row>
    <row r="1326" spans="1:6" ht="23.25" hidden="1" customHeight="1">
      <c r="A1326" s="29" t="s">
        <v>334</v>
      </c>
      <c r="B1326" s="302" t="s">
        <v>1436</v>
      </c>
      <c r="C1326" s="29" t="str">
        <f t="shared" si="56"/>
        <v>4200　　主として管理事務を行う本社等（42鉄道業）</v>
      </c>
      <c r="D1326" s="29" t="str">
        <f t="shared" si="54"/>
        <v>4200　主として管理事務を行う本社等（42鉄道業）</v>
      </c>
      <c r="E1326" s="291" t="str">
        <f t="shared" si="55"/>
        <v>、4200　主として管理事務を行う本社等（42鉄道業）</v>
      </c>
      <c r="F1326" s="291"/>
    </row>
    <row r="1327" spans="1:6" ht="23.25" hidden="1" customHeight="1">
      <c r="A1327" s="29" t="s">
        <v>334</v>
      </c>
      <c r="B1327" s="302" t="s">
        <v>1437</v>
      </c>
      <c r="C1327" s="29" t="str">
        <f t="shared" si="56"/>
        <v>4209　　その他の管理，補助的経済活動を行う事業所（42鉄道業）</v>
      </c>
      <c r="D1327" s="29" t="str">
        <f t="shared" si="54"/>
        <v>4209　その他の管理，補助的経済活動を行う事業所（42鉄道業）</v>
      </c>
      <c r="E1327" s="291" t="str">
        <f t="shared" si="55"/>
        <v>、4209　その他の管理，補助的経済活動を行う事業所（42鉄道業）</v>
      </c>
      <c r="F1327" s="291"/>
    </row>
    <row r="1328" spans="1:6" ht="23.25" hidden="1" customHeight="1">
      <c r="A1328" s="29" t="s">
        <v>334</v>
      </c>
      <c r="B1328" s="302" t="s">
        <v>1438</v>
      </c>
      <c r="D1328" s="29" t="str">
        <f t="shared" si="54"/>
        <v/>
      </c>
      <c r="E1328" s="291"/>
      <c r="F1328" s="291"/>
    </row>
    <row r="1329" spans="1:6" ht="23.25" hidden="1" customHeight="1">
      <c r="A1329" s="29" t="s">
        <v>334</v>
      </c>
      <c r="B1329" s="302" t="s">
        <v>1439</v>
      </c>
      <c r="C1329" s="29" t="str">
        <f t="shared" si="56"/>
        <v>4211　　普通鉄道業</v>
      </c>
      <c r="D1329" s="29" t="str">
        <f t="shared" si="54"/>
        <v>4211　普通鉄道業</v>
      </c>
      <c r="E1329" s="291" t="str">
        <f t="shared" si="55"/>
        <v>、4211　普通鉄道業</v>
      </c>
      <c r="F1329" s="291"/>
    </row>
    <row r="1330" spans="1:6" ht="23.25" hidden="1" customHeight="1">
      <c r="A1330" s="29" t="s">
        <v>334</v>
      </c>
      <c r="B1330" s="302" t="s">
        <v>1440</v>
      </c>
      <c r="C1330" s="29" t="str">
        <f t="shared" si="56"/>
        <v>4212　　軌道業</v>
      </c>
      <c r="D1330" s="29" t="str">
        <f t="shared" si="54"/>
        <v>4212　軌道業</v>
      </c>
      <c r="E1330" s="291" t="str">
        <f t="shared" si="55"/>
        <v>、4212　軌道業</v>
      </c>
      <c r="F1330" s="291"/>
    </row>
    <row r="1331" spans="1:6" ht="23.25" hidden="1" customHeight="1">
      <c r="A1331" s="29" t="s">
        <v>334</v>
      </c>
      <c r="B1331" s="302" t="s">
        <v>1441</v>
      </c>
      <c r="C1331" s="29" t="str">
        <f t="shared" si="56"/>
        <v>4213　　地下鉄道業</v>
      </c>
      <c r="D1331" s="29" t="str">
        <f t="shared" si="54"/>
        <v>4213　地下鉄道業</v>
      </c>
      <c r="E1331" s="291" t="str">
        <f t="shared" si="55"/>
        <v>、4213　地下鉄道業</v>
      </c>
      <c r="F1331" s="291"/>
    </row>
    <row r="1332" spans="1:6" ht="23.25" hidden="1" customHeight="1">
      <c r="A1332" s="29" t="s">
        <v>334</v>
      </c>
      <c r="B1332" s="302" t="s">
        <v>1442</v>
      </c>
      <c r="C1332" s="29" t="str">
        <f t="shared" si="56"/>
        <v>4214　　モノレール鉄道業（地下鉄道業を除く）</v>
      </c>
      <c r="D1332" s="29" t="str">
        <f t="shared" si="54"/>
        <v>4214　モノレール鉄道業（地下鉄道業を除く）</v>
      </c>
      <c r="E1332" s="291" t="str">
        <f t="shared" si="55"/>
        <v>、4214　モノレール鉄道業（地下鉄道業を除く）</v>
      </c>
      <c r="F1332" s="291"/>
    </row>
    <row r="1333" spans="1:6" ht="23.25" hidden="1" customHeight="1">
      <c r="A1333" s="29" t="s">
        <v>334</v>
      </c>
      <c r="B1333" s="302" t="s">
        <v>1443</v>
      </c>
      <c r="C1333" s="29" t="str">
        <f t="shared" si="56"/>
        <v>4215　　案内軌条式鉄道業（地下鉄道業を除く）</v>
      </c>
      <c r="D1333" s="29" t="str">
        <f t="shared" ref="D1333:D1396" si="57">TRIM(C1333)</f>
        <v>4215　案内軌条式鉄道業（地下鉄道業を除く）</v>
      </c>
      <c r="E1333" s="291" t="str">
        <f t="shared" si="55"/>
        <v>、4215　案内軌条式鉄道業（地下鉄道業を除く）</v>
      </c>
      <c r="F1333" s="291"/>
    </row>
    <row r="1334" spans="1:6" ht="23.25" hidden="1" customHeight="1">
      <c r="A1334" s="29" t="s">
        <v>334</v>
      </c>
      <c r="B1334" s="302" t="s">
        <v>1444</v>
      </c>
      <c r="C1334" s="29" t="str">
        <f t="shared" si="56"/>
        <v>4216　　鋼索鉄道業</v>
      </c>
      <c r="D1334" s="29" t="str">
        <f t="shared" si="57"/>
        <v>4216　鋼索鉄道業</v>
      </c>
      <c r="E1334" s="291" t="str">
        <f t="shared" ref="E1334:E1389" si="58">A1334&amp;D1334</f>
        <v>、4216　鋼索鉄道業</v>
      </c>
      <c r="F1334" s="291"/>
    </row>
    <row r="1335" spans="1:6" ht="23.25" hidden="1" customHeight="1">
      <c r="A1335" s="29" t="s">
        <v>334</v>
      </c>
      <c r="B1335" s="302" t="s">
        <v>1445</v>
      </c>
      <c r="C1335" s="29" t="str">
        <f t="shared" ref="C1335:C1395" si="59">MID(B1335,7,50)</f>
        <v>4217　　索道業</v>
      </c>
      <c r="D1335" s="29" t="str">
        <f t="shared" si="57"/>
        <v>4217　索道業</v>
      </c>
      <c r="E1335" s="291" t="str">
        <f t="shared" si="58"/>
        <v>、4217　索道業</v>
      </c>
      <c r="F1335" s="291"/>
    </row>
    <row r="1336" spans="1:6" ht="23.25" hidden="1" customHeight="1">
      <c r="A1336" s="29" t="s">
        <v>334</v>
      </c>
      <c r="B1336" s="302" t="s">
        <v>1446</v>
      </c>
      <c r="C1336" s="29" t="str">
        <f t="shared" si="59"/>
        <v>4219　　その他の鉄道業</v>
      </c>
      <c r="D1336" s="29" t="str">
        <f t="shared" si="57"/>
        <v>4219　その他の鉄道業</v>
      </c>
      <c r="E1336" s="291" t="str">
        <f t="shared" si="58"/>
        <v>、4219　その他の鉄道業</v>
      </c>
      <c r="F1336" s="291"/>
    </row>
    <row r="1337" spans="1:6" ht="23.25" hidden="1" customHeight="1">
      <c r="A1337" s="29" t="s">
        <v>334</v>
      </c>
      <c r="B1337" s="291"/>
      <c r="C1337" s="29" t="str">
        <f t="shared" si="59"/>
        <v/>
      </c>
      <c r="D1337" s="29" t="str">
        <f t="shared" si="57"/>
        <v/>
      </c>
      <c r="E1337" s="291"/>
      <c r="F1337" s="291"/>
    </row>
    <row r="1338" spans="1:6" ht="23.25" hidden="1" customHeight="1">
      <c r="A1338" s="29" t="s">
        <v>334</v>
      </c>
      <c r="B1338" s="302" t="s">
        <v>1447</v>
      </c>
      <c r="C1338" s="29" t="str">
        <f t="shared" si="59"/>
        <v>道路旅客運送業</v>
      </c>
      <c r="D1338" s="29" t="str">
        <f t="shared" si="57"/>
        <v>道路旅客運送業</v>
      </c>
      <c r="E1338" s="291" t="str">
        <f t="shared" si="58"/>
        <v>、道路旅客運送業</v>
      </c>
      <c r="F1338" s="291"/>
    </row>
    <row r="1339" spans="1:6" ht="23.25" hidden="1" customHeight="1">
      <c r="A1339" s="29" t="s">
        <v>334</v>
      </c>
      <c r="B1339" s="291"/>
      <c r="C1339" s="29" t="str">
        <f t="shared" si="59"/>
        <v/>
      </c>
      <c r="D1339" s="29" t="str">
        <f t="shared" si="57"/>
        <v/>
      </c>
      <c r="E1339" s="291"/>
      <c r="F1339" s="291"/>
    </row>
    <row r="1340" spans="1:6" ht="23.25" hidden="1" customHeight="1">
      <c r="A1340" s="29" t="s">
        <v>334</v>
      </c>
      <c r="B1340" s="303" t="s">
        <v>1448</v>
      </c>
      <c r="C1340" s="294"/>
      <c r="D1340" s="294" t="str">
        <f t="shared" si="57"/>
        <v/>
      </c>
      <c r="E1340" s="296"/>
      <c r="F1340" s="296" t="str">
        <f>E1340&amp;E1341&amp;E1342&amp;E1343&amp;E1344&amp;E1345&amp;E1346&amp;E1347&amp;E1348&amp;E1349&amp;E1350&amp;E1351</f>
        <v>、4300　主として管理事務を行う本社等（43道路旅客運送業）、4309　その他の管理，補助的経済活動を行う事業所（43道路旅客運送業）、4311　一般乗合旅客自動車運送業、4321　一般乗用旅客自動車運送業、4331　一般貸切旅客自動車運送業、4391　特定旅客自動車運送業、4399　他に分類されない道路旅客運送業</v>
      </c>
    </row>
    <row r="1341" spans="1:6" ht="23.25" hidden="1" customHeight="1">
      <c r="A1341" s="29" t="s">
        <v>334</v>
      </c>
      <c r="B1341" s="302" t="s">
        <v>1449</v>
      </c>
      <c r="C1341" s="29" t="str">
        <f t="shared" si="59"/>
        <v>4300　　主として管理事務を行う本社等（43道路旅客運送業）</v>
      </c>
      <c r="D1341" s="29" t="str">
        <f t="shared" si="57"/>
        <v>4300　主として管理事務を行う本社等（43道路旅客運送業）</v>
      </c>
      <c r="E1341" s="291" t="str">
        <f t="shared" si="58"/>
        <v>、4300　主として管理事務を行う本社等（43道路旅客運送業）</v>
      </c>
      <c r="F1341" s="291"/>
    </row>
    <row r="1342" spans="1:6" ht="23.25" hidden="1" customHeight="1">
      <c r="A1342" s="29" t="s">
        <v>334</v>
      </c>
      <c r="B1342" s="302" t="s">
        <v>1450</v>
      </c>
      <c r="C1342" s="29" t="str">
        <f t="shared" si="59"/>
        <v>4309　　その他の管理，補助的経済活動を行う事業所（43道路旅客運送業）</v>
      </c>
      <c r="D1342" s="29" t="str">
        <f t="shared" si="57"/>
        <v>4309　その他の管理，補助的経済活動を行う事業所（43道路旅客運送業）</v>
      </c>
      <c r="E1342" s="291" t="str">
        <f t="shared" si="58"/>
        <v>、4309　その他の管理，補助的経済活動を行う事業所（43道路旅客運送業）</v>
      </c>
      <c r="F1342" s="291"/>
    </row>
    <row r="1343" spans="1:6" ht="23.25" hidden="1" customHeight="1">
      <c r="A1343" s="29" t="s">
        <v>334</v>
      </c>
      <c r="B1343" s="302" t="s">
        <v>1451</v>
      </c>
      <c r="D1343" s="29" t="str">
        <f t="shared" si="57"/>
        <v/>
      </c>
      <c r="E1343" s="291"/>
      <c r="F1343" s="291"/>
    </row>
    <row r="1344" spans="1:6" ht="23.25" hidden="1" customHeight="1">
      <c r="A1344" s="29" t="s">
        <v>334</v>
      </c>
      <c r="B1344" s="302" t="s">
        <v>1452</v>
      </c>
      <c r="C1344" s="29" t="str">
        <f t="shared" si="59"/>
        <v>4311　　一般乗合旅客自動車運送業</v>
      </c>
      <c r="D1344" s="29" t="str">
        <f t="shared" si="57"/>
        <v>4311　一般乗合旅客自動車運送業</v>
      </c>
      <c r="E1344" s="291" t="str">
        <f t="shared" si="58"/>
        <v>、4311　一般乗合旅客自動車運送業</v>
      </c>
      <c r="F1344" s="291"/>
    </row>
    <row r="1345" spans="1:6" ht="23.25" hidden="1" customHeight="1">
      <c r="A1345" s="29" t="s">
        <v>334</v>
      </c>
      <c r="B1345" s="302" t="s">
        <v>1453</v>
      </c>
      <c r="D1345" s="29" t="str">
        <f t="shared" si="57"/>
        <v/>
      </c>
      <c r="E1345" s="291"/>
      <c r="F1345" s="291"/>
    </row>
    <row r="1346" spans="1:6" ht="23.25" hidden="1" customHeight="1">
      <c r="A1346" s="29" t="s">
        <v>334</v>
      </c>
      <c r="B1346" s="302" t="s">
        <v>1454</v>
      </c>
      <c r="C1346" s="29" t="str">
        <f t="shared" si="59"/>
        <v>4321　　一般乗用旅客自動車運送業</v>
      </c>
      <c r="D1346" s="29" t="str">
        <f t="shared" si="57"/>
        <v>4321　一般乗用旅客自動車運送業</v>
      </c>
      <c r="E1346" s="291" t="str">
        <f t="shared" si="58"/>
        <v>、4321　一般乗用旅客自動車運送業</v>
      </c>
      <c r="F1346" s="291"/>
    </row>
    <row r="1347" spans="1:6" ht="23.25" hidden="1" customHeight="1">
      <c r="A1347" s="29" t="s">
        <v>334</v>
      </c>
      <c r="B1347" s="302" t="s">
        <v>1455</v>
      </c>
      <c r="D1347" s="29" t="str">
        <f t="shared" si="57"/>
        <v/>
      </c>
      <c r="E1347" s="291"/>
      <c r="F1347" s="291"/>
    </row>
    <row r="1348" spans="1:6" ht="23.25" hidden="1" customHeight="1">
      <c r="A1348" s="29" t="s">
        <v>334</v>
      </c>
      <c r="B1348" s="302" t="s">
        <v>1456</v>
      </c>
      <c r="C1348" s="29" t="str">
        <f t="shared" si="59"/>
        <v>4331　　一般貸切旅客自動車運送業</v>
      </c>
      <c r="D1348" s="29" t="str">
        <f t="shared" si="57"/>
        <v>4331　一般貸切旅客自動車運送業</v>
      </c>
      <c r="E1348" s="291" t="str">
        <f t="shared" si="58"/>
        <v>、4331　一般貸切旅客自動車運送業</v>
      </c>
      <c r="F1348" s="291"/>
    </row>
    <row r="1349" spans="1:6" ht="23.25" hidden="1" customHeight="1">
      <c r="A1349" s="29" t="s">
        <v>334</v>
      </c>
      <c r="B1349" s="302" t="s">
        <v>1457</v>
      </c>
      <c r="D1349" s="29" t="str">
        <f t="shared" si="57"/>
        <v/>
      </c>
      <c r="E1349" s="291"/>
      <c r="F1349" s="291"/>
    </row>
    <row r="1350" spans="1:6" ht="23.25" hidden="1" customHeight="1">
      <c r="A1350" s="29" t="s">
        <v>334</v>
      </c>
      <c r="B1350" s="302" t="s">
        <v>1458</v>
      </c>
      <c r="C1350" s="29" t="str">
        <f t="shared" si="59"/>
        <v>4391　　特定旅客自動車運送業</v>
      </c>
      <c r="D1350" s="29" t="str">
        <f t="shared" si="57"/>
        <v>4391　特定旅客自動車運送業</v>
      </c>
      <c r="E1350" s="291" t="str">
        <f t="shared" si="58"/>
        <v>、4391　特定旅客自動車運送業</v>
      </c>
      <c r="F1350" s="291"/>
    </row>
    <row r="1351" spans="1:6" ht="23.25" hidden="1" customHeight="1">
      <c r="A1351" s="29" t="s">
        <v>334</v>
      </c>
      <c r="B1351" s="302" t="s">
        <v>1459</v>
      </c>
      <c r="C1351" s="29" t="str">
        <f t="shared" si="59"/>
        <v>4399　　他に分類されない道路旅客運送業</v>
      </c>
      <c r="D1351" s="29" t="str">
        <f t="shared" si="57"/>
        <v>4399　他に分類されない道路旅客運送業</v>
      </c>
      <c r="E1351" s="291" t="str">
        <f t="shared" si="58"/>
        <v>、4399　他に分類されない道路旅客運送業</v>
      </c>
      <c r="F1351" s="291"/>
    </row>
    <row r="1352" spans="1:6" ht="23.25" hidden="1" customHeight="1">
      <c r="A1352" s="29" t="s">
        <v>334</v>
      </c>
      <c r="B1352" s="291"/>
      <c r="C1352" s="29" t="str">
        <f t="shared" si="59"/>
        <v/>
      </c>
      <c r="D1352" s="29" t="str">
        <f t="shared" si="57"/>
        <v/>
      </c>
      <c r="E1352" s="291"/>
      <c r="F1352" s="291"/>
    </row>
    <row r="1353" spans="1:6" ht="23.25" hidden="1" customHeight="1">
      <c r="A1353" s="29" t="s">
        <v>334</v>
      </c>
      <c r="B1353" s="302" t="s">
        <v>1460</v>
      </c>
      <c r="C1353" s="29" t="str">
        <f t="shared" si="59"/>
        <v>道路貨物運送業</v>
      </c>
      <c r="D1353" s="29" t="str">
        <f t="shared" si="57"/>
        <v>道路貨物運送業</v>
      </c>
      <c r="E1353" s="291" t="str">
        <f t="shared" si="58"/>
        <v>、道路貨物運送業</v>
      </c>
      <c r="F1353" s="291"/>
    </row>
    <row r="1354" spans="1:6" ht="23.25" hidden="1" customHeight="1">
      <c r="A1354" s="29" t="s">
        <v>334</v>
      </c>
      <c r="B1354" s="291"/>
      <c r="C1354" s="29" t="str">
        <f t="shared" si="59"/>
        <v/>
      </c>
      <c r="D1354" s="29" t="str">
        <f t="shared" si="57"/>
        <v/>
      </c>
      <c r="E1354" s="291"/>
      <c r="F1354" s="291"/>
    </row>
    <row r="1355" spans="1:6" ht="23.25" hidden="1" customHeight="1">
      <c r="A1355" s="29" t="s">
        <v>334</v>
      </c>
      <c r="B1355" s="303" t="s">
        <v>1461</v>
      </c>
      <c r="C1355" s="294"/>
      <c r="D1355" s="294" t="str">
        <f t="shared" si="57"/>
        <v/>
      </c>
      <c r="E1355" s="296"/>
      <c r="F1355" s="296" t="str">
        <f>E1355&amp;E1356&amp;E1357&amp;E1358&amp;E1359&amp;E1360&amp;E1361&amp;E1362&amp;E1363&amp;E1364&amp;E1365&amp;E1366&amp;E1367&amp;E1368</f>
        <v>、4400　主として管理事務を行う本社等（44道路貨物運送業）、4409　その他の管理，補助的経済活動を行う事業所（44道路貨物運送業）、4411　一般貨物自動車運送業（特別積合せ貨物運送業を除く）、4412　特別積合せ貨物運送業、4421　特定貨物自動車運送業、4431　貨物軽自動車運送業、4441　集配利用運送業、4499　その他の道路貨物運送業</v>
      </c>
    </row>
    <row r="1356" spans="1:6" ht="23.25" hidden="1" customHeight="1">
      <c r="A1356" s="29" t="s">
        <v>334</v>
      </c>
      <c r="B1356" s="302" t="s">
        <v>1462</v>
      </c>
      <c r="C1356" s="29" t="str">
        <f t="shared" si="59"/>
        <v>4400　　主として管理事務を行う本社等（44道路貨物運送業）</v>
      </c>
      <c r="D1356" s="29" t="str">
        <f t="shared" si="57"/>
        <v>4400　主として管理事務を行う本社等（44道路貨物運送業）</v>
      </c>
      <c r="E1356" s="291" t="str">
        <f t="shared" si="58"/>
        <v>、4400　主として管理事務を行う本社等（44道路貨物運送業）</v>
      </c>
      <c r="F1356" s="291"/>
    </row>
    <row r="1357" spans="1:6" ht="23.25" hidden="1" customHeight="1">
      <c r="A1357" s="29" t="s">
        <v>334</v>
      </c>
      <c r="B1357" s="302" t="s">
        <v>1463</v>
      </c>
      <c r="C1357" s="29" t="str">
        <f t="shared" si="59"/>
        <v>4409　　その他の管理，補助的経済活動を行う事業所（44道路貨物運送業）</v>
      </c>
      <c r="D1357" s="29" t="str">
        <f t="shared" si="57"/>
        <v>4409　その他の管理，補助的経済活動を行う事業所（44道路貨物運送業）</v>
      </c>
      <c r="E1357" s="291" t="str">
        <f t="shared" si="58"/>
        <v>、4409　その他の管理，補助的経済活動を行う事業所（44道路貨物運送業）</v>
      </c>
      <c r="F1357" s="291"/>
    </row>
    <row r="1358" spans="1:6" ht="23.25" hidden="1" customHeight="1">
      <c r="A1358" s="29" t="s">
        <v>334</v>
      </c>
      <c r="B1358" s="302" t="s">
        <v>1464</v>
      </c>
      <c r="D1358" s="29" t="str">
        <f t="shared" si="57"/>
        <v/>
      </c>
      <c r="E1358" s="291"/>
      <c r="F1358" s="291"/>
    </row>
    <row r="1359" spans="1:6" ht="23.25" hidden="1" customHeight="1">
      <c r="A1359" s="29" t="s">
        <v>334</v>
      </c>
      <c r="B1359" s="302" t="s">
        <v>1465</v>
      </c>
      <c r="C1359" s="29" t="str">
        <f t="shared" si="59"/>
        <v>4411　　一般貨物自動車運送業（特別積合せ貨物運送業を除く）</v>
      </c>
      <c r="D1359" s="29" t="str">
        <f t="shared" si="57"/>
        <v>4411　一般貨物自動車運送業（特別積合せ貨物運送業を除く）</v>
      </c>
      <c r="E1359" s="291" t="str">
        <f t="shared" si="58"/>
        <v>、4411　一般貨物自動車運送業（特別積合せ貨物運送業を除く）</v>
      </c>
      <c r="F1359" s="291"/>
    </row>
    <row r="1360" spans="1:6" ht="23.25" hidden="1" customHeight="1">
      <c r="A1360" s="29" t="s">
        <v>334</v>
      </c>
      <c r="B1360" s="302" t="s">
        <v>1466</v>
      </c>
      <c r="C1360" s="29" t="str">
        <f t="shared" si="59"/>
        <v>4412　　特別積合せ貨物運送業</v>
      </c>
      <c r="D1360" s="29" t="str">
        <f t="shared" si="57"/>
        <v>4412　特別積合せ貨物運送業</v>
      </c>
      <c r="E1360" s="291" t="str">
        <f t="shared" si="58"/>
        <v>、4412　特別積合せ貨物運送業</v>
      </c>
      <c r="F1360" s="291"/>
    </row>
    <row r="1361" spans="1:6" ht="23.25" hidden="1" customHeight="1">
      <c r="A1361" s="29" t="s">
        <v>334</v>
      </c>
      <c r="B1361" s="302" t="s">
        <v>1467</v>
      </c>
      <c r="D1361" s="29" t="str">
        <f t="shared" si="57"/>
        <v/>
      </c>
      <c r="E1361" s="291"/>
      <c r="F1361" s="291"/>
    </row>
    <row r="1362" spans="1:6" ht="23.25" hidden="1" customHeight="1">
      <c r="A1362" s="29" t="s">
        <v>334</v>
      </c>
      <c r="B1362" s="302" t="s">
        <v>1468</v>
      </c>
      <c r="C1362" s="29" t="str">
        <f t="shared" si="59"/>
        <v>4421　　特定貨物自動車運送業</v>
      </c>
      <c r="D1362" s="29" t="str">
        <f t="shared" si="57"/>
        <v>4421　特定貨物自動車運送業</v>
      </c>
      <c r="E1362" s="291" t="str">
        <f t="shared" si="58"/>
        <v>、4421　特定貨物自動車運送業</v>
      </c>
      <c r="F1362" s="291"/>
    </row>
    <row r="1363" spans="1:6" ht="23.25" hidden="1" customHeight="1">
      <c r="A1363" s="29" t="s">
        <v>334</v>
      </c>
      <c r="B1363" s="302" t="s">
        <v>1469</v>
      </c>
      <c r="D1363" s="29" t="str">
        <f t="shared" si="57"/>
        <v/>
      </c>
      <c r="E1363" s="291"/>
      <c r="F1363" s="291"/>
    </row>
    <row r="1364" spans="1:6" ht="23.25" hidden="1" customHeight="1">
      <c r="A1364" s="29" t="s">
        <v>334</v>
      </c>
      <c r="B1364" s="302" t="s">
        <v>1470</v>
      </c>
      <c r="C1364" s="29" t="str">
        <f t="shared" si="59"/>
        <v>4431　　貨物軽自動車運送業</v>
      </c>
      <c r="D1364" s="29" t="str">
        <f t="shared" si="57"/>
        <v>4431　貨物軽自動車運送業</v>
      </c>
      <c r="E1364" s="291" t="str">
        <f t="shared" si="58"/>
        <v>、4431　貨物軽自動車運送業</v>
      </c>
      <c r="F1364" s="291"/>
    </row>
    <row r="1365" spans="1:6" ht="23.25" hidden="1" customHeight="1">
      <c r="A1365" s="29" t="s">
        <v>334</v>
      </c>
      <c r="B1365" s="302" t="s">
        <v>1471</v>
      </c>
      <c r="D1365" s="29" t="str">
        <f t="shared" si="57"/>
        <v/>
      </c>
      <c r="E1365" s="291"/>
      <c r="F1365" s="291"/>
    </row>
    <row r="1366" spans="1:6" ht="23.25" hidden="1" customHeight="1">
      <c r="A1366" s="29" t="s">
        <v>334</v>
      </c>
      <c r="B1366" s="302" t="s">
        <v>1472</v>
      </c>
      <c r="C1366" s="29" t="str">
        <f t="shared" si="59"/>
        <v>4441　　集配利用運送業</v>
      </c>
      <c r="D1366" s="29" t="str">
        <f t="shared" si="57"/>
        <v>4441　集配利用運送業</v>
      </c>
      <c r="E1366" s="291" t="str">
        <f t="shared" si="58"/>
        <v>、4441　集配利用運送業</v>
      </c>
      <c r="F1366" s="291"/>
    </row>
    <row r="1367" spans="1:6" ht="23.25" hidden="1" customHeight="1">
      <c r="A1367" s="29" t="s">
        <v>334</v>
      </c>
      <c r="B1367" s="302" t="s">
        <v>1473</v>
      </c>
      <c r="D1367" s="29" t="str">
        <f t="shared" si="57"/>
        <v/>
      </c>
      <c r="E1367" s="291"/>
      <c r="F1367" s="291"/>
    </row>
    <row r="1368" spans="1:6" ht="23.25" hidden="1" customHeight="1">
      <c r="A1368" s="29" t="s">
        <v>334</v>
      </c>
      <c r="B1368" s="302" t="s">
        <v>1474</v>
      </c>
      <c r="C1368" s="29" t="str">
        <f t="shared" si="59"/>
        <v>4499　　その他の道路貨物運送業</v>
      </c>
      <c r="D1368" s="29" t="str">
        <f t="shared" si="57"/>
        <v>4499　その他の道路貨物運送業</v>
      </c>
      <c r="E1368" s="291" t="str">
        <f t="shared" si="58"/>
        <v>、4499　その他の道路貨物運送業</v>
      </c>
      <c r="F1368" s="291"/>
    </row>
    <row r="1369" spans="1:6" ht="23.25" hidden="1" customHeight="1">
      <c r="A1369" s="29" t="s">
        <v>334</v>
      </c>
      <c r="B1369" s="291"/>
      <c r="C1369" s="29" t="str">
        <f t="shared" si="59"/>
        <v/>
      </c>
      <c r="D1369" s="29" t="str">
        <f t="shared" si="57"/>
        <v/>
      </c>
      <c r="E1369" s="291"/>
      <c r="F1369" s="291"/>
    </row>
    <row r="1370" spans="1:6" ht="23.25" hidden="1" customHeight="1">
      <c r="A1370" s="29" t="s">
        <v>334</v>
      </c>
      <c r="B1370" s="302" t="s">
        <v>1475</v>
      </c>
      <c r="C1370" s="29" t="str">
        <f t="shared" si="59"/>
        <v>水運業</v>
      </c>
      <c r="D1370" s="29" t="str">
        <f t="shared" si="57"/>
        <v>水運業</v>
      </c>
      <c r="E1370" s="291" t="str">
        <f t="shared" si="58"/>
        <v>、水運業</v>
      </c>
      <c r="F1370" s="291"/>
    </row>
    <row r="1371" spans="1:6" ht="23.25" hidden="1" customHeight="1">
      <c r="A1371" s="29" t="s">
        <v>334</v>
      </c>
      <c r="B1371" s="291"/>
      <c r="C1371" s="29" t="str">
        <f t="shared" si="59"/>
        <v/>
      </c>
      <c r="D1371" s="29" t="str">
        <f t="shared" si="57"/>
        <v/>
      </c>
      <c r="E1371" s="291"/>
      <c r="F1371" s="291"/>
    </row>
    <row r="1372" spans="1:6" ht="23.25" hidden="1" customHeight="1">
      <c r="A1372" s="29" t="s">
        <v>334</v>
      </c>
      <c r="B1372" s="303" t="s">
        <v>1476</v>
      </c>
      <c r="C1372" s="294"/>
      <c r="D1372" s="294" t="str">
        <f t="shared" si="57"/>
        <v/>
      </c>
      <c r="E1372" s="296"/>
      <c r="F1372" s="296" t="str">
        <f>E1372&amp;E1373&amp;E1374&amp;E1375&amp;E1376&amp;E1377&amp;E1378&amp;E1379&amp;E1380&amp;E1381&amp;E1382&amp;E1383&amp;E1384&amp;E1385&amp;E1386&amp;E1387</f>
        <v>、4500　主として管理事務を行う本社等（45水運業）、4509　その他の管理，補助的経済活動を行う事業所（45水運業）、4511　外航旅客海運業、4512　外航貨物海運業、4521　沿海旅客海運業、4522　沿海貨物海運業、4531　港湾旅客海運業、4532　河川水運業、4533　湖沼水運業、4541　船舶貸渡業（内航船舶貸渡業を除く）、4542　内航船舶貸渡業</v>
      </c>
    </row>
    <row r="1373" spans="1:6" ht="23.25" hidden="1" customHeight="1">
      <c r="A1373" s="29" t="s">
        <v>334</v>
      </c>
      <c r="B1373" s="302" t="s">
        <v>1477</v>
      </c>
      <c r="C1373" s="29" t="str">
        <f t="shared" si="59"/>
        <v>4500　　主として管理事務を行う本社等（45水運業）</v>
      </c>
      <c r="D1373" s="29" t="str">
        <f t="shared" si="57"/>
        <v>4500　主として管理事務を行う本社等（45水運業）</v>
      </c>
      <c r="E1373" s="291" t="str">
        <f t="shared" si="58"/>
        <v>、4500　主として管理事務を行う本社等（45水運業）</v>
      </c>
      <c r="F1373" s="291"/>
    </row>
    <row r="1374" spans="1:6" ht="23.25" hidden="1" customHeight="1">
      <c r="A1374" s="29" t="s">
        <v>334</v>
      </c>
      <c r="B1374" s="302" t="s">
        <v>1478</v>
      </c>
      <c r="C1374" s="29" t="str">
        <f t="shared" si="59"/>
        <v>4509　　その他の管理，補助的経済活動を行う事業所（45水運業）</v>
      </c>
      <c r="D1374" s="29" t="str">
        <f t="shared" si="57"/>
        <v>4509　その他の管理，補助的経済活動を行う事業所（45水運業）</v>
      </c>
      <c r="E1374" s="291" t="str">
        <f t="shared" si="58"/>
        <v>、4509　その他の管理，補助的経済活動を行う事業所（45水運業）</v>
      </c>
      <c r="F1374" s="291"/>
    </row>
    <row r="1375" spans="1:6" ht="23.25" hidden="1" customHeight="1">
      <c r="A1375" s="29" t="s">
        <v>334</v>
      </c>
      <c r="B1375" s="302" t="s">
        <v>1479</v>
      </c>
      <c r="D1375" s="29" t="str">
        <f t="shared" si="57"/>
        <v/>
      </c>
      <c r="E1375" s="291"/>
      <c r="F1375" s="291"/>
    </row>
    <row r="1376" spans="1:6" ht="23.25" hidden="1" customHeight="1">
      <c r="A1376" s="29" t="s">
        <v>334</v>
      </c>
      <c r="B1376" s="302" t="s">
        <v>1480</v>
      </c>
      <c r="C1376" s="29" t="str">
        <f t="shared" si="59"/>
        <v>4511　　外航旅客海運業</v>
      </c>
      <c r="D1376" s="29" t="str">
        <f t="shared" si="57"/>
        <v>4511　外航旅客海運業</v>
      </c>
      <c r="E1376" s="291" t="str">
        <f t="shared" si="58"/>
        <v>、4511　外航旅客海運業</v>
      </c>
      <c r="F1376" s="291"/>
    </row>
    <row r="1377" spans="1:6" ht="23.25" hidden="1" customHeight="1">
      <c r="A1377" s="29" t="s">
        <v>334</v>
      </c>
      <c r="B1377" s="302" t="s">
        <v>1481</v>
      </c>
      <c r="C1377" s="29" t="str">
        <f t="shared" si="59"/>
        <v>4512　　外航貨物海運業</v>
      </c>
      <c r="D1377" s="29" t="str">
        <f t="shared" si="57"/>
        <v>4512　外航貨物海運業</v>
      </c>
      <c r="E1377" s="291" t="str">
        <f t="shared" si="58"/>
        <v>、4512　外航貨物海運業</v>
      </c>
      <c r="F1377" s="291"/>
    </row>
    <row r="1378" spans="1:6" ht="23.25" hidden="1" customHeight="1">
      <c r="A1378" s="29" t="s">
        <v>334</v>
      </c>
      <c r="B1378" s="302" t="s">
        <v>1482</v>
      </c>
      <c r="D1378" s="29" t="str">
        <f t="shared" si="57"/>
        <v/>
      </c>
      <c r="E1378" s="291"/>
      <c r="F1378" s="291"/>
    </row>
    <row r="1379" spans="1:6" ht="23.25" hidden="1" customHeight="1">
      <c r="A1379" s="29" t="s">
        <v>334</v>
      </c>
      <c r="B1379" s="302" t="s">
        <v>1483</v>
      </c>
      <c r="C1379" s="29" t="str">
        <f t="shared" si="59"/>
        <v>4521　　沿海旅客海運業</v>
      </c>
      <c r="D1379" s="29" t="str">
        <f t="shared" si="57"/>
        <v>4521　沿海旅客海運業</v>
      </c>
      <c r="E1379" s="291" t="str">
        <f t="shared" si="58"/>
        <v>、4521　沿海旅客海運業</v>
      </c>
      <c r="F1379" s="291"/>
    </row>
    <row r="1380" spans="1:6" ht="23.25" hidden="1" customHeight="1">
      <c r="A1380" s="29" t="s">
        <v>334</v>
      </c>
      <c r="B1380" s="302" t="s">
        <v>1484</v>
      </c>
      <c r="C1380" s="29" t="str">
        <f t="shared" si="59"/>
        <v>4522　　沿海貨物海運業</v>
      </c>
      <c r="D1380" s="29" t="str">
        <f t="shared" si="57"/>
        <v>4522　沿海貨物海運業</v>
      </c>
      <c r="E1380" s="291" t="str">
        <f t="shared" si="58"/>
        <v>、4522　沿海貨物海運業</v>
      </c>
      <c r="F1380" s="291"/>
    </row>
    <row r="1381" spans="1:6" ht="23.25" hidden="1" customHeight="1">
      <c r="A1381" s="29" t="s">
        <v>334</v>
      </c>
      <c r="B1381" s="302" t="s">
        <v>1485</v>
      </c>
      <c r="D1381" s="29" t="str">
        <f t="shared" si="57"/>
        <v/>
      </c>
      <c r="E1381" s="291"/>
      <c r="F1381" s="291"/>
    </row>
    <row r="1382" spans="1:6" ht="23.25" hidden="1" customHeight="1">
      <c r="A1382" s="29" t="s">
        <v>334</v>
      </c>
      <c r="B1382" s="302" t="s">
        <v>1486</v>
      </c>
      <c r="C1382" s="29" t="str">
        <f t="shared" si="59"/>
        <v>4531　　港湾旅客海運業</v>
      </c>
      <c r="D1382" s="29" t="str">
        <f t="shared" si="57"/>
        <v>4531　港湾旅客海運業</v>
      </c>
      <c r="E1382" s="291" t="str">
        <f t="shared" si="58"/>
        <v>、4531　港湾旅客海運業</v>
      </c>
      <c r="F1382" s="291"/>
    </row>
    <row r="1383" spans="1:6" ht="23.25" hidden="1" customHeight="1">
      <c r="A1383" s="29" t="s">
        <v>334</v>
      </c>
      <c r="B1383" s="302" t="s">
        <v>1487</v>
      </c>
      <c r="C1383" s="29" t="str">
        <f t="shared" si="59"/>
        <v>4532　　河川水運業</v>
      </c>
      <c r="D1383" s="29" t="str">
        <f t="shared" si="57"/>
        <v>4532　河川水運業</v>
      </c>
      <c r="E1383" s="291" t="str">
        <f t="shared" si="58"/>
        <v>、4532　河川水運業</v>
      </c>
      <c r="F1383" s="291"/>
    </row>
    <row r="1384" spans="1:6" ht="23.25" hidden="1" customHeight="1">
      <c r="A1384" s="29" t="s">
        <v>334</v>
      </c>
      <c r="B1384" s="302" t="s">
        <v>1488</v>
      </c>
      <c r="C1384" s="29" t="str">
        <f t="shared" si="59"/>
        <v>4533　　湖沼水運業</v>
      </c>
      <c r="D1384" s="29" t="str">
        <f t="shared" si="57"/>
        <v>4533　湖沼水運業</v>
      </c>
      <c r="E1384" s="291" t="str">
        <f t="shared" si="58"/>
        <v>、4533　湖沼水運業</v>
      </c>
      <c r="F1384" s="291"/>
    </row>
    <row r="1385" spans="1:6" ht="23.25" hidden="1" customHeight="1">
      <c r="A1385" s="29" t="s">
        <v>334</v>
      </c>
      <c r="B1385" s="302" t="s">
        <v>1489</v>
      </c>
      <c r="D1385" s="29" t="str">
        <f t="shared" si="57"/>
        <v/>
      </c>
      <c r="E1385" s="291"/>
      <c r="F1385" s="291"/>
    </row>
    <row r="1386" spans="1:6" ht="23.25" hidden="1" customHeight="1">
      <c r="A1386" s="29" t="s">
        <v>334</v>
      </c>
      <c r="B1386" s="302" t="s">
        <v>1490</v>
      </c>
      <c r="C1386" s="29" t="str">
        <f t="shared" si="59"/>
        <v>4541　　船舶貸渡業（内航船舶貸渡業を除く）</v>
      </c>
      <c r="D1386" s="29" t="str">
        <f t="shared" si="57"/>
        <v>4541　船舶貸渡業（内航船舶貸渡業を除く）</v>
      </c>
      <c r="E1386" s="291" t="str">
        <f t="shared" si="58"/>
        <v>、4541　船舶貸渡業（内航船舶貸渡業を除く）</v>
      </c>
      <c r="F1386" s="291"/>
    </row>
    <row r="1387" spans="1:6" ht="23.25" hidden="1" customHeight="1">
      <c r="A1387" s="29" t="s">
        <v>334</v>
      </c>
      <c r="B1387" s="302" t="s">
        <v>1491</v>
      </c>
      <c r="C1387" s="29" t="str">
        <f t="shared" si="59"/>
        <v>4542　　内航船舶貸渡業</v>
      </c>
      <c r="D1387" s="29" t="str">
        <f t="shared" si="57"/>
        <v>4542　内航船舶貸渡業</v>
      </c>
      <c r="E1387" s="291" t="str">
        <f t="shared" si="58"/>
        <v>、4542　内航船舶貸渡業</v>
      </c>
      <c r="F1387" s="291"/>
    </row>
    <row r="1388" spans="1:6" ht="23.25" hidden="1" customHeight="1">
      <c r="A1388" s="29" t="s">
        <v>334</v>
      </c>
      <c r="B1388" s="291"/>
      <c r="C1388" s="29" t="str">
        <f t="shared" si="59"/>
        <v/>
      </c>
      <c r="D1388" s="29" t="str">
        <f t="shared" si="57"/>
        <v/>
      </c>
      <c r="E1388" s="291"/>
      <c r="F1388" s="291"/>
    </row>
    <row r="1389" spans="1:6" ht="23.25" hidden="1" customHeight="1">
      <c r="A1389" s="29" t="s">
        <v>334</v>
      </c>
      <c r="B1389" s="302" t="s">
        <v>1492</v>
      </c>
      <c r="C1389" s="29" t="str">
        <f t="shared" si="59"/>
        <v>航空運輸業</v>
      </c>
      <c r="D1389" s="29" t="str">
        <f t="shared" si="57"/>
        <v>航空運輸業</v>
      </c>
      <c r="E1389" s="291" t="str">
        <f t="shared" si="58"/>
        <v>、航空運輸業</v>
      </c>
      <c r="F1389" s="291"/>
    </row>
    <row r="1390" spans="1:6" ht="23.25" hidden="1" customHeight="1">
      <c r="A1390" s="29" t="s">
        <v>334</v>
      </c>
      <c r="B1390" s="291"/>
      <c r="C1390" s="29" t="str">
        <f t="shared" si="59"/>
        <v/>
      </c>
      <c r="D1390" s="29" t="str">
        <f t="shared" si="57"/>
        <v/>
      </c>
      <c r="E1390" s="291"/>
      <c r="F1390" s="291"/>
    </row>
    <row r="1391" spans="1:6" ht="23.25" hidden="1" customHeight="1">
      <c r="A1391" s="29" t="s">
        <v>334</v>
      </c>
      <c r="B1391" s="303" t="s">
        <v>1493</v>
      </c>
      <c r="C1391" s="294"/>
      <c r="D1391" s="294" t="str">
        <f t="shared" si="57"/>
        <v/>
      </c>
      <c r="E1391" s="296"/>
      <c r="F1391" s="296" t="str">
        <f>E1391&amp;E1392&amp;E1393&amp;E1394&amp;E1395&amp;E1396&amp;E1397</f>
        <v>、4600　主として管理事務を行う本社等（46航空運輸業）、4609　その他の管理，補助的経済活動を行う事業所（46航空運輸業）、4611　航空運送業、4621　航空機使用業（航空運送業を除く）</v>
      </c>
    </row>
    <row r="1392" spans="1:6" ht="23.25" hidden="1" customHeight="1">
      <c r="A1392" s="29" t="s">
        <v>334</v>
      </c>
      <c r="B1392" s="302" t="s">
        <v>1494</v>
      </c>
      <c r="C1392" s="29" t="str">
        <f t="shared" si="59"/>
        <v>4600　　主として管理事務を行う本社等（46航空運輸業）</v>
      </c>
      <c r="D1392" s="29" t="str">
        <f t="shared" si="57"/>
        <v>4600　主として管理事務を行う本社等（46航空運輸業）</v>
      </c>
      <c r="E1392" s="291" t="str">
        <f t="shared" ref="E1392:E1455" si="60">A1392&amp;D1392</f>
        <v>、4600　主として管理事務を行う本社等（46航空運輸業）</v>
      </c>
      <c r="F1392" s="291"/>
    </row>
    <row r="1393" spans="1:6" ht="23.25" hidden="1" customHeight="1">
      <c r="A1393" s="29" t="s">
        <v>334</v>
      </c>
      <c r="B1393" s="302" t="s">
        <v>1495</v>
      </c>
      <c r="C1393" s="29" t="str">
        <f t="shared" si="59"/>
        <v>4609　　その他の管理，補助的経済活動を行う事業所（46航空運輸業）</v>
      </c>
      <c r="D1393" s="29" t="str">
        <f t="shared" si="57"/>
        <v>4609　その他の管理，補助的経済活動を行う事業所（46航空運輸業）</v>
      </c>
      <c r="E1393" s="291" t="str">
        <f t="shared" si="60"/>
        <v>、4609　その他の管理，補助的経済活動を行う事業所（46航空運輸業）</v>
      </c>
      <c r="F1393" s="291"/>
    </row>
    <row r="1394" spans="1:6" ht="23.25" hidden="1" customHeight="1">
      <c r="A1394" s="29" t="s">
        <v>334</v>
      </c>
      <c r="B1394" s="302" t="s">
        <v>1496</v>
      </c>
      <c r="D1394" s="29" t="str">
        <f t="shared" si="57"/>
        <v/>
      </c>
      <c r="E1394" s="291"/>
      <c r="F1394" s="291"/>
    </row>
    <row r="1395" spans="1:6" ht="23.25" hidden="1" customHeight="1">
      <c r="A1395" s="29" t="s">
        <v>334</v>
      </c>
      <c r="B1395" s="302" t="s">
        <v>1497</v>
      </c>
      <c r="C1395" s="29" t="str">
        <f t="shared" si="59"/>
        <v>4611　　航空運送業</v>
      </c>
      <c r="D1395" s="29" t="str">
        <f t="shared" si="57"/>
        <v>4611　航空運送業</v>
      </c>
      <c r="E1395" s="291" t="str">
        <f t="shared" si="60"/>
        <v>、4611　航空運送業</v>
      </c>
      <c r="F1395" s="291"/>
    </row>
    <row r="1396" spans="1:6" ht="23.25" hidden="1" customHeight="1">
      <c r="A1396" s="29" t="s">
        <v>334</v>
      </c>
      <c r="B1396" s="302" t="s">
        <v>1498</v>
      </c>
      <c r="D1396" s="29" t="str">
        <f t="shared" si="57"/>
        <v/>
      </c>
      <c r="E1396" s="291"/>
      <c r="F1396" s="291"/>
    </row>
    <row r="1397" spans="1:6" ht="23.25" hidden="1" customHeight="1">
      <c r="A1397" s="29" t="s">
        <v>334</v>
      </c>
      <c r="B1397" s="302" t="s">
        <v>1499</v>
      </c>
      <c r="C1397" s="29" t="str">
        <f t="shared" ref="C1397:C1460" si="61">MID(B1397,7,50)</f>
        <v>4621　　航空機使用業（航空運送業を除く）</v>
      </c>
      <c r="D1397" s="29" t="str">
        <f t="shared" ref="D1397:D1460" si="62">TRIM(C1397)</f>
        <v>4621　航空機使用業（航空運送業を除く）</v>
      </c>
      <c r="E1397" s="291" t="str">
        <f t="shared" si="60"/>
        <v>、4621　航空機使用業（航空運送業を除く）</v>
      </c>
      <c r="F1397" s="291"/>
    </row>
    <row r="1398" spans="1:6" ht="23.25" hidden="1" customHeight="1">
      <c r="A1398" s="29" t="s">
        <v>334</v>
      </c>
      <c r="B1398" s="291"/>
      <c r="C1398" s="29" t="str">
        <f t="shared" si="61"/>
        <v/>
      </c>
      <c r="D1398" s="29" t="str">
        <f t="shared" si="62"/>
        <v/>
      </c>
      <c r="E1398" s="291"/>
      <c r="F1398" s="291"/>
    </row>
    <row r="1399" spans="1:6" ht="23.25" hidden="1" customHeight="1">
      <c r="A1399" s="29" t="s">
        <v>334</v>
      </c>
      <c r="B1399" s="302" t="s">
        <v>1500</v>
      </c>
      <c r="C1399" s="29" t="str">
        <f t="shared" si="61"/>
        <v>倉庫業</v>
      </c>
      <c r="D1399" s="29" t="str">
        <f t="shared" si="62"/>
        <v>倉庫業</v>
      </c>
      <c r="E1399" s="291" t="str">
        <f t="shared" si="60"/>
        <v>、倉庫業</v>
      </c>
      <c r="F1399" s="291"/>
    </row>
    <row r="1400" spans="1:6" ht="23.25" hidden="1" customHeight="1">
      <c r="A1400" s="29" t="s">
        <v>334</v>
      </c>
      <c r="B1400" s="291"/>
      <c r="C1400" s="29" t="str">
        <f t="shared" si="61"/>
        <v/>
      </c>
      <c r="D1400" s="29" t="str">
        <f t="shared" si="62"/>
        <v/>
      </c>
      <c r="E1400" s="291"/>
      <c r="F1400" s="291"/>
    </row>
    <row r="1401" spans="1:6" ht="23.25" hidden="1" customHeight="1">
      <c r="A1401" s="29" t="s">
        <v>334</v>
      </c>
      <c r="B1401" s="303" t="s">
        <v>1501</v>
      </c>
      <c r="C1401" s="294"/>
      <c r="D1401" s="294" t="str">
        <f t="shared" si="62"/>
        <v/>
      </c>
      <c r="E1401" s="296"/>
      <c r="F1401" s="296" t="str">
        <f>E1401&amp;E1402&amp;E1403&amp;E1404&amp;E1405&amp;E1406&amp;E1407</f>
        <v>、4700　主として管理事務を行う本社等（47倉庫業）、4709　その他の管理，補助的経済活動を行う事業所（47倉庫業）、4711　倉庫業（冷蔵倉庫業を除く）、4721　冷蔵倉庫業</v>
      </c>
    </row>
    <row r="1402" spans="1:6" ht="23.25" hidden="1" customHeight="1">
      <c r="A1402" s="29" t="s">
        <v>334</v>
      </c>
      <c r="B1402" s="302" t="s">
        <v>1502</v>
      </c>
      <c r="C1402" s="29" t="str">
        <f t="shared" si="61"/>
        <v>4700　　主として管理事務を行う本社等（47倉庫業）</v>
      </c>
      <c r="D1402" s="29" t="str">
        <f t="shared" si="62"/>
        <v>4700　主として管理事務を行う本社等（47倉庫業）</v>
      </c>
      <c r="E1402" s="291" t="str">
        <f t="shared" si="60"/>
        <v>、4700　主として管理事務を行う本社等（47倉庫業）</v>
      </c>
      <c r="F1402" s="291"/>
    </row>
    <row r="1403" spans="1:6" ht="23.25" hidden="1" customHeight="1">
      <c r="A1403" s="29" t="s">
        <v>334</v>
      </c>
      <c r="B1403" s="302" t="s">
        <v>1503</v>
      </c>
      <c r="C1403" s="29" t="str">
        <f t="shared" si="61"/>
        <v>4709　　その他の管理，補助的経済活動を行う事業所（47倉庫業）</v>
      </c>
      <c r="D1403" s="29" t="str">
        <f t="shared" si="62"/>
        <v>4709　その他の管理，補助的経済活動を行う事業所（47倉庫業）</v>
      </c>
      <c r="E1403" s="291" t="str">
        <f t="shared" si="60"/>
        <v>、4709　その他の管理，補助的経済活動を行う事業所（47倉庫業）</v>
      </c>
      <c r="F1403" s="291"/>
    </row>
    <row r="1404" spans="1:6" ht="23.25" hidden="1" customHeight="1">
      <c r="A1404" s="29" t="s">
        <v>334</v>
      </c>
      <c r="B1404" s="302" t="s">
        <v>1504</v>
      </c>
      <c r="D1404" s="29" t="str">
        <f t="shared" si="62"/>
        <v/>
      </c>
      <c r="E1404" s="291"/>
      <c r="F1404" s="291"/>
    </row>
    <row r="1405" spans="1:6" ht="23.25" hidden="1" customHeight="1">
      <c r="A1405" s="29" t="s">
        <v>334</v>
      </c>
      <c r="B1405" s="302" t="s">
        <v>1505</v>
      </c>
      <c r="C1405" s="29" t="str">
        <f t="shared" si="61"/>
        <v>4711　　倉庫業（冷蔵倉庫業を除く）</v>
      </c>
      <c r="D1405" s="29" t="str">
        <f t="shared" si="62"/>
        <v>4711　倉庫業（冷蔵倉庫業を除く）</v>
      </c>
      <c r="E1405" s="291" t="str">
        <f t="shared" si="60"/>
        <v>、4711　倉庫業（冷蔵倉庫業を除く）</v>
      </c>
      <c r="F1405" s="291"/>
    </row>
    <row r="1406" spans="1:6" ht="23.25" hidden="1" customHeight="1">
      <c r="A1406" s="29" t="s">
        <v>334</v>
      </c>
      <c r="B1406" s="302" t="s">
        <v>1506</v>
      </c>
      <c r="D1406" s="29" t="str">
        <f t="shared" si="62"/>
        <v/>
      </c>
      <c r="E1406" s="291"/>
      <c r="F1406" s="291"/>
    </row>
    <row r="1407" spans="1:6" ht="23.25" hidden="1" customHeight="1">
      <c r="A1407" s="29" t="s">
        <v>334</v>
      </c>
      <c r="B1407" s="302" t="s">
        <v>1507</v>
      </c>
      <c r="C1407" s="29" t="str">
        <f t="shared" si="61"/>
        <v>4721　　冷蔵倉庫業</v>
      </c>
      <c r="D1407" s="29" t="str">
        <f t="shared" si="62"/>
        <v>4721　冷蔵倉庫業</v>
      </c>
      <c r="E1407" s="291" t="str">
        <f t="shared" si="60"/>
        <v>、4721　冷蔵倉庫業</v>
      </c>
      <c r="F1407" s="291"/>
    </row>
    <row r="1408" spans="1:6" ht="23.25" hidden="1" customHeight="1">
      <c r="A1408" s="29" t="s">
        <v>334</v>
      </c>
      <c r="B1408" s="291"/>
      <c r="C1408" s="29" t="str">
        <f t="shared" si="61"/>
        <v/>
      </c>
      <c r="D1408" s="29" t="str">
        <f t="shared" si="62"/>
        <v/>
      </c>
      <c r="E1408" s="291"/>
      <c r="F1408" s="291"/>
    </row>
    <row r="1409" spans="1:6" ht="23.25" hidden="1" customHeight="1">
      <c r="A1409" s="29" t="s">
        <v>334</v>
      </c>
      <c r="B1409" s="302" t="s">
        <v>1508</v>
      </c>
      <c r="C1409" s="29" t="str">
        <f t="shared" si="61"/>
        <v>運輸に附帯するサービス業</v>
      </c>
      <c r="D1409" s="29" t="str">
        <f t="shared" si="62"/>
        <v>運輸に附帯するサービス業</v>
      </c>
      <c r="E1409" s="291" t="str">
        <f t="shared" si="60"/>
        <v>、運輸に附帯するサービス業</v>
      </c>
      <c r="F1409" s="291"/>
    </row>
    <row r="1410" spans="1:6" ht="23.25" hidden="1" customHeight="1">
      <c r="A1410" s="29" t="s">
        <v>334</v>
      </c>
      <c r="B1410" s="291"/>
      <c r="C1410" s="29" t="str">
        <f t="shared" si="61"/>
        <v/>
      </c>
      <c r="D1410" s="29" t="str">
        <f t="shared" si="62"/>
        <v/>
      </c>
      <c r="E1410" s="291"/>
      <c r="F1410" s="291"/>
    </row>
    <row r="1411" spans="1:6" ht="23.25" hidden="1" customHeight="1">
      <c r="A1411" s="29" t="s">
        <v>334</v>
      </c>
      <c r="B1411" s="303" t="s">
        <v>1509</v>
      </c>
      <c r="C1411" s="294"/>
      <c r="D1411" s="294" t="str">
        <f t="shared" si="62"/>
        <v/>
      </c>
      <c r="E1411" s="296"/>
      <c r="F1411" s="296" t="str">
        <f>E1411&amp;E1412&amp;E1413&amp;E1414&amp;E1415&amp;E1416&amp;E1417&amp;E1418&amp;E1419&amp;E1420&amp;E1421&amp;E1422&amp;E1423&amp;E1424&amp;E1425&amp;E1426&amp;E1427&amp;E1428&amp;E1429&amp;E1430&amp;E1431&amp;E1432&amp;E1433</f>
        <v>、4800　主として管理事務を行う本社等（48運輸に附帯するサービス業）、4809　その他の管理，補助的経済活動を行う事業所（48運輸に附帯するサービス業）、4811　港湾運送業、4821　利用運送業（集配利用運送業を除く）、4822　運送取次業、4831　運送代理店、4841　こん包業（組立こん包業を除く）、4842　組立こん包業、4851　鉄道施設提供業、4852　道路運送固定施設業、4853　自動車ターミナル業、4854　貨物荷扱固定施設業、4855　桟橋泊きょ業、4856　飛行場業、4891　海運仲立業、4899　他に分類されない運輸に附帯するサービス業</v>
      </c>
    </row>
    <row r="1412" spans="1:6" ht="23.25" hidden="1" customHeight="1">
      <c r="A1412" s="29" t="s">
        <v>334</v>
      </c>
      <c r="B1412" s="302" t="s">
        <v>1510</v>
      </c>
      <c r="C1412" s="29" t="str">
        <f t="shared" si="61"/>
        <v>4800　　主として管理事務を行う本社等（48運輸に附帯するサービス業）</v>
      </c>
      <c r="D1412" s="29" t="str">
        <f t="shared" si="62"/>
        <v>4800　主として管理事務を行う本社等（48運輸に附帯するサービス業）</v>
      </c>
      <c r="E1412" s="291" t="str">
        <f t="shared" si="60"/>
        <v>、4800　主として管理事務を行う本社等（48運輸に附帯するサービス業）</v>
      </c>
      <c r="F1412" s="291"/>
    </row>
    <row r="1413" spans="1:6" ht="23.25" hidden="1" customHeight="1">
      <c r="A1413" s="29" t="s">
        <v>334</v>
      </c>
      <c r="B1413" s="302" t="s">
        <v>1511</v>
      </c>
      <c r="C1413" s="29" t="str">
        <f t="shared" si="61"/>
        <v>4809　　その他の管理，補助的経済活動を行う事業所（48運輸に附帯するサービス業）</v>
      </c>
      <c r="D1413" s="29" t="str">
        <f t="shared" si="62"/>
        <v>4809　その他の管理，補助的経済活動を行う事業所（48運輸に附帯するサービス業）</v>
      </c>
      <c r="E1413" s="291" t="str">
        <f t="shared" si="60"/>
        <v>、4809　その他の管理，補助的経済活動を行う事業所（48運輸に附帯するサービス業）</v>
      </c>
      <c r="F1413" s="291"/>
    </row>
    <row r="1414" spans="1:6" ht="23.25" hidden="1" customHeight="1">
      <c r="A1414" s="29" t="s">
        <v>334</v>
      </c>
      <c r="B1414" s="302" t="s">
        <v>1512</v>
      </c>
      <c r="D1414" s="29" t="str">
        <f t="shared" si="62"/>
        <v/>
      </c>
      <c r="E1414" s="291"/>
      <c r="F1414" s="291"/>
    </row>
    <row r="1415" spans="1:6" ht="23.25" hidden="1" customHeight="1">
      <c r="A1415" s="29" t="s">
        <v>334</v>
      </c>
      <c r="B1415" s="302" t="s">
        <v>1513</v>
      </c>
      <c r="C1415" s="29" t="str">
        <f t="shared" si="61"/>
        <v>4811　　港湾運送業</v>
      </c>
      <c r="D1415" s="29" t="str">
        <f t="shared" si="62"/>
        <v>4811　港湾運送業</v>
      </c>
      <c r="E1415" s="291" t="str">
        <f t="shared" si="60"/>
        <v>、4811　港湾運送業</v>
      </c>
      <c r="F1415" s="291"/>
    </row>
    <row r="1416" spans="1:6" ht="23.25" hidden="1" customHeight="1">
      <c r="A1416" s="29" t="s">
        <v>334</v>
      </c>
      <c r="B1416" s="302" t="s">
        <v>1514</v>
      </c>
      <c r="D1416" s="29" t="str">
        <f t="shared" si="62"/>
        <v/>
      </c>
      <c r="E1416" s="291"/>
      <c r="F1416" s="291"/>
    </row>
    <row r="1417" spans="1:6" ht="23.25" hidden="1" customHeight="1">
      <c r="A1417" s="29" t="s">
        <v>334</v>
      </c>
      <c r="B1417" s="302" t="s">
        <v>1515</v>
      </c>
      <c r="C1417" s="29" t="str">
        <f t="shared" si="61"/>
        <v>4821　　利用運送業（集配利用運送業を除く）</v>
      </c>
      <c r="D1417" s="29" t="str">
        <f t="shared" si="62"/>
        <v>4821　利用運送業（集配利用運送業を除く）</v>
      </c>
      <c r="E1417" s="291" t="str">
        <f t="shared" si="60"/>
        <v>、4821　利用運送業（集配利用運送業を除く）</v>
      </c>
      <c r="F1417" s="291"/>
    </row>
    <row r="1418" spans="1:6" ht="23.25" hidden="1" customHeight="1">
      <c r="A1418" s="29" t="s">
        <v>334</v>
      </c>
      <c r="B1418" s="302" t="s">
        <v>1516</v>
      </c>
      <c r="C1418" s="29" t="str">
        <f t="shared" si="61"/>
        <v>4822　　運送取次業</v>
      </c>
      <c r="D1418" s="29" t="str">
        <f t="shared" si="62"/>
        <v>4822　運送取次業</v>
      </c>
      <c r="E1418" s="291" t="str">
        <f t="shared" si="60"/>
        <v>、4822　運送取次業</v>
      </c>
      <c r="F1418" s="291"/>
    </row>
    <row r="1419" spans="1:6" ht="23.25" hidden="1" customHeight="1">
      <c r="A1419" s="29" t="s">
        <v>334</v>
      </c>
      <c r="B1419" s="302" t="s">
        <v>1517</v>
      </c>
      <c r="D1419" s="29" t="str">
        <f t="shared" si="62"/>
        <v/>
      </c>
      <c r="E1419" s="291"/>
      <c r="F1419" s="291"/>
    </row>
    <row r="1420" spans="1:6" ht="23.25" hidden="1" customHeight="1">
      <c r="A1420" s="29" t="s">
        <v>334</v>
      </c>
      <c r="B1420" s="302" t="s">
        <v>1518</v>
      </c>
      <c r="C1420" s="29" t="str">
        <f t="shared" si="61"/>
        <v>4831　　運送代理店</v>
      </c>
      <c r="D1420" s="29" t="str">
        <f t="shared" si="62"/>
        <v>4831　運送代理店</v>
      </c>
      <c r="E1420" s="291" t="str">
        <f t="shared" si="60"/>
        <v>、4831　運送代理店</v>
      </c>
      <c r="F1420" s="291"/>
    </row>
    <row r="1421" spans="1:6" ht="23.25" hidden="1" customHeight="1">
      <c r="A1421" s="29" t="s">
        <v>334</v>
      </c>
      <c r="B1421" s="302" t="s">
        <v>1519</v>
      </c>
      <c r="D1421" s="29" t="str">
        <f t="shared" si="62"/>
        <v/>
      </c>
      <c r="E1421" s="291"/>
      <c r="F1421" s="291"/>
    </row>
    <row r="1422" spans="1:6" ht="23.25" hidden="1" customHeight="1">
      <c r="A1422" s="29" t="s">
        <v>334</v>
      </c>
      <c r="B1422" s="302" t="s">
        <v>1520</v>
      </c>
      <c r="C1422" s="29" t="str">
        <f t="shared" si="61"/>
        <v>4841　　こん包業（組立こん包業を除く）</v>
      </c>
      <c r="D1422" s="29" t="str">
        <f t="shared" si="62"/>
        <v>4841　こん包業（組立こん包業を除く）</v>
      </c>
      <c r="E1422" s="291" t="str">
        <f t="shared" si="60"/>
        <v>、4841　こん包業（組立こん包業を除く）</v>
      </c>
      <c r="F1422" s="291"/>
    </row>
    <row r="1423" spans="1:6" ht="23.25" hidden="1" customHeight="1">
      <c r="A1423" s="29" t="s">
        <v>334</v>
      </c>
      <c r="B1423" s="302" t="s">
        <v>1521</v>
      </c>
      <c r="C1423" s="29" t="str">
        <f t="shared" si="61"/>
        <v>4842　　組立こん包業</v>
      </c>
      <c r="D1423" s="29" t="str">
        <f t="shared" si="62"/>
        <v>4842　組立こん包業</v>
      </c>
      <c r="E1423" s="291" t="str">
        <f t="shared" si="60"/>
        <v>、4842　組立こん包業</v>
      </c>
      <c r="F1423" s="291"/>
    </row>
    <row r="1424" spans="1:6" ht="23.25" hidden="1" customHeight="1">
      <c r="A1424" s="29" t="s">
        <v>334</v>
      </c>
      <c r="B1424" s="302" t="s">
        <v>1522</v>
      </c>
      <c r="D1424" s="29" t="str">
        <f t="shared" si="62"/>
        <v/>
      </c>
      <c r="E1424" s="291"/>
      <c r="F1424" s="291"/>
    </row>
    <row r="1425" spans="1:6" ht="23.25" hidden="1" customHeight="1">
      <c r="A1425" s="29" t="s">
        <v>334</v>
      </c>
      <c r="B1425" s="302" t="s">
        <v>1523</v>
      </c>
      <c r="C1425" s="29" t="str">
        <f t="shared" si="61"/>
        <v>4851　　鉄道施設提供業</v>
      </c>
      <c r="D1425" s="29" t="str">
        <f t="shared" si="62"/>
        <v>4851　鉄道施設提供業</v>
      </c>
      <c r="E1425" s="291" t="str">
        <f t="shared" si="60"/>
        <v>、4851　鉄道施設提供業</v>
      </c>
      <c r="F1425" s="291"/>
    </row>
    <row r="1426" spans="1:6" ht="23.25" hidden="1" customHeight="1">
      <c r="A1426" s="29" t="s">
        <v>334</v>
      </c>
      <c r="B1426" s="302" t="s">
        <v>1524</v>
      </c>
      <c r="C1426" s="29" t="str">
        <f t="shared" si="61"/>
        <v>4852　　道路運送固定施設業</v>
      </c>
      <c r="D1426" s="29" t="str">
        <f t="shared" si="62"/>
        <v>4852　道路運送固定施設業</v>
      </c>
      <c r="E1426" s="291" t="str">
        <f t="shared" si="60"/>
        <v>、4852　道路運送固定施設業</v>
      </c>
      <c r="F1426" s="291"/>
    </row>
    <row r="1427" spans="1:6" ht="23.25" hidden="1" customHeight="1">
      <c r="A1427" s="29" t="s">
        <v>334</v>
      </c>
      <c r="B1427" s="302" t="s">
        <v>1525</v>
      </c>
      <c r="C1427" s="29" t="str">
        <f t="shared" si="61"/>
        <v>4853　　自動車ターミナル業</v>
      </c>
      <c r="D1427" s="29" t="str">
        <f t="shared" si="62"/>
        <v>4853　自動車ターミナル業</v>
      </c>
      <c r="E1427" s="291" t="str">
        <f t="shared" si="60"/>
        <v>、4853　自動車ターミナル業</v>
      </c>
      <c r="F1427" s="291"/>
    </row>
    <row r="1428" spans="1:6" ht="23.25" hidden="1" customHeight="1">
      <c r="A1428" s="29" t="s">
        <v>334</v>
      </c>
      <c r="B1428" s="302" t="s">
        <v>1526</v>
      </c>
      <c r="C1428" s="29" t="str">
        <f t="shared" si="61"/>
        <v>4854　　貨物荷扱固定施設業</v>
      </c>
      <c r="D1428" s="29" t="str">
        <f t="shared" si="62"/>
        <v>4854　貨物荷扱固定施設業</v>
      </c>
      <c r="E1428" s="291" t="str">
        <f t="shared" si="60"/>
        <v>、4854　貨物荷扱固定施設業</v>
      </c>
      <c r="F1428" s="291"/>
    </row>
    <row r="1429" spans="1:6" ht="23.25" hidden="1" customHeight="1">
      <c r="A1429" s="29" t="s">
        <v>334</v>
      </c>
      <c r="B1429" s="302" t="s">
        <v>1527</v>
      </c>
      <c r="C1429" s="29" t="str">
        <f t="shared" si="61"/>
        <v>4855　　桟橋泊きょ業</v>
      </c>
      <c r="D1429" s="29" t="str">
        <f t="shared" si="62"/>
        <v>4855　桟橋泊きょ業</v>
      </c>
      <c r="E1429" s="291" t="str">
        <f t="shared" si="60"/>
        <v>、4855　桟橋泊きょ業</v>
      </c>
      <c r="F1429" s="291"/>
    </row>
    <row r="1430" spans="1:6" ht="23.25" hidden="1" customHeight="1">
      <c r="A1430" s="29" t="s">
        <v>334</v>
      </c>
      <c r="B1430" s="302" t="s">
        <v>1528</v>
      </c>
      <c r="C1430" s="29" t="str">
        <f t="shared" si="61"/>
        <v>4856　　飛行場業</v>
      </c>
      <c r="D1430" s="29" t="str">
        <f t="shared" si="62"/>
        <v>4856　飛行場業</v>
      </c>
      <c r="E1430" s="291" t="str">
        <f t="shared" si="60"/>
        <v>、4856　飛行場業</v>
      </c>
      <c r="F1430" s="291"/>
    </row>
    <row r="1431" spans="1:6" ht="23.25" hidden="1" customHeight="1">
      <c r="A1431" s="29" t="s">
        <v>334</v>
      </c>
      <c r="B1431" s="302" t="s">
        <v>1529</v>
      </c>
      <c r="D1431" s="29" t="str">
        <f t="shared" si="62"/>
        <v/>
      </c>
      <c r="E1431" s="291"/>
      <c r="F1431" s="291"/>
    </row>
    <row r="1432" spans="1:6" ht="23.25" hidden="1" customHeight="1">
      <c r="A1432" s="29" t="s">
        <v>334</v>
      </c>
      <c r="B1432" s="302" t="s">
        <v>1530</v>
      </c>
      <c r="C1432" s="29" t="str">
        <f t="shared" si="61"/>
        <v>4891　　海運仲立業</v>
      </c>
      <c r="D1432" s="29" t="str">
        <f t="shared" si="62"/>
        <v>4891　海運仲立業</v>
      </c>
      <c r="E1432" s="291" t="str">
        <f t="shared" si="60"/>
        <v>、4891　海運仲立業</v>
      </c>
      <c r="F1432" s="291"/>
    </row>
    <row r="1433" spans="1:6" ht="23.25" hidden="1" customHeight="1">
      <c r="A1433" s="29" t="s">
        <v>334</v>
      </c>
      <c r="B1433" s="302" t="s">
        <v>1531</v>
      </c>
      <c r="C1433" s="29" t="str">
        <f t="shared" si="61"/>
        <v>4899　　他に分類されない運輸に附帯するサービス業</v>
      </c>
      <c r="D1433" s="29" t="str">
        <f t="shared" si="62"/>
        <v>4899　他に分類されない運輸に附帯するサービス業</v>
      </c>
      <c r="E1433" s="291" t="str">
        <f t="shared" si="60"/>
        <v>、4899　他に分類されない運輸に附帯するサービス業</v>
      </c>
      <c r="F1433" s="291"/>
    </row>
    <row r="1434" spans="1:6" ht="23.25" hidden="1" customHeight="1">
      <c r="A1434" s="29" t="s">
        <v>334</v>
      </c>
      <c r="B1434" s="291"/>
      <c r="C1434" s="29" t="str">
        <f t="shared" si="61"/>
        <v/>
      </c>
      <c r="D1434" s="29" t="str">
        <f t="shared" si="62"/>
        <v/>
      </c>
      <c r="E1434" s="291"/>
      <c r="F1434" s="291"/>
    </row>
    <row r="1435" spans="1:6" ht="23.25" hidden="1" customHeight="1">
      <c r="A1435" s="29" t="s">
        <v>334</v>
      </c>
      <c r="B1435" s="302" t="s">
        <v>1532</v>
      </c>
      <c r="C1435" s="29" t="str">
        <f t="shared" si="61"/>
        <v>郵便業（信書便事業を含む）</v>
      </c>
      <c r="D1435" s="29" t="str">
        <f t="shared" si="62"/>
        <v>郵便業（信書便事業を含む）</v>
      </c>
      <c r="E1435" s="291" t="str">
        <f t="shared" si="60"/>
        <v>、郵便業（信書便事業を含む）</v>
      </c>
      <c r="F1435" s="291"/>
    </row>
    <row r="1436" spans="1:6" ht="23.25" hidden="1" customHeight="1">
      <c r="A1436" s="29" t="s">
        <v>334</v>
      </c>
      <c r="B1436" s="291"/>
      <c r="C1436" s="29" t="str">
        <f t="shared" si="61"/>
        <v/>
      </c>
      <c r="D1436" s="29" t="str">
        <f t="shared" si="62"/>
        <v/>
      </c>
      <c r="E1436" s="291"/>
      <c r="F1436" s="291"/>
    </row>
    <row r="1437" spans="1:6" ht="23.25" hidden="1" customHeight="1">
      <c r="A1437" s="29" t="s">
        <v>334</v>
      </c>
      <c r="B1437" s="303" t="s">
        <v>1533</v>
      </c>
      <c r="C1437" s="294"/>
      <c r="D1437" s="294" t="str">
        <f t="shared" si="62"/>
        <v/>
      </c>
      <c r="E1437" s="296"/>
      <c r="F1437" s="296" t="str">
        <f>E1437&amp;E1438&amp;E1439&amp;E1440</f>
        <v>、4901　管理，補助的経済活動を行う事業所（49郵便業）、4911　郵便業（信書便事業を含む）</v>
      </c>
    </row>
    <row r="1438" spans="1:6" ht="23.25" hidden="1" customHeight="1">
      <c r="A1438" s="29" t="s">
        <v>334</v>
      </c>
      <c r="B1438" s="302" t="s">
        <v>1534</v>
      </c>
      <c r="C1438" s="29" t="str">
        <f t="shared" si="61"/>
        <v>4901　　管理，補助的経済活動を行う事業所（49郵便業）</v>
      </c>
      <c r="D1438" s="29" t="str">
        <f t="shared" si="62"/>
        <v>4901　管理，補助的経済活動を行う事業所（49郵便業）</v>
      </c>
      <c r="E1438" s="291" t="str">
        <f t="shared" si="60"/>
        <v>、4901　管理，補助的経済活動を行う事業所（49郵便業）</v>
      </c>
      <c r="F1438" s="291"/>
    </row>
    <row r="1439" spans="1:6" ht="23.25" hidden="1" customHeight="1">
      <c r="A1439" s="29" t="s">
        <v>334</v>
      </c>
      <c r="B1439" s="302" t="s">
        <v>1535</v>
      </c>
      <c r="D1439" s="29" t="str">
        <f t="shared" si="62"/>
        <v/>
      </c>
      <c r="E1439" s="291"/>
      <c r="F1439" s="291"/>
    </row>
    <row r="1440" spans="1:6" ht="23.25" hidden="1" customHeight="1">
      <c r="A1440" s="29" t="s">
        <v>334</v>
      </c>
      <c r="B1440" s="302" t="s">
        <v>1536</v>
      </c>
      <c r="C1440" s="29" t="str">
        <f t="shared" si="61"/>
        <v>4911　　郵便業（信書便事業を含む）</v>
      </c>
      <c r="D1440" s="29" t="str">
        <f t="shared" si="62"/>
        <v>4911　郵便業（信書便事業を含む）</v>
      </c>
      <c r="E1440" s="291" t="str">
        <f t="shared" si="60"/>
        <v>、4911　郵便業（信書便事業を含む）</v>
      </c>
      <c r="F1440" s="291"/>
    </row>
    <row r="1441" spans="1:6" ht="23.25" hidden="1" customHeight="1">
      <c r="A1441" s="29" t="s">
        <v>334</v>
      </c>
      <c r="B1441" s="291"/>
      <c r="C1441" s="29" t="str">
        <f t="shared" si="61"/>
        <v/>
      </c>
      <c r="D1441" s="29" t="str">
        <f t="shared" si="62"/>
        <v/>
      </c>
      <c r="E1441" s="291"/>
      <c r="F1441" s="291"/>
    </row>
    <row r="1442" spans="1:6" ht="23.25" hidden="1" customHeight="1">
      <c r="A1442" s="29" t="s">
        <v>334</v>
      </c>
      <c r="B1442" s="300" t="s">
        <v>379</v>
      </c>
      <c r="D1442" s="29" t="str">
        <f t="shared" si="62"/>
        <v/>
      </c>
      <c r="E1442" s="291"/>
      <c r="F1442" s="291"/>
    </row>
    <row r="1443" spans="1:6" ht="23.25" hidden="1" customHeight="1">
      <c r="A1443" s="29" t="s">
        <v>334</v>
      </c>
      <c r="B1443" s="301"/>
      <c r="C1443" s="29" t="str">
        <f t="shared" si="61"/>
        <v/>
      </c>
      <c r="D1443" s="29" t="str">
        <f t="shared" si="62"/>
        <v/>
      </c>
      <c r="E1443" s="291"/>
      <c r="F1443" s="291"/>
    </row>
    <row r="1444" spans="1:6" ht="23.25" hidden="1" customHeight="1">
      <c r="A1444" s="29" t="s">
        <v>334</v>
      </c>
      <c r="B1444" s="301"/>
      <c r="C1444" s="29" t="str">
        <f t="shared" si="61"/>
        <v/>
      </c>
      <c r="D1444" s="29" t="str">
        <f t="shared" si="62"/>
        <v/>
      </c>
      <c r="E1444" s="291"/>
      <c r="F1444" s="291"/>
    </row>
    <row r="1445" spans="1:6" ht="23.25" hidden="1" customHeight="1">
      <c r="A1445" s="29" t="s">
        <v>334</v>
      </c>
      <c r="B1445" s="290" t="s">
        <v>1537</v>
      </c>
      <c r="C1445" s="29" t="str">
        <f t="shared" si="61"/>
        <v>卸売業，小売業（詳細：PDF形式）</v>
      </c>
      <c r="D1445" s="29" t="str">
        <f t="shared" si="62"/>
        <v>卸売業，小売業（詳細：PDF形式）</v>
      </c>
      <c r="E1445" s="291" t="str">
        <f t="shared" si="60"/>
        <v>、卸売業，小売業（詳細：PDF形式）</v>
      </c>
      <c r="F1445" s="291"/>
    </row>
    <row r="1446" spans="1:6" ht="23.25" hidden="1" customHeight="1">
      <c r="A1446" s="29" t="s">
        <v>334</v>
      </c>
      <c r="B1446" s="291"/>
      <c r="C1446" s="29" t="str">
        <f t="shared" si="61"/>
        <v/>
      </c>
      <c r="D1446" s="29" t="str">
        <f t="shared" si="62"/>
        <v/>
      </c>
      <c r="E1446" s="291"/>
      <c r="F1446" s="291"/>
    </row>
    <row r="1447" spans="1:6" ht="23.25" hidden="1" customHeight="1">
      <c r="A1447" s="29" t="s">
        <v>334</v>
      </c>
      <c r="B1447" s="302" t="s">
        <v>1538</v>
      </c>
      <c r="C1447" s="29" t="str">
        <f t="shared" si="61"/>
        <v>各種商品卸売業</v>
      </c>
      <c r="D1447" s="29" t="str">
        <f t="shared" si="62"/>
        <v>各種商品卸売業</v>
      </c>
      <c r="E1447" s="291" t="str">
        <f t="shared" si="60"/>
        <v>、各種商品卸売業</v>
      </c>
      <c r="F1447" s="291"/>
    </row>
    <row r="1448" spans="1:6" ht="23.25" hidden="1" customHeight="1">
      <c r="A1448" s="29" t="s">
        <v>334</v>
      </c>
      <c r="B1448" s="291"/>
      <c r="C1448" s="29" t="str">
        <f t="shared" si="61"/>
        <v/>
      </c>
      <c r="D1448" s="29" t="str">
        <f t="shared" si="62"/>
        <v/>
      </c>
      <c r="E1448" s="291"/>
      <c r="F1448" s="291"/>
    </row>
    <row r="1449" spans="1:6" ht="23.25" hidden="1" customHeight="1">
      <c r="A1449" s="29" t="s">
        <v>334</v>
      </c>
      <c r="B1449" s="303" t="s">
        <v>1539</v>
      </c>
      <c r="C1449" s="294"/>
      <c r="D1449" s="294" t="str">
        <f t="shared" si="62"/>
        <v/>
      </c>
      <c r="E1449" s="296"/>
      <c r="F1449" s="296" t="str">
        <f>E1449&amp;E1450&amp;E1451&amp;E1452&amp;E1453&amp;E1454&amp;E1455</f>
        <v>、5000　主として管理事務を行う本社等（50各種商品卸売業）、5008　自家用倉庫（50各種商品卸売業）、5009　その他の管理，補助的経済活動を行う事業所（50各種商品卸売業）、5011　各種商品卸売業（従業者が常時100人以上のもの）、5019　その他の各種商品卸売業</v>
      </c>
    </row>
    <row r="1450" spans="1:6" ht="23.25" hidden="1" customHeight="1">
      <c r="A1450" s="29" t="s">
        <v>334</v>
      </c>
      <c r="B1450" s="302" t="s">
        <v>1540</v>
      </c>
      <c r="C1450" s="29" t="str">
        <f t="shared" si="61"/>
        <v>5000　　主として管理事務を行う本社等（50各種商品卸売業）</v>
      </c>
      <c r="D1450" s="29" t="str">
        <f t="shared" si="62"/>
        <v>5000　主として管理事務を行う本社等（50各種商品卸売業）</v>
      </c>
      <c r="E1450" s="291" t="str">
        <f t="shared" si="60"/>
        <v>、5000　主として管理事務を行う本社等（50各種商品卸売業）</v>
      </c>
      <c r="F1450" s="291"/>
    </row>
    <row r="1451" spans="1:6" ht="23.25" hidden="1" customHeight="1">
      <c r="A1451" s="29" t="s">
        <v>334</v>
      </c>
      <c r="B1451" s="302" t="s">
        <v>1541</v>
      </c>
      <c r="C1451" s="29" t="str">
        <f t="shared" si="61"/>
        <v>5008　　自家用倉庫（50各種商品卸売業）</v>
      </c>
      <c r="D1451" s="29" t="str">
        <f t="shared" si="62"/>
        <v>5008　自家用倉庫（50各種商品卸売業）</v>
      </c>
      <c r="E1451" s="291" t="str">
        <f t="shared" si="60"/>
        <v>、5008　自家用倉庫（50各種商品卸売業）</v>
      </c>
      <c r="F1451" s="291"/>
    </row>
    <row r="1452" spans="1:6" ht="23.25" hidden="1" customHeight="1">
      <c r="A1452" s="29" t="s">
        <v>334</v>
      </c>
      <c r="B1452" s="302" t="s">
        <v>1542</v>
      </c>
      <c r="C1452" s="29" t="str">
        <f t="shared" si="61"/>
        <v>5009　　その他の管理，補助的経済活動を行う事業所（50各種商品卸売業）</v>
      </c>
      <c r="D1452" s="29" t="str">
        <f t="shared" si="62"/>
        <v>5009　その他の管理，補助的経済活動を行う事業所（50各種商品卸売業）</v>
      </c>
      <c r="E1452" s="291" t="str">
        <f t="shared" si="60"/>
        <v>、5009　その他の管理，補助的経済活動を行う事業所（50各種商品卸売業）</v>
      </c>
      <c r="F1452" s="291"/>
    </row>
    <row r="1453" spans="1:6" ht="23.25" hidden="1" customHeight="1">
      <c r="A1453" s="29" t="s">
        <v>334</v>
      </c>
      <c r="B1453" s="302" t="s">
        <v>1543</v>
      </c>
      <c r="D1453" s="29" t="str">
        <f t="shared" si="62"/>
        <v/>
      </c>
      <c r="E1453" s="291"/>
      <c r="F1453" s="291"/>
    </row>
    <row r="1454" spans="1:6" ht="23.25" hidden="1" customHeight="1">
      <c r="A1454" s="29" t="s">
        <v>334</v>
      </c>
      <c r="B1454" s="302" t="s">
        <v>1544</v>
      </c>
      <c r="C1454" s="29" t="str">
        <f t="shared" si="61"/>
        <v>5011　　各種商品卸売業（従業者が常時100人以上のもの）</v>
      </c>
      <c r="D1454" s="29" t="str">
        <f t="shared" si="62"/>
        <v>5011　各種商品卸売業（従業者が常時100人以上のもの）</v>
      </c>
      <c r="E1454" s="291" t="str">
        <f t="shared" si="60"/>
        <v>、5011　各種商品卸売業（従業者が常時100人以上のもの）</v>
      </c>
      <c r="F1454" s="291"/>
    </row>
    <row r="1455" spans="1:6" ht="23.25" hidden="1" customHeight="1">
      <c r="A1455" s="29" t="s">
        <v>334</v>
      </c>
      <c r="B1455" s="302" t="s">
        <v>1545</v>
      </c>
      <c r="C1455" s="29" t="str">
        <f t="shared" si="61"/>
        <v>5019　　その他の各種商品卸売業</v>
      </c>
      <c r="D1455" s="29" t="str">
        <f t="shared" si="62"/>
        <v>5019　その他の各種商品卸売業</v>
      </c>
      <c r="E1455" s="291" t="str">
        <f t="shared" si="60"/>
        <v>、5019　その他の各種商品卸売業</v>
      </c>
      <c r="F1455" s="291"/>
    </row>
    <row r="1456" spans="1:6" ht="23.25" hidden="1" customHeight="1">
      <c r="A1456" s="29" t="s">
        <v>334</v>
      </c>
      <c r="B1456" s="291"/>
      <c r="C1456" s="29" t="str">
        <f t="shared" si="61"/>
        <v/>
      </c>
      <c r="D1456" s="29" t="str">
        <f t="shared" si="62"/>
        <v/>
      </c>
      <c r="E1456" s="291"/>
      <c r="F1456" s="291"/>
    </row>
    <row r="1457" spans="1:6" ht="23.25" hidden="1" customHeight="1">
      <c r="A1457" s="29" t="s">
        <v>334</v>
      </c>
      <c r="B1457" s="302" t="s">
        <v>1546</v>
      </c>
      <c r="C1457" s="29" t="str">
        <f t="shared" si="61"/>
        <v>繊維・衣服等卸売業</v>
      </c>
      <c r="D1457" s="29" t="str">
        <f t="shared" si="62"/>
        <v>繊維・衣服等卸売業</v>
      </c>
      <c r="E1457" s="291" t="str">
        <f t="shared" ref="E1457:E1517" si="63">A1457&amp;D1457</f>
        <v>、繊維・衣服等卸売業</v>
      </c>
      <c r="F1457" s="291"/>
    </row>
    <row r="1458" spans="1:6" ht="23.25" hidden="1" customHeight="1">
      <c r="A1458" s="29" t="s">
        <v>334</v>
      </c>
      <c r="B1458" s="291"/>
      <c r="C1458" s="29" t="str">
        <f t="shared" si="61"/>
        <v/>
      </c>
      <c r="D1458" s="29" t="str">
        <f t="shared" si="62"/>
        <v/>
      </c>
      <c r="E1458" s="291"/>
      <c r="F1458" s="291"/>
    </row>
    <row r="1459" spans="1:6" ht="23.25" hidden="1" customHeight="1">
      <c r="A1459" s="29" t="s">
        <v>334</v>
      </c>
      <c r="B1459" s="303" t="s">
        <v>1547</v>
      </c>
      <c r="C1459" s="294"/>
      <c r="D1459" s="294" t="str">
        <f t="shared" si="62"/>
        <v/>
      </c>
      <c r="E1459" s="296"/>
      <c r="F1459" s="296" t="str">
        <f>E1459&amp;E1460&amp;E1461&amp;E1462&amp;E1463&amp;E1464&amp;E1465&amp;E1466&amp;E1467&amp;E1468&amp;E1469&amp;E1470&amp;E1471&amp;E1472&amp;E1473&amp;E1474&amp;E1475&amp;E1476</f>
        <v>、5100　主として管理事務を行う本社等（51繊維・衣服等卸売業）、5108　自家用倉庫（51繊維・衣服等卸売業）、5109　その他の管理，補助的経済活動を行う事業所（51繊維・衣服等卸売業）、5111　繊維原料卸売業、5112　糸卸売業、5113　織物卸売業（室内装飾繊維品を除く）、5121　男子服卸売業、5122　婦人・子供服卸売業、5123　下着類卸売業、5129　その他の衣服卸売業、5131　寝具類卸売業、5132　靴・履物卸売業、5133　かばん・袋物卸売業、5139　その他の身の回り品卸売業</v>
      </c>
    </row>
    <row r="1460" spans="1:6" ht="23.25" hidden="1" customHeight="1">
      <c r="A1460" s="29" t="s">
        <v>334</v>
      </c>
      <c r="B1460" s="302" t="s">
        <v>1548</v>
      </c>
      <c r="C1460" s="29" t="str">
        <f t="shared" si="61"/>
        <v>5100　　主として管理事務を行う本社等（51繊維・衣服等卸売業）</v>
      </c>
      <c r="D1460" s="29" t="str">
        <f t="shared" si="62"/>
        <v>5100　主として管理事務を行う本社等（51繊維・衣服等卸売業）</v>
      </c>
      <c r="E1460" s="291" t="str">
        <f t="shared" si="63"/>
        <v>、5100　主として管理事務を行う本社等（51繊維・衣服等卸売業）</v>
      </c>
      <c r="F1460" s="291"/>
    </row>
    <row r="1461" spans="1:6" ht="23.25" hidden="1" customHeight="1">
      <c r="A1461" s="29" t="s">
        <v>334</v>
      </c>
      <c r="B1461" s="302" t="s">
        <v>1549</v>
      </c>
      <c r="C1461" s="29" t="str">
        <f t="shared" ref="C1461:C1524" si="64">MID(B1461,7,50)</f>
        <v>5108　　自家用倉庫（51繊維・衣服等卸売業）</v>
      </c>
      <c r="D1461" s="29" t="str">
        <f t="shared" ref="D1461:D1524" si="65">TRIM(C1461)</f>
        <v>5108　自家用倉庫（51繊維・衣服等卸売業）</v>
      </c>
      <c r="E1461" s="291" t="str">
        <f t="shared" si="63"/>
        <v>、5108　自家用倉庫（51繊維・衣服等卸売業）</v>
      </c>
      <c r="F1461" s="291"/>
    </row>
    <row r="1462" spans="1:6" ht="23.25" hidden="1" customHeight="1">
      <c r="A1462" s="29" t="s">
        <v>334</v>
      </c>
      <c r="B1462" s="302" t="s">
        <v>1550</v>
      </c>
      <c r="C1462" s="29" t="str">
        <f t="shared" si="64"/>
        <v>5109　　その他の管理，補助的経済活動を行う事業所（51繊維・衣服等卸売業）</v>
      </c>
      <c r="D1462" s="29" t="str">
        <f t="shared" si="65"/>
        <v>5109　その他の管理，補助的経済活動を行う事業所（51繊維・衣服等卸売業）</v>
      </c>
      <c r="E1462" s="291" t="str">
        <f t="shared" si="63"/>
        <v>、5109　その他の管理，補助的経済活動を行う事業所（51繊維・衣服等卸売業）</v>
      </c>
      <c r="F1462" s="291"/>
    </row>
    <row r="1463" spans="1:6" ht="23.25" hidden="1" customHeight="1">
      <c r="A1463" s="29" t="s">
        <v>334</v>
      </c>
      <c r="B1463" s="302" t="s">
        <v>1551</v>
      </c>
      <c r="D1463" s="29" t="str">
        <f t="shared" si="65"/>
        <v/>
      </c>
      <c r="E1463" s="291"/>
      <c r="F1463" s="291"/>
    </row>
    <row r="1464" spans="1:6" ht="23.25" hidden="1" customHeight="1">
      <c r="A1464" s="29" t="s">
        <v>334</v>
      </c>
      <c r="B1464" s="302" t="s">
        <v>1552</v>
      </c>
      <c r="C1464" s="29" t="str">
        <f t="shared" si="64"/>
        <v>5111　　繊維原料卸売業</v>
      </c>
      <c r="D1464" s="29" t="str">
        <f t="shared" si="65"/>
        <v>5111　繊維原料卸売業</v>
      </c>
      <c r="E1464" s="291" t="str">
        <f t="shared" si="63"/>
        <v>、5111　繊維原料卸売業</v>
      </c>
      <c r="F1464" s="291"/>
    </row>
    <row r="1465" spans="1:6" ht="23.25" hidden="1" customHeight="1">
      <c r="A1465" s="29" t="s">
        <v>334</v>
      </c>
      <c r="B1465" s="302" t="s">
        <v>1553</v>
      </c>
      <c r="C1465" s="29" t="str">
        <f t="shared" si="64"/>
        <v>5112　　糸卸売業</v>
      </c>
      <c r="D1465" s="29" t="str">
        <f t="shared" si="65"/>
        <v>5112　糸卸売業</v>
      </c>
      <c r="E1465" s="291" t="str">
        <f t="shared" si="63"/>
        <v>、5112　糸卸売業</v>
      </c>
      <c r="F1465" s="291"/>
    </row>
    <row r="1466" spans="1:6" ht="23.25" hidden="1" customHeight="1">
      <c r="A1466" s="29" t="s">
        <v>334</v>
      </c>
      <c r="B1466" s="302" t="s">
        <v>1554</v>
      </c>
      <c r="C1466" s="29" t="str">
        <f t="shared" si="64"/>
        <v>5113　　織物卸売業（室内装飾繊維品を除く）</v>
      </c>
      <c r="D1466" s="29" t="str">
        <f t="shared" si="65"/>
        <v>5113　織物卸売業（室内装飾繊維品を除く）</v>
      </c>
      <c r="E1466" s="291" t="str">
        <f t="shared" si="63"/>
        <v>、5113　織物卸売業（室内装飾繊維品を除く）</v>
      </c>
      <c r="F1466" s="291"/>
    </row>
    <row r="1467" spans="1:6" ht="23.25" hidden="1" customHeight="1">
      <c r="A1467" s="29" t="s">
        <v>334</v>
      </c>
      <c r="B1467" s="302" t="s">
        <v>1555</v>
      </c>
      <c r="D1467" s="29" t="str">
        <f t="shared" si="65"/>
        <v/>
      </c>
      <c r="E1467" s="291"/>
      <c r="F1467" s="291"/>
    </row>
    <row r="1468" spans="1:6" ht="23.25" hidden="1" customHeight="1">
      <c r="A1468" s="29" t="s">
        <v>334</v>
      </c>
      <c r="B1468" s="302" t="s">
        <v>1556</v>
      </c>
      <c r="C1468" s="29" t="str">
        <f t="shared" si="64"/>
        <v>5121　　男子服卸売業</v>
      </c>
      <c r="D1468" s="29" t="str">
        <f t="shared" si="65"/>
        <v>5121　男子服卸売業</v>
      </c>
      <c r="E1468" s="291" t="str">
        <f t="shared" si="63"/>
        <v>、5121　男子服卸売業</v>
      </c>
      <c r="F1468" s="291"/>
    </row>
    <row r="1469" spans="1:6" ht="23.25" hidden="1" customHeight="1">
      <c r="A1469" s="29" t="s">
        <v>334</v>
      </c>
      <c r="B1469" s="302" t="s">
        <v>1557</v>
      </c>
      <c r="C1469" s="29" t="str">
        <f t="shared" si="64"/>
        <v>5122　　婦人・子供服卸売業</v>
      </c>
      <c r="D1469" s="29" t="str">
        <f t="shared" si="65"/>
        <v>5122　婦人・子供服卸売業</v>
      </c>
      <c r="E1469" s="291" t="str">
        <f t="shared" si="63"/>
        <v>、5122　婦人・子供服卸売業</v>
      </c>
      <c r="F1469" s="291"/>
    </row>
    <row r="1470" spans="1:6" ht="23.25" hidden="1" customHeight="1">
      <c r="A1470" s="29" t="s">
        <v>334</v>
      </c>
      <c r="B1470" s="302" t="s">
        <v>1558</v>
      </c>
      <c r="C1470" s="29" t="str">
        <f t="shared" si="64"/>
        <v>5123　　下着類卸売業</v>
      </c>
      <c r="D1470" s="29" t="str">
        <f t="shared" si="65"/>
        <v>5123　下着類卸売業</v>
      </c>
      <c r="E1470" s="291" t="str">
        <f t="shared" si="63"/>
        <v>、5123　下着類卸売業</v>
      </c>
      <c r="F1470" s="291"/>
    </row>
    <row r="1471" spans="1:6" ht="23.25" hidden="1" customHeight="1">
      <c r="A1471" s="29" t="s">
        <v>334</v>
      </c>
      <c r="B1471" s="302" t="s">
        <v>1559</v>
      </c>
      <c r="C1471" s="29" t="str">
        <f t="shared" si="64"/>
        <v>5129　　その他の衣服卸売業</v>
      </c>
      <c r="D1471" s="29" t="str">
        <f t="shared" si="65"/>
        <v>5129　その他の衣服卸売業</v>
      </c>
      <c r="E1471" s="291" t="str">
        <f t="shared" si="63"/>
        <v>、5129　その他の衣服卸売業</v>
      </c>
      <c r="F1471" s="291"/>
    </row>
    <row r="1472" spans="1:6" ht="23.25" hidden="1" customHeight="1">
      <c r="A1472" s="29" t="s">
        <v>334</v>
      </c>
      <c r="B1472" s="302" t="s">
        <v>1560</v>
      </c>
      <c r="D1472" s="29" t="str">
        <f t="shared" si="65"/>
        <v/>
      </c>
      <c r="E1472" s="291"/>
      <c r="F1472" s="291"/>
    </row>
    <row r="1473" spans="1:6" ht="23.25" hidden="1" customHeight="1">
      <c r="A1473" s="29" t="s">
        <v>334</v>
      </c>
      <c r="B1473" s="302" t="s">
        <v>1561</v>
      </c>
      <c r="C1473" s="29" t="str">
        <f t="shared" si="64"/>
        <v>5131　　寝具類卸売業</v>
      </c>
      <c r="D1473" s="29" t="str">
        <f t="shared" si="65"/>
        <v>5131　寝具類卸売業</v>
      </c>
      <c r="E1473" s="291" t="str">
        <f t="shared" si="63"/>
        <v>、5131　寝具類卸売業</v>
      </c>
      <c r="F1473" s="291"/>
    </row>
    <row r="1474" spans="1:6" ht="23.25" hidden="1" customHeight="1">
      <c r="A1474" s="29" t="s">
        <v>334</v>
      </c>
      <c r="B1474" s="302" t="s">
        <v>1562</v>
      </c>
      <c r="C1474" s="29" t="str">
        <f t="shared" si="64"/>
        <v>5132　　靴・履物卸売業</v>
      </c>
      <c r="D1474" s="29" t="str">
        <f t="shared" si="65"/>
        <v>5132　靴・履物卸売業</v>
      </c>
      <c r="E1474" s="291" t="str">
        <f t="shared" si="63"/>
        <v>、5132　靴・履物卸売業</v>
      </c>
      <c r="F1474" s="291"/>
    </row>
    <row r="1475" spans="1:6" ht="23.25" hidden="1" customHeight="1">
      <c r="A1475" s="29" t="s">
        <v>334</v>
      </c>
      <c r="B1475" s="302" t="s">
        <v>1563</v>
      </c>
      <c r="C1475" s="29" t="str">
        <f t="shared" si="64"/>
        <v>5133　　かばん・袋物卸売業</v>
      </c>
      <c r="D1475" s="29" t="str">
        <f t="shared" si="65"/>
        <v>5133　かばん・袋物卸売業</v>
      </c>
      <c r="E1475" s="291" t="str">
        <f t="shared" si="63"/>
        <v>、5133　かばん・袋物卸売業</v>
      </c>
      <c r="F1475" s="291"/>
    </row>
    <row r="1476" spans="1:6" ht="23.25" hidden="1" customHeight="1">
      <c r="A1476" s="29" t="s">
        <v>334</v>
      </c>
      <c r="B1476" s="302" t="s">
        <v>1564</v>
      </c>
      <c r="C1476" s="29" t="str">
        <f t="shared" si="64"/>
        <v>5139　　その他の身の回り品卸売業</v>
      </c>
      <c r="D1476" s="29" t="str">
        <f t="shared" si="65"/>
        <v>5139　その他の身の回り品卸売業</v>
      </c>
      <c r="E1476" s="291" t="str">
        <f t="shared" si="63"/>
        <v>、5139　その他の身の回り品卸売業</v>
      </c>
      <c r="F1476" s="291"/>
    </row>
    <row r="1477" spans="1:6" ht="23.25" hidden="1" customHeight="1">
      <c r="A1477" s="29" t="s">
        <v>334</v>
      </c>
      <c r="B1477" s="291"/>
      <c r="C1477" s="29" t="str">
        <f t="shared" si="64"/>
        <v/>
      </c>
      <c r="D1477" s="29" t="str">
        <f t="shared" si="65"/>
        <v/>
      </c>
      <c r="E1477" s="291"/>
      <c r="F1477" s="291"/>
    </row>
    <row r="1478" spans="1:6" ht="23.25" hidden="1" customHeight="1">
      <c r="A1478" s="29" t="s">
        <v>334</v>
      </c>
      <c r="B1478" s="302" t="s">
        <v>1565</v>
      </c>
      <c r="C1478" s="29" t="str">
        <f t="shared" si="64"/>
        <v>飲食料品卸売業</v>
      </c>
      <c r="D1478" s="29" t="str">
        <f t="shared" si="65"/>
        <v>飲食料品卸売業</v>
      </c>
      <c r="E1478" s="291" t="str">
        <f t="shared" si="63"/>
        <v>、飲食料品卸売業</v>
      </c>
      <c r="F1478" s="291"/>
    </row>
    <row r="1479" spans="1:6" ht="23.25" hidden="1" customHeight="1">
      <c r="A1479" s="29" t="s">
        <v>334</v>
      </c>
      <c r="B1479" s="291"/>
      <c r="C1479" s="29" t="str">
        <f t="shared" si="64"/>
        <v/>
      </c>
      <c r="D1479" s="29" t="str">
        <f t="shared" si="65"/>
        <v/>
      </c>
      <c r="E1479" s="291"/>
      <c r="F1479" s="291"/>
    </row>
    <row r="1480" spans="1:6" ht="23.25" hidden="1" customHeight="1">
      <c r="A1480" s="29" t="s">
        <v>334</v>
      </c>
      <c r="B1480" s="303" t="s">
        <v>1566</v>
      </c>
      <c r="C1480" s="294"/>
      <c r="D1480" s="294" t="str">
        <f t="shared" si="65"/>
        <v/>
      </c>
      <c r="E1480" s="296"/>
      <c r="F1480" s="296" t="str">
        <f>E1480&amp;E1481&amp;E1482&amp;E1483&amp;E1484&amp;E1485&amp;E1486&amp;E1487&amp;E1488&amp;E1489&amp;E1490&amp;E1491&amp;E1492&amp;E1493&amp;E1494&amp;E1495&amp;E1496&amp;E1497&amp;E1498&amp;E1499&amp;E1500</f>
        <v>、5200　主として管理事務を行う本社等（52飲食料品卸売業）、5208　自家用倉庫（52飲食料品卸売業）、5209　その他の管理，補助的経済活動を行う事業所（52飲食料品卸売業）、5211　米麦卸売業、5212　雑穀・豆類卸売業、5213　野菜卸売業、5214　果実卸売業、5215　食肉卸売業、5216　生鮮魚介卸売業、5219　その他の農畜産物・水産物卸売業、5221　砂糖・味そ・しょう油卸売業、5222　酒類卸売業、5223　乾物卸売業、5224　菓子・パン類卸売業、5225　飲料卸売業（別掲を除く）、5226　茶類卸売業、5227　牛乳・乳製品卸売業、5229　その他の食料・飲料卸売業</v>
      </c>
    </row>
    <row r="1481" spans="1:6" ht="23.25" hidden="1" customHeight="1">
      <c r="A1481" s="29" t="s">
        <v>334</v>
      </c>
      <c r="B1481" s="302" t="s">
        <v>1567</v>
      </c>
      <c r="C1481" s="29" t="str">
        <f t="shared" si="64"/>
        <v>5200　　主として管理事務を行う本社等（52飲食料品卸売業）</v>
      </c>
      <c r="D1481" s="29" t="str">
        <f t="shared" si="65"/>
        <v>5200　主として管理事務を行う本社等（52飲食料品卸売業）</v>
      </c>
      <c r="E1481" s="291" t="str">
        <f t="shared" si="63"/>
        <v>、5200　主として管理事務を行う本社等（52飲食料品卸売業）</v>
      </c>
      <c r="F1481" s="291"/>
    </row>
    <row r="1482" spans="1:6" ht="23.25" hidden="1" customHeight="1">
      <c r="A1482" s="29" t="s">
        <v>334</v>
      </c>
      <c r="B1482" s="302" t="s">
        <v>1568</v>
      </c>
      <c r="C1482" s="29" t="str">
        <f t="shared" si="64"/>
        <v>5208　　自家用倉庫（52飲食料品卸売業）</v>
      </c>
      <c r="D1482" s="29" t="str">
        <f t="shared" si="65"/>
        <v>5208　自家用倉庫（52飲食料品卸売業）</v>
      </c>
      <c r="E1482" s="291" t="str">
        <f t="shared" si="63"/>
        <v>、5208　自家用倉庫（52飲食料品卸売業）</v>
      </c>
      <c r="F1482" s="291"/>
    </row>
    <row r="1483" spans="1:6" ht="23.25" hidden="1" customHeight="1">
      <c r="A1483" s="29" t="s">
        <v>334</v>
      </c>
      <c r="B1483" s="302" t="s">
        <v>1569</v>
      </c>
      <c r="C1483" s="29" t="str">
        <f t="shared" si="64"/>
        <v>5209　　その他の管理，補助的経済活動を行う事業所（52飲食料品卸売業）</v>
      </c>
      <c r="D1483" s="29" t="str">
        <f t="shared" si="65"/>
        <v>5209　その他の管理，補助的経済活動を行う事業所（52飲食料品卸売業）</v>
      </c>
      <c r="E1483" s="291" t="str">
        <f t="shared" si="63"/>
        <v>、5209　その他の管理，補助的経済活動を行う事業所（52飲食料品卸売業）</v>
      </c>
      <c r="F1483" s="291"/>
    </row>
    <row r="1484" spans="1:6" ht="23.25" hidden="1" customHeight="1">
      <c r="A1484" s="29" t="s">
        <v>334</v>
      </c>
      <c r="B1484" s="302" t="s">
        <v>1570</v>
      </c>
      <c r="D1484" s="29" t="str">
        <f t="shared" si="65"/>
        <v/>
      </c>
      <c r="E1484" s="291"/>
      <c r="F1484" s="291"/>
    </row>
    <row r="1485" spans="1:6" ht="23.25" hidden="1" customHeight="1">
      <c r="A1485" s="29" t="s">
        <v>334</v>
      </c>
      <c r="B1485" s="302" t="s">
        <v>1571</v>
      </c>
      <c r="C1485" s="29" t="str">
        <f t="shared" si="64"/>
        <v>5211　　米麦卸売業</v>
      </c>
      <c r="D1485" s="29" t="str">
        <f t="shared" si="65"/>
        <v>5211　米麦卸売業</v>
      </c>
      <c r="E1485" s="291" t="str">
        <f t="shared" si="63"/>
        <v>、5211　米麦卸売業</v>
      </c>
      <c r="F1485" s="291"/>
    </row>
    <row r="1486" spans="1:6" ht="23.25" hidden="1" customHeight="1">
      <c r="A1486" s="29" t="s">
        <v>334</v>
      </c>
      <c r="B1486" s="302" t="s">
        <v>1572</v>
      </c>
      <c r="C1486" s="29" t="str">
        <f t="shared" si="64"/>
        <v>5212　　雑穀・豆類卸売業</v>
      </c>
      <c r="D1486" s="29" t="str">
        <f t="shared" si="65"/>
        <v>5212　雑穀・豆類卸売業</v>
      </c>
      <c r="E1486" s="291" t="str">
        <f t="shared" si="63"/>
        <v>、5212　雑穀・豆類卸売業</v>
      </c>
      <c r="F1486" s="291"/>
    </row>
    <row r="1487" spans="1:6" ht="23.25" hidden="1" customHeight="1">
      <c r="A1487" s="29" t="s">
        <v>334</v>
      </c>
      <c r="B1487" s="302" t="s">
        <v>1573</v>
      </c>
      <c r="C1487" s="29" t="str">
        <f t="shared" si="64"/>
        <v>5213　　野菜卸売業</v>
      </c>
      <c r="D1487" s="29" t="str">
        <f t="shared" si="65"/>
        <v>5213　野菜卸売業</v>
      </c>
      <c r="E1487" s="291" t="str">
        <f t="shared" si="63"/>
        <v>、5213　野菜卸売業</v>
      </c>
      <c r="F1487" s="291"/>
    </row>
    <row r="1488" spans="1:6" ht="23.25" hidden="1" customHeight="1">
      <c r="A1488" s="29" t="s">
        <v>334</v>
      </c>
      <c r="B1488" s="302" t="s">
        <v>1574</v>
      </c>
      <c r="C1488" s="29" t="str">
        <f t="shared" si="64"/>
        <v>5214　　果実卸売業</v>
      </c>
      <c r="D1488" s="29" t="str">
        <f t="shared" si="65"/>
        <v>5214　果実卸売業</v>
      </c>
      <c r="E1488" s="291" t="str">
        <f t="shared" si="63"/>
        <v>、5214　果実卸売業</v>
      </c>
      <c r="F1488" s="291"/>
    </row>
    <row r="1489" spans="1:6" ht="23.25" hidden="1" customHeight="1">
      <c r="A1489" s="29" t="s">
        <v>334</v>
      </c>
      <c r="B1489" s="302" t="s">
        <v>1575</v>
      </c>
      <c r="C1489" s="29" t="str">
        <f t="shared" si="64"/>
        <v>5215　　食肉卸売業</v>
      </c>
      <c r="D1489" s="29" t="str">
        <f t="shared" si="65"/>
        <v>5215　食肉卸売業</v>
      </c>
      <c r="E1489" s="291" t="str">
        <f t="shared" si="63"/>
        <v>、5215　食肉卸売業</v>
      </c>
      <c r="F1489" s="291"/>
    </row>
    <row r="1490" spans="1:6" ht="23.25" hidden="1" customHeight="1">
      <c r="A1490" s="29" t="s">
        <v>334</v>
      </c>
      <c r="B1490" s="302" t="s">
        <v>1576</v>
      </c>
      <c r="C1490" s="29" t="str">
        <f t="shared" si="64"/>
        <v>5216　　生鮮魚介卸売業</v>
      </c>
      <c r="D1490" s="29" t="str">
        <f t="shared" si="65"/>
        <v>5216　生鮮魚介卸売業</v>
      </c>
      <c r="E1490" s="291" t="str">
        <f t="shared" si="63"/>
        <v>、5216　生鮮魚介卸売業</v>
      </c>
      <c r="F1490" s="291"/>
    </row>
    <row r="1491" spans="1:6" ht="23.25" hidden="1" customHeight="1">
      <c r="A1491" s="29" t="s">
        <v>334</v>
      </c>
      <c r="B1491" s="302" t="s">
        <v>1577</v>
      </c>
      <c r="C1491" s="29" t="str">
        <f t="shared" si="64"/>
        <v>5219　　その他の農畜産物・水産物卸売業</v>
      </c>
      <c r="D1491" s="29" t="str">
        <f t="shared" si="65"/>
        <v>5219　その他の農畜産物・水産物卸売業</v>
      </c>
      <c r="E1491" s="291" t="str">
        <f t="shared" si="63"/>
        <v>、5219　その他の農畜産物・水産物卸売業</v>
      </c>
      <c r="F1491" s="291"/>
    </row>
    <row r="1492" spans="1:6" ht="23.25" hidden="1" customHeight="1">
      <c r="A1492" s="29" t="s">
        <v>334</v>
      </c>
      <c r="B1492" s="302" t="s">
        <v>1578</v>
      </c>
      <c r="D1492" s="29" t="str">
        <f t="shared" si="65"/>
        <v/>
      </c>
      <c r="E1492" s="291"/>
      <c r="F1492" s="291"/>
    </row>
    <row r="1493" spans="1:6" ht="23.25" hidden="1" customHeight="1">
      <c r="A1493" s="29" t="s">
        <v>334</v>
      </c>
      <c r="B1493" s="302" t="s">
        <v>1579</v>
      </c>
      <c r="C1493" s="29" t="str">
        <f t="shared" si="64"/>
        <v>5221　　砂糖・味そ・しょう油卸売業</v>
      </c>
      <c r="D1493" s="29" t="str">
        <f t="shared" si="65"/>
        <v>5221　砂糖・味そ・しょう油卸売業</v>
      </c>
      <c r="E1493" s="291" t="str">
        <f t="shared" si="63"/>
        <v>、5221　砂糖・味そ・しょう油卸売業</v>
      </c>
      <c r="F1493" s="291"/>
    </row>
    <row r="1494" spans="1:6" ht="23.25" hidden="1" customHeight="1">
      <c r="A1494" s="29" t="s">
        <v>334</v>
      </c>
      <c r="B1494" s="302" t="s">
        <v>1580</v>
      </c>
      <c r="C1494" s="29" t="str">
        <f t="shared" si="64"/>
        <v>5222　　酒類卸売業</v>
      </c>
      <c r="D1494" s="29" t="str">
        <f t="shared" si="65"/>
        <v>5222　酒類卸売業</v>
      </c>
      <c r="E1494" s="291" t="str">
        <f t="shared" si="63"/>
        <v>、5222　酒類卸売業</v>
      </c>
      <c r="F1494" s="291"/>
    </row>
    <row r="1495" spans="1:6" ht="23.25" hidden="1" customHeight="1">
      <c r="A1495" s="29" t="s">
        <v>334</v>
      </c>
      <c r="B1495" s="302" t="s">
        <v>1581</v>
      </c>
      <c r="C1495" s="29" t="str">
        <f t="shared" si="64"/>
        <v>5223　　乾物卸売業</v>
      </c>
      <c r="D1495" s="29" t="str">
        <f t="shared" si="65"/>
        <v>5223　乾物卸売業</v>
      </c>
      <c r="E1495" s="291" t="str">
        <f t="shared" si="63"/>
        <v>、5223　乾物卸売業</v>
      </c>
      <c r="F1495" s="291"/>
    </row>
    <row r="1496" spans="1:6" ht="23.25" hidden="1" customHeight="1">
      <c r="A1496" s="29" t="s">
        <v>334</v>
      </c>
      <c r="B1496" s="302" t="s">
        <v>1582</v>
      </c>
      <c r="C1496" s="29" t="str">
        <f t="shared" si="64"/>
        <v>5224　　菓子・パン類卸売業</v>
      </c>
      <c r="D1496" s="29" t="str">
        <f t="shared" si="65"/>
        <v>5224　菓子・パン類卸売業</v>
      </c>
      <c r="E1496" s="291" t="str">
        <f t="shared" si="63"/>
        <v>、5224　菓子・パン類卸売業</v>
      </c>
      <c r="F1496" s="291"/>
    </row>
    <row r="1497" spans="1:6" ht="23.25" hidden="1" customHeight="1">
      <c r="A1497" s="29" t="s">
        <v>334</v>
      </c>
      <c r="B1497" s="302" t="s">
        <v>1583</v>
      </c>
      <c r="C1497" s="29" t="str">
        <f t="shared" si="64"/>
        <v>5225　　飲料卸売業（別掲を除く）</v>
      </c>
      <c r="D1497" s="29" t="str">
        <f t="shared" si="65"/>
        <v>5225　飲料卸売業（別掲を除く）</v>
      </c>
      <c r="E1497" s="291" t="str">
        <f t="shared" si="63"/>
        <v>、5225　飲料卸売業（別掲を除く）</v>
      </c>
      <c r="F1497" s="291"/>
    </row>
    <row r="1498" spans="1:6" ht="23.25" hidden="1" customHeight="1">
      <c r="A1498" s="29" t="s">
        <v>334</v>
      </c>
      <c r="B1498" s="302" t="s">
        <v>1584</v>
      </c>
      <c r="C1498" s="29" t="str">
        <f t="shared" si="64"/>
        <v>5226　　茶類卸売業</v>
      </c>
      <c r="D1498" s="29" t="str">
        <f t="shared" si="65"/>
        <v>5226　茶類卸売業</v>
      </c>
      <c r="E1498" s="291" t="str">
        <f t="shared" si="63"/>
        <v>、5226　茶類卸売業</v>
      </c>
      <c r="F1498" s="291"/>
    </row>
    <row r="1499" spans="1:6" ht="23.25" hidden="1" customHeight="1">
      <c r="A1499" s="29" t="s">
        <v>334</v>
      </c>
      <c r="B1499" s="302" t="s">
        <v>1585</v>
      </c>
      <c r="C1499" s="29" t="str">
        <f t="shared" si="64"/>
        <v>5227　　牛乳・乳製品卸売業</v>
      </c>
      <c r="D1499" s="29" t="str">
        <f t="shared" si="65"/>
        <v>5227　牛乳・乳製品卸売業</v>
      </c>
      <c r="E1499" s="291" t="str">
        <f t="shared" si="63"/>
        <v>、5227　牛乳・乳製品卸売業</v>
      </c>
      <c r="F1499" s="291"/>
    </row>
    <row r="1500" spans="1:6" ht="23.25" hidden="1" customHeight="1">
      <c r="A1500" s="29" t="s">
        <v>334</v>
      </c>
      <c r="B1500" s="302" t="s">
        <v>1586</v>
      </c>
      <c r="C1500" s="29" t="str">
        <f t="shared" si="64"/>
        <v>5229　　その他の食料・飲料卸売業</v>
      </c>
      <c r="D1500" s="29" t="str">
        <f t="shared" si="65"/>
        <v>5229　その他の食料・飲料卸売業</v>
      </c>
      <c r="E1500" s="291" t="str">
        <f t="shared" si="63"/>
        <v>、5229　その他の食料・飲料卸売業</v>
      </c>
      <c r="F1500" s="291"/>
    </row>
    <row r="1501" spans="1:6" ht="23.25" hidden="1" customHeight="1">
      <c r="A1501" s="29" t="s">
        <v>334</v>
      </c>
      <c r="B1501" s="291"/>
      <c r="C1501" s="29" t="str">
        <f t="shared" si="64"/>
        <v/>
      </c>
      <c r="D1501" s="29" t="str">
        <f t="shared" si="65"/>
        <v/>
      </c>
      <c r="E1501" s="291"/>
      <c r="F1501" s="291"/>
    </row>
    <row r="1502" spans="1:6" ht="23.25" hidden="1" customHeight="1">
      <c r="A1502" s="29" t="s">
        <v>334</v>
      </c>
      <c r="B1502" s="302" t="s">
        <v>1587</v>
      </c>
      <c r="C1502" s="29" t="str">
        <f t="shared" si="64"/>
        <v>建築材料，鉱物・金属材料等卸売業</v>
      </c>
      <c r="D1502" s="29" t="str">
        <f t="shared" si="65"/>
        <v>建築材料，鉱物・金属材料等卸売業</v>
      </c>
      <c r="E1502" s="291" t="str">
        <f t="shared" si="63"/>
        <v>、建築材料，鉱物・金属材料等卸売業</v>
      </c>
      <c r="F1502" s="291"/>
    </row>
    <row r="1503" spans="1:6" ht="23.25" hidden="1" customHeight="1">
      <c r="A1503" s="29" t="s">
        <v>334</v>
      </c>
      <c r="B1503" s="291"/>
      <c r="C1503" s="29" t="str">
        <f t="shared" si="64"/>
        <v/>
      </c>
      <c r="D1503" s="29" t="str">
        <f t="shared" si="65"/>
        <v/>
      </c>
      <c r="E1503" s="291"/>
      <c r="F1503" s="291"/>
    </row>
    <row r="1504" spans="1:6" ht="23.25" hidden="1" customHeight="1">
      <c r="A1504" s="29" t="s">
        <v>334</v>
      </c>
      <c r="B1504" s="303" t="s">
        <v>1588</v>
      </c>
      <c r="C1504" s="294"/>
      <c r="D1504" s="294" t="str">
        <f t="shared" si="65"/>
        <v/>
      </c>
      <c r="E1504" s="296"/>
      <c r="F1504" s="296" t="str">
        <f>E1504&amp;E1505&amp;E1506&amp;E1507&amp;E1508&amp;E1509&amp;E1510&amp;E1511&amp;E1512&amp;E1513&amp;E1514&amp;E1515&amp;E1516&amp;E1517&amp;E1518&amp;E1519&amp;E1520&amp;E1521&amp;E1522&amp;E1523&amp;E1524&amp;E1525&amp;E1526&amp;E1527&amp;E1528&amp;E1529&amp;E1530&amp;E1531&amp;E1532&amp;E1533</f>
        <v>、5300　主として管理事務を行う本社等（53建築材料，鉱物・金属材料等卸売業）、5308　自家用倉庫（53建築材料，鉱物・金属材料等卸売業）、5309　その他の管理，補助的経済活動を行う事業所（53建築材料，鉱物・金属材料等卸売業）、5311　木材・竹材卸売業、5312　セメント卸売業、5313　板ガラス卸売業、5314　建築用金属製品卸売業（建築用金物を除く）、5319　その他の建築材料卸売業、5321　塗料卸売業、5322　プラスチック卸売業、5329　その他の化学製品卸売業、5331　石油卸売業、5332　鉱物卸売業（石油を除く）、5341　鉄鋼粗製品卸売業、5342　鉄鋼一次製品卸売業、5349　その他の鉄鋼製品卸売業、5351　非鉄金属地金卸売業、5352　非鉄金属製品卸売業、5361　空瓶・空缶等空容器卸売業、5362　鉄スクラップ卸売業、5363　非鉄金属スクラップ卸売業、5364　古紙卸売業、5369　その他の再生資源卸売業</v>
      </c>
    </row>
    <row r="1505" spans="1:6" ht="23.25" hidden="1" customHeight="1">
      <c r="A1505" s="29" t="s">
        <v>334</v>
      </c>
      <c r="B1505" s="302" t="s">
        <v>1589</v>
      </c>
      <c r="C1505" s="29" t="str">
        <f t="shared" si="64"/>
        <v>5300　　主として管理事務を行う本社等（53建築材料，鉱物・金属材料等卸売業）</v>
      </c>
      <c r="D1505" s="29" t="str">
        <f t="shared" si="65"/>
        <v>5300　主として管理事務を行う本社等（53建築材料，鉱物・金属材料等卸売業）</v>
      </c>
      <c r="E1505" s="291" t="str">
        <f t="shared" si="63"/>
        <v>、5300　主として管理事務を行う本社等（53建築材料，鉱物・金属材料等卸売業）</v>
      </c>
      <c r="F1505" s="291"/>
    </row>
    <row r="1506" spans="1:6" ht="23.25" hidden="1" customHeight="1">
      <c r="A1506" s="29" t="s">
        <v>334</v>
      </c>
      <c r="B1506" s="302" t="s">
        <v>1590</v>
      </c>
      <c r="C1506" s="29" t="str">
        <f t="shared" si="64"/>
        <v>5308　　自家用倉庫（53建築材料，鉱物・金属材料等卸売業）</v>
      </c>
      <c r="D1506" s="29" t="str">
        <f t="shared" si="65"/>
        <v>5308　自家用倉庫（53建築材料，鉱物・金属材料等卸売業）</v>
      </c>
      <c r="E1506" s="291" t="str">
        <f t="shared" si="63"/>
        <v>、5308　自家用倉庫（53建築材料，鉱物・金属材料等卸売業）</v>
      </c>
      <c r="F1506" s="291"/>
    </row>
    <row r="1507" spans="1:6" ht="23.25" hidden="1" customHeight="1">
      <c r="A1507" s="29" t="s">
        <v>334</v>
      </c>
      <c r="B1507" s="302" t="s">
        <v>1591</v>
      </c>
      <c r="C1507" s="29" t="str">
        <f t="shared" si="64"/>
        <v>5309　　その他の管理，補助的経済活動を行う事業所（53建築材料，鉱物・金属材料等卸売業）</v>
      </c>
      <c r="D1507" s="29" t="str">
        <f t="shared" si="65"/>
        <v>5309　その他の管理，補助的経済活動を行う事業所（53建築材料，鉱物・金属材料等卸売業）</v>
      </c>
      <c r="E1507" s="291" t="str">
        <f t="shared" si="63"/>
        <v>、5309　その他の管理，補助的経済活動を行う事業所（53建築材料，鉱物・金属材料等卸売業）</v>
      </c>
      <c r="F1507" s="291"/>
    </row>
    <row r="1508" spans="1:6" ht="23.25" hidden="1" customHeight="1">
      <c r="A1508" s="29" t="s">
        <v>334</v>
      </c>
      <c r="B1508" s="302" t="s">
        <v>1592</v>
      </c>
      <c r="D1508" s="29" t="str">
        <f t="shared" si="65"/>
        <v/>
      </c>
      <c r="E1508" s="291"/>
      <c r="F1508" s="291"/>
    </row>
    <row r="1509" spans="1:6" ht="23.25" hidden="1" customHeight="1">
      <c r="A1509" s="29" t="s">
        <v>334</v>
      </c>
      <c r="B1509" s="302" t="s">
        <v>1593</v>
      </c>
      <c r="C1509" s="29" t="str">
        <f t="shared" si="64"/>
        <v>5311　　木材・竹材卸売業</v>
      </c>
      <c r="D1509" s="29" t="str">
        <f t="shared" si="65"/>
        <v>5311　木材・竹材卸売業</v>
      </c>
      <c r="E1509" s="291" t="str">
        <f t="shared" si="63"/>
        <v>、5311　木材・竹材卸売業</v>
      </c>
      <c r="F1509" s="291"/>
    </row>
    <row r="1510" spans="1:6" ht="23.25" hidden="1" customHeight="1">
      <c r="A1510" s="29" t="s">
        <v>334</v>
      </c>
      <c r="B1510" s="302" t="s">
        <v>1594</v>
      </c>
      <c r="C1510" s="29" t="str">
        <f t="shared" si="64"/>
        <v>5312　　セメント卸売業</v>
      </c>
      <c r="D1510" s="29" t="str">
        <f t="shared" si="65"/>
        <v>5312　セメント卸売業</v>
      </c>
      <c r="E1510" s="291" t="str">
        <f t="shared" si="63"/>
        <v>、5312　セメント卸売業</v>
      </c>
      <c r="F1510" s="291"/>
    </row>
    <row r="1511" spans="1:6" ht="23.25" hidden="1" customHeight="1">
      <c r="A1511" s="29" t="s">
        <v>334</v>
      </c>
      <c r="B1511" s="302" t="s">
        <v>1595</v>
      </c>
      <c r="C1511" s="29" t="str">
        <f t="shared" si="64"/>
        <v>5313　　板ガラス卸売業</v>
      </c>
      <c r="D1511" s="29" t="str">
        <f t="shared" si="65"/>
        <v>5313　板ガラス卸売業</v>
      </c>
      <c r="E1511" s="291" t="str">
        <f t="shared" si="63"/>
        <v>、5313　板ガラス卸売業</v>
      </c>
      <c r="F1511" s="291"/>
    </row>
    <row r="1512" spans="1:6" ht="23.25" hidden="1" customHeight="1">
      <c r="A1512" s="29" t="s">
        <v>334</v>
      </c>
      <c r="B1512" s="302" t="s">
        <v>1596</v>
      </c>
      <c r="C1512" s="29" t="str">
        <f t="shared" si="64"/>
        <v>5314　　建築用金属製品卸売業（建築用金物を除く）</v>
      </c>
      <c r="D1512" s="29" t="str">
        <f t="shared" si="65"/>
        <v>5314　建築用金属製品卸売業（建築用金物を除く）</v>
      </c>
      <c r="E1512" s="291" t="str">
        <f t="shared" si="63"/>
        <v>、5314　建築用金属製品卸売業（建築用金物を除く）</v>
      </c>
      <c r="F1512" s="291"/>
    </row>
    <row r="1513" spans="1:6" ht="23.25" hidden="1" customHeight="1">
      <c r="A1513" s="29" t="s">
        <v>334</v>
      </c>
      <c r="B1513" s="302" t="s">
        <v>1597</v>
      </c>
      <c r="C1513" s="29" t="str">
        <f t="shared" si="64"/>
        <v>5319　　その他の建築材料卸売業</v>
      </c>
      <c r="D1513" s="29" t="str">
        <f t="shared" si="65"/>
        <v>5319　その他の建築材料卸売業</v>
      </c>
      <c r="E1513" s="291" t="str">
        <f t="shared" si="63"/>
        <v>、5319　その他の建築材料卸売業</v>
      </c>
      <c r="F1513" s="291"/>
    </row>
    <row r="1514" spans="1:6" ht="23.25" hidden="1" customHeight="1">
      <c r="A1514" s="29" t="s">
        <v>334</v>
      </c>
      <c r="B1514" s="302" t="s">
        <v>1598</v>
      </c>
      <c r="D1514" s="29" t="str">
        <f t="shared" si="65"/>
        <v/>
      </c>
      <c r="E1514" s="291"/>
      <c r="F1514" s="291"/>
    </row>
    <row r="1515" spans="1:6" ht="23.25" hidden="1" customHeight="1">
      <c r="A1515" s="29" t="s">
        <v>334</v>
      </c>
      <c r="B1515" s="302" t="s">
        <v>1599</v>
      </c>
      <c r="C1515" s="29" t="str">
        <f t="shared" si="64"/>
        <v>5321　　塗料卸売業</v>
      </c>
      <c r="D1515" s="29" t="str">
        <f t="shared" si="65"/>
        <v>5321　塗料卸売業</v>
      </c>
      <c r="E1515" s="291" t="str">
        <f t="shared" si="63"/>
        <v>、5321　塗料卸売業</v>
      </c>
      <c r="F1515" s="291"/>
    </row>
    <row r="1516" spans="1:6" ht="23.25" hidden="1" customHeight="1">
      <c r="A1516" s="29" t="s">
        <v>334</v>
      </c>
      <c r="B1516" s="302" t="s">
        <v>1600</v>
      </c>
      <c r="C1516" s="29" t="str">
        <f t="shared" si="64"/>
        <v>5322　　プラスチック卸売業</v>
      </c>
      <c r="D1516" s="29" t="str">
        <f t="shared" si="65"/>
        <v>5322　プラスチック卸売業</v>
      </c>
      <c r="E1516" s="291" t="str">
        <f t="shared" si="63"/>
        <v>、5322　プラスチック卸売業</v>
      </c>
      <c r="F1516" s="291"/>
    </row>
    <row r="1517" spans="1:6" ht="23.25" hidden="1" customHeight="1">
      <c r="A1517" s="29" t="s">
        <v>334</v>
      </c>
      <c r="B1517" s="302" t="s">
        <v>1601</v>
      </c>
      <c r="C1517" s="29" t="str">
        <f t="shared" si="64"/>
        <v>5329　　その他の化学製品卸売業</v>
      </c>
      <c r="D1517" s="29" t="str">
        <f t="shared" si="65"/>
        <v>5329　その他の化学製品卸売業</v>
      </c>
      <c r="E1517" s="291" t="str">
        <f t="shared" si="63"/>
        <v>、5329　その他の化学製品卸売業</v>
      </c>
      <c r="F1517" s="291"/>
    </row>
    <row r="1518" spans="1:6" ht="23.25" hidden="1" customHeight="1">
      <c r="A1518" s="29" t="s">
        <v>334</v>
      </c>
      <c r="B1518" s="302" t="s">
        <v>1602</v>
      </c>
      <c r="D1518" s="29" t="str">
        <f t="shared" si="65"/>
        <v/>
      </c>
      <c r="E1518" s="291"/>
      <c r="F1518" s="291"/>
    </row>
    <row r="1519" spans="1:6" ht="23.25" hidden="1" customHeight="1">
      <c r="A1519" s="29" t="s">
        <v>334</v>
      </c>
      <c r="B1519" s="302" t="s">
        <v>1603</v>
      </c>
      <c r="C1519" s="29" t="str">
        <f t="shared" si="64"/>
        <v>5331　　石油卸売業</v>
      </c>
      <c r="D1519" s="29" t="str">
        <f t="shared" si="65"/>
        <v>5331　石油卸売業</v>
      </c>
      <c r="E1519" s="291" t="str">
        <f t="shared" ref="E1519:E1582" si="66">A1519&amp;D1519</f>
        <v>、5331　石油卸売業</v>
      </c>
      <c r="F1519" s="291"/>
    </row>
    <row r="1520" spans="1:6" ht="23.25" hidden="1" customHeight="1">
      <c r="A1520" s="29" t="s">
        <v>334</v>
      </c>
      <c r="B1520" s="302" t="s">
        <v>1604</v>
      </c>
      <c r="C1520" s="29" t="str">
        <f t="shared" si="64"/>
        <v>5332　　鉱物卸売業（石油を除く）</v>
      </c>
      <c r="D1520" s="29" t="str">
        <f t="shared" si="65"/>
        <v>5332　鉱物卸売業（石油を除く）</v>
      </c>
      <c r="E1520" s="291" t="str">
        <f t="shared" si="66"/>
        <v>、5332　鉱物卸売業（石油を除く）</v>
      </c>
      <c r="F1520" s="291"/>
    </row>
    <row r="1521" spans="1:6" ht="23.25" hidden="1" customHeight="1">
      <c r="A1521" s="29" t="s">
        <v>334</v>
      </c>
      <c r="B1521" s="302" t="s">
        <v>1605</v>
      </c>
      <c r="D1521" s="29" t="str">
        <f t="shared" si="65"/>
        <v/>
      </c>
      <c r="E1521" s="291"/>
      <c r="F1521" s="291"/>
    </row>
    <row r="1522" spans="1:6" ht="23.25" hidden="1" customHeight="1">
      <c r="A1522" s="29" t="s">
        <v>334</v>
      </c>
      <c r="B1522" s="302" t="s">
        <v>1606</v>
      </c>
      <c r="C1522" s="29" t="str">
        <f t="shared" si="64"/>
        <v>5341　　鉄鋼粗製品卸売業</v>
      </c>
      <c r="D1522" s="29" t="str">
        <f t="shared" si="65"/>
        <v>5341　鉄鋼粗製品卸売業</v>
      </c>
      <c r="E1522" s="291" t="str">
        <f t="shared" si="66"/>
        <v>、5341　鉄鋼粗製品卸売業</v>
      </c>
      <c r="F1522" s="291"/>
    </row>
    <row r="1523" spans="1:6" ht="23.25" hidden="1" customHeight="1">
      <c r="A1523" s="29" t="s">
        <v>334</v>
      </c>
      <c r="B1523" s="302" t="s">
        <v>1607</v>
      </c>
      <c r="C1523" s="29" t="str">
        <f t="shared" si="64"/>
        <v>5342　　鉄鋼一次製品卸売業</v>
      </c>
      <c r="D1523" s="29" t="str">
        <f t="shared" si="65"/>
        <v>5342　鉄鋼一次製品卸売業</v>
      </c>
      <c r="E1523" s="291" t="str">
        <f t="shared" si="66"/>
        <v>、5342　鉄鋼一次製品卸売業</v>
      </c>
      <c r="F1523" s="291"/>
    </row>
    <row r="1524" spans="1:6" ht="23.25" hidden="1" customHeight="1">
      <c r="A1524" s="29" t="s">
        <v>334</v>
      </c>
      <c r="B1524" s="302" t="s">
        <v>1608</v>
      </c>
      <c r="C1524" s="29" t="str">
        <f t="shared" si="64"/>
        <v>5349　　その他の鉄鋼製品卸売業</v>
      </c>
      <c r="D1524" s="29" t="str">
        <f t="shared" si="65"/>
        <v>5349　その他の鉄鋼製品卸売業</v>
      </c>
      <c r="E1524" s="291" t="str">
        <f t="shared" si="66"/>
        <v>、5349　その他の鉄鋼製品卸売業</v>
      </c>
      <c r="F1524" s="291"/>
    </row>
    <row r="1525" spans="1:6" ht="23.25" hidden="1" customHeight="1">
      <c r="A1525" s="29" t="s">
        <v>334</v>
      </c>
      <c r="B1525" s="302" t="s">
        <v>1609</v>
      </c>
      <c r="D1525" s="29" t="str">
        <f t="shared" ref="D1525:D1588" si="67">TRIM(C1525)</f>
        <v/>
      </c>
      <c r="E1525" s="291"/>
      <c r="F1525" s="291"/>
    </row>
    <row r="1526" spans="1:6" ht="23.25" hidden="1" customHeight="1">
      <c r="A1526" s="29" t="s">
        <v>334</v>
      </c>
      <c r="B1526" s="302" t="s">
        <v>1610</v>
      </c>
      <c r="C1526" s="29" t="str">
        <f t="shared" ref="C1526:C1589" si="68">MID(B1526,7,50)</f>
        <v>5351　　非鉄金属地金卸売業</v>
      </c>
      <c r="D1526" s="29" t="str">
        <f t="shared" si="67"/>
        <v>5351　非鉄金属地金卸売業</v>
      </c>
      <c r="E1526" s="291" t="str">
        <f t="shared" si="66"/>
        <v>、5351　非鉄金属地金卸売業</v>
      </c>
      <c r="F1526" s="291"/>
    </row>
    <row r="1527" spans="1:6" ht="23.25" hidden="1" customHeight="1">
      <c r="A1527" s="29" t="s">
        <v>334</v>
      </c>
      <c r="B1527" s="302" t="s">
        <v>1611</v>
      </c>
      <c r="C1527" s="29" t="str">
        <f t="shared" si="68"/>
        <v>5352　　非鉄金属製品卸売業</v>
      </c>
      <c r="D1527" s="29" t="str">
        <f t="shared" si="67"/>
        <v>5352　非鉄金属製品卸売業</v>
      </c>
      <c r="E1527" s="291" t="str">
        <f t="shared" si="66"/>
        <v>、5352　非鉄金属製品卸売業</v>
      </c>
      <c r="F1527" s="291"/>
    </row>
    <row r="1528" spans="1:6" ht="23.25" hidden="1" customHeight="1">
      <c r="A1528" s="29" t="s">
        <v>334</v>
      </c>
      <c r="B1528" s="302" t="s">
        <v>1612</v>
      </c>
      <c r="D1528" s="29" t="str">
        <f t="shared" si="67"/>
        <v/>
      </c>
      <c r="E1528" s="291"/>
      <c r="F1528" s="291"/>
    </row>
    <row r="1529" spans="1:6" ht="23.25" hidden="1" customHeight="1">
      <c r="A1529" s="29" t="s">
        <v>334</v>
      </c>
      <c r="B1529" s="302" t="s">
        <v>1613</v>
      </c>
      <c r="C1529" s="29" t="str">
        <f t="shared" si="68"/>
        <v>5361　　空瓶・空缶等空容器卸売業</v>
      </c>
      <c r="D1529" s="29" t="str">
        <f t="shared" si="67"/>
        <v>5361　空瓶・空缶等空容器卸売業</v>
      </c>
      <c r="E1529" s="291" t="str">
        <f t="shared" si="66"/>
        <v>、5361　空瓶・空缶等空容器卸売業</v>
      </c>
      <c r="F1529" s="291"/>
    </row>
    <row r="1530" spans="1:6" ht="23.25" hidden="1" customHeight="1">
      <c r="A1530" s="29" t="s">
        <v>334</v>
      </c>
      <c r="B1530" s="302" t="s">
        <v>1614</v>
      </c>
      <c r="C1530" s="29" t="str">
        <f t="shared" si="68"/>
        <v>5362　　鉄スクラップ卸売業</v>
      </c>
      <c r="D1530" s="29" t="str">
        <f t="shared" si="67"/>
        <v>5362　鉄スクラップ卸売業</v>
      </c>
      <c r="E1530" s="291" t="str">
        <f t="shared" si="66"/>
        <v>、5362　鉄スクラップ卸売業</v>
      </c>
      <c r="F1530" s="291"/>
    </row>
    <row r="1531" spans="1:6" ht="23.25" hidden="1" customHeight="1">
      <c r="A1531" s="29" t="s">
        <v>334</v>
      </c>
      <c r="B1531" s="302" t="s">
        <v>1615</v>
      </c>
      <c r="C1531" s="29" t="str">
        <f t="shared" si="68"/>
        <v>5363　　非鉄金属スクラップ卸売業</v>
      </c>
      <c r="D1531" s="29" t="str">
        <f t="shared" si="67"/>
        <v>5363　非鉄金属スクラップ卸売業</v>
      </c>
      <c r="E1531" s="291" t="str">
        <f t="shared" si="66"/>
        <v>、5363　非鉄金属スクラップ卸売業</v>
      </c>
      <c r="F1531" s="291"/>
    </row>
    <row r="1532" spans="1:6" ht="23.25" hidden="1" customHeight="1">
      <c r="A1532" s="29" t="s">
        <v>334</v>
      </c>
      <c r="B1532" s="302" t="s">
        <v>1616</v>
      </c>
      <c r="C1532" s="29" t="str">
        <f t="shared" si="68"/>
        <v>5364　　古紙卸売業</v>
      </c>
      <c r="D1532" s="29" t="str">
        <f t="shared" si="67"/>
        <v>5364　古紙卸売業</v>
      </c>
      <c r="E1532" s="291" t="str">
        <f t="shared" si="66"/>
        <v>、5364　古紙卸売業</v>
      </c>
      <c r="F1532" s="291"/>
    </row>
    <row r="1533" spans="1:6" ht="23.25" hidden="1" customHeight="1">
      <c r="A1533" s="29" t="s">
        <v>334</v>
      </c>
      <c r="B1533" s="302" t="s">
        <v>1617</v>
      </c>
      <c r="C1533" s="29" t="str">
        <f t="shared" si="68"/>
        <v>5369　　その他の再生資源卸売業</v>
      </c>
      <c r="D1533" s="29" t="str">
        <f t="shared" si="67"/>
        <v>5369　その他の再生資源卸売業</v>
      </c>
      <c r="E1533" s="291" t="str">
        <f t="shared" si="66"/>
        <v>、5369　その他の再生資源卸売業</v>
      </c>
      <c r="F1533" s="291"/>
    </row>
    <row r="1534" spans="1:6" ht="23.25" hidden="1" customHeight="1">
      <c r="A1534" s="29" t="s">
        <v>334</v>
      </c>
      <c r="B1534" s="291"/>
      <c r="C1534" s="29" t="str">
        <f t="shared" si="68"/>
        <v/>
      </c>
      <c r="D1534" s="29" t="str">
        <f t="shared" si="67"/>
        <v/>
      </c>
      <c r="E1534" s="291"/>
      <c r="F1534" s="291"/>
    </row>
    <row r="1535" spans="1:6" ht="23.25" hidden="1" customHeight="1">
      <c r="A1535" s="29" t="s">
        <v>334</v>
      </c>
      <c r="B1535" s="302" t="s">
        <v>1618</v>
      </c>
      <c r="C1535" s="29" t="str">
        <f t="shared" si="68"/>
        <v>機械器具卸売業</v>
      </c>
      <c r="D1535" s="29" t="str">
        <f t="shared" si="67"/>
        <v>機械器具卸売業</v>
      </c>
      <c r="E1535" s="291" t="str">
        <f t="shared" si="66"/>
        <v>、機械器具卸売業</v>
      </c>
      <c r="F1535" s="291"/>
    </row>
    <row r="1536" spans="1:6" ht="23.25" hidden="1" customHeight="1">
      <c r="A1536" s="29" t="s">
        <v>334</v>
      </c>
      <c r="B1536" s="291"/>
      <c r="C1536" s="29" t="str">
        <f t="shared" si="68"/>
        <v/>
      </c>
      <c r="D1536" s="29" t="str">
        <f t="shared" si="67"/>
        <v/>
      </c>
      <c r="E1536" s="291"/>
      <c r="F1536" s="291"/>
    </row>
    <row r="1537" spans="1:6" ht="23.25" hidden="1" customHeight="1">
      <c r="A1537" s="29" t="s">
        <v>334</v>
      </c>
      <c r="B1537" s="302" t="s">
        <v>1619</v>
      </c>
      <c r="D1537" s="29" t="str">
        <f t="shared" si="67"/>
        <v/>
      </c>
      <c r="E1537" s="291"/>
      <c r="F1537" s="291"/>
    </row>
    <row r="1538" spans="1:6" ht="23.25" hidden="1" customHeight="1">
      <c r="A1538" s="29" t="s">
        <v>334</v>
      </c>
      <c r="B1538" s="303" t="s">
        <v>1620</v>
      </c>
      <c r="C1538" s="294" t="str">
        <f t="shared" si="68"/>
        <v>5400　　主として管理事務を行う本社等（54機械器具卸売業）</v>
      </c>
      <c r="D1538" s="294" t="str">
        <f t="shared" si="67"/>
        <v>5400　主として管理事務を行う本社等（54機械器具卸売業）</v>
      </c>
      <c r="E1538" s="296" t="str">
        <f t="shared" si="66"/>
        <v>、5400　主として管理事務を行う本社等（54機械器具卸売業）</v>
      </c>
      <c r="F1538" s="296" t="str">
        <f>E1538&amp;E1539&amp;E1540&amp;E1541&amp;E1542&amp;E1543&amp;E1544&amp;E1545&amp;E1546&amp;E1547&amp;E1548&amp;E1549&amp;E1550&amp;E1551&amp;E1552&amp;E1553&amp;E1554&amp;E1555&amp;E1556&amp;E1557&amp;E1558&amp;E1559&amp;E1560&amp;E1561&amp;E1562&amp;E1563&amp;E1564</f>
        <v>、5400　主として管理事務を行う本社等（54機械器具卸売業）、5408　自家用倉庫（54機械器具卸売業）、5409　その他の管理，補助的経済活動を行う事業所（54機械器具卸売業）、5411　農業用機械器具卸売業、5412　建設機械・鉱山機械卸売業、5413　金属加工機械卸売業、5414　事務用機械器具卸売業、5419　その他の産業機械器具卸売業、5421　自動車卸売業（二輪自動車を含む）、5422　自動車部分品・附属品卸売業（中古品を除く）、5423　自動車中古部品卸売業、5431　家庭用電気機械器具卸売業、5432　電気機械器具卸売業（家庭用電気機械器具を除く）、5491　輸送用機械器具卸売業（自動車を除く）、5492　計量器・理化学機械器具・光学機械器具等卸売業、5493　医療用機械器具卸売業（歯科用機械器具を含む）、その他の卸売業、5500　主として管理事務を行う本社等（55その他の卸売業）、5508　自家用倉庫（55その他の卸売業）、5509　その他の管理，補助的経済活動を行う事業所（55その他の卸売業）</v>
      </c>
    </row>
    <row r="1539" spans="1:6" ht="23.25" hidden="1" customHeight="1">
      <c r="A1539" s="29" t="s">
        <v>334</v>
      </c>
      <c r="B1539" s="302" t="s">
        <v>1621</v>
      </c>
      <c r="C1539" s="29" t="str">
        <f t="shared" si="68"/>
        <v>5408　　自家用倉庫（54機械器具卸売業）</v>
      </c>
      <c r="D1539" s="29" t="str">
        <f t="shared" si="67"/>
        <v>5408　自家用倉庫（54機械器具卸売業）</v>
      </c>
      <c r="E1539" s="291" t="str">
        <f t="shared" si="66"/>
        <v>、5408　自家用倉庫（54機械器具卸売業）</v>
      </c>
      <c r="F1539" s="291"/>
    </row>
    <row r="1540" spans="1:6" ht="23.25" hidden="1" customHeight="1">
      <c r="A1540" s="29" t="s">
        <v>334</v>
      </c>
      <c r="B1540" s="302" t="s">
        <v>1622</v>
      </c>
      <c r="C1540" s="29" t="str">
        <f t="shared" si="68"/>
        <v>5409　　その他の管理，補助的経済活動を行う事業所（54機械器具卸売業）</v>
      </c>
      <c r="D1540" s="29" t="str">
        <f t="shared" si="67"/>
        <v>5409　その他の管理，補助的経済活動を行う事業所（54機械器具卸売業）</v>
      </c>
      <c r="E1540" s="291" t="str">
        <f t="shared" si="66"/>
        <v>、5409　その他の管理，補助的経済活動を行う事業所（54機械器具卸売業）</v>
      </c>
      <c r="F1540" s="291"/>
    </row>
    <row r="1541" spans="1:6" ht="23.25" hidden="1" customHeight="1">
      <c r="A1541" s="29" t="s">
        <v>334</v>
      </c>
      <c r="B1541" s="302" t="s">
        <v>1623</v>
      </c>
      <c r="D1541" s="29" t="str">
        <f t="shared" si="67"/>
        <v/>
      </c>
      <c r="E1541" s="291"/>
      <c r="F1541" s="291"/>
    </row>
    <row r="1542" spans="1:6" ht="23.25" hidden="1" customHeight="1">
      <c r="A1542" s="29" t="s">
        <v>334</v>
      </c>
      <c r="B1542" s="302" t="s">
        <v>1624</v>
      </c>
      <c r="C1542" s="29" t="str">
        <f t="shared" si="68"/>
        <v>5411　　農業用機械器具卸売業</v>
      </c>
      <c r="D1542" s="29" t="str">
        <f t="shared" si="67"/>
        <v>5411　農業用機械器具卸売業</v>
      </c>
      <c r="E1542" s="291" t="str">
        <f t="shared" si="66"/>
        <v>、5411　農業用機械器具卸売業</v>
      </c>
      <c r="F1542" s="291"/>
    </row>
    <row r="1543" spans="1:6" ht="23.25" hidden="1" customHeight="1">
      <c r="A1543" s="29" t="s">
        <v>334</v>
      </c>
      <c r="B1543" s="302" t="s">
        <v>1625</v>
      </c>
      <c r="C1543" s="29" t="str">
        <f t="shared" si="68"/>
        <v>5412　　建設機械・鉱山機械卸売業</v>
      </c>
      <c r="D1543" s="29" t="str">
        <f t="shared" si="67"/>
        <v>5412　建設機械・鉱山機械卸売業</v>
      </c>
      <c r="E1543" s="291" t="str">
        <f t="shared" si="66"/>
        <v>、5412　建設機械・鉱山機械卸売業</v>
      </c>
      <c r="F1543" s="291"/>
    </row>
    <row r="1544" spans="1:6" ht="23.25" hidden="1" customHeight="1">
      <c r="A1544" s="29" t="s">
        <v>334</v>
      </c>
      <c r="B1544" s="302" t="s">
        <v>1626</v>
      </c>
      <c r="C1544" s="29" t="str">
        <f t="shared" si="68"/>
        <v>5413　　金属加工機械卸売業</v>
      </c>
      <c r="D1544" s="29" t="str">
        <f t="shared" si="67"/>
        <v>5413　金属加工機械卸売業</v>
      </c>
      <c r="E1544" s="291" t="str">
        <f t="shared" si="66"/>
        <v>、5413　金属加工機械卸売業</v>
      </c>
      <c r="F1544" s="291"/>
    </row>
    <row r="1545" spans="1:6" ht="23.25" hidden="1" customHeight="1">
      <c r="A1545" s="29" t="s">
        <v>334</v>
      </c>
      <c r="B1545" s="302" t="s">
        <v>1627</v>
      </c>
      <c r="C1545" s="29" t="str">
        <f t="shared" si="68"/>
        <v>5414　　事務用機械器具卸売業</v>
      </c>
      <c r="D1545" s="29" t="str">
        <f t="shared" si="67"/>
        <v>5414　事務用機械器具卸売業</v>
      </c>
      <c r="E1545" s="291" t="str">
        <f t="shared" si="66"/>
        <v>、5414　事務用機械器具卸売業</v>
      </c>
      <c r="F1545" s="291"/>
    </row>
    <row r="1546" spans="1:6" ht="23.25" hidden="1" customHeight="1">
      <c r="A1546" s="29" t="s">
        <v>334</v>
      </c>
      <c r="B1546" s="302" t="s">
        <v>1628</v>
      </c>
      <c r="C1546" s="29" t="str">
        <f t="shared" si="68"/>
        <v>5419　　その他の産業機械器具卸売業</v>
      </c>
      <c r="D1546" s="29" t="str">
        <f t="shared" si="67"/>
        <v>5419　その他の産業機械器具卸売業</v>
      </c>
      <c r="E1546" s="291" t="str">
        <f t="shared" si="66"/>
        <v>、5419　その他の産業機械器具卸売業</v>
      </c>
      <c r="F1546" s="291"/>
    </row>
    <row r="1547" spans="1:6" ht="23.25" hidden="1" customHeight="1">
      <c r="A1547" s="29" t="s">
        <v>334</v>
      </c>
      <c r="B1547" s="302" t="s">
        <v>1629</v>
      </c>
      <c r="D1547" s="29" t="str">
        <f t="shared" si="67"/>
        <v/>
      </c>
      <c r="E1547" s="291"/>
      <c r="F1547" s="291"/>
    </row>
    <row r="1548" spans="1:6" ht="23.25" hidden="1" customHeight="1">
      <c r="A1548" s="29" t="s">
        <v>334</v>
      </c>
      <c r="B1548" s="302" t="s">
        <v>1630</v>
      </c>
      <c r="C1548" s="29" t="str">
        <f t="shared" si="68"/>
        <v>5421　　自動車卸売業（二輪自動車を含む）</v>
      </c>
      <c r="D1548" s="29" t="str">
        <f t="shared" si="67"/>
        <v>5421　自動車卸売業（二輪自動車を含む）</v>
      </c>
      <c r="E1548" s="291" t="str">
        <f t="shared" si="66"/>
        <v>、5421　自動車卸売業（二輪自動車を含む）</v>
      </c>
      <c r="F1548" s="291"/>
    </row>
    <row r="1549" spans="1:6" ht="23.25" hidden="1" customHeight="1">
      <c r="A1549" s="29" t="s">
        <v>334</v>
      </c>
      <c r="B1549" s="302" t="s">
        <v>1631</v>
      </c>
      <c r="C1549" s="29" t="str">
        <f t="shared" si="68"/>
        <v>5422　　自動車部分品・附属品卸売業（中古品を除く）</v>
      </c>
      <c r="D1549" s="29" t="str">
        <f t="shared" si="67"/>
        <v>5422　自動車部分品・附属品卸売業（中古品を除く）</v>
      </c>
      <c r="E1549" s="291" t="str">
        <f t="shared" si="66"/>
        <v>、5422　自動車部分品・附属品卸売業（中古品を除く）</v>
      </c>
      <c r="F1549" s="291"/>
    </row>
    <row r="1550" spans="1:6" ht="23.25" hidden="1" customHeight="1">
      <c r="A1550" s="29" t="s">
        <v>334</v>
      </c>
      <c r="B1550" s="302" t="s">
        <v>1632</v>
      </c>
      <c r="C1550" s="29" t="str">
        <f t="shared" si="68"/>
        <v>5423　　自動車中古部品卸売業</v>
      </c>
      <c r="D1550" s="29" t="str">
        <f t="shared" si="67"/>
        <v>5423　自動車中古部品卸売業</v>
      </c>
      <c r="E1550" s="291" t="str">
        <f t="shared" si="66"/>
        <v>、5423　自動車中古部品卸売業</v>
      </c>
      <c r="F1550" s="291"/>
    </row>
    <row r="1551" spans="1:6" ht="23.25" hidden="1" customHeight="1">
      <c r="A1551" s="29" t="s">
        <v>334</v>
      </c>
      <c r="B1551" s="302" t="s">
        <v>1633</v>
      </c>
      <c r="D1551" s="29" t="str">
        <f t="shared" si="67"/>
        <v/>
      </c>
      <c r="E1551" s="291"/>
      <c r="F1551" s="291"/>
    </row>
    <row r="1552" spans="1:6" ht="23.25" hidden="1" customHeight="1">
      <c r="A1552" s="29" t="s">
        <v>334</v>
      </c>
      <c r="B1552" s="302" t="s">
        <v>1634</v>
      </c>
      <c r="C1552" s="29" t="str">
        <f t="shared" si="68"/>
        <v>5431　　家庭用電気機械器具卸売業</v>
      </c>
      <c r="D1552" s="29" t="str">
        <f t="shared" si="67"/>
        <v>5431　家庭用電気機械器具卸売業</v>
      </c>
      <c r="E1552" s="291" t="str">
        <f t="shared" si="66"/>
        <v>、5431　家庭用電気機械器具卸売業</v>
      </c>
      <c r="F1552" s="291"/>
    </row>
    <row r="1553" spans="1:6" ht="23.25" hidden="1" customHeight="1">
      <c r="A1553" s="29" t="s">
        <v>334</v>
      </c>
      <c r="B1553" s="302" t="s">
        <v>1635</v>
      </c>
      <c r="C1553" s="29" t="str">
        <f t="shared" si="68"/>
        <v>5432　　電気機械器具卸売業（家庭用電気機械器具を除く）</v>
      </c>
      <c r="D1553" s="29" t="str">
        <f t="shared" si="67"/>
        <v>5432　電気機械器具卸売業（家庭用電気機械器具を除く）</v>
      </c>
      <c r="E1553" s="291" t="str">
        <f t="shared" si="66"/>
        <v>、5432　電気機械器具卸売業（家庭用電気機械器具を除く）</v>
      </c>
      <c r="F1553" s="291"/>
    </row>
    <row r="1554" spans="1:6" ht="23.25" hidden="1" customHeight="1">
      <c r="A1554" s="29" t="s">
        <v>334</v>
      </c>
      <c r="B1554" s="302" t="s">
        <v>1636</v>
      </c>
      <c r="D1554" s="29" t="str">
        <f t="shared" si="67"/>
        <v/>
      </c>
      <c r="E1554" s="291"/>
      <c r="F1554" s="291"/>
    </row>
    <row r="1555" spans="1:6" ht="23.25" hidden="1" customHeight="1">
      <c r="A1555" s="29" t="s">
        <v>334</v>
      </c>
      <c r="B1555" s="302" t="s">
        <v>1637</v>
      </c>
      <c r="C1555" s="29" t="str">
        <f t="shared" si="68"/>
        <v>5491　　輸送用機械器具卸売業（自動車を除く）</v>
      </c>
      <c r="D1555" s="29" t="str">
        <f t="shared" si="67"/>
        <v>5491　輸送用機械器具卸売業（自動車を除く）</v>
      </c>
      <c r="E1555" s="291" t="str">
        <f t="shared" si="66"/>
        <v>、5491　輸送用機械器具卸売業（自動車を除く）</v>
      </c>
      <c r="F1555" s="291"/>
    </row>
    <row r="1556" spans="1:6" ht="23.25" hidden="1" customHeight="1">
      <c r="A1556" s="29" t="s">
        <v>334</v>
      </c>
      <c r="B1556" s="302" t="s">
        <v>1638</v>
      </c>
      <c r="C1556" s="29" t="str">
        <f t="shared" si="68"/>
        <v>5492　　計量器・理化学機械器具・光学機械器具等卸売業</v>
      </c>
      <c r="D1556" s="29" t="str">
        <f t="shared" si="67"/>
        <v>5492　計量器・理化学機械器具・光学機械器具等卸売業</v>
      </c>
      <c r="E1556" s="291" t="str">
        <f t="shared" si="66"/>
        <v>、5492　計量器・理化学機械器具・光学機械器具等卸売業</v>
      </c>
      <c r="F1556" s="291"/>
    </row>
    <row r="1557" spans="1:6" ht="23.25" hidden="1" customHeight="1">
      <c r="A1557" s="29" t="s">
        <v>334</v>
      </c>
      <c r="B1557" s="302" t="s">
        <v>1639</v>
      </c>
      <c r="C1557" s="29" t="str">
        <f t="shared" si="68"/>
        <v>5493　　医療用機械器具卸売業（歯科用機械器具を含む）</v>
      </c>
      <c r="D1557" s="29" t="str">
        <f t="shared" si="67"/>
        <v>5493　医療用機械器具卸売業（歯科用機械器具を含む）</v>
      </c>
      <c r="E1557" s="291" t="str">
        <f t="shared" si="66"/>
        <v>、5493　医療用機械器具卸売業（歯科用機械器具を含む）</v>
      </c>
      <c r="F1557" s="291"/>
    </row>
    <row r="1558" spans="1:6" ht="23.25" hidden="1" customHeight="1">
      <c r="A1558" s="29" t="s">
        <v>334</v>
      </c>
      <c r="B1558" s="291"/>
      <c r="C1558" s="29" t="str">
        <f t="shared" si="68"/>
        <v/>
      </c>
      <c r="D1558" s="29" t="str">
        <f t="shared" si="67"/>
        <v/>
      </c>
      <c r="E1558" s="291"/>
      <c r="F1558" s="291"/>
    </row>
    <row r="1559" spans="1:6" ht="23.25" hidden="1" customHeight="1">
      <c r="A1559" s="29" t="s">
        <v>334</v>
      </c>
      <c r="B1559" s="302" t="s">
        <v>1640</v>
      </c>
      <c r="C1559" s="29" t="str">
        <f t="shared" si="68"/>
        <v>その他の卸売業</v>
      </c>
      <c r="D1559" s="29" t="str">
        <f t="shared" si="67"/>
        <v>その他の卸売業</v>
      </c>
      <c r="E1559" s="291" t="str">
        <f t="shared" si="66"/>
        <v>、その他の卸売業</v>
      </c>
      <c r="F1559" s="291"/>
    </row>
    <row r="1560" spans="1:6" ht="23.25" hidden="1" customHeight="1">
      <c r="A1560" s="29" t="s">
        <v>334</v>
      </c>
      <c r="B1560" s="291"/>
      <c r="C1560" s="29" t="str">
        <f t="shared" si="68"/>
        <v/>
      </c>
      <c r="D1560" s="29" t="str">
        <f t="shared" si="67"/>
        <v/>
      </c>
      <c r="E1560" s="291"/>
      <c r="F1560" s="291"/>
    </row>
    <row r="1561" spans="1:6" ht="23.25" hidden="1" customHeight="1">
      <c r="A1561" s="29" t="s">
        <v>334</v>
      </c>
      <c r="B1561" s="302" t="s">
        <v>1641</v>
      </c>
      <c r="D1561" s="29" t="str">
        <f t="shared" si="67"/>
        <v/>
      </c>
      <c r="E1561" s="291"/>
      <c r="F1561" s="291"/>
    </row>
    <row r="1562" spans="1:6" ht="23.25" hidden="1" customHeight="1">
      <c r="A1562" s="29" t="s">
        <v>334</v>
      </c>
      <c r="B1562" s="303" t="s">
        <v>1642</v>
      </c>
      <c r="C1562" s="294" t="str">
        <f t="shared" si="68"/>
        <v>5500　　主として管理事務を行う本社等（55その他の卸売業）</v>
      </c>
      <c r="D1562" s="294" t="str">
        <f t="shared" si="67"/>
        <v>5500　主として管理事務を行う本社等（55その他の卸売業）</v>
      </c>
      <c r="E1562" s="296" t="str">
        <f t="shared" si="66"/>
        <v>、5500　主として管理事務を行う本社等（55その他の卸売業）</v>
      </c>
      <c r="F1562" s="296" t="str">
        <f>E1562&amp;E1563&amp;E1564&amp;E1565&amp;E1566&amp;E1567&amp;E1568&amp;E1569&amp;E1570&amp;E1571&amp;E1572&amp;E1573&amp;E1574&amp;E1575&amp;E1576&amp;E1577&amp;E1578&amp;E1579&amp;E1580&amp;E1581&amp;E1582&amp;E1583&amp;E1584&amp;E1585&amp;E1586&amp;E1587&amp;E1588&amp;E1589</f>
        <v>、5500　主として管理事務を行う本社等（55その他の卸売業）、5508　自家用倉庫（55その他の卸売業）、5509　その他の管理，補助的経済活動を行う事業所（55その他の卸売業）、5511　家具・建具卸売業、5512　荒物卸売業、5513　畳卸売業、5514　室内装飾繊維品卸売業、5515　陶磁器・ガラス器卸売業、5519　その他のじゅう器卸売業、5521　医薬品卸売業、5522　医療用品卸売業、5523　化粧品卸売業、5524　合成洗剤卸売業、5531　紙卸売業、5532　紙製品卸売業、5591　金物卸売業、5592　肥料・飼料卸売業、5593　スポーツ用品卸売業、5594　娯楽用品・がん具卸売業、5595　たばこ卸売業、5596　ジュエリー製品卸売業、5597　書籍・雑誌卸売業、5598　代理商，仲立業、5599　他に分類されないその他の卸売業</v>
      </c>
    </row>
    <row r="1563" spans="1:6" ht="23.25" hidden="1" customHeight="1">
      <c r="A1563" s="29" t="s">
        <v>334</v>
      </c>
      <c r="B1563" s="302" t="s">
        <v>1643</v>
      </c>
      <c r="C1563" s="29" t="str">
        <f t="shared" si="68"/>
        <v>5508　　自家用倉庫（55その他の卸売業）</v>
      </c>
      <c r="D1563" s="29" t="str">
        <f t="shared" si="67"/>
        <v>5508　自家用倉庫（55その他の卸売業）</v>
      </c>
      <c r="E1563" s="291" t="str">
        <f t="shared" si="66"/>
        <v>、5508　自家用倉庫（55その他の卸売業）</v>
      </c>
      <c r="F1563" s="291"/>
    </row>
    <row r="1564" spans="1:6" ht="23.25" hidden="1" customHeight="1">
      <c r="A1564" s="29" t="s">
        <v>334</v>
      </c>
      <c r="B1564" s="302" t="s">
        <v>1644</v>
      </c>
      <c r="C1564" s="29" t="str">
        <f t="shared" si="68"/>
        <v>5509　　その他の管理，補助的経済活動を行う事業所（55その他の卸売業）</v>
      </c>
      <c r="D1564" s="29" t="str">
        <f t="shared" si="67"/>
        <v>5509　その他の管理，補助的経済活動を行う事業所（55その他の卸売業）</v>
      </c>
      <c r="E1564" s="291" t="str">
        <f t="shared" si="66"/>
        <v>、5509　その他の管理，補助的経済活動を行う事業所（55その他の卸売業）</v>
      </c>
      <c r="F1564" s="291"/>
    </row>
    <row r="1565" spans="1:6" ht="23.25" hidden="1" customHeight="1">
      <c r="A1565" s="29" t="s">
        <v>334</v>
      </c>
      <c r="B1565" s="302" t="s">
        <v>1645</v>
      </c>
      <c r="D1565" s="29" t="str">
        <f t="shared" si="67"/>
        <v/>
      </c>
      <c r="E1565" s="291"/>
      <c r="F1565" s="291"/>
    </row>
    <row r="1566" spans="1:6" ht="23.25" hidden="1" customHeight="1">
      <c r="A1566" s="29" t="s">
        <v>334</v>
      </c>
      <c r="B1566" s="302" t="s">
        <v>1646</v>
      </c>
      <c r="C1566" s="29" t="str">
        <f t="shared" si="68"/>
        <v>5511　　家具・建具卸売業</v>
      </c>
      <c r="D1566" s="29" t="str">
        <f t="shared" si="67"/>
        <v>5511　家具・建具卸売業</v>
      </c>
      <c r="E1566" s="291" t="str">
        <f t="shared" si="66"/>
        <v>、5511　家具・建具卸売業</v>
      </c>
      <c r="F1566" s="291"/>
    </row>
    <row r="1567" spans="1:6" ht="23.25" hidden="1" customHeight="1">
      <c r="A1567" s="29" t="s">
        <v>334</v>
      </c>
      <c r="B1567" s="302" t="s">
        <v>1647</v>
      </c>
      <c r="C1567" s="29" t="str">
        <f t="shared" si="68"/>
        <v>5512　　荒物卸売業</v>
      </c>
      <c r="D1567" s="29" t="str">
        <f t="shared" si="67"/>
        <v>5512　荒物卸売業</v>
      </c>
      <c r="E1567" s="291" t="str">
        <f t="shared" si="66"/>
        <v>、5512　荒物卸売業</v>
      </c>
      <c r="F1567" s="291"/>
    </row>
    <row r="1568" spans="1:6" ht="23.25" hidden="1" customHeight="1">
      <c r="A1568" s="29" t="s">
        <v>334</v>
      </c>
      <c r="B1568" s="302" t="s">
        <v>1648</v>
      </c>
      <c r="C1568" s="29" t="str">
        <f t="shared" si="68"/>
        <v>5513　　畳卸売業</v>
      </c>
      <c r="D1568" s="29" t="str">
        <f t="shared" si="67"/>
        <v>5513　畳卸売業</v>
      </c>
      <c r="E1568" s="291" t="str">
        <f t="shared" si="66"/>
        <v>、5513　畳卸売業</v>
      </c>
      <c r="F1568" s="291"/>
    </row>
    <row r="1569" spans="1:6" ht="23.25" hidden="1" customHeight="1">
      <c r="A1569" s="29" t="s">
        <v>334</v>
      </c>
      <c r="B1569" s="302" t="s">
        <v>1649</v>
      </c>
      <c r="C1569" s="29" t="str">
        <f t="shared" si="68"/>
        <v>5514　　室内装飾繊維品卸売業</v>
      </c>
      <c r="D1569" s="29" t="str">
        <f t="shared" si="67"/>
        <v>5514　室内装飾繊維品卸売業</v>
      </c>
      <c r="E1569" s="291" t="str">
        <f t="shared" si="66"/>
        <v>、5514　室内装飾繊維品卸売業</v>
      </c>
      <c r="F1569" s="291"/>
    </row>
    <row r="1570" spans="1:6" ht="23.25" hidden="1" customHeight="1">
      <c r="A1570" s="29" t="s">
        <v>334</v>
      </c>
      <c r="B1570" s="302" t="s">
        <v>1650</v>
      </c>
      <c r="C1570" s="29" t="str">
        <f t="shared" si="68"/>
        <v>5515　　陶磁器・ガラス器卸売業</v>
      </c>
      <c r="D1570" s="29" t="str">
        <f t="shared" si="67"/>
        <v>5515　陶磁器・ガラス器卸売業</v>
      </c>
      <c r="E1570" s="291" t="str">
        <f t="shared" si="66"/>
        <v>、5515　陶磁器・ガラス器卸売業</v>
      </c>
      <c r="F1570" s="291"/>
    </row>
    <row r="1571" spans="1:6" ht="23.25" hidden="1" customHeight="1">
      <c r="A1571" s="29" t="s">
        <v>334</v>
      </c>
      <c r="B1571" s="302" t="s">
        <v>1651</v>
      </c>
      <c r="C1571" s="29" t="str">
        <f t="shared" si="68"/>
        <v>5519　　その他のじゅう器卸売業</v>
      </c>
      <c r="D1571" s="29" t="str">
        <f t="shared" si="67"/>
        <v>5519　その他のじゅう器卸売業</v>
      </c>
      <c r="E1571" s="291" t="str">
        <f t="shared" si="66"/>
        <v>、5519　その他のじゅう器卸売業</v>
      </c>
      <c r="F1571" s="291"/>
    </row>
    <row r="1572" spans="1:6" ht="23.25" hidden="1" customHeight="1">
      <c r="A1572" s="29" t="s">
        <v>334</v>
      </c>
      <c r="B1572" s="302" t="s">
        <v>1652</v>
      </c>
      <c r="D1572" s="29" t="str">
        <f t="shared" si="67"/>
        <v/>
      </c>
      <c r="E1572" s="291"/>
      <c r="F1572" s="291"/>
    </row>
    <row r="1573" spans="1:6" ht="23.25" hidden="1" customHeight="1">
      <c r="A1573" s="29" t="s">
        <v>334</v>
      </c>
      <c r="B1573" s="302" t="s">
        <v>1653</v>
      </c>
      <c r="C1573" s="29" t="str">
        <f t="shared" si="68"/>
        <v>5521　　医薬品卸売業</v>
      </c>
      <c r="D1573" s="29" t="str">
        <f t="shared" si="67"/>
        <v>5521　医薬品卸売業</v>
      </c>
      <c r="E1573" s="291" t="str">
        <f t="shared" si="66"/>
        <v>、5521　医薬品卸売業</v>
      </c>
      <c r="F1573" s="291"/>
    </row>
    <row r="1574" spans="1:6" ht="23.25" hidden="1" customHeight="1">
      <c r="A1574" s="29" t="s">
        <v>334</v>
      </c>
      <c r="B1574" s="302" t="s">
        <v>1654</v>
      </c>
      <c r="C1574" s="29" t="str">
        <f t="shared" si="68"/>
        <v>5522　　医療用品卸売業</v>
      </c>
      <c r="D1574" s="29" t="str">
        <f t="shared" si="67"/>
        <v>5522　医療用品卸売業</v>
      </c>
      <c r="E1574" s="291" t="str">
        <f t="shared" si="66"/>
        <v>、5522　医療用品卸売業</v>
      </c>
      <c r="F1574" s="291"/>
    </row>
    <row r="1575" spans="1:6" ht="23.25" hidden="1" customHeight="1">
      <c r="A1575" s="29" t="s">
        <v>334</v>
      </c>
      <c r="B1575" s="302" t="s">
        <v>1655</v>
      </c>
      <c r="C1575" s="29" t="str">
        <f t="shared" si="68"/>
        <v>5523　　化粧品卸売業</v>
      </c>
      <c r="D1575" s="29" t="str">
        <f t="shared" si="67"/>
        <v>5523　化粧品卸売業</v>
      </c>
      <c r="E1575" s="291" t="str">
        <f t="shared" si="66"/>
        <v>、5523　化粧品卸売業</v>
      </c>
      <c r="F1575" s="291"/>
    </row>
    <row r="1576" spans="1:6" ht="23.25" hidden="1" customHeight="1">
      <c r="A1576" s="29" t="s">
        <v>334</v>
      </c>
      <c r="B1576" s="302" t="s">
        <v>1656</v>
      </c>
      <c r="C1576" s="29" t="str">
        <f t="shared" si="68"/>
        <v>5524　　合成洗剤卸売業</v>
      </c>
      <c r="D1576" s="29" t="str">
        <f t="shared" si="67"/>
        <v>5524　合成洗剤卸売業</v>
      </c>
      <c r="E1576" s="291" t="str">
        <f t="shared" si="66"/>
        <v>、5524　合成洗剤卸売業</v>
      </c>
      <c r="F1576" s="291"/>
    </row>
    <row r="1577" spans="1:6" ht="23.25" hidden="1" customHeight="1">
      <c r="A1577" s="29" t="s">
        <v>334</v>
      </c>
      <c r="B1577" s="302" t="s">
        <v>1657</v>
      </c>
      <c r="D1577" s="29" t="str">
        <f t="shared" si="67"/>
        <v/>
      </c>
      <c r="E1577" s="291"/>
      <c r="F1577" s="291"/>
    </row>
    <row r="1578" spans="1:6" ht="23.25" hidden="1" customHeight="1">
      <c r="A1578" s="29" t="s">
        <v>334</v>
      </c>
      <c r="B1578" s="302" t="s">
        <v>1658</v>
      </c>
      <c r="C1578" s="29" t="str">
        <f t="shared" si="68"/>
        <v>5531　　紙卸売業</v>
      </c>
      <c r="D1578" s="29" t="str">
        <f t="shared" si="67"/>
        <v>5531　紙卸売業</v>
      </c>
      <c r="E1578" s="291" t="str">
        <f t="shared" si="66"/>
        <v>、5531　紙卸売業</v>
      </c>
      <c r="F1578" s="291"/>
    </row>
    <row r="1579" spans="1:6" ht="23.25" hidden="1" customHeight="1">
      <c r="A1579" s="29" t="s">
        <v>334</v>
      </c>
      <c r="B1579" s="302" t="s">
        <v>1659</v>
      </c>
      <c r="C1579" s="29" t="str">
        <f t="shared" si="68"/>
        <v>5532　　紙製品卸売業</v>
      </c>
      <c r="D1579" s="29" t="str">
        <f t="shared" si="67"/>
        <v>5532　紙製品卸売業</v>
      </c>
      <c r="E1579" s="291" t="str">
        <f t="shared" si="66"/>
        <v>、5532　紙製品卸売業</v>
      </c>
      <c r="F1579" s="291"/>
    </row>
    <row r="1580" spans="1:6" ht="23.25" hidden="1" customHeight="1">
      <c r="A1580" s="29" t="s">
        <v>334</v>
      </c>
      <c r="B1580" s="302" t="s">
        <v>1660</v>
      </c>
      <c r="D1580" s="29" t="str">
        <f t="shared" si="67"/>
        <v/>
      </c>
      <c r="E1580" s="291"/>
      <c r="F1580" s="291"/>
    </row>
    <row r="1581" spans="1:6" ht="23.25" hidden="1" customHeight="1">
      <c r="A1581" s="29" t="s">
        <v>334</v>
      </c>
      <c r="B1581" s="302" t="s">
        <v>1661</v>
      </c>
      <c r="C1581" s="29" t="str">
        <f t="shared" si="68"/>
        <v>5591　　金物卸売業</v>
      </c>
      <c r="D1581" s="29" t="str">
        <f t="shared" si="67"/>
        <v>5591　金物卸売業</v>
      </c>
      <c r="E1581" s="291" t="str">
        <f t="shared" si="66"/>
        <v>、5591　金物卸売業</v>
      </c>
      <c r="F1581" s="291"/>
    </row>
    <row r="1582" spans="1:6" ht="23.25" hidden="1" customHeight="1">
      <c r="A1582" s="29" t="s">
        <v>334</v>
      </c>
      <c r="B1582" s="302" t="s">
        <v>1662</v>
      </c>
      <c r="C1582" s="29" t="str">
        <f t="shared" si="68"/>
        <v>5592　　肥料・飼料卸売業</v>
      </c>
      <c r="D1582" s="29" t="str">
        <f t="shared" si="67"/>
        <v>5592　肥料・飼料卸売業</v>
      </c>
      <c r="E1582" s="291" t="str">
        <f t="shared" si="66"/>
        <v>、5592　肥料・飼料卸売業</v>
      </c>
      <c r="F1582" s="291"/>
    </row>
    <row r="1583" spans="1:6" ht="23.25" hidden="1" customHeight="1">
      <c r="A1583" s="29" t="s">
        <v>334</v>
      </c>
      <c r="B1583" s="302" t="s">
        <v>1663</v>
      </c>
      <c r="C1583" s="29" t="str">
        <f t="shared" si="68"/>
        <v>5593　　スポーツ用品卸売業</v>
      </c>
      <c r="D1583" s="29" t="str">
        <f t="shared" si="67"/>
        <v>5593　スポーツ用品卸売業</v>
      </c>
      <c r="E1583" s="291" t="str">
        <f t="shared" ref="E1583:E1646" si="69">A1583&amp;D1583</f>
        <v>、5593　スポーツ用品卸売業</v>
      </c>
      <c r="F1583" s="291"/>
    </row>
    <row r="1584" spans="1:6" ht="23.25" hidden="1" customHeight="1">
      <c r="A1584" s="29" t="s">
        <v>334</v>
      </c>
      <c r="B1584" s="302" t="s">
        <v>1664</v>
      </c>
      <c r="C1584" s="29" t="str">
        <f t="shared" si="68"/>
        <v>5594　　娯楽用品・がん具卸売業</v>
      </c>
      <c r="D1584" s="29" t="str">
        <f t="shared" si="67"/>
        <v>5594　娯楽用品・がん具卸売業</v>
      </c>
      <c r="E1584" s="291" t="str">
        <f t="shared" si="69"/>
        <v>、5594　娯楽用品・がん具卸売業</v>
      </c>
      <c r="F1584" s="291"/>
    </row>
    <row r="1585" spans="1:6" ht="23.25" hidden="1" customHeight="1">
      <c r="A1585" s="29" t="s">
        <v>334</v>
      </c>
      <c r="B1585" s="302" t="s">
        <v>1665</v>
      </c>
      <c r="C1585" s="29" t="str">
        <f t="shared" si="68"/>
        <v>5595　　たばこ卸売業</v>
      </c>
      <c r="D1585" s="29" t="str">
        <f t="shared" si="67"/>
        <v>5595　たばこ卸売業</v>
      </c>
      <c r="E1585" s="291" t="str">
        <f t="shared" si="69"/>
        <v>、5595　たばこ卸売業</v>
      </c>
      <c r="F1585" s="291"/>
    </row>
    <row r="1586" spans="1:6" ht="23.25" hidden="1" customHeight="1">
      <c r="A1586" s="29" t="s">
        <v>334</v>
      </c>
      <c r="B1586" s="302" t="s">
        <v>1666</v>
      </c>
      <c r="C1586" s="29" t="str">
        <f t="shared" si="68"/>
        <v>5596　　ジュエリー製品卸売業</v>
      </c>
      <c r="D1586" s="29" t="str">
        <f t="shared" si="67"/>
        <v>5596　ジュエリー製品卸売業</v>
      </c>
      <c r="E1586" s="291" t="str">
        <f t="shared" si="69"/>
        <v>、5596　ジュエリー製品卸売業</v>
      </c>
      <c r="F1586" s="291"/>
    </row>
    <row r="1587" spans="1:6" ht="23.25" hidden="1" customHeight="1">
      <c r="A1587" s="29" t="s">
        <v>334</v>
      </c>
      <c r="B1587" s="302" t="s">
        <v>1667</v>
      </c>
      <c r="C1587" s="29" t="str">
        <f t="shared" si="68"/>
        <v>5597　　書籍・雑誌卸売業</v>
      </c>
      <c r="D1587" s="29" t="str">
        <f t="shared" si="67"/>
        <v>5597　書籍・雑誌卸売業</v>
      </c>
      <c r="E1587" s="291" t="str">
        <f t="shared" si="69"/>
        <v>、5597　書籍・雑誌卸売業</v>
      </c>
      <c r="F1587" s="291"/>
    </row>
    <row r="1588" spans="1:6" ht="23.25" hidden="1" customHeight="1">
      <c r="A1588" s="29" t="s">
        <v>334</v>
      </c>
      <c r="B1588" s="302" t="s">
        <v>1668</v>
      </c>
      <c r="C1588" s="29" t="str">
        <f t="shared" si="68"/>
        <v>5598　　代理商，仲立業</v>
      </c>
      <c r="D1588" s="29" t="str">
        <f t="shared" si="67"/>
        <v>5598　代理商，仲立業</v>
      </c>
      <c r="E1588" s="291" t="str">
        <f t="shared" si="69"/>
        <v>、5598　代理商，仲立業</v>
      </c>
      <c r="F1588" s="291"/>
    </row>
    <row r="1589" spans="1:6" ht="23.25" hidden="1" customHeight="1">
      <c r="A1589" s="29" t="s">
        <v>334</v>
      </c>
      <c r="B1589" s="302" t="s">
        <v>1669</v>
      </c>
      <c r="C1589" s="29" t="str">
        <f t="shared" si="68"/>
        <v>5599　　他に分類されないその他の卸売業</v>
      </c>
      <c r="D1589" s="29" t="str">
        <f t="shared" ref="D1589:D1652" si="70">TRIM(C1589)</f>
        <v>5599　他に分類されないその他の卸売業</v>
      </c>
      <c r="E1589" s="291" t="str">
        <f t="shared" si="69"/>
        <v>、5599　他に分類されないその他の卸売業</v>
      </c>
      <c r="F1589" s="291"/>
    </row>
    <row r="1590" spans="1:6" ht="23.25" hidden="1" customHeight="1">
      <c r="A1590" s="29" t="s">
        <v>334</v>
      </c>
      <c r="B1590" s="291"/>
      <c r="C1590" s="29" t="str">
        <f t="shared" ref="C1590:C1653" si="71">MID(B1590,7,50)</f>
        <v/>
      </c>
      <c r="D1590" s="29" t="str">
        <f t="shared" si="70"/>
        <v/>
      </c>
      <c r="E1590" s="291"/>
      <c r="F1590" s="291"/>
    </row>
    <row r="1591" spans="1:6" ht="23.25" hidden="1" customHeight="1">
      <c r="A1591" s="29" t="s">
        <v>334</v>
      </c>
      <c r="B1591" s="302" t="s">
        <v>1670</v>
      </c>
      <c r="C1591" s="29" t="str">
        <f t="shared" si="71"/>
        <v>各種商品小売業</v>
      </c>
      <c r="D1591" s="29" t="str">
        <f t="shared" si="70"/>
        <v>各種商品小売業</v>
      </c>
      <c r="E1591" s="291" t="str">
        <f t="shared" si="69"/>
        <v>、各種商品小売業</v>
      </c>
      <c r="F1591" s="291"/>
    </row>
    <row r="1592" spans="1:6" ht="23.25" hidden="1" customHeight="1">
      <c r="A1592" s="29" t="s">
        <v>334</v>
      </c>
      <c r="B1592" s="291"/>
      <c r="C1592" s="29" t="str">
        <f t="shared" si="71"/>
        <v/>
      </c>
      <c r="D1592" s="29" t="str">
        <f t="shared" si="70"/>
        <v/>
      </c>
      <c r="E1592" s="291"/>
      <c r="F1592" s="291"/>
    </row>
    <row r="1593" spans="1:6" ht="23.25" hidden="1" customHeight="1">
      <c r="A1593" s="29" t="s">
        <v>334</v>
      </c>
      <c r="B1593" s="303" t="s">
        <v>1671</v>
      </c>
      <c r="C1593" s="294"/>
      <c r="D1593" s="294" t="str">
        <f t="shared" si="70"/>
        <v/>
      </c>
      <c r="E1593" s="296"/>
      <c r="F1593" s="296" t="str">
        <f>E1593&amp;E1594&amp;E1595&amp;E1596&amp;E1597&amp;E1598&amp;E1599&amp;E1600</f>
        <v>、5600　主として管理事務を行う本社等（56各種商品小売業）、5608　自家用倉庫（56各種商品小売業）、5609　その他の管理，補助的経済活動を行う事業所（56各種商品小売業）、5611　百貨店，総合スーパー、5699　その他の各種商品小売業（従業者が常時50人未満のもの）</v>
      </c>
    </row>
    <row r="1594" spans="1:6" ht="23.25" hidden="1" customHeight="1">
      <c r="A1594" s="29" t="s">
        <v>334</v>
      </c>
      <c r="B1594" s="302" t="s">
        <v>1672</v>
      </c>
      <c r="C1594" s="29" t="str">
        <f t="shared" si="71"/>
        <v>5600　　主として管理事務を行う本社等（56各種商品小売業）</v>
      </c>
      <c r="D1594" s="29" t="str">
        <f t="shared" si="70"/>
        <v>5600　主として管理事務を行う本社等（56各種商品小売業）</v>
      </c>
      <c r="E1594" s="291" t="str">
        <f t="shared" si="69"/>
        <v>、5600　主として管理事務を行う本社等（56各種商品小売業）</v>
      </c>
      <c r="F1594" s="291"/>
    </row>
    <row r="1595" spans="1:6" ht="23.25" hidden="1" customHeight="1">
      <c r="A1595" s="29" t="s">
        <v>334</v>
      </c>
      <c r="B1595" s="302" t="s">
        <v>1673</v>
      </c>
      <c r="C1595" s="29" t="str">
        <f t="shared" si="71"/>
        <v>5608　　自家用倉庫（56各種商品小売業）</v>
      </c>
      <c r="D1595" s="29" t="str">
        <f t="shared" si="70"/>
        <v>5608　自家用倉庫（56各種商品小売業）</v>
      </c>
      <c r="E1595" s="291" t="str">
        <f t="shared" si="69"/>
        <v>、5608　自家用倉庫（56各種商品小売業）</v>
      </c>
      <c r="F1595" s="291"/>
    </row>
    <row r="1596" spans="1:6" ht="23.25" hidden="1" customHeight="1">
      <c r="A1596" s="29" t="s">
        <v>334</v>
      </c>
      <c r="B1596" s="302" t="s">
        <v>1674</v>
      </c>
      <c r="C1596" s="29" t="str">
        <f t="shared" si="71"/>
        <v>5609　　その他の管理，補助的経済活動を行う事業所（56各種商品小売業）</v>
      </c>
      <c r="D1596" s="29" t="str">
        <f t="shared" si="70"/>
        <v>5609　その他の管理，補助的経済活動を行う事業所（56各種商品小売業）</v>
      </c>
      <c r="E1596" s="291" t="str">
        <f t="shared" si="69"/>
        <v>、5609　その他の管理，補助的経済活動を行う事業所（56各種商品小売業）</v>
      </c>
      <c r="F1596" s="291"/>
    </row>
    <row r="1597" spans="1:6" ht="23.25" hidden="1" customHeight="1">
      <c r="A1597" s="29" t="s">
        <v>334</v>
      </c>
      <c r="B1597" s="302" t="s">
        <v>1675</v>
      </c>
      <c r="D1597" s="29" t="str">
        <f t="shared" si="70"/>
        <v/>
      </c>
      <c r="E1597" s="291"/>
      <c r="F1597" s="291"/>
    </row>
    <row r="1598" spans="1:6" ht="23.25" hidden="1" customHeight="1">
      <c r="A1598" s="29" t="s">
        <v>334</v>
      </c>
      <c r="B1598" s="302" t="s">
        <v>1676</v>
      </c>
      <c r="C1598" s="29" t="str">
        <f t="shared" si="71"/>
        <v>5611　　百貨店，総合スーパー</v>
      </c>
      <c r="D1598" s="29" t="str">
        <f t="shared" si="70"/>
        <v>5611　百貨店，総合スーパー</v>
      </c>
      <c r="E1598" s="291" t="str">
        <f t="shared" si="69"/>
        <v>、5611　百貨店，総合スーパー</v>
      </c>
      <c r="F1598" s="291"/>
    </row>
    <row r="1599" spans="1:6" ht="23.25" hidden="1" customHeight="1">
      <c r="A1599" s="29" t="s">
        <v>334</v>
      </c>
      <c r="B1599" s="302" t="s">
        <v>1677</v>
      </c>
      <c r="D1599" s="29" t="str">
        <f t="shared" si="70"/>
        <v/>
      </c>
      <c r="E1599" s="291"/>
      <c r="F1599" s="291"/>
    </row>
    <row r="1600" spans="1:6" ht="23.25" hidden="1" customHeight="1">
      <c r="A1600" s="29" t="s">
        <v>334</v>
      </c>
      <c r="B1600" s="302" t="s">
        <v>1678</v>
      </c>
      <c r="C1600" s="29" t="str">
        <f t="shared" si="71"/>
        <v>5699　　その他の各種商品小売業（従業者が常時50人未満のもの）</v>
      </c>
      <c r="D1600" s="29" t="str">
        <f t="shared" si="70"/>
        <v>5699　その他の各種商品小売業（従業者が常時50人未満のもの）</v>
      </c>
      <c r="E1600" s="291" t="str">
        <f t="shared" si="69"/>
        <v>、5699　その他の各種商品小売業（従業者が常時50人未満のもの）</v>
      </c>
      <c r="F1600" s="291"/>
    </row>
    <row r="1601" spans="1:6" ht="23.25" hidden="1" customHeight="1">
      <c r="A1601" s="29" t="s">
        <v>334</v>
      </c>
      <c r="B1601" s="291"/>
      <c r="C1601" s="29" t="str">
        <f t="shared" si="71"/>
        <v/>
      </c>
      <c r="D1601" s="29" t="str">
        <f t="shared" si="70"/>
        <v/>
      </c>
      <c r="E1601" s="291"/>
      <c r="F1601" s="291"/>
    </row>
    <row r="1602" spans="1:6" ht="23.25" hidden="1" customHeight="1">
      <c r="A1602" s="29" t="s">
        <v>334</v>
      </c>
      <c r="B1602" s="302" t="s">
        <v>1679</v>
      </c>
      <c r="C1602" s="29" t="str">
        <f t="shared" si="71"/>
        <v>織物・衣服・身の回り品小売業</v>
      </c>
      <c r="D1602" s="29" t="str">
        <f t="shared" si="70"/>
        <v>織物・衣服・身の回り品小売業</v>
      </c>
      <c r="E1602" s="291" t="str">
        <f t="shared" si="69"/>
        <v>、織物・衣服・身の回り品小売業</v>
      </c>
      <c r="F1602" s="291"/>
    </row>
    <row r="1603" spans="1:6" ht="23.25" hidden="1" customHeight="1">
      <c r="A1603" s="29" t="s">
        <v>334</v>
      </c>
      <c r="B1603" s="291"/>
      <c r="C1603" s="29" t="str">
        <f t="shared" si="71"/>
        <v/>
      </c>
      <c r="D1603" s="29" t="str">
        <f t="shared" si="70"/>
        <v/>
      </c>
      <c r="E1603" s="291"/>
      <c r="F1603" s="291"/>
    </row>
    <row r="1604" spans="1:6" ht="23.25" hidden="1" customHeight="1">
      <c r="A1604" s="29" t="s">
        <v>334</v>
      </c>
      <c r="B1604" s="303" t="s">
        <v>1680</v>
      </c>
      <c r="C1604" s="294"/>
      <c r="D1604" s="294" t="str">
        <f t="shared" si="70"/>
        <v/>
      </c>
      <c r="E1604" s="296"/>
      <c r="F1604" s="296" t="str">
        <f>E1604&amp;E1605&amp;E1606&amp;E1607&amp;E1608&amp;E1609&amp;E1610&amp;E1611&amp;E1612&amp;E1613&amp;E1614&amp;E1615&amp;E1616&amp;E1617&amp;E1618&amp;E1619&amp;E1620&amp;E1621&amp;E1622&amp;E1623</f>
        <v>、5700　主として管理事務を行う本社等（57織物・衣服・身の回り品小売業）、5708　自家用倉庫（57織物・衣服・身の回り品小売業）、5709　その他の管理，補助的経済活動を行う事業所（57織物・衣服・身の回り品小売業）、5711　呉服・服地小売業、5712　寝具小売業、5721　男子服小売業、5731　婦人服小売業、5732　子供服小売業、5741　靴小売業、5742　履物小売業（靴を除く）、5791　かばん・袋物小売業、5792　下着類小売業、5793　洋品雑貨・小間物小売業、5799　他に分類されない織物・衣服・身の回り品小売業</v>
      </c>
    </row>
    <row r="1605" spans="1:6" ht="23.25" hidden="1" customHeight="1">
      <c r="A1605" s="29" t="s">
        <v>334</v>
      </c>
      <c r="B1605" s="302" t="s">
        <v>1681</v>
      </c>
      <c r="C1605" s="29" t="str">
        <f t="shared" si="71"/>
        <v>5700　　主として管理事務を行う本社等（57織物・衣服・身の回り品小売業）</v>
      </c>
      <c r="D1605" s="29" t="str">
        <f t="shared" si="70"/>
        <v>5700　主として管理事務を行う本社等（57織物・衣服・身の回り品小売業）</v>
      </c>
      <c r="E1605" s="291" t="str">
        <f t="shared" si="69"/>
        <v>、5700　主として管理事務を行う本社等（57織物・衣服・身の回り品小売業）</v>
      </c>
      <c r="F1605" s="291"/>
    </row>
    <row r="1606" spans="1:6" ht="23.25" hidden="1" customHeight="1">
      <c r="A1606" s="29" t="s">
        <v>334</v>
      </c>
      <c r="B1606" s="302" t="s">
        <v>1682</v>
      </c>
      <c r="C1606" s="29" t="str">
        <f t="shared" si="71"/>
        <v>5708　　自家用倉庫（57織物・衣服・身の回り品小売業）</v>
      </c>
      <c r="D1606" s="29" t="str">
        <f t="shared" si="70"/>
        <v>5708　自家用倉庫（57織物・衣服・身の回り品小売業）</v>
      </c>
      <c r="E1606" s="291" t="str">
        <f t="shared" si="69"/>
        <v>、5708　自家用倉庫（57織物・衣服・身の回り品小売業）</v>
      </c>
      <c r="F1606" s="291"/>
    </row>
    <row r="1607" spans="1:6" ht="23.25" hidden="1" customHeight="1">
      <c r="A1607" s="29" t="s">
        <v>334</v>
      </c>
      <c r="B1607" s="302" t="s">
        <v>1683</v>
      </c>
      <c r="C1607" s="29" t="str">
        <f t="shared" si="71"/>
        <v>5709　　その他の管理，補助的経済活動を行う事業所（57織物・衣服・身の回り品小売業）</v>
      </c>
      <c r="D1607" s="29" t="str">
        <f t="shared" si="70"/>
        <v>5709　その他の管理，補助的経済活動を行う事業所（57織物・衣服・身の回り品小売業）</v>
      </c>
      <c r="E1607" s="291" t="str">
        <f t="shared" si="69"/>
        <v>、5709　その他の管理，補助的経済活動を行う事業所（57織物・衣服・身の回り品小売業）</v>
      </c>
      <c r="F1607" s="291"/>
    </row>
    <row r="1608" spans="1:6" ht="23.25" hidden="1" customHeight="1">
      <c r="A1608" s="29" t="s">
        <v>334</v>
      </c>
      <c r="B1608" s="302" t="s">
        <v>1684</v>
      </c>
      <c r="D1608" s="29" t="str">
        <f t="shared" si="70"/>
        <v/>
      </c>
      <c r="E1608" s="291"/>
      <c r="F1608" s="291"/>
    </row>
    <row r="1609" spans="1:6" ht="23.25" hidden="1" customHeight="1">
      <c r="A1609" s="29" t="s">
        <v>334</v>
      </c>
      <c r="B1609" s="302" t="s">
        <v>1685</v>
      </c>
      <c r="C1609" s="29" t="str">
        <f t="shared" si="71"/>
        <v>5711　　呉服・服地小売業</v>
      </c>
      <c r="D1609" s="29" t="str">
        <f t="shared" si="70"/>
        <v>5711　呉服・服地小売業</v>
      </c>
      <c r="E1609" s="291" t="str">
        <f t="shared" si="69"/>
        <v>、5711　呉服・服地小売業</v>
      </c>
      <c r="F1609" s="291"/>
    </row>
    <row r="1610" spans="1:6" ht="23.25" hidden="1" customHeight="1">
      <c r="A1610" s="29" t="s">
        <v>334</v>
      </c>
      <c r="B1610" s="302" t="s">
        <v>1686</v>
      </c>
      <c r="C1610" s="29" t="str">
        <f t="shared" si="71"/>
        <v>5712　　寝具小売業</v>
      </c>
      <c r="D1610" s="29" t="str">
        <f t="shared" si="70"/>
        <v>5712　寝具小売業</v>
      </c>
      <c r="E1610" s="291" t="str">
        <f t="shared" si="69"/>
        <v>、5712　寝具小売業</v>
      </c>
      <c r="F1610" s="291"/>
    </row>
    <row r="1611" spans="1:6" ht="23.25" hidden="1" customHeight="1">
      <c r="A1611" s="29" t="s">
        <v>334</v>
      </c>
      <c r="B1611" s="302" t="s">
        <v>1687</v>
      </c>
      <c r="D1611" s="29" t="str">
        <f t="shared" si="70"/>
        <v/>
      </c>
      <c r="E1611" s="291"/>
      <c r="F1611" s="291"/>
    </row>
    <row r="1612" spans="1:6" ht="23.25" hidden="1" customHeight="1">
      <c r="A1612" s="29" t="s">
        <v>334</v>
      </c>
      <c r="B1612" s="302" t="s">
        <v>1688</v>
      </c>
      <c r="C1612" s="29" t="str">
        <f t="shared" si="71"/>
        <v>5721　　男子服小売業</v>
      </c>
      <c r="D1612" s="29" t="str">
        <f t="shared" si="70"/>
        <v>5721　男子服小売業</v>
      </c>
      <c r="E1612" s="291" t="str">
        <f t="shared" si="69"/>
        <v>、5721　男子服小売業</v>
      </c>
      <c r="F1612" s="291"/>
    </row>
    <row r="1613" spans="1:6" ht="23.25" hidden="1" customHeight="1">
      <c r="A1613" s="29" t="s">
        <v>334</v>
      </c>
      <c r="B1613" s="302" t="s">
        <v>1689</v>
      </c>
      <c r="D1613" s="29" t="str">
        <f t="shared" si="70"/>
        <v/>
      </c>
      <c r="E1613" s="291"/>
      <c r="F1613" s="291"/>
    </row>
    <row r="1614" spans="1:6" ht="23.25" hidden="1" customHeight="1">
      <c r="A1614" s="29" t="s">
        <v>334</v>
      </c>
      <c r="B1614" s="302" t="s">
        <v>1690</v>
      </c>
      <c r="C1614" s="29" t="str">
        <f t="shared" si="71"/>
        <v>5731　　婦人服小売業</v>
      </c>
      <c r="D1614" s="29" t="str">
        <f t="shared" si="70"/>
        <v>5731　婦人服小売業</v>
      </c>
      <c r="E1614" s="291" t="str">
        <f t="shared" si="69"/>
        <v>、5731　婦人服小売業</v>
      </c>
      <c r="F1614" s="291"/>
    </row>
    <row r="1615" spans="1:6" ht="23.25" hidden="1" customHeight="1">
      <c r="A1615" s="29" t="s">
        <v>334</v>
      </c>
      <c r="B1615" s="302" t="s">
        <v>1691</v>
      </c>
      <c r="C1615" s="29" t="str">
        <f t="shared" si="71"/>
        <v>5732　　子供服小売業</v>
      </c>
      <c r="D1615" s="29" t="str">
        <f t="shared" si="70"/>
        <v>5732　子供服小売業</v>
      </c>
      <c r="E1615" s="291" t="str">
        <f t="shared" si="69"/>
        <v>、5732　子供服小売業</v>
      </c>
      <c r="F1615" s="291"/>
    </row>
    <row r="1616" spans="1:6" ht="23.25" hidden="1" customHeight="1">
      <c r="A1616" s="29" t="s">
        <v>334</v>
      </c>
      <c r="B1616" s="302" t="s">
        <v>1692</v>
      </c>
      <c r="D1616" s="29" t="str">
        <f t="shared" si="70"/>
        <v/>
      </c>
      <c r="E1616" s="291"/>
      <c r="F1616" s="291"/>
    </row>
    <row r="1617" spans="1:6" ht="23.25" hidden="1" customHeight="1">
      <c r="A1617" s="29" t="s">
        <v>334</v>
      </c>
      <c r="B1617" s="302" t="s">
        <v>1693</v>
      </c>
      <c r="C1617" s="29" t="str">
        <f t="shared" si="71"/>
        <v>5741　　靴小売業</v>
      </c>
      <c r="D1617" s="29" t="str">
        <f t="shared" si="70"/>
        <v>5741　靴小売業</v>
      </c>
      <c r="E1617" s="291" t="str">
        <f t="shared" si="69"/>
        <v>、5741　靴小売業</v>
      </c>
      <c r="F1617" s="291"/>
    </row>
    <row r="1618" spans="1:6" ht="23.25" hidden="1" customHeight="1">
      <c r="A1618" s="29" t="s">
        <v>334</v>
      </c>
      <c r="B1618" s="302" t="s">
        <v>1694</v>
      </c>
      <c r="C1618" s="29" t="str">
        <f t="shared" si="71"/>
        <v>5742　　履物小売業（靴を除く）</v>
      </c>
      <c r="D1618" s="29" t="str">
        <f t="shared" si="70"/>
        <v>5742　履物小売業（靴を除く）</v>
      </c>
      <c r="E1618" s="291" t="str">
        <f t="shared" si="69"/>
        <v>、5742　履物小売業（靴を除く）</v>
      </c>
      <c r="F1618" s="291"/>
    </row>
    <row r="1619" spans="1:6" ht="23.25" hidden="1" customHeight="1">
      <c r="A1619" s="29" t="s">
        <v>334</v>
      </c>
      <c r="B1619" s="302" t="s">
        <v>1695</v>
      </c>
      <c r="D1619" s="29" t="str">
        <f t="shared" si="70"/>
        <v/>
      </c>
      <c r="E1619" s="291"/>
      <c r="F1619" s="291"/>
    </row>
    <row r="1620" spans="1:6" ht="23.25" hidden="1" customHeight="1">
      <c r="A1620" s="29" t="s">
        <v>334</v>
      </c>
      <c r="B1620" s="302" t="s">
        <v>1696</v>
      </c>
      <c r="C1620" s="29" t="str">
        <f t="shared" si="71"/>
        <v>5791　　かばん・袋物小売業</v>
      </c>
      <c r="D1620" s="29" t="str">
        <f t="shared" si="70"/>
        <v>5791　かばん・袋物小売業</v>
      </c>
      <c r="E1620" s="291" t="str">
        <f t="shared" si="69"/>
        <v>、5791　かばん・袋物小売業</v>
      </c>
      <c r="F1620" s="291"/>
    </row>
    <row r="1621" spans="1:6" ht="23.25" hidden="1" customHeight="1">
      <c r="A1621" s="29" t="s">
        <v>334</v>
      </c>
      <c r="B1621" s="302" t="s">
        <v>1697</v>
      </c>
      <c r="C1621" s="29" t="str">
        <f t="shared" si="71"/>
        <v>5792　　下着類小売業</v>
      </c>
      <c r="D1621" s="29" t="str">
        <f t="shared" si="70"/>
        <v>5792　下着類小売業</v>
      </c>
      <c r="E1621" s="291" t="str">
        <f t="shared" si="69"/>
        <v>、5792　下着類小売業</v>
      </c>
      <c r="F1621" s="291"/>
    </row>
    <row r="1622" spans="1:6" ht="23.25" hidden="1" customHeight="1">
      <c r="A1622" s="29" t="s">
        <v>334</v>
      </c>
      <c r="B1622" s="302" t="s">
        <v>1698</v>
      </c>
      <c r="C1622" s="29" t="str">
        <f t="shared" si="71"/>
        <v>5793　　洋品雑貨・小間物小売業</v>
      </c>
      <c r="D1622" s="29" t="str">
        <f t="shared" si="70"/>
        <v>5793　洋品雑貨・小間物小売業</v>
      </c>
      <c r="E1622" s="291" t="str">
        <f t="shared" si="69"/>
        <v>、5793　洋品雑貨・小間物小売業</v>
      </c>
      <c r="F1622" s="291"/>
    </row>
    <row r="1623" spans="1:6" ht="23.25" hidden="1" customHeight="1">
      <c r="A1623" s="29" t="s">
        <v>334</v>
      </c>
      <c r="B1623" s="302" t="s">
        <v>1699</v>
      </c>
      <c r="C1623" s="29" t="str">
        <f t="shared" si="71"/>
        <v>5799　　他に分類されない織物・衣服・身の回り品小売業</v>
      </c>
      <c r="D1623" s="29" t="str">
        <f t="shared" si="70"/>
        <v>5799　他に分類されない織物・衣服・身の回り品小売業</v>
      </c>
      <c r="E1623" s="291" t="str">
        <f t="shared" si="69"/>
        <v>、5799　他に分類されない織物・衣服・身の回り品小売業</v>
      </c>
      <c r="F1623" s="291"/>
    </row>
    <row r="1624" spans="1:6" ht="23.25" hidden="1" customHeight="1">
      <c r="A1624" s="29" t="s">
        <v>334</v>
      </c>
      <c r="B1624" s="291"/>
      <c r="C1624" s="29" t="str">
        <f t="shared" si="71"/>
        <v/>
      </c>
      <c r="D1624" s="29" t="str">
        <f t="shared" si="70"/>
        <v/>
      </c>
      <c r="E1624" s="291"/>
      <c r="F1624" s="291"/>
    </row>
    <row r="1625" spans="1:6" ht="23.25" hidden="1" customHeight="1">
      <c r="A1625" s="29" t="s">
        <v>334</v>
      </c>
      <c r="B1625" s="302" t="s">
        <v>1700</v>
      </c>
      <c r="C1625" s="29" t="str">
        <f t="shared" si="71"/>
        <v>飲食料品小売業</v>
      </c>
      <c r="D1625" s="29" t="str">
        <f t="shared" si="70"/>
        <v>飲食料品小売業</v>
      </c>
      <c r="E1625" s="291" t="str">
        <f t="shared" si="69"/>
        <v>、飲食料品小売業</v>
      </c>
      <c r="F1625" s="291"/>
    </row>
    <row r="1626" spans="1:6" ht="23.25" hidden="1" customHeight="1">
      <c r="A1626" s="29" t="s">
        <v>334</v>
      </c>
      <c r="B1626" s="291"/>
      <c r="C1626" s="29" t="str">
        <f t="shared" si="71"/>
        <v/>
      </c>
      <c r="D1626" s="29" t="str">
        <f t="shared" si="70"/>
        <v/>
      </c>
      <c r="E1626" s="291"/>
      <c r="F1626" s="291"/>
    </row>
    <row r="1627" spans="1:6" ht="23.25" hidden="1" customHeight="1">
      <c r="A1627" s="29" t="s">
        <v>334</v>
      </c>
      <c r="B1627" s="303" t="s">
        <v>1701</v>
      </c>
      <c r="C1627" s="294"/>
      <c r="D1627" s="294" t="str">
        <f t="shared" si="70"/>
        <v/>
      </c>
      <c r="E1627" s="296"/>
      <c r="F1627" s="296" t="str">
        <f>E1627&amp;E1628&amp;E1629&amp;E1630&amp;E1631&amp;E1632&amp;E1633&amp;E1634&amp;E1635&amp;E1636&amp;E1637&amp;E1638&amp;E1639&amp;E1640&amp;E1641&amp;E1642&amp;E1643&amp;E1644&amp;E1645&amp;E1646&amp;E1647&amp;E1648&amp;E1649&amp;E1650&amp;E1651&amp;E1652&amp;E1653&amp;E1654&amp;E1655&amp;E1656&amp;E1657</f>
        <v>、5800　主として管理事務を行う本社等（58飲食料品小売業）、5808　自家用倉庫（58飲食料品小売業）、5809　その他の管理，補助的経済活動を行う事業所（58飲食料品小売業）、5811　各種食料品小売業、5821　野菜小売業、5822　果実小売業、5831　食肉小売業（卵，鳥肉を除く）、5832　卵・鳥肉小売業、5841　鮮魚小売業、5851　酒小売業、5861　菓子小売業（製造小売）、5862　菓子小売業（製造小売でないもの）、5863　パン小売業（製造小売）、5864　パン小売業（製造小売でないもの）、5891　コンビニエンスストア（飲食料品を中心とするものに限る）、5892　牛乳小売業、5893　飲料小売業（別掲を除く）、5894　茶類小売業、5895　料理品小売業、5896　米穀類小売業、5897　豆腐・かまぼこ等加工食品小売業、5898　乾物小売業、5899　他に分類されない飲食料品小売業</v>
      </c>
    </row>
    <row r="1628" spans="1:6" ht="23.25" hidden="1" customHeight="1">
      <c r="A1628" s="29" t="s">
        <v>334</v>
      </c>
      <c r="B1628" s="302" t="s">
        <v>1702</v>
      </c>
      <c r="C1628" s="29" t="str">
        <f t="shared" si="71"/>
        <v>5800　　主として管理事務を行う本社等（58飲食料品小売業）</v>
      </c>
      <c r="D1628" s="29" t="str">
        <f t="shared" si="70"/>
        <v>5800　主として管理事務を行う本社等（58飲食料品小売業）</v>
      </c>
      <c r="E1628" s="291" t="str">
        <f t="shared" si="69"/>
        <v>、5800　主として管理事務を行う本社等（58飲食料品小売業）</v>
      </c>
      <c r="F1628" s="291"/>
    </row>
    <row r="1629" spans="1:6" ht="23.25" hidden="1" customHeight="1">
      <c r="A1629" s="29" t="s">
        <v>334</v>
      </c>
      <c r="B1629" s="302" t="s">
        <v>1703</v>
      </c>
      <c r="C1629" s="29" t="str">
        <f t="shared" si="71"/>
        <v>5808　　自家用倉庫（58飲食料品小売業）</v>
      </c>
      <c r="D1629" s="29" t="str">
        <f t="shared" si="70"/>
        <v>5808　自家用倉庫（58飲食料品小売業）</v>
      </c>
      <c r="E1629" s="291" t="str">
        <f t="shared" si="69"/>
        <v>、5808　自家用倉庫（58飲食料品小売業）</v>
      </c>
      <c r="F1629" s="291"/>
    </row>
    <row r="1630" spans="1:6" ht="23.25" hidden="1" customHeight="1">
      <c r="A1630" s="29" t="s">
        <v>334</v>
      </c>
      <c r="B1630" s="302" t="s">
        <v>1704</v>
      </c>
      <c r="C1630" s="29" t="str">
        <f t="shared" si="71"/>
        <v>5809　　その他の管理，補助的経済活動を行う事業所（58飲食料品小売業）</v>
      </c>
      <c r="D1630" s="29" t="str">
        <f t="shared" si="70"/>
        <v>5809　その他の管理，補助的経済活動を行う事業所（58飲食料品小売業）</v>
      </c>
      <c r="E1630" s="291" t="str">
        <f t="shared" si="69"/>
        <v>、5809　その他の管理，補助的経済活動を行う事業所（58飲食料品小売業）</v>
      </c>
      <c r="F1630" s="291"/>
    </row>
    <row r="1631" spans="1:6" ht="23.25" hidden="1" customHeight="1">
      <c r="A1631" s="29" t="s">
        <v>334</v>
      </c>
      <c r="B1631" s="302" t="s">
        <v>1705</v>
      </c>
      <c r="D1631" s="29" t="str">
        <f t="shared" si="70"/>
        <v/>
      </c>
      <c r="E1631" s="291"/>
      <c r="F1631" s="291"/>
    </row>
    <row r="1632" spans="1:6" ht="23.25" hidden="1" customHeight="1">
      <c r="A1632" s="29" t="s">
        <v>334</v>
      </c>
      <c r="B1632" s="302" t="s">
        <v>1706</v>
      </c>
      <c r="C1632" s="29" t="str">
        <f t="shared" si="71"/>
        <v>5811　　各種食料品小売業</v>
      </c>
      <c r="D1632" s="29" t="str">
        <f t="shared" si="70"/>
        <v>5811　各種食料品小売業</v>
      </c>
      <c r="E1632" s="291" t="str">
        <f t="shared" si="69"/>
        <v>、5811　各種食料品小売業</v>
      </c>
      <c r="F1632" s="291"/>
    </row>
    <row r="1633" spans="1:6" ht="23.25" hidden="1" customHeight="1">
      <c r="A1633" s="29" t="s">
        <v>334</v>
      </c>
      <c r="B1633" s="302" t="s">
        <v>1707</v>
      </c>
      <c r="D1633" s="29" t="str">
        <f t="shared" si="70"/>
        <v/>
      </c>
      <c r="E1633" s="291"/>
      <c r="F1633" s="291"/>
    </row>
    <row r="1634" spans="1:6" ht="23.25" hidden="1" customHeight="1">
      <c r="A1634" s="29" t="s">
        <v>334</v>
      </c>
      <c r="B1634" s="302" t="s">
        <v>1708</v>
      </c>
      <c r="C1634" s="29" t="str">
        <f t="shared" si="71"/>
        <v>5821　　野菜小売業</v>
      </c>
      <c r="D1634" s="29" t="str">
        <f t="shared" si="70"/>
        <v>5821　野菜小売業</v>
      </c>
      <c r="E1634" s="291" t="str">
        <f t="shared" si="69"/>
        <v>、5821　野菜小売業</v>
      </c>
      <c r="F1634" s="291"/>
    </row>
    <row r="1635" spans="1:6" ht="23.25" hidden="1" customHeight="1">
      <c r="A1635" s="29" t="s">
        <v>334</v>
      </c>
      <c r="B1635" s="302" t="s">
        <v>1709</v>
      </c>
      <c r="C1635" s="29" t="str">
        <f t="shared" si="71"/>
        <v>5822　　果実小売業</v>
      </c>
      <c r="D1635" s="29" t="str">
        <f t="shared" si="70"/>
        <v>5822　果実小売業</v>
      </c>
      <c r="E1635" s="291" t="str">
        <f t="shared" si="69"/>
        <v>、5822　果実小売業</v>
      </c>
      <c r="F1635" s="291"/>
    </row>
    <row r="1636" spans="1:6" ht="23.25" hidden="1" customHeight="1">
      <c r="A1636" s="29" t="s">
        <v>334</v>
      </c>
      <c r="B1636" s="302" t="s">
        <v>1710</v>
      </c>
      <c r="D1636" s="29" t="str">
        <f t="shared" si="70"/>
        <v/>
      </c>
      <c r="E1636" s="291"/>
      <c r="F1636" s="291"/>
    </row>
    <row r="1637" spans="1:6" ht="23.25" hidden="1" customHeight="1">
      <c r="A1637" s="29" t="s">
        <v>334</v>
      </c>
      <c r="B1637" s="302" t="s">
        <v>1711</v>
      </c>
      <c r="C1637" s="29" t="str">
        <f t="shared" si="71"/>
        <v>5831　　食肉小売業（卵，鳥肉を除く）</v>
      </c>
      <c r="D1637" s="29" t="str">
        <f t="shared" si="70"/>
        <v>5831　食肉小売業（卵，鳥肉を除く）</v>
      </c>
      <c r="E1637" s="291" t="str">
        <f t="shared" si="69"/>
        <v>、5831　食肉小売業（卵，鳥肉を除く）</v>
      </c>
      <c r="F1637" s="291"/>
    </row>
    <row r="1638" spans="1:6" ht="23.25" hidden="1" customHeight="1">
      <c r="A1638" s="29" t="s">
        <v>334</v>
      </c>
      <c r="B1638" s="302" t="s">
        <v>1712</v>
      </c>
      <c r="C1638" s="29" t="str">
        <f t="shared" si="71"/>
        <v>5832　　卵・鳥肉小売業</v>
      </c>
      <c r="D1638" s="29" t="str">
        <f t="shared" si="70"/>
        <v>5832　卵・鳥肉小売業</v>
      </c>
      <c r="E1638" s="291" t="str">
        <f t="shared" si="69"/>
        <v>、5832　卵・鳥肉小売業</v>
      </c>
      <c r="F1638" s="291"/>
    </row>
    <row r="1639" spans="1:6" ht="23.25" hidden="1" customHeight="1">
      <c r="A1639" s="29" t="s">
        <v>334</v>
      </c>
      <c r="B1639" s="302" t="s">
        <v>1713</v>
      </c>
      <c r="D1639" s="29" t="str">
        <f t="shared" si="70"/>
        <v/>
      </c>
      <c r="E1639" s="291"/>
      <c r="F1639" s="291"/>
    </row>
    <row r="1640" spans="1:6" ht="23.25" hidden="1" customHeight="1">
      <c r="A1640" s="29" t="s">
        <v>334</v>
      </c>
      <c r="B1640" s="302" t="s">
        <v>1714</v>
      </c>
      <c r="C1640" s="29" t="str">
        <f t="shared" si="71"/>
        <v>5841　　鮮魚小売業</v>
      </c>
      <c r="D1640" s="29" t="str">
        <f t="shared" si="70"/>
        <v>5841　鮮魚小売業</v>
      </c>
      <c r="E1640" s="291" t="str">
        <f t="shared" si="69"/>
        <v>、5841　鮮魚小売業</v>
      </c>
      <c r="F1640" s="291"/>
    </row>
    <row r="1641" spans="1:6" ht="23.25" hidden="1" customHeight="1">
      <c r="A1641" s="29" t="s">
        <v>334</v>
      </c>
      <c r="B1641" s="302" t="s">
        <v>1715</v>
      </c>
      <c r="D1641" s="29" t="str">
        <f t="shared" si="70"/>
        <v/>
      </c>
      <c r="E1641" s="291"/>
      <c r="F1641" s="291"/>
    </row>
    <row r="1642" spans="1:6" ht="23.25" hidden="1" customHeight="1">
      <c r="A1642" s="29" t="s">
        <v>334</v>
      </c>
      <c r="B1642" s="302" t="s">
        <v>1716</v>
      </c>
      <c r="C1642" s="29" t="str">
        <f t="shared" si="71"/>
        <v>5851　　酒小売業</v>
      </c>
      <c r="D1642" s="29" t="str">
        <f t="shared" si="70"/>
        <v>5851　酒小売業</v>
      </c>
      <c r="E1642" s="291" t="str">
        <f t="shared" si="69"/>
        <v>、5851　酒小売業</v>
      </c>
      <c r="F1642" s="291"/>
    </row>
    <row r="1643" spans="1:6" ht="23.25" hidden="1" customHeight="1">
      <c r="A1643" s="29" t="s">
        <v>334</v>
      </c>
      <c r="B1643" s="302" t="s">
        <v>1717</v>
      </c>
      <c r="D1643" s="29" t="str">
        <f t="shared" si="70"/>
        <v/>
      </c>
      <c r="E1643" s="291"/>
      <c r="F1643" s="291"/>
    </row>
    <row r="1644" spans="1:6" ht="23.25" hidden="1" customHeight="1">
      <c r="A1644" s="29" t="s">
        <v>334</v>
      </c>
      <c r="B1644" s="302" t="s">
        <v>1718</v>
      </c>
      <c r="C1644" s="29" t="str">
        <f t="shared" si="71"/>
        <v>5861　　菓子小売業（製造小売）</v>
      </c>
      <c r="D1644" s="29" t="str">
        <f t="shared" si="70"/>
        <v>5861　菓子小売業（製造小売）</v>
      </c>
      <c r="E1644" s="291" t="str">
        <f t="shared" si="69"/>
        <v>、5861　菓子小売業（製造小売）</v>
      </c>
      <c r="F1644" s="291"/>
    </row>
    <row r="1645" spans="1:6" ht="23.25" hidden="1" customHeight="1">
      <c r="A1645" s="29" t="s">
        <v>334</v>
      </c>
      <c r="B1645" s="302" t="s">
        <v>1719</v>
      </c>
      <c r="C1645" s="29" t="str">
        <f t="shared" si="71"/>
        <v>5862　　菓子小売業（製造小売でないもの）</v>
      </c>
      <c r="D1645" s="29" t="str">
        <f t="shared" si="70"/>
        <v>5862　菓子小売業（製造小売でないもの）</v>
      </c>
      <c r="E1645" s="291" t="str">
        <f t="shared" si="69"/>
        <v>、5862　菓子小売業（製造小売でないもの）</v>
      </c>
      <c r="F1645" s="291"/>
    </row>
    <row r="1646" spans="1:6" ht="23.25" hidden="1" customHeight="1">
      <c r="A1646" s="29" t="s">
        <v>334</v>
      </c>
      <c r="B1646" s="302" t="s">
        <v>1720</v>
      </c>
      <c r="C1646" s="29" t="str">
        <f t="shared" si="71"/>
        <v>5863　　パン小売業（製造小売）</v>
      </c>
      <c r="D1646" s="29" t="str">
        <f t="shared" si="70"/>
        <v>5863　パン小売業（製造小売）</v>
      </c>
      <c r="E1646" s="291" t="str">
        <f t="shared" si="69"/>
        <v>、5863　パン小売業（製造小売）</v>
      </c>
      <c r="F1646" s="291"/>
    </row>
    <row r="1647" spans="1:6" ht="23.25" hidden="1" customHeight="1">
      <c r="A1647" s="29" t="s">
        <v>334</v>
      </c>
      <c r="B1647" s="302" t="s">
        <v>1721</v>
      </c>
      <c r="C1647" s="29" t="str">
        <f t="shared" si="71"/>
        <v>5864　　パン小売業（製造小売でないもの）</v>
      </c>
      <c r="D1647" s="29" t="str">
        <f t="shared" si="70"/>
        <v>5864　パン小売業（製造小売でないもの）</v>
      </c>
      <c r="E1647" s="291" t="str">
        <f t="shared" ref="E1647:E1710" si="72">A1647&amp;D1647</f>
        <v>、5864　パン小売業（製造小売でないもの）</v>
      </c>
      <c r="F1647" s="291"/>
    </row>
    <row r="1648" spans="1:6" ht="23.25" hidden="1" customHeight="1">
      <c r="A1648" s="29" t="s">
        <v>334</v>
      </c>
      <c r="B1648" s="302" t="s">
        <v>1722</v>
      </c>
      <c r="D1648" s="29" t="str">
        <f t="shared" si="70"/>
        <v/>
      </c>
      <c r="E1648" s="291"/>
      <c r="F1648" s="291"/>
    </row>
    <row r="1649" spans="1:6" ht="23.25" hidden="1" customHeight="1">
      <c r="A1649" s="29" t="s">
        <v>334</v>
      </c>
      <c r="B1649" s="302" t="s">
        <v>1723</v>
      </c>
      <c r="C1649" s="29" t="str">
        <f t="shared" si="71"/>
        <v>5891　　コンビニエンスストア（飲食料品を中心とするものに限る）</v>
      </c>
      <c r="D1649" s="29" t="str">
        <f t="shared" si="70"/>
        <v>5891　コンビニエンスストア（飲食料品を中心とするものに限る）</v>
      </c>
      <c r="E1649" s="291" t="str">
        <f t="shared" si="72"/>
        <v>、5891　コンビニエンスストア（飲食料品を中心とするものに限る）</v>
      </c>
      <c r="F1649" s="291"/>
    </row>
    <row r="1650" spans="1:6" ht="23.25" hidden="1" customHeight="1">
      <c r="A1650" s="29" t="s">
        <v>334</v>
      </c>
      <c r="B1650" s="302" t="s">
        <v>1724</v>
      </c>
      <c r="C1650" s="29" t="str">
        <f t="shared" si="71"/>
        <v>5892　　牛乳小売業</v>
      </c>
      <c r="D1650" s="29" t="str">
        <f t="shared" si="70"/>
        <v>5892　牛乳小売業</v>
      </c>
      <c r="E1650" s="291" t="str">
        <f t="shared" si="72"/>
        <v>、5892　牛乳小売業</v>
      </c>
      <c r="F1650" s="291"/>
    </row>
    <row r="1651" spans="1:6" ht="23.25" hidden="1" customHeight="1">
      <c r="A1651" s="29" t="s">
        <v>334</v>
      </c>
      <c r="B1651" s="302" t="s">
        <v>1725</v>
      </c>
      <c r="C1651" s="29" t="str">
        <f t="shared" si="71"/>
        <v>5893　　飲料小売業（別掲を除く）</v>
      </c>
      <c r="D1651" s="29" t="str">
        <f t="shared" si="70"/>
        <v>5893　飲料小売業（別掲を除く）</v>
      </c>
      <c r="E1651" s="291" t="str">
        <f t="shared" si="72"/>
        <v>、5893　飲料小売業（別掲を除く）</v>
      </c>
      <c r="F1651" s="291"/>
    </row>
    <row r="1652" spans="1:6" ht="23.25" hidden="1" customHeight="1">
      <c r="A1652" s="29" t="s">
        <v>334</v>
      </c>
      <c r="B1652" s="302" t="s">
        <v>1726</v>
      </c>
      <c r="C1652" s="29" t="str">
        <f t="shared" si="71"/>
        <v>5894　　茶類小売業</v>
      </c>
      <c r="D1652" s="29" t="str">
        <f t="shared" si="70"/>
        <v>5894　茶類小売業</v>
      </c>
      <c r="E1652" s="291" t="str">
        <f t="shared" si="72"/>
        <v>、5894　茶類小売業</v>
      </c>
      <c r="F1652" s="291"/>
    </row>
    <row r="1653" spans="1:6" ht="23.25" hidden="1" customHeight="1">
      <c r="A1653" s="29" t="s">
        <v>334</v>
      </c>
      <c r="B1653" s="302" t="s">
        <v>1727</v>
      </c>
      <c r="C1653" s="29" t="str">
        <f t="shared" si="71"/>
        <v>5895　　料理品小売業</v>
      </c>
      <c r="D1653" s="29" t="str">
        <f t="shared" ref="D1653:D1716" si="73">TRIM(C1653)</f>
        <v>5895　料理品小売業</v>
      </c>
      <c r="E1653" s="291" t="str">
        <f t="shared" si="72"/>
        <v>、5895　料理品小売業</v>
      </c>
      <c r="F1653" s="291"/>
    </row>
    <row r="1654" spans="1:6" ht="23.25" hidden="1" customHeight="1">
      <c r="A1654" s="29" t="s">
        <v>334</v>
      </c>
      <c r="B1654" s="302" t="s">
        <v>1728</v>
      </c>
      <c r="C1654" s="29" t="str">
        <f t="shared" ref="C1654:C1717" si="74">MID(B1654,7,50)</f>
        <v>5896　　米穀類小売業</v>
      </c>
      <c r="D1654" s="29" t="str">
        <f t="shared" si="73"/>
        <v>5896　米穀類小売業</v>
      </c>
      <c r="E1654" s="291" t="str">
        <f t="shared" si="72"/>
        <v>、5896　米穀類小売業</v>
      </c>
      <c r="F1654" s="291"/>
    </row>
    <row r="1655" spans="1:6" ht="23.25" hidden="1" customHeight="1">
      <c r="A1655" s="29" t="s">
        <v>334</v>
      </c>
      <c r="B1655" s="302" t="s">
        <v>1729</v>
      </c>
      <c r="C1655" s="29" t="str">
        <f t="shared" si="74"/>
        <v>5897　　豆腐・かまぼこ等加工食品小売業</v>
      </c>
      <c r="D1655" s="29" t="str">
        <f t="shared" si="73"/>
        <v>5897　豆腐・かまぼこ等加工食品小売業</v>
      </c>
      <c r="E1655" s="291" t="str">
        <f t="shared" si="72"/>
        <v>、5897　豆腐・かまぼこ等加工食品小売業</v>
      </c>
      <c r="F1655" s="291"/>
    </row>
    <row r="1656" spans="1:6" ht="23.25" hidden="1" customHeight="1">
      <c r="A1656" s="29" t="s">
        <v>334</v>
      </c>
      <c r="B1656" s="302" t="s">
        <v>1730</v>
      </c>
      <c r="C1656" s="29" t="str">
        <f t="shared" si="74"/>
        <v>5898　　乾物小売業</v>
      </c>
      <c r="D1656" s="29" t="str">
        <f t="shared" si="73"/>
        <v>5898　乾物小売業</v>
      </c>
      <c r="E1656" s="291" t="str">
        <f t="shared" si="72"/>
        <v>、5898　乾物小売業</v>
      </c>
      <c r="F1656" s="291"/>
    </row>
    <row r="1657" spans="1:6" ht="23.25" hidden="1" customHeight="1">
      <c r="A1657" s="29" t="s">
        <v>334</v>
      </c>
      <c r="B1657" s="302" t="s">
        <v>1731</v>
      </c>
      <c r="C1657" s="29" t="str">
        <f t="shared" si="74"/>
        <v>5899　　他に分類されない飲食料品小売業</v>
      </c>
      <c r="D1657" s="29" t="str">
        <f t="shared" si="73"/>
        <v>5899　他に分類されない飲食料品小売業</v>
      </c>
      <c r="E1657" s="291" t="str">
        <f t="shared" si="72"/>
        <v>、5899　他に分類されない飲食料品小売業</v>
      </c>
      <c r="F1657" s="291"/>
    </row>
    <row r="1658" spans="1:6" ht="23.25" hidden="1" customHeight="1">
      <c r="A1658" s="29" t="s">
        <v>334</v>
      </c>
      <c r="B1658" s="291"/>
      <c r="C1658" s="29" t="str">
        <f t="shared" si="74"/>
        <v/>
      </c>
      <c r="D1658" s="29" t="str">
        <f t="shared" si="73"/>
        <v/>
      </c>
      <c r="E1658" s="291"/>
      <c r="F1658" s="291"/>
    </row>
    <row r="1659" spans="1:6" ht="23.25" hidden="1" customHeight="1">
      <c r="A1659" s="29" t="s">
        <v>334</v>
      </c>
      <c r="B1659" s="302" t="s">
        <v>1732</v>
      </c>
      <c r="C1659" s="29" t="str">
        <f t="shared" si="74"/>
        <v>機械器具小売業</v>
      </c>
      <c r="D1659" s="29" t="str">
        <f t="shared" si="73"/>
        <v>機械器具小売業</v>
      </c>
      <c r="E1659" s="291" t="str">
        <f t="shared" si="72"/>
        <v>、機械器具小売業</v>
      </c>
      <c r="F1659" s="291"/>
    </row>
    <row r="1660" spans="1:6" ht="23.25" hidden="1" customHeight="1">
      <c r="A1660" s="29" t="s">
        <v>334</v>
      </c>
      <c r="B1660" s="291"/>
      <c r="C1660" s="29" t="str">
        <f t="shared" si="74"/>
        <v/>
      </c>
      <c r="D1660" s="29" t="str">
        <f t="shared" si="73"/>
        <v/>
      </c>
      <c r="E1660" s="291"/>
      <c r="F1660" s="291"/>
    </row>
    <row r="1661" spans="1:6" ht="23.25" hidden="1" customHeight="1">
      <c r="A1661" s="29" t="s">
        <v>334</v>
      </c>
      <c r="B1661" s="303" t="s">
        <v>1733</v>
      </c>
      <c r="C1661" s="294"/>
      <c r="D1661" s="294" t="str">
        <f t="shared" si="73"/>
        <v/>
      </c>
      <c r="E1661" s="296"/>
      <c r="F1661" s="296" t="str">
        <f>E1661&amp;E1662&amp;E1663&amp;E1664&amp;E1665&amp;E1666&amp;E1667&amp;E1668&amp;E1669&amp;E1670&amp;E1671&amp;E1672&amp;E1673&amp;E1674&amp;E1675&amp;E1676&amp;E1677&amp;E1678</f>
        <v>、5900　主として管理事務を行う本社等（59機械器具小売業）、5908　自家用倉庫（59機械器具小売業）、5909　その他の管理，補助的経済活動を行う事業所（59機械器具小売業）、5911　自動車（新車）小売業、5912　中古自動車小売業、5913　自動車部分品・附属品小売業、5914　二輪自動車小売業（原動機付自転車を含む）、5921　自転車小売業、5931　電気機械器具小売業（中古品を除く）、5932　電気事務機械器具小売業（中古品を除く）、5933　中古電気製品小売業、5939　その他の機械器具小売業、その他の小売業</v>
      </c>
    </row>
    <row r="1662" spans="1:6" ht="23.25" hidden="1" customHeight="1">
      <c r="A1662" s="29" t="s">
        <v>334</v>
      </c>
      <c r="B1662" s="302" t="s">
        <v>1734</v>
      </c>
      <c r="C1662" s="29" t="str">
        <f t="shared" si="74"/>
        <v>5900　　主として管理事務を行う本社等（59機械器具小売業）</v>
      </c>
      <c r="D1662" s="29" t="str">
        <f t="shared" si="73"/>
        <v>5900　主として管理事務を行う本社等（59機械器具小売業）</v>
      </c>
      <c r="E1662" s="291" t="str">
        <f t="shared" si="72"/>
        <v>、5900　主として管理事務を行う本社等（59機械器具小売業）</v>
      </c>
      <c r="F1662" s="291"/>
    </row>
    <row r="1663" spans="1:6" ht="23.25" hidden="1" customHeight="1">
      <c r="A1663" s="29" t="s">
        <v>334</v>
      </c>
      <c r="B1663" s="302" t="s">
        <v>1735</v>
      </c>
      <c r="C1663" s="29" t="str">
        <f t="shared" si="74"/>
        <v>5908　　自家用倉庫（59機械器具小売業）</v>
      </c>
      <c r="D1663" s="29" t="str">
        <f t="shared" si="73"/>
        <v>5908　自家用倉庫（59機械器具小売業）</v>
      </c>
      <c r="E1663" s="291" t="str">
        <f t="shared" si="72"/>
        <v>、5908　自家用倉庫（59機械器具小売業）</v>
      </c>
      <c r="F1663" s="291"/>
    </row>
    <row r="1664" spans="1:6" ht="23.25" hidden="1" customHeight="1">
      <c r="A1664" s="29" t="s">
        <v>334</v>
      </c>
      <c r="B1664" s="302" t="s">
        <v>1736</v>
      </c>
      <c r="C1664" s="29" t="str">
        <f t="shared" si="74"/>
        <v>5909　　その他の管理，補助的経済活動を行う事業所（59機械器具小売業）</v>
      </c>
      <c r="D1664" s="29" t="str">
        <f t="shared" si="73"/>
        <v>5909　その他の管理，補助的経済活動を行う事業所（59機械器具小売業）</v>
      </c>
      <c r="E1664" s="291" t="str">
        <f t="shared" si="72"/>
        <v>、5909　その他の管理，補助的経済活動を行う事業所（59機械器具小売業）</v>
      </c>
      <c r="F1664" s="291"/>
    </row>
    <row r="1665" spans="1:6" ht="23.25" hidden="1" customHeight="1">
      <c r="A1665" s="29" t="s">
        <v>334</v>
      </c>
      <c r="B1665" s="302" t="s">
        <v>1737</v>
      </c>
      <c r="D1665" s="29" t="str">
        <f t="shared" si="73"/>
        <v/>
      </c>
      <c r="E1665" s="291"/>
      <c r="F1665" s="291"/>
    </row>
    <row r="1666" spans="1:6" ht="23.25" hidden="1" customHeight="1">
      <c r="A1666" s="29" t="s">
        <v>334</v>
      </c>
      <c r="B1666" s="302" t="s">
        <v>1738</v>
      </c>
      <c r="C1666" s="29" t="str">
        <f t="shared" si="74"/>
        <v>5911　　自動車（新車）小売業</v>
      </c>
      <c r="D1666" s="29" t="str">
        <f t="shared" si="73"/>
        <v>5911　自動車（新車）小売業</v>
      </c>
      <c r="E1666" s="291" t="str">
        <f t="shared" si="72"/>
        <v>、5911　自動車（新車）小売業</v>
      </c>
      <c r="F1666" s="291"/>
    </row>
    <row r="1667" spans="1:6" ht="23.25" hidden="1" customHeight="1">
      <c r="A1667" s="29" t="s">
        <v>334</v>
      </c>
      <c r="B1667" s="302" t="s">
        <v>1739</v>
      </c>
      <c r="C1667" s="29" t="str">
        <f t="shared" si="74"/>
        <v>5912　　中古自動車小売業</v>
      </c>
      <c r="D1667" s="29" t="str">
        <f t="shared" si="73"/>
        <v>5912　中古自動車小売業</v>
      </c>
      <c r="E1667" s="291" t="str">
        <f t="shared" si="72"/>
        <v>、5912　中古自動車小売業</v>
      </c>
      <c r="F1667" s="291"/>
    </row>
    <row r="1668" spans="1:6" ht="23.25" hidden="1" customHeight="1">
      <c r="A1668" s="29" t="s">
        <v>334</v>
      </c>
      <c r="B1668" s="302" t="s">
        <v>1740</v>
      </c>
      <c r="C1668" s="29" t="str">
        <f t="shared" si="74"/>
        <v>5913　　自動車部分品・附属品小売業</v>
      </c>
      <c r="D1668" s="29" t="str">
        <f t="shared" si="73"/>
        <v>5913　自動車部分品・附属品小売業</v>
      </c>
      <c r="E1668" s="291" t="str">
        <f t="shared" si="72"/>
        <v>、5913　自動車部分品・附属品小売業</v>
      </c>
      <c r="F1668" s="291"/>
    </row>
    <row r="1669" spans="1:6" ht="23.25" hidden="1" customHeight="1">
      <c r="A1669" s="29" t="s">
        <v>334</v>
      </c>
      <c r="B1669" s="302" t="s">
        <v>1741</v>
      </c>
      <c r="C1669" s="29" t="str">
        <f t="shared" si="74"/>
        <v>5914　　二輪自動車小売業（原動機付自転車を含む）</v>
      </c>
      <c r="D1669" s="29" t="str">
        <f t="shared" si="73"/>
        <v>5914　二輪自動車小売業（原動機付自転車を含む）</v>
      </c>
      <c r="E1669" s="291" t="str">
        <f t="shared" si="72"/>
        <v>、5914　二輪自動車小売業（原動機付自転車を含む）</v>
      </c>
      <c r="F1669" s="291"/>
    </row>
    <row r="1670" spans="1:6" ht="23.25" hidden="1" customHeight="1">
      <c r="A1670" s="29" t="s">
        <v>334</v>
      </c>
      <c r="B1670" s="302" t="s">
        <v>1742</v>
      </c>
      <c r="D1670" s="29" t="str">
        <f t="shared" si="73"/>
        <v/>
      </c>
      <c r="E1670" s="291"/>
      <c r="F1670" s="291"/>
    </row>
    <row r="1671" spans="1:6" ht="23.25" hidden="1" customHeight="1">
      <c r="A1671" s="29" t="s">
        <v>334</v>
      </c>
      <c r="B1671" s="302" t="s">
        <v>1743</v>
      </c>
      <c r="C1671" s="29" t="str">
        <f t="shared" si="74"/>
        <v>5921　　自転車小売業</v>
      </c>
      <c r="D1671" s="29" t="str">
        <f t="shared" si="73"/>
        <v>5921　自転車小売業</v>
      </c>
      <c r="E1671" s="291" t="str">
        <f t="shared" si="72"/>
        <v>、5921　自転車小売業</v>
      </c>
      <c r="F1671" s="291"/>
    </row>
    <row r="1672" spans="1:6" ht="23.25" hidden="1" customHeight="1">
      <c r="A1672" s="29" t="s">
        <v>334</v>
      </c>
      <c r="B1672" s="302" t="s">
        <v>1744</v>
      </c>
      <c r="D1672" s="29" t="str">
        <f t="shared" si="73"/>
        <v/>
      </c>
      <c r="E1672" s="291"/>
      <c r="F1672" s="291"/>
    </row>
    <row r="1673" spans="1:6" ht="23.25" hidden="1" customHeight="1">
      <c r="A1673" s="29" t="s">
        <v>334</v>
      </c>
      <c r="B1673" s="302" t="s">
        <v>1745</v>
      </c>
      <c r="C1673" s="29" t="str">
        <f t="shared" si="74"/>
        <v>5931　　電気機械器具小売業（中古品を除く）</v>
      </c>
      <c r="D1673" s="29" t="str">
        <f t="shared" si="73"/>
        <v>5931　電気機械器具小売業（中古品を除く）</v>
      </c>
      <c r="E1673" s="291" t="str">
        <f t="shared" si="72"/>
        <v>、5931　電気機械器具小売業（中古品を除く）</v>
      </c>
      <c r="F1673" s="291"/>
    </row>
    <row r="1674" spans="1:6" ht="23.25" hidden="1" customHeight="1">
      <c r="A1674" s="29" t="s">
        <v>334</v>
      </c>
      <c r="B1674" s="302" t="s">
        <v>1746</v>
      </c>
      <c r="C1674" s="29" t="str">
        <f t="shared" si="74"/>
        <v>5932　　電気事務機械器具小売業（中古品を除く）</v>
      </c>
      <c r="D1674" s="29" t="str">
        <f t="shared" si="73"/>
        <v>5932　電気事務機械器具小売業（中古品を除く）</v>
      </c>
      <c r="E1674" s="291" t="str">
        <f t="shared" si="72"/>
        <v>、5932　電気事務機械器具小売業（中古品を除く）</v>
      </c>
      <c r="F1674" s="291"/>
    </row>
    <row r="1675" spans="1:6" ht="23.25" hidden="1" customHeight="1">
      <c r="A1675" s="29" t="s">
        <v>334</v>
      </c>
      <c r="B1675" s="302" t="s">
        <v>1747</v>
      </c>
      <c r="C1675" s="29" t="str">
        <f t="shared" si="74"/>
        <v>5933　　中古電気製品小売業</v>
      </c>
      <c r="D1675" s="29" t="str">
        <f t="shared" si="73"/>
        <v>5933　中古電気製品小売業</v>
      </c>
      <c r="E1675" s="291" t="str">
        <f t="shared" si="72"/>
        <v>、5933　中古電気製品小売業</v>
      </c>
      <c r="F1675" s="291"/>
    </row>
    <row r="1676" spans="1:6" ht="23.25" hidden="1" customHeight="1">
      <c r="A1676" s="29" t="s">
        <v>334</v>
      </c>
      <c r="B1676" s="302" t="s">
        <v>1748</v>
      </c>
      <c r="C1676" s="29" t="str">
        <f t="shared" si="74"/>
        <v>5939　　その他の機械器具小売業</v>
      </c>
      <c r="D1676" s="29" t="str">
        <f t="shared" si="73"/>
        <v>5939　その他の機械器具小売業</v>
      </c>
      <c r="E1676" s="291" t="str">
        <f t="shared" si="72"/>
        <v>、5939　その他の機械器具小売業</v>
      </c>
      <c r="F1676" s="291"/>
    </row>
    <row r="1677" spans="1:6" ht="23.25" hidden="1" customHeight="1">
      <c r="A1677" s="29" t="s">
        <v>334</v>
      </c>
      <c r="B1677" s="291"/>
      <c r="C1677" s="29" t="str">
        <f t="shared" si="74"/>
        <v/>
      </c>
      <c r="D1677" s="29" t="str">
        <f t="shared" si="73"/>
        <v/>
      </c>
      <c r="E1677" s="291"/>
      <c r="F1677" s="291"/>
    </row>
    <row r="1678" spans="1:6" ht="23.25" hidden="1" customHeight="1">
      <c r="A1678" s="29" t="s">
        <v>334</v>
      </c>
      <c r="B1678" s="302" t="s">
        <v>1749</v>
      </c>
      <c r="C1678" s="29" t="str">
        <f t="shared" si="74"/>
        <v>その他の小売業</v>
      </c>
      <c r="D1678" s="29" t="str">
        <f t="shared" si="73"/>
        <v>その他の小売業</v>
      </c>
      <c r="E1678" s="291" t="str">
        <f t="shared" si="72"/>
        <v>、その他の小売業</v>
      </c>
      <c r="F1678" s="291"/>
    </row>
    <row r="1679" spans="1:6" ht="23.25" hidden="1" customHeight="1">
      <c r="A1679" s="29" t="s">
        <v>334</v>
      </c>
      <c r="B1679" s="291"/>
      <c r="C1679" s="29" t="str">
        <f t="shared" si="74"/>
        <v/>
      </c>
      <c r="D1679" s="29" t="str">
        <f t="shared" si="73"/>
        <v/>
      </c>
      <c r="E1679" s="291"/>
      <c r="F1679" s="291"/>
    </row>
    <row r="1680" spans="1:6" ht="23.25" hidden="1" customHeight="1">
      <c r="A1680" s="29" t="s">
        <v>334</v>
      </c>
      <c r="B1680" s="303" t="s">
        <v>1750</v>
      </c>
      <c r="C1680" s="294"/>
      <c r="D1680" s="294" t="str">
        <f t="shared" si="73"/>
        <v/>
      </c>
      <c r="E1680" s="296"/>
      <c r="F1680" s="296" t="str">
        <f>E1680&amp;E1681&amp;E1682&amp;E1683&amp;E1684&amp;E1685&amp;E1686&amp;E1687&amp;E1688&amp;E1689&amp;E1690&amp;E1691&amp;E1692&amp;E1693&amp;E1694&amp;E1695&amp;E1696&amp;E1697&amp;E1698&amp;E1699&amp;E1700&amp;E1701&amp;E1702&amp;E1703&amp;E1704&amp;E1705&amp;E1706&amp;E1707&amp;E1709&amp;E1708&amp;E1710&amp;E1712&amp;E1713&amp;E1714&amp;E1716&amp;E1717&amp;E1719&amp;E1720&amp;E1721&amp;E1722&amp;E1723&amp;E1724&amp;E1725&amp;E1726&amp;E1727</f>
        <v>、6000　主として管理事務を行う本社等（60その他の小売業）、6008　自家用倉庫（60その他の小売業）、6009　その他の管理，補助的経済活動を行う事業所（60その他の小売業）、6011　家具小売業、6012　建具小売業、6013　畳小売業、6014　宗教用具小売業、6021　金物小売業、6022　荒物小売業、6023　陶磁器・ガラス器小売業、6029　他に分類されないじゅう器小売業、6031　ドラッグストア、6032　医薬品小売業（調剤薬局を除く）、6033　調剤薬局、6034　化粧品小売業、6041　農業用機械器具小売業、6042　苗・種子小売業、6043　肥料・飼料小売業、6051　ガソリンスタンド、6052　燃料小売業（ガソリンスタンドを除く）、6061　書籍・雑誌小売業（古本を除く）、6063　新聞小売業、6062　古本小売業、6064　紙・文房具小売業、6071　スポーツ用品小売業、6072　がん具・娯楽用品小売業、6073　楽器小売業、6081　写真機・写真材料小売業、6082　時計・眼鏡・光学機械小売業、6091　ホームセンター、6092　たばこ・喫煙具専門小売業、6093　花・植木小売業、6094　建築材料小売業、6095　ジュエリー製品小売業、6096　ペット・ペット用品小売業、6097　骨とう品小売業、6098　中古品小売業（骨とう品を除く）、6099　他に分類されないその他の小売業</v>
      </c>
    </row>
    <row r="1681" spans="1:6" ht="23.25" hidden="1" customHeight="1">
      <c r="A1681" s="29" t="s">
        <v>334</v>
      </c>
      <c r="B1681" s="302" t="s">
        <v>1751</v>
      </c>
      <c r="C1681" s="29" t="str">
        <f t="shared" si="74"/>
        <v>6000　　主として管理事務を行う本社等（60その他の小売業）</v>
      </c>
      <c r="D1681" s="29" t="str">
        <f t="shared" si="73"/>
        <v>6000　主として管理事務を行う本社等（60その他の小売業）</v>
      </c>
      <c r="E1681" s="291" t="str">
        <f t="shared" si="72"/>
        <v>、6000　主として管理事務を行う本社等（60その他の小売業）</v>
      </c>
      <c r="F1681" s="291"/>
    </row>
    <row r="1682" spans="1:6" ht="23.25" hidden="1" customHeight="1">
      <c r="A1682" s="29" t="s">
        <v>334</v>
      </c>
      <c r="B1682" s="302" t="s">
        <v>1752</v>
      </c>
      <c r="C1682" s="29" t="str">
        <f t="shared" si="74"/>
        <v>6008　　自家用倉庫（60その他の小売業）</v>
      </c>
      <c r="D1682" s="29" t="str">
        <f t="shared" si="73"/>
        <v>6008　自家用倉庫（60その他の小売業）</v>
      </c>
      <c r="E1682" s="291" t="str">
        <f t="shared" si="72"/>
        <v>、6008　自家用倉庫（60その他の小売業）</v>
      </c>
      <c r="F1682" s="291"/>
    </row>
    <row r="1683" spans="1:6" ht="23.25" hidden="1" customHeight="1">
      <c r="A1683" s="29" t="s">
        <v>334</v>
      </c>
      <c r="B1683" s="302" t="s">
        <v>1753</v>
      </c>
      <c r="C1683" s="29" t="str">
        <f t="shared" si="74"/>
        <v>6009　　その他の管理，補助的経済活動を行う事業所（60その他の小売業）</v>
      </c>
      <c r="D1683" s="29" t="str">
        <f t="shared" si="73"/>
        <v>6009　その他の管理，補助的経済活動を行う事業所（60その他の小売業）</v>
      </c>
      <c r="E1683" s="291" t="str">
        <f t="shared" si="72"/>
        <v>、6009　その他の管理，補助的経済活動を行う事業所（60その他の小売業）</v>
      </c>
      <c r="F1683" s="291"/>
    </row>
    <row r="1684" spans="1:6" ht="23.25" hidden="1" customHeight="1">
      <c r="A1684" s="29" t="s">
        <v>334</v>
      </c>
      <c r="B1684" s="302" t="s">
        <v>1754</v>
      </c>
      <c r="D1684" s="29" t="str">
        <f t="shared" si="73"/>
        <v/>
      </c>
      <c r="E1684" s="291"/>
      <c r="F1684" s="291"/>
    </row>
    <row r="1685" spans="1:6" ht="23.25" hidden="1" customHeight="1">
      <c r="A1685" s="29" t="s">
        <v>334</v>
      </c>
      <c r="B1685" s="302" t="s">
        <v>1755</v>
      </c>
      <c r="C1685" s="29" t="str">
        <f t="shared" si="74"/>
        <v>6011　　家具小売業</v>
      </c>
      <c r="D1685" s="29" t="str">
        <f t="shared" si="73"/>
        <v>6011　家具小売業</v>
      </c>
      <c r="E1685" s="291" t="str">
        <f t="shared" si="72"/>
        <v>、6011　家具小売業</v>
      </c>
      <c r="F1685" s="291"/>
    </row>
    <row r="1686" spans="1:6" ht="23.25" hidden="1" customHeight="1">
      <c r="A1686" s="29" t="s">
        <v>334</v>
      </c>
      <c r="B1686" s="302" t="s">
        <v>1756</v>
      </c>
      <c r="C1686" s="29" t="str">
        <f t="shared" si="74"/>
        <v>6012　　建具小売業</v>
      </c>
      <c r="D1686" s="29" t="str">
        <f t="shared" si="73"/>
        <v>6012　建具小売業</v>
      </c>
      <c r="E1686" s="291" t="str">
        <f t="shared" si="72"/>
        <v>、6012　建具小売業</v>
      </c>
      <c r="F1686" s="291"/>
    </row>
    <row r="1687" spans="1:6" ht="23.25" hidden="1" customHeight="1">
      <c r="A1687" s="29" t="s">
        <v>334</v>
      </c>
      <c r="B1687" s="302" t="s">
        <v>1757</v>
      </c>
      <c r="C1687" s="29" t="str">
        <f t="shared" si="74"/>
        <v>6013　　畳小売業</v>
      </c>
      <c r="D1687" s="29" t="str">
        <f t="shared" si="73"/>
        <v>6013　畳小売業</v>
      </c>
      <c r="E1687" s="291" t="str">
        <f t="shared" si="72"/>
        <v>、6013　畳小売業</v>
      </c>
      <c r="F1687" s="291"/>
    </row>
    <row r="1688" spans="1:6" ht="23.25" hidden="1" customHeight="1">
      <c r="A1688" s="29" t="s">
        <v>334</v>
      </c>
      <c r="B1688" s="302" t="s">
        <v>1758</v>
      </c>
      <c r="C1688" s="29" t="str">
        <f t="shared" si="74"/>
        <v>6014　　宗教用具小売業</v>
      </c>
      <c r="D1688" s="29" t="str">
        <f t="shared" si="73"/>
        <v>6014　宗教用具小売業</v>
      </c>
      <c r="E1688" s="291" t="str">
        <f t="shared" si="72"/>
        <v>、6014　宗教用具小売業</v>
      </c>
      <c r="F1688" s="291"/>
    </row>
    <row r="1689" spans="1:6" ht="23.25" hidden="1" customHeight="1">
      <c r="A1689" s="29" t="s">
        <v>334</v>
      </c>
      <c r="B1689" s="302" t="s">
        <v>1759</v>
      </c>
      <c r="D1689" s="29" t="str">
        <f t="shared" si="73"/>
        <v/>
      </c>
      <c r="E1689" s="291"/>
      <c r="F1689" s="291"/>
    </row>
    <row r="1690" spans="1:6" ht="23.25" hidden="1" customHeight="1">
      <c r="A1690" s="29" t="s">
        <v>334</v>
      </c>
      <c r="B1690" s="302" t="s">
        <v>1760</v>
      </c>
      <c r="C1690" s="29" t="str">
        <f t="shared" si="74"/>
        <v>6021　　金物小売業</v>
      </c>
      <c r="D1690" s="29" t="str">
        <f t="shared" si="73"/>
        <v>6021　金物小売業</v>
      </c>
      <c r="E1690" s="291" t="str">
        <f t="shared" si="72"/>
        <v>、6021　金物小売業</v>
      </c>
      <c r="F1690" s="291"/>
    </row>
    <row r="1691" spans="1:6" ht="23.25" hidden="1" customHeight="1">
      <c r="A1691" s="29" t="s">
        <v>334</v>
      </c>
      <c r="B1691" s="302" t="s">
        <v>1761</v>
      </c>
      <c r="C1691" s="29" t="str">
        <f t="shared" si="74"/>
        <v>6022　　荒物小売業</v>
      </c>
      <c r="D1691" s="29" t="str">
        <f t="shared" si="73"/>
        <v>6022　荒物小売業</v>
      </c>
      <c r="E1691" s="291" t="str">
        <f t="shared" si="72"/>
        <v>、6022　荒物小売業</v>
      </c>
      <c r="F1691" s="291"/>
    </row>
    <row r="1692" spans="1:6" ht="23.25" hidden="1" customHeight="1">
      <c r="A1692" s="29" t="s">
        <v>334</v>
      </c>
      <c r="B1692" s="302" t="s">
        <v>1762</v>
      </c>
      <c r="C1692" s="29" t="str">
        <f t="shared" si="74"/>
        <v>6023　　陶磁器・ガラス器小売業</v>
      </c>
      <c r="D1692" s="29" t="str">
        <f t="shared" si="73"/>
        <v>6023　陶磁器・ガラス器小売業</v>
      </c>
      <c r="E1692" s="291" t="str">
        <f t="shared" si="72"/>
        <v>、6023　陶磁器・ガラス器小売業</v>
      </c>
      <c r="F1692" s="291"/>
    </row>
    <row r="1693" spans="1:6" ht="23.25" hidden="1" customHeight="1">
      <c r="A1693" s="29" t="s">
        <v>334</v>
      </c>
      <c r="B1693" s="302" t="s">
        <v>1763</v>
      </c>
      <c r="C1693" s="29" t="str">
        <f t="shared" si="74"/>
        <v>6029　　他に分類されないじゅう器小売業</v>
      </c>
      <c r="D1693" s="29" t="str">
        <f t="shared" si="73"/>
        <v>6029　他に分類されないじゅう器小売業</v>
      </c>
      <c r="E1693" s="291" t="str">
        <f t="shared" si="72"/>
        <v>、6029　他に分類されないじゅう器小売業</v>
      </c>
      <c r="F1693" s="291"/>
    </row>
    <row r="1694" spans="1:6" ht="23.25" hidden="1" customHeight="1">
      <c r="A1694" s="29" t="s">
        <v>334</v>
      </c>
      <c r="B1694" s="302" t="s">
        <v>1764</v>
      </c>
      <c r="D1694" s="29" t="str">
        <f t="shared" si="73"/>
        <v/>
      </c>
      <c r="E1694" s="291"/>
      <c r="F1694" s="291"/>
    </row>
    <row r="1695" spans="1:6" ht="23.25" hidden="1" customHeight="1">
      <c r="A1695" s="29" t="s">
        <v>334</v>
      </c>
      <c r="B1695" s="302" t="s">
        <v>1765</v>
      </c>
      <c r="C1695" s="29" t="str">
        <f t="shared" si="74"/>
        <v>6031　　ドラッグストア</v>
      </c>
      <c r="D1695" s="29" t="str">
        <f t="shared" si="73"/>
        <v>6031　ドラッグストア</v>
      </c>
      <c r="E1695" s="291" t="str">
        <f t="shared" si="72"/>
        <v>、6031　ドラッグストア</v>
      </c>
      <c r="F1695" s="291"/>
    </row>
    <row r="1696" spans="1:6" ht="23.25" hidden="1" customHeight="1">
      <c r="A1696" s="29" t="s">
        <v>334</v>
      </c>
      <c r="B1696" s="302" t="s">
        <v>1766</v>
      </c>
      <c r="C1696" s="29" t="str">
        <f t="shared" si="74"/>
        <v>6032　　医薬品小売業（調剤薬局を除く）</v>
      </c>
      <c r="D1696" s="29" t="str">
        <f t="shared" si="73"/>
        <v>6032　医薬品小売業（調剤薬局を除く）</v>
      </c>
      <c r="E1696" s="291" t="str">
        <f t="shared" si="72"/>
        <v>、6032　医薬品小売業（調剤薬局を除く）</v>
      </c>
      <c r="F1696" s="291"/>
    </row>
    <row r="1697" spans="1:6" ht="23.25" hidden="1" customHeight="1">
      <c r="A1697" s="29" t="s">
        <v>334</v>
      </c>
      <c r="B1697" s="302" t="s">
        <v>1767</v>
      </c>
      <c r="C1697" s="29" t="str">
        <f t="shared" si="74"/>
        <v>6033　　調剤薬局</v>
      </c>
      <c r="D1697" s="29" t="str">
        <f t="shared" si="73"/>
        <v>6033　調剤薬局</v>
      </c>
      <c r="E1697" s="291" t="str">
        <f t="shared" si="72"/>
        <v>、6033　調剤薬局</v>
      </c>
      <c r="F1697" s="291"/>
    </row>
    <row r="1698" spans="1:6" ht="23.25" hidden="1" customHeight="1">
      <c r="A1698" s="29" t="s">
        <v>334</v>
      </c>
      <c r="B1698" s="302" t="s">
        <v>1768</v>
      </c>
      <c r="C1698" s="29" t="str">
        <f t="shared" si="74"/>
        <v>6034　　化粧品小売業</v>
      </c>
      <c r="D1698" s="29" t="str">
        <f t="shared" si="73"/>
        <v>6034　化粧品小売業</v>
      </c>
      <c r="E1698" s="291" t="str">
        <f t="shared" si="72"/>
        <v>、6034　化粧品小売業</v>
      </c>
      <c r="F1698" s="291"/>
    </row>
    <row r="1699" spans="1:6" ht="23.25" hidden="1" customHeight="1">
      <c r="A1699" s="29" t="s">
        <v>334</v>
      </c>
      <c r="B1699" s="302" t="s">
        <v>1769</v>
      </c>
      <c r="D1699" s="29" t="str">
        <f t="shared" si="73"/>
        <v/>
      </c>
      <c r="E1699" s="291"/>
      <c r="F1699" s="291"/>
    </row>
    <row r="1700" spans="1:6" ht="23.25" hidden="1" customHeight="1">
      <c r="A1700" s="29" t="s">
        <v>334</v>
      </c>
      <c r="B1700" s="302" t="s">
        <v>1770</v>
      </c>
      <c r="C1700" s="29" t="str">
        <f t="shared" si="74"/>
        <v>6041　　農業用機械器具小売業</v>
      </c>
      <c r="D1700" s="29" t="str">
        <f t="shared" si="73"/>
        <v>6041　農業用機械器具小売業</v>
      </c>
      <c r="E1700" s="291" t="str">
        <f t="shared" si="72"/>
        <v>、6041　農業用機械器具小売業</v>
      </c>
      <c r="F1700" s="291"/>
    </row>
    <row r="1701" spans="1:6" ht="23.25" hidden="1" customHeight="1">
      <c r="A1701" s="29" t="s">
        <v>334</v>
      </c>
      <c r="B1701" s="302" t="s">
        <v>1771</v>
      </c>
      <c r="C1701" s="29" t="str">
        <f t="shared" si="74"/>
        <v>6042　　苗・種子小売業</v>
      </c>
      <c r="D1701" s="29" t="str">
        <f t="shared" si="73"/>
        <v>6042　苗・種子小売業</v>
      </c>
      <c r="E1701" s="291" t="str">
        <f t="shared" si="72"/>
        <v>、6042　苗・種子小売業</v>
      </c>
      <c r="F1701" s="291"/>
    </row>
    <row r="1702" spans="1:6" ht="23.25" hidden="1" customHeight="1">
      <c r="A1702" s="29" t="s">
        <v>334</v>
      </c>
      <c r="B1702" s="302" t="s">
        <v>1772</v>
      </c>
      <c r="C1702" s="29" t="str">
        <f t="shared" si="74"/>
        <v>6043　　肥料・飼料小売業</v>
      </c>
      <c r="D1702" s="29" t="str">
        <f t="shared" si="73"/>
        <v>6043　肥料・飼料小売業</v>
      </c>
      <c r="E1702" s="291" t="str">
        <f t="shared" si="72"/>
        <v>、6043　肥料・飼料小売業</v>
      </c>
      <c r="F1702" s="291"/>
    </row>
    <row r="1703" spans="1:6" ht="23.25" hidden="1" customHeight="1">
      <c r="A1703" s="29" t="s">
        <v>334</v>
      </c>
      <c r="B1703" s="302" t="s">
        <v>1773</v>
      </c>
      <c r="D1703" s="29" t="str">
        <f t="shared" si="73"/>
        <v/>
      </c>
      <c r="E1703" s="291"/>
      <c r="F1703" s="291"/>
    </row>
    <row r="1704" spans="1:6" ht="23.25" hidden="1" customHeight="1">
      <c r="A1704" s="29" t="s">
        <v>334</v>
      </c>
      <c r="B1704" s="302" t="s">
        <v>1774</v>
      </c>
      <c r="C1704" s="29" t="str">
        <f t="shared" si="74"/>
        <v>6051　　ガソリンスタンド</v>
      </c>
      <c r="D1704" s="29" t="str">
        <f t="shared" si="73"/>
        <v>6051　ガソリンスタンド</v>
      </c>
      <c r="E1704" s="291" t="str">
        <f t="shared" si="72"/>
        <v>、6051　ガソリンスタンド</v>
      </c>
      <c r="F1704" s="291"/>
    </row>
    <row r="1705" spans="1:6" ht="23.25" hidden="1" customHeight="1">
      <c r="A1705" s="29" t="s">
        <v>334</v>
      </c>
      <c r="B1705" s="302" t="s">
        <v>1775</v>
      </c>
      <c r="C1705" s="29" t="str">
        <f t="shared" si="74"/>
        <v>6052　　燃料小売業（ガソリンスタンドを除く）</v>
      </c>
      <c r="D1705" s="29" t="str">
        <f t="shared" si="73"/>
        <v>6052　燃料小売業（ガソリンスタンドを除く）</v>
      </c>
      <c r="E1705" s="291" t="str">
        <f t="shared" si="72"/>
        <v>、6052　燃料小売業（ガソリンスタンドを除く）</v>
      </c>
      <c r="F1705" s="291"/>
    </row>
    <row r="1706" spans="1:6" ht="23.25" hidden="1" customHeight="1">
      <c r="A1706" s="29" t="s">
        <v>334</v>
      </c>
      <c r="B1706" s="302" t="s">
        <v>1776</v>
      </c>
      <c r="D1706" s="29" t="str">
        <f t="shared" si="73"/>
        <v/>
      </c>
      <c r="E1706" s="291"/>
      <c r="F1706" s="291"/>
    </row>
    <row r="1707" spans="1:6" ht="23.25" hidden="1" customHeight="1">
      <c r="A1707" s="29" t="s">
        <v>334</v>
      </c>
      <c r="B1707" s="302" t="s">
        <v>1777</v>
      </c>
      <c r="C1707" s="29" t="str">
        <f t="shared" si="74"/>
        <v>6061　　書籍・雑誌小売業（古本を除く）</v>
      </c>
      <c r="D1707" s="29" t="str">
        <f t="shared" si="73"/>
        <v>6061　書籍・雑誌小売業（古本を除く）</v>
      </c>
      <c r="E1707" s="291" t="str">
        <f t="shared" si="72"/>
        <v>、6061　書籍・雑誌小売業（古本を除く）</v>
      </c>
      <c r="F1707" s="291"/>
    </row>
    <row r="1708" spans="1:6" ht="23.25" hidden="1" customHeight="1">
      <c r="A1708" s="29" t="s">
        <v>334</v>
      </c>
      <c r="B1708" s="302" t="s">
        <v>1778</v>
      </c>
      <c r="C1708" s="29" t="str">
        <f t="shared" si="74"/>
        <v>6062　　古本小売業</v>
      </c>
      <c r="D1708" s="29" t="str">
        <f t="shared" si="73"/>
        <v>6062　古本小売業</v>
      </c>
      <c r="E1708" s="291" t="str">
        <f t="shared" si="72"/>
        <v>、6062　古本小売業</v>
      </c>
      <c r="F1708" s="291"/>
    </row>
    <row r="1709" spans="1:6" ht="23.25" hidden="1" customHeight="1">
      <c r="A1709" s="29" t="s">
        <v>334</v>
      </c>
      <c r="B1709" s="302" t="s">
        <v>1779</v>
      </c>
      <c r="C1709" s="29" t="str">
        <f t="shared" si="74"/>
        <v>6063　　新聞小売業</v>
      </c>
      <c r="D1709" s="29" t="str">
        <f t="shared" si="73"/>
        <v>6063　新聞小売業</v>
      </c>
      <c r="E1709" s="291" t="str">
        <f t="shared" si="72"/>
        <v>、6063　新聞小売業</v>
      </c>
      <c r="F1709" s="291"/>
    </row>
    <row r="1710" spans="1:6" ht="23.25" hidden="1" customHeight="1">
      <c r="A1710" s="29" t="s">
        <v>334</v>
      </c>
      <c r="B1710" s="302" t="s">
        <v>1780</v>
      </c>
      <c r="C1710" s="29" t="str">
        <f t="shared" si="74"/>
        <v>6064　　紙・文房具小売業</v>
      </c>
      <c r="D1710" s="29" t="str">
        <f t="shared" si="73"/>
        <v>6064　紙・文房具小売業</v>
      </c>
      <c r="E1710" s="291" t="str">
        <f t="shared" si="72"/>
        <v>、6064　紙・文房具小売業</v>
      </c>
      <c r="F1710" s="291"/>
    </row>
    <row r="1711" spans="1:6" ht="23.25" hidden="1" customHeight="1">
      <c r="A1711" s="29" t="s">
        <v>334</v>
      </c>
      <c r="B1711" s="302" t="s">
        <v>1781</v>
      </c>
      <c r="D1711" s="29" t="str">
        <f t="shared" si="73"/>
        <v/>
      </c>
      <c r="E1711" s="291"/>
      <c r="F1711" s="291"/>
    </row>
    <row r="1712" spans="1:6" ht="23.25" hidden="1" customHeight="1">
      <c r="A1712" s="29" t="s">
        <v>334</v>
      </c>
      <c r="B1712" s="302" t="s">
        <v>1782</v>
      </c>
      <c r="C1712" s="29" t="str">
        <f t="shared" si="74"/>
        <v>6071　　スポーツ用品小売業</v>
      </c>
      <c r="D1712" s="29" t="str">
        <f t="shared" si="73"/>
        <v>6071　スポーツ用品小売業</v>
      </c>
      <c r="E1712" s="291" t="str">
        <f t="shared" ref="E1712:E1773" si="75">A1712&amp;D1712</f>
        <v>、6071　スポーツ用品小売業</v>
      </c>
      <c r="F1712" s="291"/>
    </row>
    <row r="1713" spans="1:6" ht="23.25" hidden="1" customHeight="1">
      <c r="A1713" s="29" t="s">
        <v>334</v>
      </c>
      <c r="B1713" s="302" t="s">
        <v>1783</v>
      </c>
      <c r="C1713" s="29" t="str">
        <f t="shared" si="74"/>
        <v>6072　　がん具・娯楽用品小売業</v>
      </c>
      <c r="D1713" s="29" t="str">
        <f t="shared" si="73"/>
        <v>6072　がん具・娯楽用品小売業</v>
      </c>
      <c r="E1713" s="291" t="str">
        <f t="shared" si="75"/>
        <v>、6072　がん具・娯楽用品小売業</v>
      </c>
      <c r="F1713" s="291"/>
    </row>
    <row r="1714" spans="1:6" ht="23.25" hidden="1" customHeight="1">
      <c r="A1714" s="29" t="s">
        <v>334</v>
      </c>
      <c r="B1714" s="302" t="s">
        <v>1784</v>
      </c>
      <c r="C1714" s="29" t="str">
        <f t="shared" si="74"/>
        <v>6073　　楽器小売業</v>
      </c>
      <c r="D1714" s="29" t="str">
        <f t="shared" si="73"/>
        <v>6073　楽器小売業</v>
      </c>
      <c r="E1714" s="291" t="str">
        <f t="shared" si="75"/>
        <v>、6073　楽器小売業</v>
      </c>
      <c r="F1714" s="291"/>
    </row>
    <row r="1715" spans="1:6" ht="23.25" hidden="1" customHeight="1">
      <c r="A1715" s="29" t="s">
        <v>334</v>
      </c>
      <c r="B1715" s="302" t="s">
        <v>1785</v>
      </c>
      <c r="D1715" s="29" t="str">
        <f t="shared" si="73"/>
        <v/>
      </c>
      <c r="E1715" s="291"/>
      <c r="F1715" s="291"/>
    </row>
    <row r="1716" spans="1:6" ht="23.25" hidden="1" customHeight="1">
      <c r="A1716" s="29" t="s">
        <v>334</v>
      </c>
      <c r="B1716" s="302" t="s">
        <v>1786</v>
      </c>
      <c r="C1716" s="29" t="str">
        <f t="shared" si="74"/>
        <v>6081　　写真機・写真材料小売業</v>
      </c>
      <c r="D1716" s="29" t="str">
        <f t="shared" si="73"/>
        <v>6081　写真機・写真材料小売業</v>
      </c>
      <c r="E1716" s="291" t="str">
        <f t="shared" si="75"/>
        <v>、6081　写真機・写真材料小売業</v>
      </c>
      <c r="F1716" s="291"/>
    </row>
    <row r="1717" spans="1:6" ht="23.25" hidden="1" customHeight="1">
      <c r="A1717" s="29" t="s">
        <v>334</v>
      </c>
      <c r="B1717" s="302" t="s">
        <v>1787</v>
      </c>
      <c r="C1717" s="29" t="str">
        <f t="shared" si="74"/>
        <v>6082　　時計・眼鏡・光学機械小売業</v>
      </c>
      <c r="D1717" s="29" t="str">
        <f t="shared" ref="D1717:D1780" si="76">TRIM(C1717)</f>
        <v>6082　時計・眼鏡・光学機械小売業</v>
      </c>
      <c r="E1717" s="291" t="str">
        <f t="shared" si="75"/>
        <v>、6082　時計・眼鏡・光学機械小売業</v>
      </c>
      <c r="F1717" s="291"/>
    </row>
    <row r="1718" spans="1:6" ht="23.25" hidden="1" customHeight="1">
      <c r="A1718" s="29" t="s">
        <v>334</v>
      </c>
      <c r="B1718" s="302" t="s">
        <v>1788</v>
      </c>
      <c r="D1718" s="29" t="str">
        <f t="shared" si="76"/>
        <v/>
      </c>
      <c r="E1718" s="291"/>
      <c r="F1718" s="291"/>
    </row>
    <row r="1719" spans="1:6" ht="23.25" hidden="1" customHeight="1">
      <c r="A1719" s="29" t="s">
        <v>334</v>
      </c>
      <c r="B1719" s="302" t="s">
        <v>1789</v>
      </c>
      <c r="C1719" s="29" t="str">
        <f t="shared" ref="C1719:C1782" si="77">MID(B1719,7,50)</f>
        <v>6091　　ホームセンター</v>
      </c>
      <c r="D1719" s="29" t="str">
        <f t="shared" si="76"/>
        <v>6091　ホームセンター</v>
      </c>
      <c r="E1719" s="291" t="str">
        <f t="shared" si="75"/>
        <v>、6091　ホームセンター</v>
      </c>
      <c r="F1719" s="291"/>
    </row>
    <row r="1720" spans="1:6" ht="23.25" hidden="1" customHeight="1">
      <c r="A1720" s="29" t="s">
        <v>334</v>
      </c>
      <c r="B1720" s="302" t="s">
        <v>1790</v>
      </c>
      <c r="C1720" s="29" t="str">
        <f t="shared" si="77"/>
        <v>6092　　たばこ・喫煙具専門小売業</v>
      </c>
      <c r="D1720" s="29" t="str">
        <f t="shared" si="76"/>
        <v>6092　たばこ・喫煙具専門小売業</v>
      </c>
      <c r="E1720" s="291" t="str">
        <f t="shared" si="75"/>
        <v>、6092　たばこ・喫煙具専門小売業</v>
      </c>
      <c r="F1720" s="291"/>
    </row>
    <row r="1721" spans="1:6" ht="23.25" hidden="1" customHeight="1">
      <c r="A1721" s="29" t="s">
        <v>334</v>
      </c>
      <c r="B1721" s="302" t="s">
        <v>1791</v>
      </c>
      <c r="C1721" s="29" t="str">
        <f t="shared" si="77"/>
        <v>6093　　花・植木小売業</v>
      </c>
      <c r="D1721" s="29" t="str">
        <f t="shared" si="76"/>
        <v>6093　花・植木小売業</v>
      </c>
      <c r="E1721" s="291" t="str">
        <f t="shared" si="75"/>
        <v>、6093　花・植木小売業</v>
      </c>
      <c r="F1721" s="291"/>
    </row>
    <row r="1722" spans="1:6" ht="23.25" hidden="1" customHeight="1">
      <c r="A1722" s="29" t="s">
        <v>334</v>
      </c>
      <c r="B1722" s="302" t="s">
        <v>1792</v>
      </c>
      <c r="C1722" s="29" t="str">
        <f t="shared" si="77"/>
        <v>6094　　建築材料小売業</v>
      </c>
      <c r="D1722" s="29" t="str">
        <f t="shared" si="76"/>
        <v>6094　建築材料小売業</v>
      </c>
      <c r="E1722" s="291" t="str">
        <f t="shared" si="75"/>
        <v>、6094　建築材料小売業</v>
      </c>
      <c r="F1722" s="291"/>
    </row>
    <row r="1723" spans="1:6" ht="23.25" hidden="1" customHeight="1">
      <c r="A1723" s="29" t="s">
        <v>334</v>
      </c>
      <c r="B1723" s="302" t="s">
        <v>1793</v>
      </c>
      <c r="C1723" s="29" t="str">
        <f t="shared" si="77"/>
        <v>6095　　ジュエリー製品小売業</v>
      </c>
      <c r="D1723" s="29" t="str">
        <f t="shared" si="76"/>
        <v>6095　ジュエリー製品小売業</v>
      </c>
      <c r="E1723" s="291" t="str">
        <f t="shared" si="75"/>
        <v>、6095　ジュエリー製品小売業</v>
      </c>
      <c r="F1723" s="291"/>
    </row>
    <row r="1724" spans="1:6" ht="23.25" hidden="1" customHeight="1">
      <c r="A1724" s="29" t="s">
        <v>334</v>
      </c>
      <c r="B1724" s="302" t="s">
        <v>1794</v>
      </c>
      <c r="C1724" s="29" t="str">
        <f t="shared" si="77"/>
        <v>6096　　ペット・ペット用品小売業</v>
      </c>
      <c r="D1724" s="29" t="str">
        <f t="shared" si="76"/>
        <v>6096　ペット・ペット用品小売業</v>
      </c>
      <c r="E1724" s="291" t="str">
        <f t="shared" si="75"/>
        <v>、6096　ペット・ペット用品小売業</v>
      </c>
      <c r="F1724" s="291"/>
    </row>
    <row r="1725" spans="1:6" ht="23.25" hidden="1" customHeight="1">
      <c r="A1725" s="29" t="s">
        <v>334</v>
      </c>
      <c r="B1725" s="302" t="s">
        <v>1795</v>
      </c>
      <c r="C1725" s="29" t="str">
        <f t="shared" si="77"/>
        <v>6097　　骨とう品小売業</v>
      </c>
      <c r="D1725" s="29" t="str">
        <f t="shared" si="76"/>
        <v>6097　骨とう品小売業</v>
      </c>
      <c r="E1725" s="291" t="str">
        <f t="shared" si="75"/>
        <v>、6097　骨とう品小売業</v>
      </c>
      <c r="F1725" s="291"/>
    </row>
    <row r="1726" spans="1:6" ht="23.25" hidden="1" customHeight="1">
      <c r="A1726" s="29" t="s">
        <v>334</v>
      </c>
      <c r="B1726" s="302" t="s">
        <v>1796</v>
      </c>
      <c r="C1726" s="29" t="str">
        <f t="shared" si="77"/>
        <v>6098　　中古品小売業（骨とう品を除く）</v>
      </c>
      <c r="D1726" s="29" t="str">
        <f t="shared" si="76"/>
        <v>6098　中古品小売業（骨とう品を除く）</v>
      </c>
      <c r="E1726" s="291" t="str">
        <f t="shared" si="75"/>
        <v>、6098　中古品小売業（骨とう品を除く）</v>
      </c>
      <c r="F1726" s="291"/>
    </row>
    <row r="1727" spans="1:6" ht="23.25" hidden="1" customHeight="1">
      <c r="A1727" s="29" t="s">
        <v>334</v>
      </c>
      <c r="B1727" s="302" t="s">
        <v>1797</v>
      </c>
      <c r="C1727" s="29" t="str">
        <f t="shared" si="77"/>
        <v>6099　　他に分類されないその他の小売業</v>
      </c>
      <c r="D1727" s="29" t="str">
        <f t="shared" si="76"/>
        <v>6099　他に分類されないその他の小売業</v>
      </c>
      <c r="E1727" s="291" t="str">
        <f t="shared" si="75"/>
        <v>、6099　他に分類されないその他の小売業</v>
      </c>
      <c r="F1727" s="291"/>
    </row>
    <row r="1728" spans="1:6" ht="23.25" hidden="1" customHeight="1">
      <c r="A1728" s="29" t="s">
        <v>334</v>
      </c>
      <c r="B1728" s="291"/>
      <c r="C1728" s="29" t="str">
        <f t="shared" si="77"/>
        <v/>
      </c>
      <c r="D1728" s="29" t="str">
        <f t="shared" si="76"/>
        <v/>
      </c>
      <c r="E1728" s="291"/>
      <c r="F1728" s="291"/>
    </row>
    <row r="1729" spans="1:6" ht="23.25" hidden="1" customHeight="1">
      <c r="A1729" s="29" t="s">
        <v>334</v>
      </c>
      <c r="B1729" s="302" t="s">
        <v>1798</v>
      </c>
      <c r="C1729" s="29" t="str">
        <f t="shared" si="77"/>
        <v>無店舗小売業</v>
      </c>
      <c r="D1729" s="29" t="str">
        <f t="shared" si="76"/>
        <v>無店舗小売業</v>
      </c>
      <c r="E1729" s="291" t="str">
        <f t="shared" si="75"/>
        <v>、無店舗小売業</v>
      </c>
      <c r="F1729" s="291"/>
    </row>
    <row r="1730" spans="1:6" ht="23.25" hidden="1" customHeight="1">
      <c r="A1730" s="29" t="s">
        <v>334</v>
      </c>
      <c r="B1730" s="291"/>
      <c r="C1730" s="29" t="str">
        <f t="shared" si="77"/>
        <v/>
      </c>
      <c r="D1730" s="29" t="str">
        <f t="shared" si="76"/>
        <v/>
      </c>
      <c r="E1730" s="291"/>
      <c r="F1730" s="291"/>
    </row>
    <row r="1731" spans="1:6" ht="23.25" hidden="1" customHeight="1">
      <c r="A1731" s="29" t="s">
        <v>334</v>
      </c>
      <c r="B1731" s="303" t="s">
        <v>1799</v>
      </c>
      <c r="C1731" s="294"/>
      <c r="D1731" s="294" t="str">
        <f t="shared" si="76"/>
        <v/>
      </c>
      <c r="E1731" s="296"/>
      <c r="F1731" s="296" t="str">
        <f>E1731&amp;E1732&amp;E1733&amp;E1734&amp;E1735&amp;E1736&amp;E1737&amp;E1738&amp;E1739&amp;E1740&amp;E1741&amp;E1742&amp;E1743&amp;E1744</f>
        <v>、6100　主として管理事務を行う本社等（61無店舗小売業）、6108　自家用倉庫（61無店舗小売業）、6109　その他の管理，補助的経済活動を行う事業所（61無店舗小売業）、6111　無店舗小売業（各種商品小売）、6112　無店舗小売業（織物・衣服・身の回り品小売）、6113　無店舗小売業（飲食料品小売）、6114　無店舗小売業（機械器具小売）、6119　無店舗小売業（その他の小売）、6121　自動販売機による小売業、6199　その他の無店舗小売業</v>
      </c>
    </row>
    <row r="1732" spans="1:6" ht="23.25" hidden="1" customHeight="1">
      <c r="A1732" s="29" t="s">
        <v>334</v>
      </c>
      <c r="B1732" s="302" t="s">
        <v>1800</v>
      </c>
      <c r="C1732" s="29" t="str">
        <f t="shared" si="77"/>
        <v>6100　　主として管理事務を行う本社等（61無店舗小売業）</v>
      </c>
      <c r="D1732" s="29" t="str">
        <f t="shared" si="76"/>
        <v>6100　主として管理事務を行う本社等（61無店舗小売業）</v>
      </c>
      <c r="E1732" s="291" t="str">
        <f t="shared" si="75"/>
        <v>、6100　主として管理事務を行う本社等（61無店舗小売業）</v>
      </c>
      <c r="F1732" s="291"/>
    </row>
    <row r="1733" spans="1:6" ht="23.25" hidden="1" customHeight="1">
      <c r="A1733" s="29" t="s">
        <v>334</v>
      </c>
      <c r="B1733" s="302" t="s">
        <v>1801</v>
      </c>
      <c r="C1733" s="29" t="str">
        <f t="shared" si="77"/>
        <v>6108　　自家用倉庫（61無店舗小売業）</v>
      </c>
      <c r="D1733" s="29" t="str">
        <f t="shared" si="76"/>
        <v>6108　自家用倉庫（61無店舗小売業）</v>
      </c>
      <c r="E1733" s="291" t="str">
        <f t="shared" si="75"/>
        <v>、6108　自家用倉庫（61無店舗小売業）</v>
      </c>
      <c r="F1733" s="291"/>
    </row>
    <row r="1734" spans="1:6" ht="23.25" hidden="1" customHeight="1">
      <c r="A1734" s="29" t="s">
        <v>334</v>
      </c>
      <c r="B1734" s="302" t="s">
        <v>1802</v>
      </c>
      <c r="C1734" s="29" t="str">
        <f t="shared" si="77"/>
        <v>6109　　その他の管理，補助的経済活動を行う事業所（61無店舗小売業）</v>
      </c>
      <c r="D1734" s="29" t="str">
        <f t="shared" si="76"/>
        <v>6109　その他の管理，補助的経済活動を行う事業所（61無店舗小売業）</v>
      </c>
      <c r="E1734" s="291" t="str">
        <f t="shared" si="75"/>
        <v>、6109　その他の管理，補助的経済活動を行う事業所（61無店舗小売業）</v>
      </c>
      <c r="F1734" s="291"/>
    </row>
    <row r="1735" spans="1:6" ht="23.25" hidden="1" customHeight="1">
      <c r="A1735" s="29" t="s">
        <v>334</v>
      </c>
      <c r="B1735" s="302" t="s">
        <v>1803</v>
      </c>
      <c r="D1735" s="29" t="str">
        <f t="shared" si="76"/>
        <v/>
      </c>
      <c r="E1735" s="291"/>
      <c r="F1735" s="291"/>
    </row>
    <row r="1736" spans="1:6" ht="23.25" hidden="1" customHeight="1">
      <c r="A1736" s="29" t="s">
        <v>334</v>
      </c>
      <c r="B1736" s="302" t="s">
        <v>1804</v>
      </c>
      <c r="C1736" s="29" t="str">
        <f t="shared" si="77"/>
        <v>6111　　無店舗小売業（各種商品小売）</v>
      </c>
      <c r="D1736" s="29" t="str">
        <f t="shared" si="76"/>
        <v>6111　無店舗小売業（各種商品小売）</v>
      </c>
      <c r="E1736" s="291" t="str">
        <f t="shared" si="75"/>
        <v>、6111　無店舗小売業（各種商品小売）</v>
      </c>
      <c r="F1736" s="291"/>
    </row>
    <row r="1737" spans="1:6" ht="23.25" hidden="1" customHeight="1">
      <c r="A1737" s="29" t="s">
        <v>334</v>
      </c>
      <c r="B1737" s="302" t="s">
        <v>1805</v>
      </c>
      <c r="C1737" s="29" t="str">
        <f t="shared" si="77"/>
        <v>6112　　無店舗小売業（織物・衣服・身の回り品小売）</v>
      </c>
      <c r="D1737" s="29" t="str">
        <f t="shared" si="76"/>
        <v>6112　無店舗小売業（織物・衣服・身の回り品小売）</v>
      </c>
      <c r="E1737" s="291" t="str">
        <f t="shared" si="75"/>
        <v>、6112　無店舗小売業（織物・衣服・身の回り品小売）</v>
      </c>
      <c r="F1737" s="291"/>
    </row>
    <row r="1738" spans="1:6" ht="23.25" hidden="1" customHeight="1">
      <c r="A1738" s="29" t="s">
        <v>334</v>
      </c>
      <c r="B1738" s="302" t="s">
        <v>1806</v>
      </c>
      <c r="C1738" s="29" t="str">
        <f t="shared" si="77"/>
        <v>6113　　無店舗小売業（飲食料品小売）</v>
      </c>
      <c r="D1738" s="29" t="str">
        <f t="shared" si="76"/>
        <v>6113　無店舗小売業（飲食料品小売）</v>
      </c>
      <c r="E1738" s="291" t="str">
        <f t="shared" si="75"/>
        <v>、6113　無店舗小売業（飲食料品小売）</v>
      </c>
      <c r="F1738" s="291"/>
    </row>
    <row r="1739" spans="1:6" ht="23.25" hidden="1" customHeight="1">
      <c r="A1739" s="29" t="s">
        <v>334</v>
      </c>
      <c r="B1739" s="302" t="s">
        <v>1807</v>
      </c>
      <c r="C1739" s="29" t="str">
        <f t="shared" si="77"/>
        <v>6114　　無店舗小売業（機械器具小売）</v>
      </c>
      <c r="D1739" s="29" t="str">
        <f t="shared" si="76"/>
        <v>6114　無店舗小売業（機械器具小売）</v>
      </c>
      <c r="E1739" s="291" t="str">
        <f t="shared" si="75"/>
        <v>、6114　無店舗小売業（機械器具小売）</v>
      </c>
      <c r="F1739" s="291"/>
    </row>
    <row r="1740" spans="1:6" ht="23.25" hidden="1" customHeight="1">
      <c r="A1740" s="29" t="s">
        <v>334</v>
      </c>
      <c r="B1740" s="302" t="s">
        <v>1808</v>
      </c>
      <c r="C1740" s="29" t="str">
        <f t="shared" si="77"/>
        <v>6119　　無店舗小売業（その他の小売）</v>
      </c>
      <c r="D1740" s="29" t="str">
        <f t="shared" si="76"/>
        <v>6119　無店舗小売業（その他の小売）</v>
      </c>
      <c r="E1740" s="291" t="str">
        <f t="shared" si="75"/>
        <v>、6119　無店舗小売業（その他の小売）</v>
      </c>
      <c r="F1740" s="291"/>
    </row>
    <row r="1741" spans="1:6" ht="23.25" hidden="1" customHeight="1">
      <c r="A1741" s="29" t="s">
        <v>334</v>
      </c>
      <c r="B1741" s="302" t="s">
        <v>1809</v>
      </c>
      <c r="D1741" s="29" t="str">
        <f t="shared" si="76"/>
        <v/>
      </c>
      <c r="E1741" s="291"/>
      <c r="F1741" s="291"/>
    </row>
    <row r="1742" spans="1:6" ht="23.25" hidden="1" customHeight="1">
      <c r="A1742" s="29" t="s">
        <v>334</v>
      </c>
      <c r="B1742" s="302" t="s">
        <v>1810</v>
      </c>
      <c r="C1742" s="29" t="str">
        <f t="shared" si="77"/>
        <v>6121　　自動販売機による小売業</v>
      </c>
      <c r="D1742" s="29" t="str">
        <f t="shared" si="76"/>
        <v>6121　自動販売機による小売業</v>
      </c>
      <c r="E1742" s="291" t="str">
        <f t="shared" si="75"/>
        <v>、6121　自動販売機による小売業</v>
      </c>
      <c r="F1742" s="291"/>
    </row>
    <row r="1743" spans="1:6" ht="23.25" hidden="1" customHeight="1">
      <c r="A1743" s="29" t="s">
        <v>334</v>
      </c>
      <c r="B1743" s="302" t="s">
        <v>1811</v>
      </c>
      <c r="D1743" s="29" t="str">
        <f t="shared" si="76"/>
        <v/>
      </c>
      <c r="E1743" s="291"/>
      <c r="F1743" s="291"/>
    </row>
    <row r="1744" spans="1:6" ht="23.25" hidden="1" customHeight="1">
      <c r="A1744" s="29" t="s">
        <v>334</v>
      </c>
      <c r="B1744" s="302" t="s">
        <v>1812</v>
      </c>
      <c r="C1744" s="29" t="str">
        <f t="shared" si="77"/>
        <v>6199　　その他の無店舗小売業</v>
      </c>
      <c r="D1744" s="29" t="str">
        <f t="shared" si="76"/>
        <v>6199　その他の無店舗小売業</v>
      </c>
      <c r="E1744" s="291" t="str">
        <f t="shared" si="75"/>
        <v>、6199　その他の無店舗小売業</v>
      </c>
      <c r="F1744" s="291"/>
    </row>
    <row r="1745" spans="1:6" ht="23.25" hidden="1" customHeight="1">
      <c r="A1745" s="29" t="s">
        <v>334</v>
      </c>
      <c r="B1745" s="291"/>
      <c r="C1745" s="29" t="str">
        <f t="shared" si="77"/>
        <v/>
      </c>
      <c r="D1745" s="29" t="str">
        <f t="shared" si="76"/>
        <v/>
      </c>
      <c r="E1745" s="291"/>
      <c r="F1745" s="291"/>
    </row>
    <row r="1746" spans="1:6" ht="23.25" hidden="1" customHeight="1">
      <c r="A1746" s="29" t="s">
        <v>334</v>
      </c>
      <c r="B1746" s="300" t="s">
        <v>379</v>
      </c>
      <c r="D1746" s="29" t="str">
        <f t="shared" si="76"/>
        <v/>
      </c>
      <c r="E1746" s="291"/>
      <c r="F1746" s="291"/>
    </row>
    <row r="1747" spans="1:6" ht="23.25" hidden="1" customHeight="1">
      <c r="A1747" s="29" t="s">
        <v>334</v>
      </c>
      <c r="B1747" s="301"/>
      <c r="C1747" s="29" t="str">
        <f t="shared" si="77"/>
        <v/>
      </c>
      <c r="D1747" s="29" t="str">
        <f t="shared" si="76"/>
        <v/>
      </c>
      <c r="E1747" s="291"/>
      <c r="F1747" s="291"/>
    </row>
    <row r="1748" spans="1:6" ht="23.25" hidden="1" customHeight="1">
      <c r="A1748" s="29" t="s">
        <v>334</v>
      </c>
      <c r="B1748" s="301"/>
      <c r="C1748" s="29" t="str">
        <f t="shared" si="77"/>
        <v/>
      </c>
      <c r="D1748" s="29" t="str">
        <f t="shared" si="76"/>
        <v/>
      </c>
      <c r="E1748" s="291"/>
      <c r="F1748" s="291"/>
    </row>
    <row r="1749" spans="1:6" ht="23.25" hidden="1" customHeight="1">
      <c r="A1749" s="29" t="s">
        <v>334</v>
      </c>
      <c r="B1749" s="290" t="s">
        <v>1813</v>
      </c>
      <c r="C1749" s="29" t="str">
        <f t="shared" si="77"/>
        <v>金融業，保険業（詳細：PDF形式）</v>
      </c>
      <c r="D1749" s="29" t="str">
        <f t="shared" si="76"/>
        <v>金融業，保険業（詳細：PDF形式）</v>
      </c>
      <c r="E1749" s="291" t="str">
        <f t="shared" si="75"/>
        <v>、金融業，保険業（詳細：PDF形式）</v>
      </c>
      <c r="F1749" s="291"/>
    </row>
    <row r="1750" spans="1:6" ht="23.25" hidden="1" customHeight="1">
      <c r="A1750" s="29" t="s">
        <v>334</v>
      </c>
      <c r="B1750" s="291"/>
      <c r="C1750" s="29" t="str">
        <f t="shared" si="77"/>
        <v/>
      </c>
      <c r="D1750" s="29" t="str">
        <f t="shared" si="76"/>
        <v/>
      </c>
      <c r="E1750" s="291"/>
      <c r="F1750" s="291"/>
    </row>
    <row r="1751" spans="1:6" ht="23.25" hidden="1" customHeight="1">
      <c r="A1751" s="29" t="s">
        <v>334</v>
      </c>
      <c r="B1751" s="302" t="s">
        <v>1814</v>
      </c>
      <c r="C1751" s="29" t="str">
        <f t="shared" si="77"/>
        <v>銀行業</v>
      </c>
      <c r="D1751" s="29" t="str">
        <f t="shared" si="76"/>
        <v>銀行業</v>
      </c>
      <c r="E1751" s="291" t="str">
        <f t="shared" si="75"/>
        <v>、銀行業</v>
      </c>
      <c r="F1751" s="291"/>
    </row>
    <row r="1752" spans="1:6" ht="23.25" hidden="1" customHeight="1">
      <c r="A1752" s="29" t="s">
        <v>334</v>
      </c>
      <c r="B1752" s="291"/>
      <c r="C1752" s="29" t="str">
        <f t="shared" si="77"/>
        <v/>
      </c>
      <c r="D1752" s="29" t="str">
        <f t="shared" si="76"/>
        <v/>
      </c>
      <c r="E1752" s="291"/>
      <c r="F1752" s="291"/>
    </row>
    <row r="1753" spans="1:6" ht="23.25" hidden="1" customHeight="1">
      <c r="A1753" s="29" t="s">
        <v>334</v>
      </c>
      <c r="B1753" s="303" t="s">
        <v>1815</v>
      </c>
      <c r="C1753" s="294"/>
      <c r="D1753" s="294" t="str">
        <f t="shared" si="76"/>
        <v/>
      </c>
      <c r="E1753" s="296"/>
      <c r="F1753" s="296" t="str">
        <f>E1753&amp;E1754&amp;E1755&amp;E1756&amp;E1757&amp;E1758&amp;E1759&amp;E1760&amp;E1761&amp;E1762</f>
        <v>、6200　主として管理事務を行う本社等（62銀行業）、6209　その他の管理，補助的経済活動を行う事業所（62銀行業）、6211　中央銀行、6221　普通銀行、6222　郵便貯金銀行、6223　信託銀行、6229　その他の銀行</v>
      </c>
    </row>
    <row r="1754" spans="1:6" ht="23.25" hidden="1" customHeight="1">
      <c r="A1754" s="29" t="s">
        <v>334</v>
      </c>
      <c r="B1754" s="302" t="s">
        <v>1816</v>
      </c>
      <c r="C1754" s="29" t="str">
        <f t="shared" si="77"/>
        <v>6200　　主として管理事務を行う本社等（62銀行業）</v>
      </c>
      <c r="D1754" s="29" t="str">
        <f t="shared" si="76"/>
        <v>6200　主として管理事務を行う本社等（62銀行業）</v>
      </c>
      <c r="E1754" s="291" t="str">
        <f t="shared" si="75"/>
        <v>、6200　主として管理事務を行う本社等（62銀行業）</v>
      </c>
      <c r="F1754" s="291"/>
    </row>
    <row r="1755" spans="1:6" ht="23.25" hidden="1" customHeight="1">
      <c r="A1755" s="29" t="s">
        <v>334</v>
      </c>
      <c r="B1755" s="302" t="s">
        <v>1817</v>
      </c>
      <c r="C1755" s="29" t="str">
        <f t="shared" si="77"/>
        <v>6209　　その他の管理，補助的経済活動を行う事業所（62銀行業）</v>
      </c>
      <c r="D1755" s="29" t="str">
        <f t="shared" si="76"/>
        <v>6209　その他の管理，補助的経済活動を行う事業所（62銀行業）</v>
      </c>
      <c r="E1755" s="291" t="str">
        <f t="shared" si="75"/>
        <v>、6209　その他の管理，補助的経済活動を行う事業所（62銀行業）</v>
      </c>
      <c r="F1755" s="291"/>
    </row>
    <row r="1756" spans="1:6" ht="23.25" hidden="1" customHeight="1">
      <c r="A1756" s="29" t="s">
        <v>334</v>
      </c>
      <c r="B1756" s="302" t="s">
        <v>1818</v>
      </c>
      <c r="D1756" s="29" t="str">
        <f t="shared" si="76"/>
        <v/>
      </c>
      <c r="E1756" s="291"/>
      <c r="F1756" s="291"/>
    </row>
    <row r="1757" spans="1:6" ht="23.25" hidden="1" customHeight="1">
      <c r="A1757" s="29" t="s">
        <v>334</v>
      </c>
      <c r="B1757" s="302" t="s">
        <v>1819</v>
      </c>
      <c r="C1757" s="29" t="str">
        <f t="shared" si="77"/>
        <v>6211　　中央銀行</v>
      </c>
      <c r="D1757" s="29" t="str">
        <f t="shared" si="76"/>
        <v>6211　中央銀行</v>
      </c>
      <c r="E1757" s="291" t="str">
        <f t="shared" si="75"/>
        <v>、6211　中央銀行</v>
      </c>
      <c r="F1757" s="291"/>
    </row>
    <row r="1758" spans="1:6" ht="23.25" hidden="1" customHeight="1">
      <c r="A1758" s="29" t="s">
        <v>334</v>
      </c>
      <c r="B1758" s="302" t="s">
        <v>1820</v>
      </c>
      <c r="D1758" s="29" t="str">
        <f t="shared" si="76"/>
        <v/>
      </c>
      <c r="E1758" s="291"/>
      <c r="F1758" s="291"/>
    </row>
    <row r="1759" spans="1:6" ht="23.25" hidden="1" customHeight="1">
      <c r="A1759" s="29" t="s">
        <v>334</v>
      </c>
      <c r="B1759" s="302" t="s">
        <v>1821</v>
      </c>
      <c r="C1759" s="29" t="str">
        <f t="shared" si="77"/>
        <v>6221　　普通銀行</v>
      </c>
      <c r="D1759" s="29" t="str">
        <f t="shared" si="76"/>
        <v>6221　普通銀行</v>
      </c>
      <c r="E1759" s="291" t="str">
        <f t="shared" si="75"/>
        <v>、6221　普通銀行</v>
      </c>
      <c r="F1759" s="291"/>
    </row>
    <row r="1760" spans="1:6" ht="23.25" hidden="1" customHeight="1">
      <c r="A1760" s="29" t="s">
        <v>334</v>
      </c>
      <c r="B1760" s="302" t="s">
        <v>1822</v>
      </c>
      <c r="C1760" s="29" t="str">
        <f t="shared" si="77"/>
        <v>6222　　郵便貯金銀行</v>
      </c>
      <c r="D1760" s="29" t="str">
        <f t="shared" si="76"/>
        <v>6222　郵便貯金銀行</v>
      </c>
      <c r="E1760" s="291" t="str">
        <f t="shared" si="75"/>
        <v>、6222　郵便貯金銀行</v>
      </c>
      <c r="F1760" s="291"/>
    </row>
    <row r="1761" spans="1:6" ht="23.25" hidden="1" customHeight="1">
      <c r="A1761" s="29" t="s">
        <v>334</v>
      </c>
      <c r="B1761" s="302" t="s">
        <v>1823</v>
      </c>
      <c r="C1761" s="29" t="str">
        <f t="shared" si="77"/>
        <v>6223　　信託銀行</v>
      </c>
      <c r="D1761" s="29" t="str">
        <f t="shared" si="76"/>
        <v>6223　信託銀行</v>
      </c>
      <c r="E1761" s="291" t="str">
        <f t="shared" si="75"/>
        <v>、6223　信託銀行</v>
      </c>
      <c r="F1761" s="291"/>
    </row>
    <row r="1762" spans="1:6" ht="23.25" hidden="1" customHeight="1">
      <c r="A1762" s="29" t="s">
        <v>334</v>
      </c>
      <c r="B1762" s="302" t="s">
        <v>1824</v>
      </c>
      <c r="C1762" s="29" t="str">
        <f t="shared" si="77"/>
        <v>6229　　その他の銀行</v>
      </c>
      <c r="D1762" s="29" t="str">
        <f t="shared" si="76"/>
        <v>6229　その他の銀行</v>
      </c>
      <c r="E1762" s="291" t="str">
        <f t="shared" si="75"/>
        <v>、6229　その他の銀行</v>
      </c>
      <c r="F1762" s="291"/>
    </row>
    <row r="1763" spans="1:6" ht="23.25" hidden="1" customHeight="1">
      <c r="A1763" s="29" t="s">
        <v>334</v>
      </c>
      <c r="B1763" s="291"/>
      <c r="C1763" s="29" t="str">
        <f t="shared" si="77"/>
        <v/>
      </c>
      <c r="D1763" s="29" t="str">
        <f t="shared" si="76"/>
        <v/>
      </c>
      <c r="E1763" s="291"/>
      <c r="F1763" s="291"/>
    </row>
    <row r="1764" spans="1:6" ht="23.25" hidden="1" customHeight="1">
      <c r="A1764" s="29" t="s">
        <v>334</v>
      </c>
      <c r="B1764" s="302" t="s">
        <v>1825</v>
      </c>
      <c r="C1764" s="29" t="str">
        <f t="shared" si="77"/>
        <v>協同組織金融業</v>
      </c>
      <c r="D1764" s="29" t="str">
        <f t="shared" si="76"/>
        <v>協同組織金融業</v>
      </c>
      <c r="E1764" s="291" t="str">
        <f t="shared" si="75"/>
        <v>、協同組織金融業</v>
      </c>
      <c r="F1764" s="291"/>
    </row>
    <row r="1765" spans="1:6" ht="23.25" hidden="1" customHeight="1">
      <c r="A1765" s="29" t="s">
        <v>334</v>
      </c>
      <c r="B1765" s="291"/>
      <c r="C1765" s="29" t="str">
        <f t="shared" si="77"/>
        <v/>
      </c>
      <c r="D1765" s="29" t="str">
        <f t="shared" si="76"/>
        <v/>
      </c>
      <c r="E1765" s="291"/>
      <c r="F1765" s="291"/>
    </row>
    <row r="1766" spans="1:6" ht="23.25" hidden="1" customHeight="1">
      <c r="A1766" s="29" t="s">
        <v>334</v>
      </c>
      <c r="B1766" s="303" t="s">
        <v>1826</v>
      </c>
      <c r="C1766" s="294"/>
      <c r="D1766" s="294" t="str">
        <f t="shared" si="76"/>
        <v/>
      </c>
      <c r="E1766" s="296"/>
      <c r="F1766" s="296" t="str">
        <f>E1766&amp;E1767&amp;E1768&amp;E1769&amp;E1770&amp;E1771&amp;E1772&amp;E1773&amp;E1774&amp;E1775&amp;E1776&amp;E1777&amp;E1778&amp;E1779</f>
        <v>、6300　主として管理事務を行う本社等（63協同組織金融業）、6309　その他の管理，補助的経済活動を行う事業所（63協同組織金融業）、6311　信用金庫・同連合会、6312　信用協同組合・同連合会、6313　商工組合中央金庫、6314　労働金庫・同連合会、6321　農林中央金庫、6322　信用農業協同組合連合会、6323　信用漁業協同組合連合会，信用水産加工業協同組合連合会、6324　農業協同組合、6325　漁業協同組合，水産加工業協同組合</v>
      </c>
    </row>
    <row r="1767" spans="1:6" ht="23.25" hidden="1" customHeight="1">
      <c r="A1767" s="29" t="s">
        <v>334</v>
      </c>
      <c r="B1767" s="302" t="s">
        <v>1827</v>
      </c>
      <c r="C1767" s="29" t="str">
        <f t="shared" si="77"/>
        <v>6300　　主として管理事務を行う本社等（63協同組織金融業）</v>
      </c>
      <c r="D1767" s="29" t="str">
        <f t="shared" si="76"/>
        <v>6300　主として管理事務を行う本社等（63協同組織金融業）</v>
      </c>
      <c r="E1767" s="291" t="str">
        <f t="shared" si="75"/>
        <v>、6300　主として管理事務を行う本社等（63協同組織金融業）</v>
      </c>
      <c r="F1767" s="291"/>
    </row>
    <row r="1768" spans="1:6" ht="23.25" hidden="1" customHeight="1">
      <c r="A1768" s="29" t="s">
        <v>334</v>
      </c>
      <c r="B1768" s="302" t="s">
        <v>1828</v>
      </c>
      <c r="C1768" s="29" t="str">
        <f t="shared" si="77"/>
        <v>6309　　その他の管理，補助的経済活動を行う事業所（63協同組織金融業）</v>
      </c>
      <c r="D1768" s="29" t="str">
        <f t="shared" si="76"/>
        <v>6309　その他の管理，補助的経済活動を行う事業所（63協同組織金融業）</v>
      </c>
      <c r="E1768" s="291" t="str">
        <f t="shared" si="75"/>
        <v>、6309　その他の管理，補助的経済活動を行う事業所（63協同組織金融業）</v>
      </c>
      <c r="F1768" s="291"/>
    </row>
    <row r="1769" spans="1:6" ht="23.25" hidden="1" customHeight="1">
      <c r="A1769" s="29" t="s">
        <v>334</v>
      </c>
      <c r="B1769" s="302" t="s">
        <v>1829</v>
      </c>
      <c r="D1769" s="29" t="str">
        <f t="shared" si="76"/>
        <v/>
      </c>
      <c r="E1769" s="291"/>
      <c r="F1769" s="291"/>
    </row>
    <row r="1770" spans="1:6" ht="23.25" hidden="1" customHeight="1">
      <c r="A1770" s="29" t="s">
        <v>334</v>
      </c>
      <c r="B1770" s="302" t="s">
        <v>1830</v>
      </c>
      <c r="C1770" s="29" t="str">
        <f t="shared" si="77"/>
        <v>6311　　信用金庫・同連合会</v>
      </c>
      <c r="D1770" s="29" t="str">
        <f t="shared" si="76"/>
        <v>6311　信用金庫・同連合会</v>
      </c>
      <c r="E1770" s="291" t="str">
        <f t="shared" si="75"/>
        <v>、6311　信用金庫・同連合会</v>
      </c>
      <c r="F1770" s="291"/>
    </row>
    <row r="1771" spans="1:6" ht="23.25" hidden="1" customHeight="1">
      <c r="A1771" s="29" t="s">
        <v>334</v>
      </c>
      <c r="B1771" s="302" t="s">
        <v>1831</v>
      </c>
      <c r="C1771" s="29" t="str">
        <f t="shared" si="77"/>
        <v>6312　　信用協同組合・同連合会</v>
      </c>
      <c r="D1771" s="29" t="str">
        <f t="shared" si="76"/>
        <v>6312　信用協同組合・同連合会</v>
      </c>
      <c r="E1771" s="291" t="str">
        <f t="shared" si="75"/>
        <v>、6312　信用協同組合・同連合会</v>
      </c>
      <c r="F1771" s="291"/>
    </row>
    <row r="1772" spans="1:6" ht="23.25" hidden="1" customHeight="1">
      <c r="A1772" s="29" t="s">
        <v>334</v>
      </c>
      <c r="B1772" s="302" t="s">
        <v>1832</v>
      </c>
      <c r="C1772" s="29" t="str">
        <f t="shared" si="77"/>
        <v>6313　　商工組合中央金庫</v>
      </c>
      <c r="D1772" s="29" t="str">
        <f t="shared" si="76"/>
        <v>6313　商工組合中央金庫</v>
      </c>
      <c r="E1772" s="291" t="str">
        <f t="shared" si="75"/>
        <v>、6313　商工組合中央金庫</v>
      </c>
      <c r="F1772" s="291"/>
    </row>
    <row r="1773" spans="1:6" ht="23.25" hidden="1" customHeight="1">
      <c r="A1773" s="29" t="s">
        <v>334</v>
      </c>
      <c r="B1773" s="302" t="s">
        <v>1833</v>
      </c>
      <c r="C1773" s="29" t="str">
        <f t="shared" si="77"/>
        <v>6314　　労働金庫・同連合会</v>
      </c>
      <c r="D1773" s="29" t="str">
        <f t="shared" si="76"/>
        <v>6314　労働金庫・同連合会</v>
      </c>
      <c r="E1773" s="291" t="str">
        <f t="shared" si="75"/>
        <v>、6314　労働金庫・同連合会</v>
      </c>
      <c r="F1773" s="291"/>
    </row>
    <row r="1774" spans="1:6" ht="23.25" hidden="1" customHeight="1">
      <c r="A1774" s="29" t="s">
        <v>334</v>
      </c>
      <c r="B1774" s="302" t="s">
        <v>1834</v>
      </c>
      <c r="D1774" s="29" t="str">
        <f t="shared" si="76"/>
        <v/>
      </c>
      <c r="E1774" s="291"/>
      <c r="F1774" s="291"/>
    </row>
    <row r="1775" spans="1:6" ht="23.25" hidden="1" customHeight="1">
      <c r="A1775" s="29" t="s">
        <v>334</v>
      </c>
      <c r="B1775" s="302" t="s">
        <v>1835</v>
      </c>
      <c r="C1775" s="29" t="str">
        <f t="shared" si="77"/>
        <v>6321　　農林中央金庫</v>
      </c>
      <c r="D1775" s="29" t="str">
        <f t="shared" si="76"/>
        <v>6321　農林中央金庫</v>
      </c>
      <c r="E1775" s="291" t="str">
        <f t="shared" ref="E1775:E1838" si="78">A1775&amp;D1775</f>
        <v>、6321　農林中央金庫</v>
      </c>
      <c r="F1775" s="291"/>
    </row>
    <row r="1776" spans="1:6" ht="23.25" hidden="1" customHeight="1">
      <c r="A1776" s="29" t="s">
        <v>334</v>
      </c>
      <c r="B1776" s="302" t="s">
        <v>1836</v>
      </c>
      <c r="C1776" s="29" t="str">
        <f t="shared" si="77"/>
        <v>6322　　信用農業協同組合連合会</v>
      </c>
      <c r="D1776" s="29" t="str">
        <f t="shared" si="76"/>
        <v>6322　信用農業協同組合連合会</v>
      </c>
      <c r="E1776" s="291" t="str">
        <f t="shared" si="78"/>
        <v>、6322　信用農業協同組合連合会</v>
      </c>
      <c r="F1776" s="291"/>
    </row>
    <row r="1777" spans="1:6" ht="23.25" hidden="1" customHeight="1">
      <c r="A1777" s="29" t="s">
        <v>334</v>
      </c>
      <c r="B1777" s="302" t="s">
        <v>1837</v>
      </c>
      <c r="C1777" s="29" t="str">
        <f t="shared" si="77"/>
        <v>6323　　信用漁業協同組合連合会，信用水産加工業協同組合連合会</v>
      </c>
      <c r="D1777" s="29" t="str">
        <f t="shared" si="76"/>
        <v>6323　信用漁業協同組合連合会，信用水産加工業協同組合連合会</v>
      </c>
      <c r="E1777" s="291" t="str">
        <f t="shared" si="78"/>
        <v>、6323　信用漁業協同組合連合会，信用水産加工業協同組合連合会</v>
      </c>
      <c r="F1777" s="291"/>
    </row>
    <row r="1778" spans="1:6" ht="23.25" hidden="1" customHeight="1">
      <c r="A1778" s="29" t="s">
        <v>334</v>
      </c>
      <c r="B1778" s="302" t="s">
        <v>1838</v>
      </c>
      <c r="C1778" s="29" t="str">
        <f t="shared" si="77"/>
        <v>6324　　農業協同組合</v>
      </c>
      <c r="D1778" s="29" t="str">
        <f t="shared" si="76"/>
        <v>6324　農業協同組合</v>
      </c>
      <c r="E1778" s="291" t="str">
        <f t="shared" si="78"/>
        <v>、6324　農業協同組合</v>
      </c>
      <c r="F1778" s="291"/>
    </row>
    <row r="1779" spans="1:6" ht="23.25" hidden="1" customHeight="1">
      <c r="A1779" s="29" t="s">
        <v>334</v>
      </c>
      <c r="B1779" s="302" t="s">
        <v>1839</v>
      </c>
      <c r="C1779" s="29" t="str">
        <f t="shared" si="77"/>
        <v>6325　　漁業協同組合，水産加工業協同組合</v>
      </c>
      <c r="D1779" s="29" t="str">
        <f t="shared" si="76"/>
        <v>6325　漁業協同組合，水産加工業協同組合</v>
      </c>
      <c r="E1779" s="291" t="str">
        <f t="shared" si="78"/>
        <v>、6325　漁業協同組合，水産加工業協同組合</v>
      </c>
      <c r="F1779" s="291"/>
    </row>
    <row r="1780" spans="1:6" ht="23.25" hidden="1" customHeight="1">
      <c r="A1780" s="29" t="s">
        <v>334</v>
      </c>
      <c r="B1780" s="291"/>
      <c r="C1780" s="29" t="str">
        <f t="shared" si="77"/>
        <v/>
      </c>
      <c r="D1780" s="29" t="str">
        <f t="shared" si="76"/>
        <v/>
      </c>
      <c r="E1780" s="291"/>
      <c r="F1780" s="291"/>
    </row>
    <row r="1781" spans="1:6" ht="23.25" hidden="1" customHeight="1">
      <c r="A1781" s="29" t="s">
        <v>334</v>
      </c>
      <c r="B1781" s="302" t="s">
        <v>1840</v>
      </c>
      <c r="C1781" s="29" t="str">
        <f t="shared" si="77"/>
        <v>貸金業，クレジットカード業等非預金信用機関</v>
      </c>
      <c r="D1781" s="29" t="str">
        <f t="shared" ref="D1781:D1844" si="79">TRIM(C1781)</f>
        <v>貸金業，クレジットカード業等非預金信用機関</v>
      </c>
      <c r="E1781" s="291" t="str">
        <f t="shared" si="78"/>
        <v>、貸金業，クレジットカード業等非預金信用機関</v>
      </c>
      <c r="F1781" s="291"/>
    </row>
    <row r="1782" spans="1:6" ht="23.25" hidden="1" customHeight="1">
      <c r="A1782" s="29" t="s">
        <v>334</v>
      </c>
      <c r="B1782" s="291"/>
      <c r="C1782" s="29" t="str">
        <f t="shared" si="77"/>
        <v/>
      </c>
      <c r="D1782" s="29" t="str">
        <f t="shared" si="79"/>
        <v/>
      </c>
      <c r="E1782" s="291"/>
      <c r="F1782" s="291"/>
    </row>
    <row r="1783" spans="1:6" ht="23.25" hidden="1" customHeight="1">
      <c r="A1783" s="29" t="s">
        <v>334</v>
      </c>
      <c r="B1783" s="303" t="s">
        <v>1841</v>
      </c>
      <c r="C1783" s="294"/>
      <c r="D1783" s="294" t="str">
        <f t="shared" si="79"/>
        <v/>
      </c>
      <c r="E1783" s="296"/>
      <c r="F1783" s="296" t="str">
        <f>E1783&amp;E1784&amp;E1785&amp;E1786&amp;E1787&amp;E1788&amp;E1789&amp;E1790&amp;E1791&amp;E1792&amp;E1793&amp;E1794&amp;E1795&amp;E1796&amp;E1797&amp;E1798</f>
        <v>、6400　主として管理事務を行う本社等、6409　その他の管理，補助的経済活動を行う事業所、6411　消費者向け貸金業、6412　事業者向け貸金業、6421　質屋、6431　クレジットカード業、6432　割賦金融業、6491　政府関係金融機関、6492　住宅専門金融業、6493　証券金融業、6499　他に分類されない非預金信用機関</v>
      </c>
    </row>
    <row r="1784" spans="1:6" ht="23.25" hidden="1" customHeight="1">
      <c r="A1784" s="29" t="s">
        <v>334</v>
      </c>
      <c r="B1784" s="302" t="s">
        <v>1842</v>
      </c>
      <c r="C1784" s="29" t="str">
        <f t="shared" ref="C1784:C1847" si="80">MID(B1784,7,50)</f>
        <v>6400　　主として管理事務を行う本社等</v>
      </c>
      <c r="D1784" s="29" t="str">
        <f t="shared" si="79"/>
        <v>6400　主として管理事務を行う本社等</v>
      </c>
      <c r="E1784" s="291" t="str">
        <f t="shared" si="78"/>
        <v>、6400　主として管理事務を行う本社等</v>
      </c>
      <c r="F1784" s="291"/>
    </row>
    <row r="1785" spans="1:6" ht="23.25" hidden="1" customHeight="1">
      <c r="A1785" s="29" t="s">
        <v>334</v>
      </c>
      <c r="B1785" s="302" t="s">
        <v>1843</v>
      </c>
      <c r="C1785" s="29" t="str">
        <f t="shared" si="80"/>
        <v>6409　　その他の管理，補助的経済活動を行う事業所</v>
      </c>
      <c r="D1785" s="29" t="str">
        <f t="shared" si="79"/>
        <v>6409　その他の管理，補助的経済活動を行う事業所</v>
      </c>
      <c r="E1785" s="291" t="str">
        <f t="shared" si="78"/>
        <v>、6409　その他の管理，補助的経済活動を行う事業所</v>
      </c>
      <c r="F1785" s="291"/>
    </row>
    <row r="1786" spans="1:6" ht="23.25" hidden="1" customHeight="1">
      <c r="A1786" s="29" t="s">
        <v>334</v>
      </c>
      <c r="B1786" s="302" t="s">
        <v>1844</v>
      </c>
      <c r="D1786" s="29" t="str">
        <f t="shared" si="79"/>
        <v/>
      </c>
      <c r="E1786" s="291"/>
      <c r="F1786" s="291"/>
    </row>
    <row r="1787" spans="1:6" ht="23.25" hidden="1" customHeight="1">
      <c r="A1787" s="29" t="s">
        <v>334</v>
      </c>
      <c r="B1787" s="302" t="s">
        <v>1845</v>
      </c>
      <c r="C1787" s="29" t="str">
        <f t="shared" si="80"/>
        <v>6411　　消費者向け貸金業</v>
      </c>
      <c r="D1787" s="29" t="str">
        <f t="shared" si="79"/>
        <v>6411　消費者向け貸金業</v>
      </c>
      <c r="E1787" s="291" t="str">
        <f t="shared" si="78"/>
        <v>、6411　消費者向け貸金業</v>
      </c>
      <c r="F1787" s="291"/>
    </row>
    <row r="1788" spans="1:6" ht="23.25" hidden="1" customHeight="1">
      <c r="A1788" s="29" t="s">
        <v>334</v>
      </c>
      <c r="B1788" s="302" t="s">
        <v>1846</v>
      </c>
      <c r="C1788" s="29" t="str">
        <f t="shared" si="80"/>
        <v>6412　　事業者向け貸金業</v>
      </c>
      <c r="D1788" s="29" t="str">
        <f t="shared" si="79"/>
        <v>6412　事業者向け貸金業</v>
      </c>
      <c r="E1788" s="291" t="str">
        <f t="shared" si="78"/>
        <v>、6412　事業者向け貸金業</v>
      </c>
      <c r="F1788" s="291"/>
    </row>
    <row r="1789" spans="1:6" ht="23.25" hidden="1" customHeight="1">
      <c r="A1789" s="29" t="s">
        <v>334</v>
      </c>
      <c r="B1789" s="302" t="s">
        <v>1847</v>
      </c>
      <c r="D1789" s="29" t="str">
        <f t="shared" si="79"/>
        <v/>
      </c>
      <c r="E1789" s="291"/>
      <c r="F1789" s="291"/>
    </row>
    <row r="1790" spans="1:6" ht="23.25" hidden="1" customHeight="1">
      <c r="A1790" s="29" t="s">
        <v>334</v>
      </c>
      <c r="B1790" s="302" t="s">
        <v>1848</v>
      </c>
      <c r="C1790" s="29" t="str">
        <f t="shared" si="80"/>
        <v>6421　　質屋</v>
      </c>
      <c r="D1790" s="29" t="str">
        <f t="shared" si="79"/>
        <v>6421　質屋</v>
      </c>
      <c r="E1790" s="291" t="str">
        <f t="shared" si="78"/>
        <v>、6421　質屋</v>
      </c>
      <c r="F1790" s="291"/>
    </row>
    <row r="1791" spans="1:6" ht="23.25" hidden="1" customHeight="1">
      <c r="A1791" s="29" t="s">
        <v>334</v>
      </c>
      <c r="B1791" s="302" t="s">
        <v>1849</v>
      </c>
      <c r="D1791" s="29" t="str">
        <f t="shared" si="79"/>
        <v/>
      </c>
      <c r="E1791" s="291"/>
      <c r="F1791" s="291"/>
    </row>
    <row r="1792" spans="1:6" ht="23.25" hidden="1" customHeight="1">
      <c r="A1792" s="29" t="s">
        <v>334</v>
      </c>
      <c r="B1792" s="302" t="s">
        <v>1850</v>
      </c>
      <c r="C1792" s="29" t="str">
        <f t="shared" si="80"/>
        <v>6431　　クレジットカード業</v>
      </c>
      <c r="D1792" s="29" t="str">
        <f t="shared" si="79"/>
        <v>6431　クレジットカード業</v>
      </c>
      <c r="E1792" s="291" t="str">
        <f t="shared" si="78"/>
        <v>、6431　クレジットカード業</v>
      </c>
      <c r="F1792" s="291"/>
    </row>
    <row r="1793" spans="1:6" ht="23.25" hidden="1" customHeight="1">
      <c r="A1793" s="29" t="s">
        <v>334</v>
      </c>
      <c r="B1793" s="302" t="s">
        <v>1851</v>
      </c>
      <c r="C1793" s="29" t="str">
        <f t="shared" si="80"/>
        <v>6432　　割賦金融業</v>
      </c>
      <c r="D1793" s="29" t="str">
        <f t="shared" si="79"/>
        <v>6432　割賦金融業</v>
      </c>
      <c r="E1793" s="291" t="str">
        <f t="shared" si="78"/>
        <v>、6432　割賦金融業</v>
      </c>
      <c r="F1793" s="291"/>
    </row>
    <row r="1794" spans="1:6" ht="23.25" hidden="1" customHeight="1">
      <c r="A1794" s="29" t="s">
        <v>334</v>
      </c>
      <c r="B1794" s="302" t="s">
        <v>1852</v>
      </c>
      <c r="D1794" s="29" t="str">
        <f t="shared" si="79"/>
        <v/>
      </c>
      <c r="E1794" s="291"/>
      <c r="F1794" s="291"/>
    </row>
    <row r="1795" spans="1:6" ht="23.25" hidden="1" customHeight="1">
      <c r="A1795" s="29" t="s">
        <v>334</v>
      </c>
      <c r="B1795" s="302" t="s">
        <v>1853</v>
      </c>
      <c r="C1795" s="29" t="str">
        <f t="shared" si="80"/>
        <v>6491　　政府関係金融機関</v>
      </c>
      <c r="D1795" s="29" t="str">
        <f t="shared" si="79"/>
        <v>6491　政府関係金融機関</v>
      </c>
      <c r="E1795" s="291" t="str">
        <f t="shared" si="78"/>
        <v>、6491　政府関係金融機関</v>
      </c>
      <c r="F1795" s="291"/>
    </row>
    <row r="1796" spans="1:6" ht="23.25" hidden="1" customHeight="1">
      <c r="A1796" s="29" t="s">
        <v>334</v>
      </c>
      <c r="B1796" s="302" t="s">
        <v>1854</v>
      </c>
      <c r="C1796" s="29" t="str">
        <f t="shared" si="80"/>
        <v>6492　　住宅専門金融業</v>
      </c>
      <c r="D1796" s="29" t="str">
        <f t="shared" si="79"/>
        <v>6492　住宅専門金融業</v>
      </c>
      <c r="E1796" s="291" t="str">
        <f t="shared" si="78"/>
        <v>、6492　住宅専門金融業</v>
      </c>
      <c r="F1796" s="291"/>
    </row>
    <row r="1797" spans="1:6" ht="23.25" hidden="1" customHeight="1">
      <c r="A1797" s="29" t="s">
        <v>334</v>
      </c>
      <c r="B1797" s="302" t="s">
        <v>1855</v>
      </c>
      <c r="C1797" s="29" t="str">
        <f t="shared" si="80"/>
        <v>6493　　証券金融業</v>
      </c>
      <c r="D1797" s="29" t="str">
        <f t="shared" si="79"/>
        <v>6493　証券金融業</v>
      </c>
      <c r="E1797" s="291" t="str">
        <f t="shared" si="78"/>
        <v>、6493　証券金融業</v>
      </c>
      <c r="F1797" s="291"/>
    </row>
    <row r="1798" spans="1:6" ht="23.25" hidden="1" customHeight="1">
      <c r="A1798" s="29" t="s">
        <v>334</v>
      </c>
      <c r="B1798" s="302" t="s">
        <v>1856</v>
      </c>
      <c r="C1798" s="29" t="str">
        <f t="shared" si="80"/>
        <v>6499　　他に分類されない非預金信用機関</v>
      </c>
      <c r="D1798" s="29" t="str">
        <f t="shared" si="79"/>
        <v>6499　他に分類されない非預金信用機関</v>
      </c>
      <c r="E1798" s="291" t="str">
        <f t="shared" si="78"/>
        <v>、6499　他に分類されない非預金信用機関</v>
      </c>
      <c r="F1798" s="291"/>
    </row>
    <row r="1799" spans="1:6" ht="23.25" hidden="1" customHeight="1">
      <c r="A1799" s="29" t="s">
        <v>334</v>
      </c>
      <c r="B1799" s="291"/>
      <c r="C1799" s="29" t="str">
        <f t="shared" si="80"/>
        <v/>
      </c>
      <c r="D1799" s="29" t="str">
        <f t="shared" si="79"/>
        <v/>
      </c>
      <c r="E1799" s="291"/>
      <c r="F1799" s="291"/>
    </row>
    <row r="1800" spans="1:6" ht="23.25" hidden="1" customHeight="1">
      <c r="A1800" s="29" t="s">
        <v>334</v>
      </c>
      <c r="B1800" s="302" t="s">
        <v>1857</v>
      </c>
      <c r="C1800" s="29" t="str">
        <f t="shared" si="80"/>
        <v>金融商品取引業，商品先物取引業</v>
      </c>
      <c r="D1800" s="29" t="str">
        <f t="shared" si="79"/>
        <v>金融商品取引業，商品先物取引業</v>
      </c>
      <c r="E1800" s="291" t="str">
        <f t="shared" si="78"/>
        <v>、金融商品取引業，商品先物取引業</v>
      </c>
      <c r="F1800" s="291"/>
    </row>
    <row r="1801" spans="1:6" ht="23.25" hidden="1" customHeight="1">
      <c r="A1801" s="29" t="s">
        <v>334</v>
      </c>
      <c r="B1801" s="291"/>
      <c r="C1801" s="29" t="str">
        <f t="shared" si="80"/>
        <v/>
      </c>
      <c r="D1801" s="29" t="str">
        <f t="shared" si="79"/>
        <v/>
      </c>
      <c r="E1801" s="291"/>
      <c r="F1801" s="291"/>
    </row>
    <row r="1802" spans="1:6" ht="23.25" hidden="1" customHeight="1">
      <c r="A1802" s="29" t="s">
        <v>334</v>
      </c>
      <c r="B1802" s="303" t="s">
        <v>1858</v>
      </c>
      <c r="C1802" s="294"/>
      <c r="D1802" s="294" t="str">
        <f t="shared" si="79"/>
        <v/>
      </c>
      <c r="E1802" s="296"/>
      <c r="F1802" s="296" t="str">
        <f>E1802&amp;E1803&amp;E1804&amp;E1805&amp;E1806&amp;E1807&amp;E1808&amp;E1809&amp;E1810&amp;E1811&amp;E1812&amp;E1813</f>
        <v>、6500　主として管理事務を行う本社等（65金融商品取引業，商品先物取引業）、6509　その他の管理，補助的経済活動を行う事業所（65金融商品取引業，商品先物取引業）、6511　金融商品取引業（投資助言・代理・運用業，補助的金融商品取引業を除く）、6512　投資助言・代理業、6513　投資運用業、6514　補助的金融商品取引業、6521　国内市場商品先物取引業、6522　商品投資業、6529　その他の商品先物取引業，商品投資業</v>
      </c>
    </row>
    <row r="1803" spans="1:6" ht="23.25" hidden="1" customHeight="1">
      <c r="A1803" s="29" t="s">
        <v>334</v>
      </c>
      <c r="B1803" s="302" t="s">
        <v>1859</v>
      </c>
      <c r="C1803" s="29" t="str">
        <f t="shared" si="80"/>
        <v>6500　　主として管理事務を行う本社等（65金融商品取引業，商品先物取引業）</v>
      </c>
      <c r="D1803" s="29" t="str">
        <f t="shared" si="79"/>
        <v>6500　主として管理事務を行う本社等（65金融商品取引業，商品先物取引業）</v>
      </c>
      <c r="E1803" s="291" t="str">
        <f t="shared" si="78"/>
        <v>、6500　主として管理事務を行う本社等（65金融商品取引業，商品先物取引業）</v>
      </c>
      <c r="F1803" s="291"/>
    </row>
    <row r="1804" spans="1:6" ht="23.25" hidden="1" customHeight="1">
      <c r="A1804" s="29" t="s">
        <v>334</v>
      </c>
      <c r="B1804" s="302" t="s">
        <v>1860</v>
      </c>
      <c r="C1804" s="29" t="str">
        <f t="shared" si="80"/>
        <v>6509　　その他の管理，補助的経済活動を行う事業所（65金融商品取引業，商品先物取引業）</v>
      </c>
      <c r="D1804" s="29" t="str">
        <f t="shared" si="79"/>
        <v>6509　その他の管理，補助的経済活動を行う事業所（65金融商品取引業，商品先物取引業）</v>
      </c>
      <c r="E1804" s="291" t="str">
        <f t="shared" si="78"/>
        <v>、6509　その他の管理，補助的経済活動を行う事業所（65金融商品取引業，商品先物取引業）</v>
      </c>
      <c r="F1804" s="291"/>
    </row>
    <row r="1805" spans="1:6" ht="23.25" hidden="1" customHeight="1">
      <c r="A1805" s="29" t="s">
        <v>334</v>
      </c>
      <c r="B1805" s="302" t="s">
        <v>1861</v>
      </c>
      <c r="D1805" s="29" t="str">
        <f t="shared" si="79"/>
        <v/>
      </c>
      <c r="E1805" s="291"/>
      <c r="F1805" s="291"/>
    </row>
    <row r="1806" spans="1:6" ht="23.25" hidden="1" customHeight="1">
      <c r="A1806" s="29" t="s">
        <v>334</v>
      </c>
      <c r="B1806" s="302" t="s">
        <v>1862</v>
      </c>
      <c r="C1806" s="29" t="str">
        <f t="shared" si="80"/>
        <v>6511　　金融商品取引業（投資助言・代理・運用業，補助的金融商品取引業を除く）</v>
      </c>
      <c r="D1806" s="29" t="str">
        <f t="shared" si="79"/>
        <v>6511　金融商品取引業（投資助言・代理・運用業，補助的金融商品取引業を除く）</v>
      </c>
      <c r="E1806" s="291" t="str">
        <f t="shared" si="78"/>
        <v>、6511　金融商品取引業（投資助言・代理・運用業，補助的金融商品取引業を除く）</v>
      </c>
      <c r="F1806" s="291"/>
    </row>
    <row r="1807" spans="1:6" ht="23.25" hidden="1" customHeight="1">
      <c r="A1807" s="29" t="s">
        <v>334</v>
      </c>
      <c r="B1807" s="302" t="s">
        <v>1863</v>
      </c>
      <c r="C1807" s="29" t="str">
        <f t="shared" si="80"/>
        <v>6512　　投資助言・代理業</v>
      </c>
      <c r="D1807" s="29" t="str">
        <f t="shared" si="79"/>
        <v>6512　投資助言・代理業</v>
      </c>
      <c r="E1807" s="291" t="str">
        <f t="shared" si="78"/>
        <v>、6512　投資助言・代理業</v>
      </c>
      <c r="F1807" s="291"/>
    </row>
    <row r="1808" spans="1:6" ht="23.25" hidden="1" customHeight="1">
      <c r="A1808" s="29" t="s">
        <v>334</v>
      </c>
      <c r="B1808" s="302" t="s">
        <v>1864</v>
      </c>
      <c r="C1808" s="29" t="str">
        <f t="shared" si="80"/>
        <v>6513　　投資運用業</v>
      </c>
      <c r="D1808" s="29" t="str">
        <f t="shared" si="79"/>
        <v>6513　投資運用業</v>
      </c>
      <c r="E1808" s="291" t="str">
        <f t="shared" si="78"/>
        <v>、6513　投資運用業</v>
      </c>
      <c r="F1808" s="291"/>
    </row>
    <row r="1809" spans="1:6" ht="23.25" hidden="1" customHeight="1">
      <c r="A1809" s="29" t="s">
        <v>334</v>
      </c>
      <c r="B1809" s="302" t="s">
        <v>1865</v>
      </c>
      <c r="C1809" s="29" t="str">
        <f t="shared" si="80"/>
        <v>6514　　補助的金融商品取引業</v>
      </c>
      <c r="D1809" s="29" t="str">
        <f t="shared" si="79"/>
        <v>6514　補助的金融商品取引業</v>
      </c>
      <c r="E1809" s="291" t="str">
        <f t="shared" si="78"/>
        <v>、6514　補助的金融商品取引業</v>
      </c>
      <c r="F1809" s="291"/>
    </row>
    <row r="1810" spans="1:6" ht="23.25" hidden="1" customHeight="1">
      <c r="A1810" s="29" t="s">
        <v>334</v>
      </c>
      <c r="B1810" s="302" t="s">
        <v>1866</v>
      </c>
      <c r="D1810" s="29" t="str">
        <f t="shared" si="79"/>
        <v/>
      </c>
      <c r="E1810" s="291"/>
      <c r="F1810" s="291"/>
    </row>
    <row r="1811" spans="1:6" ht="23.25" hidden="1" customHeight="1">
      <c r="A1811" s="29" t="s">
        <v>334</v>
      </c>
      <c r="B1811" s="302" t="s">
        <v>1867</v>
      </c>
      <c r="C1811" s="29" t="str">
        <f t="shared" si="80"/>
        <v>6521　　国内市場商品先物取引業</v>
      </c>
      <c r="D1811" s="29" t="str">
        <f t="shared" si="79"/>
        <v>6521　国内市場商品先物取引業</v>
      </c>
      <c r="E1811" s="291" t="str">
        <f t="shared" si="78"/>
        <v>、6521　国内市場商品先物取引業</v>
      </c>
      <c r="F1811" s="291"/>
    </row>
    <row r="1812" spans="1:6" ht="23.25" hidden="1" customHeight="1">
      <c r="A1812" s="29" t="s">
        <v>334</v>
      </c>
      <c r="B1812" s="302" t="s">
        <v>1868</v>
      </c>
      <c r="C1812" s="29" t="str">
        <f t="shared" si="80"/>
        <v>6522　　商品投資業</v>
      </c>
      <c r="D1812" s="29" t="str">
        <f t="shared" si="79"/>
        <v>6522　商品投資業</v>
      </c>
      <c r="E1812" s="291" t="str">
        <f t="shared" si="78"/>
        <v>、6522　商品投資業</v>
      </c>
      <c r="F1812" s="291"/>
    </row>
    <row r="1813" spans="1:6" ht="23.25" hidden="1" customHeight="1">
      <c r="A1813" s="29" t="s">
        <v>334</v>
      </c>
      <c r="B1813" s="302" t="s">
        <v>1869</v>
      </c>
      <c r="C1813" s="29" t="str">
        <f t="shared" si="80"/>
        <v>6529　　その他の商品先物取引業，商品投資業</v>
      </c>
      <c r="D1813" s="29" t="str">
        <f t="shared" si="79"/>
        <v>6529　その他の商品先物取引業，商品投資業</v>
      </c>
      <c r="E1813" s="291" t="str">
        <f t="shared" si="78"/>
        <v>、6529　その他の商品先物取引業，商品投資業</v>
      </c>
      <c r="F1813" s="291"/>
    </row>
    <row r="1814" spans="1:6" ht="23.25" hidden="1" customHeight="1">
      <c r="A1814" s="29" t="s">
        <v>334</v>
      </c>
      <c r="B1814" s="291"/>
      <c r="C1814" s="29" t="str">
        <f t="shared" si="80"/>
        <v/>
      </c>
      <c r="D1814" s="29" t="str">
        <f t="shared" si="79"/>
        <v/>
      </c>
      <c r="E1814" s="291"/>
      <c r="F1814" s="291"/>
    </row>
    <row r="1815" spans="1:6" ht="23.25" hidden="1" customHeight="1">
      <c r="A1815" s="29" t="s">
        <v>334</v>
      </c>
      <c r="B1815" s="302" t="s">
        <v>1870</v>
      </c>
      <c r="C1815" s="29" t="str">
        <f t="shared" si="80"/>
        <v>補助的金融業等</v>
      </c>
      <c r="D1815" s="29" t="str">
        <f t="shared" si="79"/>
        <v>補助的金融業等</v>
      </c>
      <c r="E1815" s="291" t="str">
        <f t="shared" si="78"/>
        <v>、補助的金融業等</v>
      </c>
      <c r="F1815" s="291"/>
    </row>
    <row r="1816" spans="1:6" ht="23.25" hidden="1" customHeight="1">
      <c r="A1816" s="29" t="s">
        <v>334</v>
      </c>
      <c r="B1816" s="291"/>
      <c r="C1816" s="29" t="str">
        <f t="shared" si="80"/>
        <v/>
      </c>
      <c r="D1816" s="29" t="str">
        <f t="shared" si="79"/>
        <v/>
      </c>
      <c r="E1816" s="291"/>
      <c r="F1816" s="291"/>
    </row>
    <row r="1817" spans="1:6" ht="23.25" hidden="1" customHeight="1">
      <c r="A1817" s="29" t="s">
        <v>334</v>
      </c>
      <c r="B1817" s="303" t="s">
        <v>1871</v>
      </c>
      <c r="C1817" s="294"/>
      <c r="D1817" s="294" t="str">
        <f t="shared" si="79"/>
        <v/>
      </c>
      <c r="E1817" s="296"/>
      <c r="F1817" s="296" t="str">
        <f>E1817&amp;E1818&amp;E1819&amp;E1820&amp;E1821&amp;E1822&amp;E1823&amp;E1824&amp;E1825&amp;E1826&amp;E1827&amp;E1828&amp;E1829&amp;E1830&amp;E1831&amp;E1832&amp;E1833&amp;E1834&amp;E1835&amp;E1836</f>
        <v>、6600　主として管理事務を行う本社等（66補助的金融業等）、6609　その他の管理，補助的経済活動を行う事業所（66補助的金融業等）、6611　短資業、6612　手形交換所、6613　両替業、6614　信用保証機関、6615　信用保証再保険機関、6616　預・貯金等保険機関、6617　金融商品取引所、6618　商品取引所、6619　その他の補助的金融業，金融附帯業、6621　運用型信託業、6622　管理型信託業、6631　金融商品仲介業、6632　信託契約代理業、6639　その他の金融代理業</v>
      </c>
    </row>
    <row r="1818" spans="1:6" ht="23.25" hidden="1" customHeight="1">
      <c r="A1818" s="29" t="s">
        <v>334</v>
      </c>
      <c r="B1818" s="302" t="s">
        <v>1872</v>
      </c>
      <c r="C1818" s="29" t="str">
        <f t="shared" si="80"/>
        <v>6600　　主として管理事務を行う本社等（66補助的金融業等）</v>
      </c>
      <c r="D1818" s="29" t="str">
        <f t="shared" si="79"/>
        <v>6600　主として管理事務を行う本社等（66補助的金融業等）</v>
      </c>
      <c r="E1818" s="291" t="str">
        <f t="shared" si="78"/>
        <v>、6600　主として管理事務を行う本社等（66補助的金融業等）</v>
      </c>
      <c r="F1818" s="291"/>
    </row>
    <row r="1819" spans="1:6" ht="23.25" hidden="1" customHeight="1">
      <c r="A1819" s="29" t="s">
        <v>334</v>
      </c>
      <c r="B1819" s="302" t="s">
        <v>1873</v>
      </c>
      <c r="C1819" s="29" t="str">
        <f t="shared" si="80"/>
        <v>6609　　その他の管理，補助的経済活動を行う事業所（66補助的金融業等）</v>
      </c>
      <c r="D1819" s="29" t="str">
        <f t="shared" si="79"/>
        <v>6609　その他の管理，補助的経済活動を行う事業所（66補助的金融業等）</v>
      </c>
      <c r="E1819" s="291" t="str">
        <f t="shared" si="78"/>
        <v>、6609　その他の管理，補助的経済活動を行う事業所（66補助的金融業等）</v>
      </c>
      <c r="F1819" s="291"/>
    </row>
    <row r="1820" spans="1:6" ht="23.25" hidden="1" customHeight="1">
      <c r="A1820" s="29" t="s">
        <v>334</v>
      </c>
      <c r="B1820" s="302" t="s">
        <v>1874</v>
      </c>
      <c r="D1820" s="29" t="str">
        <f t="shared" si="79"/>
        <v/>
      </c>
      <c r="E1820" s="291"/>
      <c r="F1820" s="291"/>
    </row>
    <row r="1821" spans="1:6" ht="23.25" hidden="1" customHeight="1">
      <c r="A1821" s="29" t="s">
        <v>334</v>
      </c>
      <c r="B1821" s="302" t="s">
        <v>1875</v>
      </c>
      <c r="C1821" s="29" t="str">
        <f t="shared" si="80"/>
        <v>6611　　短資業</v>
      </c>
      <c r="D1821" s="29" t="str">
        <f t="shared" si="79"/>
        <v>6611　短資業</v>
      </c>
      <c r="E1821" s="291" t="str">
        <f t="shared" si="78"/>
        <v>、6611　短資業</v>
      </c>
      <c r="F1821" s="291"/>
    </row>
    <row r="1822" spans="1:6" ht="23.25" hidden="1" customHeight="1">
      <c r="A1822" s="29" t="s">
        <v>334</v>
      </c>
      <c r="B1822" s="302" t="s">
        <v>1876</v>
      </c>
      <c r="C1822" s="29" t="str">
        <f t="shared" si="80"/>
        <v>6612　　手形交換所</v>
      </c>
      <c r="D1822" s="29" t="str">
        <f t="shared" si="79"/>
        <v>6612　手形交換所</v>
      </c>
      <c r="E1822" s="291" t="str">
        <f t="shared" si="78"/>
        <v>、6612　手形交換所</v>
      </c>
      <c r="F1822" s="291"/>
    </row>
    <row r="1823" spans="1:6" ht="23.25" hidden="1" customHeight="1">
      <c r="A1823" s="29" t="s">
        <v>334</v>
      </c>
      <c r="B1823" s="302" t="s">
        <v>1877</v>
      </c>
      <c r="C1823" s="29" t="str">
        <f t="shared" si="80"/>
        <v>6613　　両替業</v>
      </c>
      <c r="D1823" s="29" t="str">
        <f t="shared" si="79"/>
        <v>6613　両替業</v>
      </c>
      <c r="E1823" s="291" t="str">
        <f t="shared" si="78"/>
        <v>、6613　両替業</v>
      </c>
      <c r="F1823" s="291"/>
    </row>
    <row r="1824" spans="1:6" ht="23.25" hidden="1" customHeight="1">
      <c r="A1824" s="29" t="s">
        <v>334</v>
      </c>
      <c r="B1824" s="302" t="s">
        <v>1878</v>
      </c>
      <c r="C1824" s="29" t="str">
        <f t="shared" si="80"/>
        <v>6614　　信用保証機関</v>
      </c>
      <c r="D1824" s="29" t="str">
        <f t="shared" si="79"/>
        <v>6614　信用保証機関</v>
      </c>
      <c r="E1824" s="291" t="str">
        <f t="shared" si="78"/>
        <v>、6614　信用保証機関</v>
      </c>
      <c r="F1824" s="291"/>
    </row>
    <row r="1825" spans="1:6" ht="23.25" hidden="1" customHeight="1">
      <c r="A1825" s="29" t="s">
        <v>334</v>
      </c>
      <c r="B1825" s="302" t="s">
        <v>1879</v>
      </c>
      <c r="C1825" s="29" t="str">
        <f t="shared" si="80"/>
        <v>6615　　信用保証再保険機関</v>
      </c>
      <c r="D1825" s="29" t="str">
        <f t="shared" si="79"/>
        <v>6615　信用保証再保険機関</v>
      </c>
      <c r="E1825" s="291" t="str">
        <f t="shared" si="78"/>
        <v>、6615　信用保証再保険機関</v>
      </c>
      <c r="F1825" s="291"/>
    </row>
    <row r="1826" spans="1:6" ht="23.25" hidden="1" customHeight="1">
      <c r="A1826" s="29" t="s">
        <v>334</v>
      </c>
      <c r="B1826" s="302" t="s">
        <v>1880</v>
      </c>
      <c r="C1826" s="29" t="str">
        <f t="shared" si="80"/>
        <v>6616　　預・貯金等保険機関</v>
      </c>
      <c r="D1826" s="29" t="str">
        <f t="shared" si="79"/>
        <v>6616　預・貯金等保険機関</v>
      </c>
      <c r="E1826" s="291" t="str">
        <f t="shared" si="78"/>
        <v>、6616　預・貯金等保険機関</v>
      </c>
      <c r="F1826" s="291"/>
    </row>
    <row r="1827" spans="1:6" ht="23.25" hidden="1" customHeight="1">
      <c r="A1827" s="29" t="s">
        <v>334</v>
      </c>
      <c r="B1827" s="302" t="s">
        <v>1881</v>
      </c>
      <c r="C1827" s="29" t="str">
        <f t="shared" si="80"/>
        <v>6617　　金融商品取引所</v>
      </c>
      <c r="D1827" s="29" t="str">
        <f t="shared" si="79"/>
        <v>6617　金融商品取引所</v>
      </c>
      <c r="E1827" s="291" t="str">
        <f t="shared" si="78"/>
        <v>、6617　金融商品取引所</v>
      </c>
      <c r="F1827" s="291"/>
    </row>
    <row r="1828" spans="1:6" ht="23.25" hidden="1" customHeight="1">
      <c r="A1828" s="29" t="s">
        <v>334</v>
      </c>
      <c r="B1828" s="302" t="s">
        <v>1882</v>
      </c>
      <c r="C1828" s="29" t="str">
        <f t="shared" si="80"/>
        <v>6618　　商品取引所</v>
      </c>
      <c r="D1828" s="29" t="str">
        <f t="shared" si="79"/>
        <v>6618　商品取引所</v>
      </c>
      <c r="E1828" s="291" t="str">
        <f t="shared" si="78"/>
        <v>、6618　商品取引所</v>
      </c>
      <c r="F1828" s="291"/>
    </row>
    <row r="1829" spans="1:6" ht="23.25" hidden="1" customHeight="1">
      <c r="A1829" s="29" t="s">
        <v>334</v>
      </c>
      <c r="B1829" s="302" t="s">
        <v>1883</v>
      </c>
      <c r="C1829" s="29" t="str">
        <f t="shared" si="80"/>
        <v>6619　　その他の補助的金融業，金融附帯業</v>
      </c>
      <c r="D1829" s="29" t="str">
        <f t="shared" si="79"/>
        <v>6619　その他の補助的金融業，金融附帯業</v>
      </c>
      <c r="E1829" s="291" t="str">
        <f t="shared" si="78"/>
        <v>、6619　その他の補助的金融業，金融附帯業</v>
      </c>
      <c r="F1829" s="291"/>
    </row>
    <row r="1830" spans="1:6" ht="23.25" hidden="1" customHeight="1">
      <c r="A1830" s="29" t="s">
        <v>334</v>
      </c>
      <c r="B1830" s="302" t="s">
        <v>1884</v>
      </c>
      <c r="D1830" s="29" t="str">
        <f t="shared" si="79"/>
        <v/>
      </c>
      <c r="E1830" s="291"/>
      <c r="F1830" s="291"/>
    </row>
    <row r="1831" spans="1:6" ht="23.25" hidden="1" customHeight="1">
      <c r="A1831" s="29" t="s">
        <v>334</v>
      </c>
      <c r="B1831" s="302" t="s">
        <v>1885</v>
      </c>
      <c r="C1831" s="29" t="str">
        <f t="shared" si="80"/>
        <v>6621　　運用型信託業</v>
      </c>
      <c r="D1831" s="29" t="str">
        <f t="shared" si="79"/>
        <v>6621　運用型信託業</v>
      </c>
      <c r="E1831" s="291" t="str">
        <f t="shared" si="78"/>
        <v>、6621　運用型信託業</v>
      </c>
      <c r="F1831" s="291"/>
    </row>
    <row r="1832" spans="1:6" ht="23.25" hidden="1" customHeight="1">
      <c r="A1832" s="29" t="s">
        <v>334</v>
      </c>
      <c r="B1832" s="302" t="s">
        <v>1886</v>
      </c>
      <c r="C1832" s="29" t="str">
        <f t="shared" si="80"/>
        <v>6622　　管理型信託業</v>
      </c>
      <c r="D1832" s="29" t="str">
        <f t="shared" si="79"/>
        <v>6622　管理型信託業</v>
      </c>
      <c r="E1832" s="291" t="str">
        <f t="shared" si="78"/>
        <v>、6622　管理型信託業</v>
      </c>
      <c r="F1832" s="291"/>
    </row>
    <row r="1833" spans="1:6" ht="23.25" hidden="1" customHeight="1">
      <c r="A1833" s="29" t="s">
        <v>334</v>
      </c>
      <c r="B1833" s="302" t="s">
        <v>1887</v>
      </c>
      <c r="D1833" s="29" t="str">
        <f t="shared" si="79"/>
        <v/>
      </c>
      <c r="E1833" s="291"/>
      <c r="F1833" s="291"/>
    </row>
    <row r="1834" spans="1:6" ht="23.25" hidden="1" customHeight="1">
      <c r="A1834" s="29" t="s">
        <v>334</v>
      </c>
      <c r="B1834" s="302" t="s">
        <v>1888</v>
      </c>
      <c r="C1834" s="29" t="str">
        <f t="shared" si="80"/>
        <v>6631　　金融商品仲介業</v>
      </c>
      <c r="D1834" s="29" t="str">
        <f t="shared" si="79"/>
        <v>6631　金融商品仲介業</v>
      </c>
      <c r="E1834" s="291" t="str">
        <f t="shared" si="78"/>
        <v>、6631　金融商品仲介業</v>
      </c>
      <c r="F1834" s="291"/>
    </row>
    <row r="1835" spans="1:6" ht="23.25" hidden="1" customHeight="1">
      <c r="A1835" s="29" t="s">
        <v>334</v>
      </c>
      <c r="B1835" s="302" t="s">
        <v>1889</v>
      </c>
      <c r="C1835" s="29" t="str">
        <f t="shared" si="80"/>
        <v>6632　　信託契約代理業</v>
      </c>
      <c r="D1835" s="29" t="str">
        <f t="shared" si="79"/>
        <v>6632　信託契約代理業</v>
      </c>
      <c r="E1835" s="291" t="str">
        <f t="shared" si="78"/>
        <v>、6632　信託契約代理業</v>
      </c>
      <c r="F1835" s="291"/>
    </row>
    <row r="1836" spans="1:6" ht="23.25" hidden="1" customHeight="1">
      <c r="A1836" s="29" t="s">
        <v>334</v>
      </c>
      <c r="B1836" s="302" t="s">
        <v>1890</v>
      </c>
      <c r="C1836" s="29" t="str">
        <f t="shared" si="80"/>
        <v>6639　　その他の金融代理業</v>
      </c>
      <c r="D1836" s="29" t="str">
        <f t="shared" si="79"/>
        <v>6639　その他の金融代理業</v>
      </c>
      <c r="E1836" s="291" t="str">
        <f t="shared" si="78"/>
        <v>、6639　その他の金融代理業</v>
      </c>
      <c r="F1836" s="291"/>
    </row>
    <row r="1837" spans="1:6" ht="23.25" hidden="1" customHeight="1">
      <c r="A1837" s="29" t="s">
        <v>334</v>
      </c>
      <c r="B1837" s="291"/>
      <c r="C1837" s="29" t="str">
        <f t="shared" si="80"/>
        <v/>
      </c>
      <c r="D1837" s="29" t="str">
        <f t="shared" si="79"/>
        <v/>
      </c>
      <c r="E1837" s="291"/>
      <c r="F1837" s="291"/>
    </row>
    <row r="1838" spans="1:6" ht="23.25" hidden="1" customHeight="1">
      <c r="A1838" s="29" t="s">
        <v>334</v>
      </c>
      <c r="B1838" s="302" t="s">
        <v>1891</v>
      </c>
      <c r="C1838" s="29" t="str">
        <f t="shared" si="80"/>
        <v>保険業（保険媒介代理業，保険サービス業を含む）</v>
      </c>
      <c r="D1838" s="29" t="str">
        <f t="shared" si="79"/>
        <v>保険業（保険媒介代理業，保険サービス業を含む）</v>
      </c>
      <c r="E1838" s="291" t="str">
        <f t="shared" si="78"/>
        <v>、保険業（保険媒介代理業，保険サービス業を含む）</v>
      </c>
      <c r="F1838" s="291"/>
    </row>
    <row r="1839" spans="1:6" ht="23.25" hidden="1" customHeight="1">
      <c r="A1839" s="29" t="s">
        <v>334</v>
      </c>
      <c r="B1839" s="291"/>
      <c r="C1839" s="29" t="str">
        <f t="shared" si="80"/>
        <v/>
      </c>
      <c r="D1839" s="29" t="str">
        <f t="shared" si="79"/>
        <v/>
      </c>
      <c r="E1839" s="291"/>
      <c r="F1839" s="291"/>
    </row>
    <row r="1840" spans="1:6" ht="23.25" hidden="1" customHeight="1">
      <c r="A1840" s="29" t="s">
        <v>334</v>
      </c>
      <c r="B1840" s="303" t="s">
        <v>1892</v>
      </c>
      <c r="C1840" s="294"/>
      <c r="D1840" s="294" t="str">
        <f t="shared" si="79"/>
        <v/>
      </c>
      <c r="E1840" s="296"/>
      <c r="F1840" s="296" t="str">
        <f>E1840&amp;E1841&amp;E1842&amp;E1843&amp;E1844&amp;E1845&amp;E1846&amp;E1847&amp;E1848&amp;E1849&amp;E1850&amp;E1851&amp;E1852&amp;E1853&amp;E1854&amp;E1855&amp;E1856&amp;E1857&amp;E1858&amp;E1859&amp;E1860&amp;E1861&amp;E1862&amp;E1863</f>
        <v>、6700　主として管理事務を行う本社等（67保険業）、6709　その他の管理，補助的経済活動を行う事業所（67保険業）、6711　生命保険業（郵便保険業，生命保険再保険業を除く）、6712　郵便保険業、6713　生命保険再保険業、6719　その他の生命保険業、6721　損害保険業（損害保険再保険業を除く）、6722　損害保険再保険業、6729　その他の損害保険業、6731　共済事業（各種災害補償法によるもの）、6732　共済事業（各種協同組合法等によるもの）、6733　少額短期保険業、6741　生命保険媒介業、6742　損害保険代理業、6743　共済事業媒介代理業・少額短期保険代理業、6751　保険料率算出団体、6752　損害査定業、6759　その他の保険サービス業</v>
      </c>
    </row>
    <row r="1841" spans="1:6" ht="23.25" hidden="1" customHeight="1">
      <c r="A1841" s="29" t="s">
        <v>334</v>
      </c>
      <c r="B1841" s="302" t="s">
        <v>1893</v>
      </c>
      <c r="C1841" s="29" t="str">
        <f t="shared" si="80"/>
        <v>6700　　主として管理事務を行う本社等（67保険業）</v>
      </c>
      <c r="D1841" s="29" t="str">
        <f t="shared" si="79"/>
        <v>6700　主として管理事務を行う本社等（67保険業）</v>
      </c>
      <c r="E1841" s="291" t="str">
        <f t="shared" ref="E1841:E1902" si="81">A1841&amp;D1841</f>
        <v>、6700　主として管理事務を行う本社等（67保険業）</v>
      </c>
      <c r="F1841" s="291"/>
    </row>
    <row r="1842" spans="1:6" ht="23.25" hidden="1" customHeight="1">
      <c r="A1842" s="29" t="s">
        <v>334</v>
      </c>
      <c r="B1842" s="302" t="s">
        <v>1894</v>
      </c>
      <c r="C1842" s="29" t="str">
        <f t="shared" si="80"/>
        <v>6709　　その他の管理，補助的経済活動を行う事業所（67保険業）</v>
      </c>
      <c r="D1842" s="29" t="str">
        <f t="shared" si="79"/>
        <v>6709　その他の管理，補助的経済活動を行う事業所（67保険業）</v>
      </c>
      <c r="E1842" s="291" t="str">
        <f t="shared" si="81"/>
        <v>、6709　その他の管理，補助的経済活動を行う事業所（67保険業）</v>
      </c>
      <c r="F1842" s="291"/>
    </row>
    <row r="1843" spans="1:6" ht="23.25" hidden="1" customHeight="1">
      <c r="A1843" s="29" t="s">
        <v>334</v>
      </c>
      <c r="B1843" s="302" t="s">
        <v>1895</v>
      </c>
      <c r="D1843" s="29" t="str">
        <f t="shared" si="79"/>
        <v/>
      </c>
      <c r="E1843" s="291"/>
      <c r="F1843" s="291"/>
    </row>
    <row r="1844" spans="1:6" ht="23.25" hidden="1" customHeight="1">
      <c r="A1844" s="29" t="s">
        <v>334</v>
      </c>
      <c r="B1844" s="302" t="s">
        <v>1896</v>
      </c>
      <c r="C1844" s="29" t="str">
        <f t="shared" si="80"/>
        <v>6711　　生命保険業（郵便保険業，生命保険再保険業を除く）</v>
      </c>
      <c r="D1844" s="29" t="str">
        <f t="shared" si="79"/>
        <v>6711　生命保険業（郵便保険業，生命保険再保険業を除く）</v>
      </c>
      <c r="E1844" s="291" t="str">
        <f t="shared" si="81"/>
        <v>、6711　生命保険業（郵便保険業，生命保険再保険業を除く）</v>
      </c>
      <c r="F1844" s="291"/>
    </row>
    <row r="1845" spans="1:6" ht="23.25" hidden="1" customHeight="1">
      <c r="A1845" s="29" t="s">
        <v>334</v>
      </c>
      <c r="B1845" s="302" t="s">
        <v>1897</v>
      </c>
      <c r="C1845" s="29" t="str">
        <f t="shared" si="80"/>
        <v>6712　　郵便保険業</v>
      </c>
      <c r="D1845" s="29" t="str">
        <f t="shared" ref="D1845:D1908" si="82">TRIM(C1845)</f>
        <v>6712　郵便保険業</v>
      </c>
      <c r="E1845" s="291" t="str">
        <f t="shared" si="81"/>
        <v>、6712　郵便保険業</v>
      </c>
      <c r="F1845" s="291"/>
    </row>
    <row r="1846" spans="1:6" ht="23.25" hidden="1" customHeight="1">
      <c r="A1846" s="29" t="s">
        <v>334</v>
      </c>
      <c r="B1846" s="302" t="s">
        <v>1898</v>
      </c>
      <c r="C1846" s="29" t="str">
        <f t="shared" si="80"/>
        <v>6713　　生命保険再保険業</v>
      </c>
      <c r="D1846" s="29" t="str">
        <f t="shared" si="82"/>
        <v>6713　生命保険再保険業</v>
      </c>
      <c r="E1846" s="291" t="str">
        <f t="shared" si="81"/>
        <v>、6713　生命保険再保険業</v>
      </c>
      <c r="F1846" s="291"/>
    </row>
    <row r="1847" spans="1:6" ht="23.25" hidden="1" customHeight="1">
      <c r="A1847" s="29" t="s">
        <v>334</v>
      </c>
      <c r="B1847" s="302" t="s">
        <v>1899</v>
      </c>
      <c r="C1847" s="29" t="str">
        <f t="shared" si="80"/>
        <v>6719　　その他の生命保険業</v>
      </c>
      <c r="D1847" s="29" t="str">
        <f t="shared" si="82"/>
        <v>6719　その他の生命保険業</v>
      </c>
      <c r="E1847" s="291" t="str">
        <f t="shared" si="81"/>
        <v>、6719　その他の生命保険業</v>
      </c>
      <c r="F1847" s="291"/>
    </row>
    <row r="1848" spans="1:6" ht="23.25" hidden="1" customHeight="1">
      <c r="A1848" s="29" t="s">
        <v>334</v>
      </c>
      <c r="B1848" s="302" t="s">
        <v>1900</v>
      </c>
      <c r="D1848" s="29" t="str">
        <f t="shared" si="82"/>
        <v/>
      </c>
      <c r="E1848" s="291"/>
      <c r="F1848" s="291"/>
    </row>
    <row r="1849" spans="1:6" ht="23.25" hidden="1" customHeight="1">
      <c r="A1849" s="29" t="s">
        <v>334</v>
      </c>
      <c r="B1849" s="302" t="s">
        <v>1901</v>
      </c>
      <c r="C1849" s="29" t="str">
        <f t="shared" ref="C1849:C1908" si="83">MID(B1849,7,50)</f>
        <v>6721　　損害保険業（損害保険再保険業を除く）</v>
      </c>
      <c r="D1849" s="29" t="str">
        <f t="shared" si="82"/>
        <v>6721　損害保険業（損害保険再保険業を除く）</v>
      </c>
      <c r="E1849" s="291" t="str">
        <f t="shared" si="81"/>
        <v>、6721　損害保険業（損害保険再保険業を除く）</v>
      </c>
      <c r="F1849" s="291"/>
    </row>
    <row r="1850" spans="1:6" ht="23.25" hidden="1" customHeight="1">
      <c r="A1850" s="29" t="s">
        <v>334</v>
      </c>
      <c r="B1850" s="302" t="s">
        <v>1902</v>
      </c>
      <c r="C1850" s="29" t="str">
        <f t="shared" si="83"/>
        <v>6722　　損害保険再保険業</v>
      </c>
      <c r="D1850" s="29" t="str">
        <f t="shared" si="82"/>
        <v>6722　損害保険再保険業</v>
      </c>
      <c r="E1850" s="291" t="str">
        <f t="shared" si="81"/>
        <v>、6722　損害保険再保険業</v>
      </c>
      <c r="F1850" s="291"/>
    </row>
    <row r="1851" spans="1:6" ht="23.25" hidden="1" customHeight="1">
      <c r="A1851" s="29" t="s">
        <v>334</v>
      </c>
      <c r="B1851" s="302" t="s">
        <v>1903</v>
      </c>
      <c r="C1851" s="29" t="str">
        <f t="shared" si="83"/>
        <v>6729　　その他の損害保険業</v>
      </c>
      <c r="D1851" s="29" t="str">
        <f t="shared" si="82"/>
        <v>6729　その他の損害保険業</v>
      </c>
      <c r="E1851" s="291" t="str">
        <f t="shared" si="81"/>
        <v>、6729　その他の損害保険業</v>
      </c>
      <c r="F1851" s="291"/>
    </row>
    <row r="1852" spans="1:6" ht="23.25" hidden="1" customHeight="1">
      <c r="A1852" s="29" t="s">
        <v>334</v>
      </c>
      <c r="B1852" s="302" t="s">
        <v>1904</v>
      </c>
      <c r="D1852" s="29" t="str">
        <f t="shared" si="82"/>
        <v/>
      </c>
      <c r="E1852" s="291"/>
      <c r="F1852" s="291"/>
    </row>
    <row r="1853" spans="1:6" ht="23.25" hidden="1" customHeight="1">
      <c r="A1853" s="29" t="s">
        <v>334</v>
      </c>
      <c r="B1853" s="302" t="s">
        <v>1905</v>
      </c>
      <c r="C1853" s="29" t="str">
        <f t="shared" si="83"/>
        <v>6731　　共済事業（各種災害補償法によるもの）</v>
      </c>
      <c r="D1853" s="29" t="str">
        <f t="shared" si="82"/>
        <v>6731　共済事業（各種災害補償法によるもの）</v>
      </c>
      <c r="E1853" s="291" t="str">
        <f t="shared" si="81"/>
        <v>、6731　共済事業（各種災害補償法によるもの）</v>
      </c>
      <c r="F1853" s="291"/>
    </row>
    <row r="1854" spans="1:6" ht="23.25" hidden="1" customHeight="1">
      <c r="A1854" s="29" t="s">
        <v>334</v>
      </c>
      <c r="B1854" s="302" t="s">
        <v>1906</v>
      </c>
      <c r="C1854" s="29" t="str">
        <f t="shared" si="83"/>
        <v>6732　　共済事業（各種協同組合法等によるもの）</v>
      </c>
      <c r="D1854" s="29" t="str">
        <f t="shared" si="82"/>
        <v>6732　共済事業（各種協同組合法等によるもの）</v>
      </c>
      <c r="E1854" s="291" t="str">
        <f t="shared" si="81"/>
        <v>、6732　共済事業（各種協同組合法等によるもの）</v>
      </c>
      <c r="F1854" s="291"/>
    </row>
    <row r="1855" spans="1:6" ht="23.25" hidden="1" customHeight="1">
      <c r="A1855" s="29" t="s">
        <v>334</v>
      </c>
      <c r="B1855" s="302" t="s">
        <v>1907</v>
      </c>
      <c r="C1855" s="29" t="str">
        <f t="shared" si="83"/>
        <v>6733　　少額短期保険業</v>
      </c>
      <c r="D1855" s="29" t="str">
        <f t="shared" si="82"/>
        <v>6733　少額短期保険業</v>
      </c>
      <c r="E1855" s="291" t="str">
        <f t="shared" si="81"/>
        <v>、6733　少額短期保険業</v>
      </c>
      <c r="F1855" s="291"/>
    </row>
    <row r="1856" spans="1:6" ht="23.25" hidden="1" customHeight="1">
      <c r="A1856" s="29" t="s">
        <v>334</v>
      </c>
      <c r="B1856" s="302" t="s">
        <v>1908</v>
      </c>
      <c r="D1856" s="29" t="str">
        <f t="shared" si="82"/>
        <v/>
      </c>
      <c r="E1856" s="291"/>
      <c r="F1856" s="291"/>
    </row>
    <row r="1857" spans="1:6" ht="23.25" hidden="1" customHeight="1">
      <c r="A1857" s="29" t="s">
        <v>334</v>
      </c>
      <c r="B1857" s="302" t="s">
        <v>1909</v>
      </c>
      <c r="C1857" s="29" t="str">
        <f t="shared" si="83"/>
        <v>6741　　生命保険媒介業</v>
      </c>
      <c r="D1857" s="29" t="str">
        <f t="shared" si="82"/>
        <v>6741　生命保険媒介業</v>
      </c>
      <c r="E1857" s="291" t="str">
        <f t="shared" si="81"/>
        <v>、6741　生命保険媒介業</v>
      </c>
      <c r="F1857" s="291"/>
    </row>
    <row r="1858" spans="1:6" ht="23.25" hidden="1" customHeight="1">
      <c r="A1858" s="29" t="s">
        <v>334</v>
      </c>
      <c r="B1858" s="302" t="s">
        <v>1910</v>
      </c>
      <c r="C1858" s="29" t="str">
        <f t="shared" si="83"/>
        <v>6742　　損害保険代理業</v>
      </c>
      <c r="D1858" s="29" t="str">
        <f t="shared" si="82"/>
        <v>6742　損害保険代理業</v>
      </c>
      <c r="E1858" s="291" t="str">
        <f t="shared" si="81"/>
        <v>、6742　損害保険代理業</v>
      </c>
      <c r="F1858" s="291"/>
    </row>
    <row r="1859" spans="1:6" ht="23.25" hidden="1" customHeight="1">
      <c r="A1859" s="29" t="s">
        <v>334</v>
      </c>
      <c r="B1859" s="302" t="s">
        <v>1911</v>
      </c>
      <c r="C1859" s="29" t="str">
        <f t="shared" si="83"/>
        <v>6743　　共済事業媒介代理業・少額短期保険代理業</v>
      </c>
      <c r="D1859" s="29" t="str">
        <f t="shared" si="82"/>
        <v>6743　共済事業媒介代理業・少額短期保険代理業</v>
      </c>
      <c r="E1859" s="291" t="str">
        <f t="shared" si="81"/>
        <v>、6743　共済事業媒介代理業・少額短期保険代理業</v>
      </c>
      <c r="F1859" s="291"/>
    </row>
    <row r="1860" spans="1:6" ht="23.25" hidden="1" customHeight="1">
      <c r="A1860" s="29" t="s">
        <v>334</v>
      </c>
      <c r="B1860" s="302" t="s">
        <v>1912</v>
      </c>
      <c r="D1860" s="29" t="str">
        <f t="shared" si="82"/>
        <v/>
      </c>
      <c r="E1860" s="291"/>
      <c r="F1860" s="291"/>
    </row>
    <row r="1861" spans="1:6" ht="23.25" hidden="1" customHeight="1">
      <c r="A1861" s="29" t="s">
        <v>334</v>
      </c>
      <c r="B1861" s="302" t="s">
        <v>1913</v>
      </c>
      <c r="C1861" s="29" t="str">
        <f t="shared" si="83"/>
        <v>6751　　保険料率算出団体</v>
      </c>
      <c r="D1861" s="29" t="str">
        <f t="shared" si="82"/>
        <v>6751　保険料率算出団体</v>
      </c>
      <c r="E1861" s="291" t="str">
        <f t="shared" si="81"/>
        <v>、6751　保険料率算出団体</v>
      </c>
      <c r="F1861" s="291"/>
    </row>
    <row r="1862" spans="1:6" ht="23.25" hidden="1" customHeight="1">
      <c r="A1862" s="29" t="s">
        <v>334</v>
      </c>
      <c r="B1862" s="302" t="s">
        <v>1914</v>
      </c>
      <c r="C1862" s="29" t="str">
        <f t="shared" si="83"/>
        <v>6752　　損害査定業</v>
      </c>
      <c r="D1862" s="29" t="str">
        <f t="shared" si="82"/>
        <v>6752　損害査定業</v>
      </c>
      <c r="E1862" s="291" t="str">
        <f t="shared" si="81"/>
        <v>、6752　損害査定業</v>
      </c>
      <c r="F1862" s="291"/>
    </row>
    <row r="1863" spans="1:6" ht="23.25" hidden="1" customHeight="1">
      <c r="A1863" s="29" t="s">
        <v>334</v>
      </c>
      <c r="B1863" s="302" t="s">
        <v>1915</v>
      </c>
      <c r="C1863" s="29" t="str">
        <f t="shared" si="83"/>
        <v>6759　　その他の保険サービス業</v>
      </c>
      <c r="D1863" s="29" t="str">
        <f t="shared" si="82"/>
        <v>6759　その他の保険サービス業</v>
      </c>
      <c r="E1863" s="291" t="str">
        <f t="shared" si="81"/>
        <v>、6759　その他の保険サービス業</v>
      </c>
      <c r="F1863" s="291"/>
    </row>
    <row r="1864" spans="1:6" ht="23.25" hidden="1" customHeight="1">
      <c r="A1864" s="29" t="s">
        <v>334</v>
      </c>
      <c r="B1864" s="291"/>
      <c r="C1864" s="29" t="str">
        <f t="shared" si="83"/>
        <v/>
      </c>
      <c r="D1864" s="29" t="str">
        <f t="shared" si="82"/>
        <v/>
      </c>
      <c r="E1864" s="291"/>
      <c r="F1864" s="291"/>
    </row>
    <row r="1865" spans="1:6" ht="23.25" hidden="1" customHeight="1">
      <c r="A1865" s="29" t="s">
        <v>334</v>
      </c>
      <c r="B1865" s="300" t="s">
        <v>379</v>
      </c>
      <c r="D1865" s="29" t="str">
        <f t="shared" si="82"/>
        <v/>
      </c>
      <c r="E1865" s="291"/>
      <c r="F1865" s="291"/>
    </row>
    <row r="1866" spans="1:6" ht="23.25" hidden="1" customHeight="1">
      <c r="A1866" s="29" t="s">
        <v>334</v>
      </c>
      <c r="B1866" s="301"/>
      <c r="C1866" s="29" t="str">
        <f t="shared" si="83"/>
        <v/>
      </c>
      <c r="D1866" s="29" t="str">
        <f t="shared" si="82"/>
        <v/>
      </c>
      <c r="E1866" s="291"/>
      <c r="F1866" s="291"/>
    </row>
    <row r="1867" spans="1:6" ht="23.25" hidden="1" customHeight="1">
      <c r="A1867" s="29" t="s">
        <v>334</v>
      </c>
      <c r="B1867" s="301"/>
      <c r="C1867" s="29" t="str">
        <f t="shared" si="83"/>
        <v/>
      </c>
      <c r="D1867" s="29" t="str">
        <f t="shared" si="82"/>
        <v/>
      </c>
      <c r="E1867" s="291"/>
      <c r="F1867" s="291"/>
    </row>
    <row r="1868" spans="1:6" ht="23.25" hidden="1" customHeight="1">
      <c r="A1868" s="29" t="s">
        <v>334</v>
      </c>
      <c r="B1868" s="290" t="s">
        <v>1916</v>
      </c>
      <c r="C1868" s="29" t="str">
        <f t="shared" si="83"/>
        <v>不動産業，物品賃貸業（詳細：PDF形式）</v>
      </c>
      <c r="D1868" s="29" t="str">
        <f t="shared" si="82"/>
        <v>不動産業，物品賃貸業（詳細：PDF形式）</v>
      </c>
      <c r="E1868" s="291" t="str">
        <f t="shared" si="81"/>
        <v>、不動産業，物品賃貸業（詳細：PDF形式）</v>
      </c>
      <c r="F1868" s="291"/>
    </row>
    <row r="1869" spans="1:6" ht="23.25" hidden="1" customHeight="1">
      <c r="A1869" s="29" t="s">
        <v>334</v>
      </c>
      <c r="B1869" s="291"/>
      <c r="C1869" s="29" t="str">
        <f t="shared" si="83"/>
        <v/>
      </c>
      <c r="D1869" s="29" t="str">
        <f t="shared" si="82"/>
        <v/>
      </c>
      <c r="E1869" s="291"/>
      <c r="F1869" s="291"/>
    </row>
    <row r="1870" spans="1:6" ht="23.25" hidden="1" customHeight="1">
      <c r="A1870" s="29" t="s">
        <v>334</v>
      </c>
      <c r="B1870" s="302" t="s">
        <v>1917</v>
      </c>
      <c r="C1870" s="29" t="str">
        <f t="shared" si="83"/>
        <v>不動産取引業</v>
      </c>
      <c r="D1870" s="29" t="str">
        <f t="shared" si="82"/>
        <v>不動産取引業</v>
      </c>
      <c r="E1870" s="291" t="str">
        <f t="shared" si="81"/>
        <v>、不動産取引業</v>
      </c>
      <c r="F1870" s="291"/>
    </row>
    <row r="1871" spans="1:6" ht="23.25" hidden="1" customHeight="1">
      <c r="A1871" s="29" t="s">
        <v>334</v>
      </c>
      <c r="B1871" s="291"/>
      <c r="C1871" s="29" t="str">
        <f t="shared" si="83"/>
        <v/>
      </c>
      <c r="D1871" s="29" t="str">
        <f t="shared" si="82"/>
        <v/>
      </c>
      <c r="E1871" s="291"/>
      <c r="F1871" s="291"/>
    </row>
    <row r="1872" spans="1:6" ht="23.25" hidden="1" customHeight="1">
      <c r="A1872" s="29" t="s">
        <v>334</v>
      </c>
      <c r="B1872" s="303" t="s">
        <v>1918</v>
      </c>
      <c r="C1872" s="294"/>
      <c r="D1872" s="294" t="str">
        <f t="shared" si="82"/>
        <v/>
      </c>
      <c r="E1872" s="296"/>
      <c r="F1872" s="296" t="str">
        <f>E1872&amp;E1873&amp;E1874&amp;E1875&amp;E1876&amp;E1877&amp;E1878&amp;E1879</f>
        <v>、6800　主として管理事務を行う本社等（68不動産取引業）、6809　その他の管理，補助的経済活動を行う事業所（68不動産取引業）、6811　建物売買業、6812　土地売買業、6821　不動産代理業・仲介業</v>
      </c>
    </row>
    <row r="1873" spans="1:6" ht="23.25" hidden="1" customHeight="1">
      <c r="A1873" s="29" t="s">
        <v>334</v>
      </c>
      <c r="B1873" s="302" t="s">
        <v>1919</v>
      </c>
      <c r="C1873" s="29" t="str">
        <f t="shared" si="83"/>
        <v>6800　　主として管理事務を行う本社等（68不動産取引業）</v>
      </c>
      <c r="D1873" s="29" t="str">
        <f t="shared" si="82"/>
        <v>6800　主として管理事務を行う本社等（68不動産取引業）</v>
      </c>
      <c r="E1873" s="291" t="str">
        <f t="shared" si="81"/>
        <v>、6800　主として管理事務を行う本社等（68不動産取引業）</v>
      </c>
      <c r="F1873" s="291"/>
    </row>
    <row r="1874" spans="1:6" ht="23.25" hidden="1" customHeight="1">
      <c r="A1874" s="29" t="s">
        <v>334</v>
      </c>
      <c r="B1874" s="302" t="s">
        <v>1920</v>
      </c>
      <c r="C1874" s="29" t="str">
        <f t="shared" si="83"/>
        <v>6809　　その他の管理，補助的経済活動を行う事業所（68不動産取引業）</v>
      </c>
      <c r="D1874" s="29" t="str">
        <f t="shared" si="82"/>
        <v>6809　その他の管理，補助的経済活動を行う事業所（68不動産取引業）</v>
      </c>
      <c r="E1874" s="291" t="str">
        <f t="shared" si="81"/>
        <v>、6809　その他の管理，補助的経済活動を行う事業所（68不動産取引業）</v>
      </c>
      <c r="F1874" s="291"/>
    </row>
    <row r="1875" spans="1:6" ht="23.25" hidden="1" customHeight="1">
      <c r="A1875" s="29" t="s">
        <v>334</v>
      </c>
      <c r="B1875" s="302" t="s">
        <v>1921</v>
      </c>
      <c r="D1875" s="29" t="str">
        <f t="shared" si="82"/>
        <v/>
      </c>
      <c r="E1875" s="291"/>
      <c r="F1875" s="291"/>
    </row>
    <row r="1876" spans="1:6" ht="23.25" hidden="1" customHeight="1">
      <c r="A1876" s="29" t="s">
        <v>334</v>
      </c>
      <c r="B1876" s="302" t="s">
        <v>1922</v>
      </c>
      <c r="C1876" s="29" t="str">
        <f t="shared" si="83"/>
        <v>6811　　建物売買業</v>
      </c>
      <c r="D1876" s="29" t="str">
        <f t="shared" si="82"/>
        <v>6811　建物売買業</v>
      </c>
      <c r="E1876" s="291" t="str">
        <f t="shared" si="81"/>
        <v>、6811　建物売買業</v>
      </c>
      <c r="F1876" s="291"/>
    </row>
    <row r="1877" spans="1:6" ht="23.25" hidden="1" customHeight="1">
      <c r="A1877" s="29" t="s">
        <v>334</v>
      </c>
      <c r="B1877" s="302" t="s">
        <v>1923</v>
      </c>
      <c r="C1877" s="29" t="str">
        <f t="shared" si="83"/>
        <v>6812　　土地売買業</v>
      </c>
      <c r="D1877" s="29" t="str">
        <f t="shared" si="82"/>
        <v>6812　土地売買業</v>
      </c>
      <c r="E1877" s="291" t="str">
        <f t="shared" si="81"/>
        <v>、6812　土地売買業</v>
      </c>
      <c r="F1877" s="291"/>
    </row>
    <row r="1878" spans="1:6" ht="23.25" hidden="1" customHeight="1">
      <c r="A1878" s="29" t="s">
        <v>334</v>
      </c>
      <c r="B1878" s="302" t="s">
        <v>1924</v>
      </c>
      <c r="D1878" s="29" t="str">
        <f t="shared" si="82"/>
        <v/>
      </c>
      <c r="E1878" s="291"/>
      <c r="F1878" s="291"/>
    </row>
    <row r="1879" spans="1:6" ht="23.25" hidden="1" customHeight="1">
      <c r="A1879" s="29" t="s">
        <v>334</v>
      </c>
      <c r="B1879" s="302" t="s">
        <v>1925</v>
      </c>
      <c r="C1879" s="29" t="str">
        <f t="shared" si="83"/>
        <v>6821　　不動産代理業・仲介業</v>
      </c>
      <c r="D1879" s="29" t="str">
        <f t="shared" si="82"/>
        <v>6821　不動産代理業・仲介業</v>
      </c>
      <c r="E1879" s="291" t="str">
        <f t="shared" si="81"/>
        <v>、6821　不動産代理業・仲介業</v>
      </c>
      <c r="F1879" s="291"/>
    </row>
    <row r="1880" spans="1:6" ht="23.25" hidden="1" customHeight="1">
      <c r="A1880" s="29" t="s">
        <v>334</v>
      </c>
      <c r="B1880" s="291"/>
      <c r="C1880" s="29" t="str">
        <f t="shared" si="83"/>
        <v/>
      </c>
      <c r="D1880" s="29" t="str">
        <f t="shared" si="82"/>
        <v/>
      </c>
      <c r="E1880" s="291"/>
      <c r="F1880" s="291"/>
    </row>
    <row r="1881" spans="1:6" ht="23.25" hidden="1" customHeight="1">
      <c r="A1881" s="29" t="s">
        <v>334</v>
      </c>
      <c r="B1881" s="302" t="s">
        <v>1926</v>
      </c>
      <c r="C1881" s="29" t="str">
        <f t="shared" si="83"/>
        <v>不動産賃貸業・管理業</v>
      </c>
      <c r="D1881" s="29" t="str">
        <f t="shared" si="82"/>
        <v>不動産賃貸業・管理業</v>
      </c>
      <c r="E1881" s="291" t="str">
        <f t="shared" si="81"/>
        <v>、不動産賃貸業・管理業</v>
      </c>
      <c r="F1881" s="291"/>
    </row>
    <row r="1882" spans="1:6" ht="23.25" hidden="1" customHeight="1">
      <c r="A1882" s="29" t="s">
        <v>334</v>
      </c>
      <c r="B1882" s="291"/>
      <c r="C1882" s="29" t="str">
        <f t="shared" si="83"/>
        <v/>
      </c>
      <c r="D1882" s="29" t="str">
        <f t="shared" si="82"/>
        <v/>
      </c>
      <c r="E1882" s="291"/>
      <c r="F1882" s="291"/>
    </row>
    <row r="1883" spans="1:6" ht="23.25" hidden="1" customHeight="1">
      <c r="A1883" s="29" t="s">
        <v>334</v>
      </c>
      <c r="B1883" s="303" t="s">
        <v>1927</v>
      </c>
      <c r="C1883" s="294"/>
      <c r="D1883" s="294" t="str">
        <f t="shared" si="82"/>
        <v/>
      </c>
      <c r="E1883" s="296"/>
      <c r="F1883" s="296" t="str">
        <f>E1883&amp;E1884&amp;E1885&amp;E1886&amp;E1887&amp;E1888&amp;E1889&amp;E1890&amp;E1891&amp;E1892&amp;E1893&amp;E1894&amp;E1895&amp;E1896</f>
        <v>、6900　主として管理事務を行う本社等（69不動産賃貸業・管理業）、6909　その他の管理，補助的経済活動を行う事業所（69不動産賃貸業・管理業）、6911　貸事務所業、6912　土地賃貸業、6919　その他の不動産賃貸業、6921　貸家業、6922　貸間業、6931　駐車場業、6941　不動産管理業</v>
      </c>
    </row>
    <row r="1884" spans="1:6" ht="23.25" hidden="1" customHeight="1">
      <c r="A1884" s="29" t="s">
        <v>334</v>
      </c>
      <c r="B1884" s="302" t="s">
        <v>1928</v>
      </c>
      <c r="C1884" s="29" t="str">
        <f t="shared" si="83"/>
        <v>6900　　主として管理事務を行う本社等（69不動産賃貸業・管理業）</v>
      </c>
      <c r="D1884" s="29" t="str">
        <f t="shared" si="82"/>
        <v>6900　主として管理事務を行う本社等（69不動産賃貸業・管理業）</v>
      </c>
      <c r="E1884" s="291" t="str">
        <f t="shared" si="81"/>
        <v>、6900　主として管理事務を行う本社等（69不動産賃貸業・管理業）</v>
      </c>
      <c r="F1884" s="291"/>
    </row>
    <row r="1885" spans="1:6" ht="23.25" hidden="1" customHeight="1">
      <c r="A1885" s="29" t="s">
        <v>334</v>
      </c>
      <c r="B1885" s="302" t="s">
        <v>1929</v>
      </c>
      <c r="C1885" s="29" t="str">
        <f t="shared" si="83"/>
        <v>6909　　その他の管理，補助的経済活動を行う事業所（69不動産賃貸業・管理業）</v>
      </c>
      <c r="D1885" s="29" t="str">
        <f t="shared" si="82"/>
        <v>6909　その他の管理，補助的経済活動を行う事業所（69不動産賃貸業・管理業）</v>
      </c>
      <c r="E1885" s="291" t="str">
        <f t="shared" si="81"/>
        <v>、6909　その他の管理，補助的経済活動を行う事業所（69不動産賃貸業・管理業）</v>
      </c>
      <c r="F1885" s="291"/>
    </row>
    <row r="1886" spans="1:6" ht="23.25" hidden="1" customHeight="1">
      <c r="A1886" s="29" t="s">
        <v>334</v>
      </c>
      <c r="B1886" s="302" t="s">
        <v>1930</v>
      </c>
      <c r="D1886" s="29" t="str">
        <f t="shared" si="82"/>
        <v/>
      </c>
      <c r="E1886" s="291"/>
      <c r="F1886" s="291"/>
    </row>
    <row r="1887" spans="1:6" ht="23.25" hidden="1" customHeight="1">
      <c r="A1887" s="29" t="s">
        <v>334</v>
      </c>
      <c r="B1887" s="302" t="s">
        <v>1931</v>
      </c>
      <c r="C1887" s="29" t="str">
        <f t="shared" si="83"/>
        <v>6911　　貸事務所業</v>
      </c>
      <c r="D1887" s="29" t="str">
        <f t="shared" si="82"/>
        <v>6911　貸事務所業</v>
      </c>
      <c r="E1887" s="291" t="str">
        <f t="shared" si="81"/>
        <v>、6911　貸事務所業</v>
      </c>
      <c r="F1887" s="291"/>
    </row>
    <row r="1888" spans="1:6" ht="23.25" hidden="1" customHeight="1">
      <c r="A1888" s="29" t="s">
        <v>334</v>
      </c>
      <c r="B1888" s="302" t="s">
        <v>1932</v>
      </c>
      <c r="C1888" s="29" t="str">
        <f t="shared" si="83"/>
        <v>6912　　土地賃貸業</v>
      </c>
      <c r="D1888" s="29" t="str">
        <f t="shared" si="82"/>
        <v>6912　土地賃貸業</v>
      </c>
      <c r="E1888" s="291" t="str">
        <f t="shared" si="81"/>
        <v>、6912　土地賃貸業</v>
      </c>
      <c r="F1888" s="291"/>
    </row>
    <row r="1889" spans="1:6" ht="23.25" hidden="1" customHeight="1">
      <c r="A1889" s="29" t="s">
        <v>334</v>
      </c>
      <c r="B1889" s="302" t="s">
        <v>1933</v>
      </c>
      <c r="C1889" s="29" t="str">
        <f t="shared" si="83"/>
        <v>6919　　その他の不動産賃貸業</v>
      </c>
      <c r="D1889" s="29" t="str">
        <f t="shared" si="82"/>
        <v>6919　その他の不動産賃貸業</v>
      </c>
      <c r="E1889" s="291" t="str">
        <f t="shared" si="81"/>
        <v>、6919　その他の不動産賃貸業</v>
      </c>
      <c r="F1889" s="291"/>
    </row>
    <row r="1890" spans="1:6" ht="23.25" hidden="1" customHeight="1">
      <c r="A1890" s="29" t="s">
        <v>334</v>
      </c>
      <c r="B1890" s="302" t="s">
        <v>1934</v>
      </c>
      <c r="D1890" s="29" t="str">
        <f t="shared" si="82"/>
        <v/>
      </c>
      <c r="E1890" s="291"/>
      <c r="F1890" s="291"/>
    </row>
    <row r="1891" spans="1:6" ht="23.25" hidden="1" customHeight="1">
      <c r="A1891" s="29" t="s">
        <v>334</v>
      </c>
      <c r="B1891" s="302" t="s">
        <v>1935</v>
      </c>
      <c r="C1891" s="29" t="str">
        <f t="shared" si="83"/>
        <v>6921　　貸家業</v>
      </c>
      <c r="D1891" s="29" t="str">
        <f t="shared" si="82"/>
        <v>6921　貸家業</v>
      </c>
      <c r="E1891" s="291" t="str">
        <f t="shared" si="81"/>
        <v>、6921　貸家業</v>
      </c>
      <c r="F1891" s="291"/>
    </row>
    <row r="1892" spans="1:6" ht="23.25" hidden="1" customHeight="1">
      <c r="A1892" s="29" t="s">
        <v>334</v>
      </c>
      <c r="B1892" s="302" t="s">
        <v>1936</v>
      </c>
      <c r="C1892" s="29" t="str">
        <f t="shared" si="83"/>
        <v>6922　　貸間業</v>
      </c>
      <c r="D1892" s="29" t="str">
        <f t="shared" si="82"/>
        <v>6922　貸間業</v>
      </c>
      <c r="E1892" s="291" t="str">
        <f t="shared" si="81"/>
        <v>、6922　貸間業</v>
      </c>
      <c r="F1892" s="291"/>
    </row>
    <row r="1893" spans="1:6" ht="23.25" hidden="1" customHeight="1">
      <c r="A1893" s="29" t="s">
        <v>334</v>
      </c>
      <c r="B1893" s="302" t="s">
        <v>1937</v>
      </c>
      <c r="D1893" s="29" t="str">
        <f t="shared" si="82"/>
        <v/>
      </c>
      <c r="E1893" s="291"/>
      <c r="F1893" s="291"/>
    </row>
    <row r="1894" spans="1:6" ht="23.25" hidden="1" customHeight="1">
      <c r="A1894" s="29" t="s">
        <v>334</v>
      </c>
      <c r="B1894" s="302" t="s">
        <v>1938</v>
      </c>
      <c r="C1894" s="29" t="str">
        <f t="shared" si="83"/>
        <v>6931　　駐車場業</v>
      </c>
      <c r="D1894" s="29" t="str">
        <f t="shared" si="82"/>
        <v>6931　駐車場業</v>
      </c>
      <c r="E1894" s="291" t="str">
        <f t="shared" si="81"/>
        <v>、6931　駐車場業</v>
      </c>
      <c r="F1894" s="291"/>
    </row>
    <row r="1895" spans="1:6" ht="23.25" hidden="1" customHeight="1">
      <c r="A1895" s="29" t="s">
        <v>334</v>
      </c>
      <c r="B1895" s="302" t="s">
        <v>1939</v>
      </c>
      <c r="D1895" s="29" t="str">
        <f t="shared" si="82"/>
        <v/>
      </c>
      <c r="E1895" s="291"/>
      <c r="F1895" s="291"/>
    </row>
    <row r="1896" spans="1:6" ht="23.25" hidden="1" customHeight="1">
      <c r="A1896" s="29" t="s">
        <v>334</v>
      </c>
      <c r="B1896" s="302" t="s">
        <v>1940</v>
      </c>
      <c r="C1896" s="29" t="str">
        <f t="shared" si="83"/>
        <v>6941　　不動産管理業</v>
      </c>
      <c r="D1896" s="29" t="str">
        <f t="shared" si="82"/>
        <v>6941　不動産管理業</v>
      </c>
      <c r="E1896" s="291" t="str">
        <f t="shared" si="81"/>
        <v>、6941　不動産管理業</v>
      </c>
      <c r="F1896" s="291"/>
    </row>
    <row r="1897" spans="1:6" ht="23.25" hidden="1" customHeight="1">
      <c r="A1897" s="29" t="s">
        <v>334</v>
      </c>
      <c r="B1897" s="291"/>
      <c r="C1897" s="29" t="str">
        <f t="shared" si="83"/>
        <v/>
      </c>
      <c r="D1897" s="29" t="str">
        <f t="shared" si="82"/>
        <v/>
      </c>
      <c r="E1897" s="291"/>
      <c r="F1897" s="291"/>
    </row>
    <row r="1898" spans="1:6" ht="23.25" hidden="1" customHeight="1">
      <c r="A1898" s="29" t="s">
        <v>334</v>
      </c>
      <c r="B1898" s="302" t="s">
        <v>1941</v>
      </c>
      <c r="C1898" s="29" t="str">
        <f t="shared" si="83"/>
        <v>物品賃貸業</v>
      </c>
      <c r="D1898" s="29" t="str">
        <f t="shared" si="82"/>
        <v>物品賃貸業</v>
      </c>
      <c r="E1898" s="291" t="str">
        <f t="shared" si="81"/>
        <v>、物品賃貸業</v>
      </c>
      <c r="F1898" s="291"/>
    </row>
    <row r="1899" spans="1:6" ht="23.25" hidden="1" customHeight="1">
      <c r="A1899" s="29" t="s">
        <v>334</v>
      </c>
      <c r="B1899" s="291"/>
      <c r="C1899" s="29" t="str">
        <f t="shared" si="83"/>
        <v/>
      </c>
      <c r="D1899" s="29" t="str">
        <f t="shared" si="82"/>
        <v/>
      </c>
      <c r="E1899" s="291"/>
      <c r="F1899" s="291"/>
    </row>
    <row r="1900" spans="1:6" ht="23.25" hidden="1" customHeight="1">
      <c r="A1900" s="29" t="s">
        <v>334</v>
      </c>
      <c r="B1900" s="303" t="s">
        <v>1942</v>
      </c>
      <c r="C1900" s="294"/>
      <c r="D1900" s="294" t="str">
        <f t="shared" si="82"/>
        <v/>
      </c>
      <c r="E1900" s="296"/>
      <c r="F1900" s="296" t="str">
        <f>E1900&amp;E1901&amp;E1902&amp;E1903&amp;E1904&amp;E1905&amp;E1906&amp;E1907&amp;E1908&amp;E1909&amp;E1910&amp;E1911&amp;E1912&amp;E1913&amp;E1914&amp;E1915&amp;E1916&amp;E1917&amp;E1918&amp;E1919&amp;E1920</f>
        <v>、7000　主として管理事務を行う本社等（70物品賃貸業）、7009　その他の管理，補助的経済活動を行う事業所（70物品賃貸業）、7011　総合リース業、7019　その他の各種物品賃貸業、7021　産業用機械器具賃貸業（建設機械器具を除く）、7022　建設機械器具賃貸業、7031　事務用機械器具賃貸業（電子計算機を除く）、7032　電子計算機・同関連機器賃貸業、7041　自動車賃貸業、7051　スポーツ・娯楽用品賃貸業、7091　映画・演劇用品賃貸業、7092　音楽・映像記録物賃貸業（別掲を除く）、7093　貸衣しょう業（別掲を除く）、7099　他に分類されない物品賃貸業</v>
      </c>
    </row>
    <row r="1901" spans="1:6" ht="23.25" hidden="1" customHeight="1">
      <c r="A1901" s="29" t="s">
        <v>334</v>
      </c>
      <c r="B1901" s="302" t="s">
        <v>1943</v>
      </c>
      <c r="C1901" s="29" t="str">
        <f t="shared" si="83"/>
        <v>7000　　主として管理事務を行う本社等（70物品賃貸業）</v>
      </c>
      <c r="D1901" s="29" t="str">
        <f t="shared" si="82"/>
        <v>7000　主として管理事務を行う本社等（70物品賃貸業）</v>
      </c>
      <c r="E1901" s="291" t="str">
        <f t="shared" si="81"/>
        <v>、7000　主として管理事務を行う本社等（70物品賃貸業）</v>
      </c>
      <c r="F1901" s="291"/>
    </row>
    <row r="1902" spans="1:6" ht="23.25" hidden="1" customHeight="1">
      <c r="A1902" s="29" t="s">
        <v>334</v>
      </c>
      <c r="B1902" s="302" t="s">
        <v>1944</v>
      </c>
      <c r="C1902" s="29" t="str">
        <f t="shared" si="83"/>
        <v>7009　　その他の管理，補助的経済活動を行う事業所（70物品賃貸業）</v>
      </c>
      <c r="D1902" s="29" t="str">
        <f t="shared" si="82"/>
        <v>7009　その他の管理，補助的経済活動を行う事業所（70物品賃貸業）</v>
      </c>
      <c r="E1902" s="291" t="str">
        <f t="shared" si="81"/>
        <v>、7009　その他の管理，補助的経済活動を行う事業所（70物品賃貸業）</v>
      </c>
      <c r="F1902" s="291"/>
    </row>
    <row r="1903" spans="1:6" ht="23.25" hidden="1" customHeight="1">
      <c r="A1903" s="29" t="s">
        <v>334</v>
      </c>
      <c r="B1903" s="302" t="s">
        <v>1945</v>
      </c>
      <c r="D1903" s="29" t="str">
        <f t="shared" si="82"/>
        <v/>
      </c>
      <c r="E1903" s="291"/>
      <c r="F1903" s="291"/>
    </row>
    <row r="1904" spans="1:6" ht="23.25" hidden="1" customHeight="1">
      <c r="A1904" s="29" t="s">
        <v>334</v>
      </c>
      <c r="B1904" s="302" t="s">
        <v>1946</v>
      </c>
      <c r="C1904" s="29" t="str">
        <f t="shared" si="83"/>
        <v>7011　　総合リース業</v>
      </c>
      <c r="D1904" s="29" t="str">
        <f t="shared" si="82"/>
        <v>7011　総合リース業</v>
      </c>
      <c r="E1904" s="291" t="str">
        <f t="shared" ref="E1904:E1967" si="84">A1904&amp;D1904</f>
        <v>、7011　総合リース業</v>
      </c>
      <c r="F1904" s="291"/>
    </row>
    <row r="1905" spans="1:6" ht="23.25" hidden="1" customHeight="1">
      <c r="A1905" s="29" t="s">
        <v>334</v>
      </c>
      <c r="B1905" s="302" t="s">
        <v>1947</v>
      </c>
      <c r="C1905" s="29" t="str">
        <f t="shared" si="83"/>
        <v>7019　　その他の各種物品賃貸業</v>
      </c>
      <c r="D1905" s="29" t="str">
        <f t="shared" si="82"/>
        <v>7019　その他の各種物品賃貸業</v>
      </c>
      <c r="E1905" s="291" t="str">
        <f t="shared" si="84"/>
        <v>、7019　その他の各種物品賃貸業</v>
      </c>
      <c r="F1905" s="291"/>
    </row>
    <row r="1906" spans="1:6" ht="23.25" hidden="1" customHeight="1">
      <c r="A1906" s="29" t="s">
        <v>334</v>
      </c>
      <c r="B1906" s="302" t="s">
        <v>1948</v>
      </c>
      <c r="D1906" s="29" t="str">
        <f t="shared" si="82"/>
        <v/>
      </c>
      <c r="E1906" s="291"/>
      <c r="F1906" s="291"/>
    </row>
    <row r="1907" spans="1:6" ht="23.25" hidden="1" customHeight="1">
      <c r="A1907" s="29" t="s">
        <v>334</v>
      </c>
      <c r="B1907" s="302" t="s">
        <v>1949</v>
      </c>
      <c r="C1907" s="29" t="str">
        <f t="shared" si="83"/>
        <v>7021　　産業用機械器具賃貸業（建設機械器具を除く）</v>
      </c>
      <c r="D1907" s="29" t="str">
        <f t="shared" si="82"/>
        <v>7021　産業用機械器具賃貸業（建設機械器具を除く）</v>
      </c>
      <c r="E1907" s="291" t="str">
        <f t="shared" si="84"/>
        <v>、7021　産業用機械器具賃貸業（建設機械器具を除く）</v>
      </c>
      <c r="F1907" s="291"/>
    </row>
    <row r="1908" spans="1:6" ht="23.25" hidden="1" customHeight="1">
      <c r="A1908" s="29" t="s">
        <v>334</v>
      </c>
      <c r="B1908" s="302" t="s">
        <v>1950</v>
      </c>
      <c r="C1908" s="29" t="str">
        <f t="shared" si="83"/>
        <v>7022　　建設機械器具賃貸業</v>
      </c>
      <c r="D1908" s="29" t="str">
        <f t="shared" si="82"/>
        <v>7022　建設機械器具賃貸業</v>
      </c>
      <c r="E1908" s="291" t="str">
        <f t="shared" si="84"/>
        <v>、7022　建設機械器具賃貸業</v>
      </c>
      <c r="F1908" s="291"/>
    </row>
    <row r="1909" spans="1:6" ht="23.25" hidden="1" customHeight="1">
      <c r="A1909" s="29" t="s">
        <v>334</v>
      </c>
      <c r="B1909" s="302" t="s">
        <v>1951</v>
      </c>
      <c r="D1909" s="29" t="str">
        <f t="shared" ref="D1909:D1972" si="85">TRIM(C1909)</f>
        <v/>
      </c>
      <c r="E1909" s="291"/>
      <c r="F1909" s="291"/>
    </row>
    <row r="1910" spans="1:6" ht="23.25" hidden="1" customHeight="1">
      <c r="A1910" s="29" t="s">
        <v>334</v>
      </c>
      <c r="B1910" s="302" t="s">
        <v>1952</v>
      </c>
      <c r="C1910" s="29" t="str">
        <f t="shared" ref="C1910:C1972" si="86">MID(B1910,7,50)</f>
        <v>7031　　事務用機械器具賃貸業（電子計算機を除く）</v>
      </c>
      <c r="D1910" s="29" t="str">
        <f t="shared" si="85"/>
        <v>7031　事務用機械器具賃貸業（電子計算機を除く）</v>
      </c>
      <c r="E1910" s="291" t="str">
        <f t="shared" si="84"/>
        <v>、7031　事務用機械器具賃貸業（電子計算機を除く）</v>
      </c>
      <c r="F1910" s="291"/>
    </row>
    <row r="1911" spans="1:6" ht="23.25" hidden="1" customHeight="1">
      <c r="A1911" s="29" t="s">
        <v>334</v>
      </c>
      <c r="B1911" s="302" t="s">
        <v>1953</v>
      </c>
      <c r="C1911" s="29" t="str">
        <f t="shared" si="86"/>
        <v>7032　　電子計算機・同関連機器賃貸業</v>
      </c>
      <c r="D1911" s="29" t="str">
        <f t="shared" si="85"/>
        <v>7032　電子計算機・同関連機器賃貸業</v>
      </c>
      <c r="E1911" s="291" t="str">
        <f t="shared" si="84"/>
        <v>、7032　電子計算機・同関連機器賃貸業</v>
      </c>
      <c r="F1911" s="291"/>
    </row>
    <row r="1912" spans="1:6" ht="23.25" hidden="1" customHeight="1">
      <c r="A1912" s="29" t="s">
        <v>334</v>
      </c>
      <c r="B1912" s="302" t="s">
        <v>1954</v>
      </c>
      <c r="D1912" s="29" t="str">
        <f t="shared" si="85"/>
        <v/>
      </c>
      <c r="E1912" s="291"/>
      <c r="F1912" s="291"/>
    </row>
    <row r="1913" spans="1:6" ht="23.25" hidden="1" customHeight="1">
      <c r="A1913" s="29" t="s">
        <v>334</v>
      </c>
      <c r="B1913" s="302" t="s">
        <v>1955</v>
      </c>
      <c r="C1913" s="29" t="str">
        <f t="shared" si="86"/>
        <v>7041　　自動車賃貸業</v>
      </c>
      <c r="D1913" s="29" t="str">
        <f t="shared" si="85"/>
        <v>7041　自動車賃貸業</v>
      </c>
      <c r="E1913" s="291" t="str">
        <f t="shared" si="84"/>
        <v>、7041　自動車賃貸業</v>
      </c>
      <c r="F1913" s="291"/>
    </row>
    <row r="1914" spans="1:6" ht="23.25" hidden="1" customHeight="1">
      <c r="A1914" s="29" t="s">
        <v>334</v>
      </c>
      <c r="B1914" s="302" t="s">
        <v>1956</v>
      </c>
      <c r="D1914" s="29" t="str">
        <f t="shared" si="85"/>
        <v/>
      </c>
      <c r="E1914" s="291"/>
      <c r="F1914" s="291"/>
    </row>
    <row r="1915" spans="1:6" ht="23.25" hidden="1" customHeight="1">
      <c r="A1915" s="29" t="s">
        <v>334</v>
      </c>
      <c r="B1915" s="302" t="s">
        <v>1957</v>
      </c>
      <c r="C1915" s="29" t="str">
        <f t="shared" si="86"/>
        <v>7051　　スポーツ・娯楽用品賃貸業</v>
      </c>
      <c r="D1915" s="29" t="str">
        <f t="shared" si="85"/>
        <v>7051　スポーツ・娯楽用品賃貸業</v>
      </c>
      <c r="E1915" s="291" t="str">
        <f t="shared" si="84"/>
        <v>、7051　スポーツ・娯楽用品賃貸業</v>
      </c>
      <c r="F1915" s="291"/>
    </row>
    <row r="1916" spans="1:6" ht="23.25" hidden="1" customHeight="1">
      <c r="A1916" s="29" t="s">
        <v>334</v>
      </c>
      <c r="B1916" s="302" t="s">
        <v>1958</v>
      </c>
      <c r="D1916" s="29" t="str">
        <f t="shared" si="85"/>
        <v/>
      </c>
      <c r="E1916" s="291"/>
      <c r="F1916" s="291"/>
    </row>
    <row r="1917" spans="1:6" ht="23.25" hidden="1" customHeight="1">
      <c r="A1917" s="29" t="s">
        <v>334</v>
      </c>
      <c r="B1917" s="302" t="s">
        <v>1959</v>
      </c>
      <c r="C1917" s="29" t="str">
        <f t="shared" si="86"/>
        <v>7091　　映画・演劇用品賃貸業</v>
      </c>
      <c r="D1917" s="29" t="str">
        <f t="shared" si="85"/>
        <v>7091　映画・演劇用品賃貸業</v>
      </c>
      <c r="E1917" s="291" t="str">
        <f t="shared" si="84"/>
        <v>、7091　映画・演劇用品賃貸業</v>
      </c>
      <c r="F1917" s="291"/>
    </row>
    <row r="1918" spans="1:6" ht="23.25" hidden="1" customHeight="1">
      <c r="A1918" s="29" t="s">
        <v>334</v>
      </c>
      <c r="B1918" s="302" t="s">
        <v>1960</v>
      </c>
      <c r="C1918" s="29" t="str">
        <f t="shared" si="86"/>
        <v>7092　　音楽・映像記録物賃貸業（別掲を除く）</v>
      </c>
      <c r="D1918" s="29" t="str">
        <f t="shared" si="85"/>
        <v>7092　音楽・映像記録物賃貸業（別掲を除く）</v>
      </c>
      <c r="E1918" s="291" t="str">
        <f t="shared" si="84"/>
        <v>、7092　音楽・映像記録物賃貸業（別掲を除く）</v>
      </c>
      <c r="F1918" s="291"/>
    </row>
    <row r="1919" spans="1:6" ht="23.25" hidden="1" customHeight="1">
      <c r="A1919" s="29" t="s">
        <v>334</v>
      </c>
      <c r="B1919" s="302" t="s">
        <v>1961</v>
      </c>
      <c r="C1919" s="29" t="str">
        <f t="shared" si="86"/>
        <v>7093　　貸衣しょう業（別掲を除く）</v>
      </c>
      <c r="D1919" s="29" t="str">
        <f t="shared" si="85"/>
        <v>7093　貸衣しょう業（別掲を除く）</v>
      </c>
      <c r="E1919" s="291" t="str">
        <f t="shared" si="84"/>
        <v>、7093　貸衣しょう業（別掲を除く）</v>
      </c>
      <c r="F1919" s="291"/>
    </row>
    <row r="1920" spans="1:6" ht="23.25" hidden="1" customHeight="1">
      <c r="A1920" s="29" t="s">
        <v>334</v>
      </c>
      <c r="B1920" s="302" t="s">
        <v>1962</v>
      </c>
      <c r="C1920" s="29" t="str">
        <f t="shared" si="86"/>
        <v>7099　　他に分類されない物品賃貸業</v>
      </c>
      <c r="D1920" s="29" t="str">
        <f t="shared" si="85"/>
        <v>7099　他に分類されない物品賃貸業</v>
      </c>
      <c r="E1920" s="291" t="str">
        <f t="shared" si="84"/>
        <v>、7099　他に分類されない物品賃貸業</v>
      </c>
      <c r="F1920" s="291"/>
    </row>
    <row r="1921" spans="1:6" ht="23.25" hidden="1" customHeight="1">
      <c r="A1921" s="29" t="s">
        <v>334</v>
      </c>
      <c r="B1921" s="291"/>
      <c r="C1921" s="29" t="str">
        <f t="shared" si="86"/>
        <v/>
      </c>
      <c r="D1921" s="29" t="str">
        <f t="shared" si="85"/>
        <v/>
      </c>
      <c r="E1921" s="291"/>
      <c r="F1921" s="291"/>
    </row>
    <row r="1922" spans="1:6" ht="23.25" hidden="1" customHeight="1">
      <c r="A1922" s="29" t="s">
        <v>334</v>
      </c>
      <c r="B1922" s="300" t="s">
        <v>379</v>
      </c>
      <c r="D1922" s="29" t="str">
        <f t="shared" si="85"/>
        <v/>
      </c>
      <c r="E1922" s="291"/>
      <c r="F1922" s="291"/>
    </row>
    <row r="1923" spans="1:6" ht="23.25" hidden="1" customHeight="1">
      <c r="A1923" s="29" t="s">
        <v>334</v>
      </c>
      <c r="B1923" s="301"/>
      <c r="C1923" s="29" t="str">
        <f t="shared" si="86"/>
        <v/>
      </c>
      <c r="D1923" s="29" t="str">
        <f t="shared" si="85"/>
        <v/>
      </c>
      <c r="E1923" s="291"/>
      <c r="F1923" s="291"/>
    </row>
    <row r="1924" spans="1:6" ht="23.25" hidden="1" customHeight="1">
      <c r="A1924" s="29" t="s">
        <v>334</v>
      </c>
      <c r="B1924" s="301"/>
      <c r="C1924" s="29" t="str">
        <f t="shared" si="86"/>
        <v/>
      </c>
      <c r="D1924" s="29" t="str">
        <f t="shared" si="85"/>
        <v/>
      </c>
      <c r="E1924" s="291"/>
      <c r="F1924" s="291"/>
    </row>
    <row r="1925" spans="1:6" ht="23.25" hidden="1" customHeight="1">
      <c r="A1925" s="29" t="s">
        <v>334</v>
      </c>
      <c r="B1925" s="290" t="s">
        <v>1963</v>
      </c>
      <c r="C1925" s="29" t="str">
        <f t="shared" si="86"/>
        <v>学術研究，専門・技術サービス業（詳細：PDF形式）</v>
      </c>
      <c r="D1925" s="29" t="str">
        <f t="shared" si="85"/>
        <v>学術研究，専門・技術サービス業（詳細：PDF形式）</v>
      </c>
      <c r="E1925" s="291" t="str">
        <f t="shared" si="84"/>
        <v>、学術研究，専門・技術サービス業（詳細：PDF形式）</v>
      </c>
      <c r="F1925" s="291"/>
    </row>
    <row r="1926" spans="1:6" ht="23.25" hidden="1" customHeight="1">
      <c r="A1926" s="29" t="s">
        <v>334</v>
      </c>
      <c r="B1926" s="291"/>
      <c r="C1926" s="29" t="str">
        <f t="shared" si="86"/>
        <v/>
      </c>
      <c r="D1926" s="29" t="str">
        <f t="shared" si="85"/>
        <v/>
      </c>
      <c r="E1926" s="291"/>
      <c r="F1926" s="291"/>
    </row>
    <row r="1927" spans="1:6" ht="23.25" hidden="1" customHeight="1">
      <c r="A1927" s="29" t="s">
        <v>334</v>
      </c>
      <c r="B1927" s="302" t="s">
        <v>1964</v>
      </c>
      <c r="C1927" s="29" t="str">
        <f t="shared" si="86"/>
        <v>学術・開発研究機関</v>
      </c>
      <c r="D1927" s="29" t="str">
        <f t="shared" si="85"/>
        <v>学術・開発研究機関</v>
      </c>
      <c r="E1927" s="291" t="str">
        <f t="shared" si="84"/>
        <v>、学術・開発研究機関</v>
      </c>
      <c r="F1927" s="291"/>
    </row>
    <row r="1928" spans="1:6" ht="23.25" hidden="1" customHeight="1">
      <c r="A1928" s="29" t="s">
        <v>334</v>
      </c>
      <c r="B1928" s="291"/>
      <c r="C1928" s="29" t="str">
        <f t="shared" si="86"/>
        <v/>
      </c>
      <c r="D1928" s="29" t="str">
        <f t="shared" si="85"/>
        <v/>
      </c>
      <c r="E1928" s="291"/>
      <c r="F1928" s="291"/>
    </row>
    <row r="1929" spans="1:6" ht="23.25" hidden="1" customHeight="1">
      <c r="A1929" s="29" t="s">
        <v>334</v>
      </c>
      <c r="B1929" s="303" t="s">
        <v>1965</v>
      </c>
      <c r="C1929" s="294"/>
      <c r="D1929" s="294" t="str">
        <f t="shared" si="85"/>
        <v/>
      </c>
      <c r="E1929" s="296"/>
      <c r="F1929" s="296" t="str">
        <f>E1929&amp;E1930&amp;E1931&amp;E1932&amp;E1933&amp;E1934&amp;E1935&amp;E1936&amp;E1937</f>
        <v>、7101　管理，補助的経済活動を行う事業所（71学術・開発研究機関）、7111　理学研究所、7112　工学研究所、7113　農学研究所、7114　医学・薬学研究所、7121　人文・社会科学研究所</v>
      </c>
    </row>
    <row r="1930" spans="1:6" ht="23.25" hidden="1" customHeight="1">
      <c r="A1930" s="29" t="s">
        <v>334</v>
      </c>
      <c r="B1930" s="302" t="s">
        <v>1966</v>
      </c>
      <c r="C1930" s="29" t="str">
        <f t="shared" si="86"/>
        <v>7101　　管理，補助的経済活動を行う事業所（71学術・開発研究機関）</v>
      </c>
      <c r="D1930" s="29" t="str">
        <f t="shared" si="85"/>
        <v>7101　管理，補助的経済活動を行う事業所（71学術・開発研究機関）</v>
      </c>
      <c r="E1930" s="291" t="str">
        <f t="shared" si="84"/>
        <v>、7101　管理，補助的経済活動を行う事業所（71学術・開発研究機関）</v>
      </c>
      <c r="F1930" s="291"/>
    </row>
    <row r="1931" spans="1:6" ht="23.25" hidden="1" customHeight="1">
      <c r="A1931" s="29" t="s">
        <v>334</v>
      </c>
      <c r="B1931" s="302" t="s">
        <v>1967</v>
      </c>
      <c r="D1931" s="29" t="str">
        <f t="shared" si="85"/>
        <v/>
      </c>
      <c r="E1931" s="291"/>
      <c r="F1931" s="291"/>
    </row>
    <row r="1932" spans="1:6" ht="23.25" hidden="1" customHeight="1">
      <c r="A1932" s="29" t="s">
        <v>334</v>
      </c>
      <c r="B1932" s="302" t="s">
        <v>1968</v>
      </c>
      <c r="C1932" s="29" t="str">
        <f t="shared" si="86"/>
        <v>7111　　理学研究所</v>
      </c>
      <c r="D1932" s="29" t="str">
        <f t="shared" si="85"/>
        <v>7111　理学研究所</v>
      </c>
      <c r="E1932" s="291" t="str">
        <f t="shared" si="84"/>
        <v>、7111　理学研究所</v>
      </c>
      <c r="F1932" s="291"/>
    </row>
    <row r="1933" spans="1:6" ht="23.25" hidden="1" customHeight="1">
      <c r="A1933" s="29" t="s">
        <v>334</v>
      </c>
      <c r="B1933" s="302" t="s">
        <v>1969</v>
      </c>
      <c r="C1933" s="29" t="str">
        <f t="shared" si="86"/>
        <v>7112　　工学研究所</v>
      </c>
      <c r="D1933" s="29" t="str">
        <f t="shared" si="85"/>
        <v>7112　工学研究所</v>
      </c>
      <c r="E1933" s="291" t="str">
        <f t="shared" si="84"/>
        <v>、7112　工学研究所</v>
      </c>
      <c r="F1933" s="291"/>
    </row>
    <row r="1934" spans="1:6" ht="23.25" hidden="1" customHeight="1">
      <c r="A1934" s="29" t="s">
        <v>334</v>
      </c>
      <c r="B1934" s="302" t="s">
        <v>1970</v>
      </c>
      <c r="C1934" s="29" t="str">
        <f t="shared" si="86"/>
        <v>7113　　農学研究所</v>
      </c>
      <c r="D1934" s="29" t="str">
        <f t="shared" si="85"/>
        <v>7113　農学研究所</v>
      </c>
      <c r="E1934" s="291" t="str">
        <f t="shared" si="84"/>
        <v>、7113　農学研究所</v>
      </c>
      <c r="F1934" s="291"/>
    </row>
    <row r="1935" spans="1:6" ht="23.25" hidden="1" customHeight="1">
      <c r="A1935" s="29" t="s">
        <v>334</v>
      </c>
      <c r="B1935" s="302" t="s">
        <v>1971</v>
      </c>
      <c r="C1935" s="29" t="str">
        <f t="shared" si="86"/>
        <v>7114　　医学・薬学研究所</v>
      </c>
      <c r="D1935" s="29" t="str">
        <f t="shared" si="85"/>
        <v>7114　医学・薬学研究所</v>
      </c>
      <c r="E1935" s="291" t="str">
        <f t="shared" si="84"/>
        <v>、7114　医学・薬学研究所</v>
      </c>
      <c r="F1935" s="291"/>
    </row>
    <row r="1936" spans="1:6" ht="23.25" hidden="1" customHeight="1">
      <c r="A1936" s="29" t="s">
        <v>334</v>
      </c>
      <c r="B1936" s="302" t="s">
        <v>1972</v>
      </c>
      <c r="D1936" s="29" t="str">
        <f t="shared" si="85"/>
        <v/>
      </c>
      <c r="E1936" s="291"/>
      <c r="F1936" s="291"/>
    </row>
    <row r="1937" spans="1:6" ht="23.25" hidden="1" customHeight="1">
      <c r="A1937" s="29" t="s">
        <v>334</v>
      </c>
      <c r="B1937" s="302" t="s">
        <v>1973</v>
      </c>
      <c r="C1937" s="29" t="str">
        <f t="shared" si="86"/>
        <v>7121　　人文・社会科学研究所</v>
      </c>
      <c r="D1937" s="29" t="str">
        <f t="shared" si="85"/>
        <v>7121　人文・社会科学研究所</v>
      </c>
      <c r="E1937" s="291" t="str">
        <f t="shared" si="84"/>
        <v>、7121　人文・社会科学研究所</v>
      </c>
      <c r="F1937" s="291"/>
    </row>
    <row r="1938" spans="1:6" ht="23.25" hidden="1" customHeight="1">
      <c r="A1938" s="29" t="s">
        <v>334</v>
      </c>
      <c r="B1938" s="291"/>
      <c r="C1938" s="29" t="str">
        <f t="shared" si="86"/>
        <v/>
      </c>
      <c r="D1938" s="29" t="str">
        <f t="shared" si="85"/>
        <v/>
      </c>
      <c r="E1938" s="291"/>
      <c r="F1938" s="291"/>
    </row>
    <row r="1939" spans="1:6" ht="23.25" hidden="1" customHeight="1">
      <c r="A1939" s="29" t="s">
        <v>334</v>
      </c>
      <c r="B1939" s="302" t="s">
        <v>1974</v>
      </c>
      <c r="C1939" s="29" t="str">
        <f t="shared" si="86"/>
        <v>専門サービス業（他に分類されないもの）</v>
      </c>
      <c r="D1939" s="29" t="str">
        <f t="shared" si="85"/>
        <v>専門サービス業（他に分類されないもの）</v>
      </c>
      <c r="E1939" s="291" t="str">
        <f t="shared" si="84"/>
        <v>、専門サービス業（他に分類されないもの）</v>
      </c>
      <c r="F1939" s="291"/>
    </row>
    <row r="1940" spans="1:6" ht="23.25" hidden="1" customHeight="1">
      <c r="A1940" s="29" t="s">
        <v>334</v>
      </c>
      <c r="B1940" s="291"/>
      <c r="C1940" s="29" t="str">
        <f t="shared" si="86"/>
        <v/>
      </c>
      <c r="D1940" s="29" t="str">
        <f t="shared" si="85"/>
        <v/>
      </c>
      <c r="E1940" s="291"/>
      <c r="F1940" s="291"/>
    </row>
    <row r="1941" spans="1:6" ht="23.25" hidden="1" customHeight="1">
      <c r="A1941" s="29" t="s">
        <v>334</v>
      </c>
      <c r="B1941" s="303" t="s">
        <v>1975</v>
      </c>
      <c r="C1941" s="294"/>
      <c r="D1941" s="294" t="str">
        <f t="shared" si="85"/>
        <v/>
      </c>
      <c r="E1941" s="296"/>
      <c r="F1941" s="296" t="str">
        <f>E1941&amp;E1942&amp;E1943&amp;E1944&amp;E1945&amp;E1946&amp;E1947&amp;E1948&amp;E1949&amp;E1950&amp;E1951&amp;E1952&amp;E1953&amp;E1954&amp;E1955&amp;E1956&amp;E1957&amp;E1958&amp;E1959&amp;E1960&amp;E1961&amp;E1962&amp;E1963&amp;E1964&amp;E1965&amp;E1966&amp;E1967&amp;E1968&amp;E1969</f>
        <v>、7201　管理，補助的経済活動を行う事業所（72専門サービス業）、7211　法律事務所、7212　特許事務所、7221　公証人役場，司法書士事務所、7222　土地家屋調査士事務所、7231　行政書士事務所、7241　公認会計士事務所、7242　税理士事務所、7251　社会保険労務士事務所、7261　デザイン業、7271　著述家業、7272　芸術家業、7281　経営コンサルタント業、7282　純粋持株会社、7291　興信所、7292　翻訳業（著述家業を除く）、7293　通訳業，通訳案内業、7294　不動産鑑定業、7299　他に分類されない専門サービス業</v>
      </c>
    </row>
    <row r="1942" spans="1:6" ht="23.25" hidden="1" customHeight="1">
      <c r="A1942" s="29" t="s">
        <v>334</v>
      </c>
      <c r="B1942" s="302" t="s">
        <v>1976</v>
      </c>
      <c r="C1942" s="29" t="str">
        <f t="shared" si="86"/>
        <v>7201　　管理，補助的経済活動を行う事業所（72専門サービス業）</v>
      </c>
      <c r="D1942" s="29" t="str">
        <f t="shared" si="85"/>
        <v>7201　管理，補助的経済活動を行う事業所（72専門サービス業）</v>
      </c>
      <c r="E1942" s="291" t="str">
        <f t="shared" si="84"/>
        <v>、7201　管理，補助的経済活動を行う事業所（72専門サービス業）</v>
      </c>
      <c r="F1942" s="291"/>
    </row>
    <row r="1943" spans="1:6" ht="23.25" hidden="1" customHeight="1">
      <c r="A1943" s="29" t="s">
        <v>334</v>
      </c>
      <c r="B1943" s="302" t="s">
        <v>1977</v>
      </c>
      <c r="D1943" s="29" t="str">
        <f t="shared" si="85"/>
        <v/>
      </c>
      <c r="E1943" s="291"/>
      <c r="F1943" s="291"/>
    </row>
    <row r="1944" spans="1:6" ht="23.25" hidden="1" customHeight="1">
      <c r="A1944" s="29" t="s">
        <v>334</v>
      </c>
      <c r="B1944" s="302" t="s">
        <v>1978</v>
      </c>
      <c r="C1944" s="29" t="str">
        <f t="shared" si="86"/>
        <v>7211　　法律事務所</v>
      </c>
      <c r="D1944" s="29" t="str">
        <f t="shared" si="85"/>
        <v>7211　法律事務所</v>
      </c>
      <c r="E1944" s="291" t="str">
        <f t="shared" si="84"/>
        <v>、7211　法律事務所</v>
      </c>
      <c r="F1944" s="291"/>
    </row>
    <row r="1945" spans="1:6" ht="23.25" hidden="1" customHeight="1">
      <c r="A1945" s="29" t="s">
        <v>334</v>
      </c>
      <c r="B1945" s="302" t="s">
        <v>1979</v>
      </c>
      <c r="C1945" s="29" t="str">
        <f t="shared" si="86"/>
        <v>7212　　特許事務所</v>
      </c>
      <c r="D1945" s="29" t="str">
        <f t="shared" si="85"/>
        <v>7212　特許事務所</v>
      </c>
      <c r="E1945" s="291" t="str">
        <f t="shared" si="84"/>
        <v>、7212　特許事務所</v>
      </c>
      <c r="F1945" s="291"/>
    </row>
    <row r="1946" spans="1:6" ht="23.25" hidden="1" customHeight="1">
      <c r="A1946" s="29" t="s">
        <v>334</v>
      </c>
      <c r="B1946" s="302" t="s">
        <v>1980</v>
      </c>
      <c r="D1946" s="29" t="str">
        <f t="shared" si="85"/>
        <v/>
      </c>
      <c r="E1946" s="291"/>
      <c r="F1946" s="291"/>
    </row>
    <row r="1947" spans="1:6" ht="23.25" hidden="1" customHeight="1">
      <c r="A1947" s="29" t="s">
        <v>334</v>
      </c>
      <c r="B1947" s="302" t="s">
        <v>1981</v>
      </c>
      <c r="C1947" s="29" t="str">
        <f t="shared" si="86"/>
        <v>7221　　公証人役場，司法書士事務所</v>
      </c>
      <c r="D1947" s="29" t="str">
        <f t="shared" si="85"/>
        <v>7221　公証人役場，司法書士事務所</v>
      </c>
      <c r="E1947" s="291" t="str">
        <f t="shared" si="84"/>
        <v>、7221　公証人役場，司法書士事務所</v>
      </c>
      <c r="F1947" s="291"/>
    </row>
    <row r="1948" spans="1:6" ht="23.25" hidden="1" customHeight="1">
      <c r="A1948" s="29" t="s">
        <v>334</v>
      </c>
      <c r="B1948" s="302" t="s">
        <v>1982</v>
      </c>
      <c r="C1948" s="29" t="str">
        <f t="shared" si="86"/>
        <v>7222　　土地家屋調査士事務所</v>
      </c>
      <c r="D1948" s="29" t="str">
        <f t="shared" si="85"/>
        <v>7222　土地家屋調査士事務所</v>
      </c>
      <c r="E1948" s="291" t="str">
        <f t="shared" si="84"/>
        <v>、7222　土地家屋調査士事務所</v>
      </c>
      <c r="F1948" s="291"/>
    </row>
    <row r="1949" spans="1:6" ht="23.25" hidden="1" customHeight="1">
      <c r="A1949" s="29" t="s">
        <v>334</v>
      </c>
      <c r="B1949" s="302" t="s">
        <v>1983</v>
      </c>
      <c r="D1949" s="29" t="str">
        <f t="shared" si="85"/>
        <v/>
      </c>
      <c r="E1949" s="291"/>
      <c r="F1949" s="291"/>
    </row>
    <row r="1950" spans="1:6" ht="23.25" hidden="1" customHeight="1">
      <c r="A1950" s="29" t="s">
        <v>334</v>
      </c>
      <c r="B1950" s="302" t="s">
        <v>1984</v>
      </c>
      <c r="C1950" s="29" t="str">
        <f t="shared" si="86"/>
        <v>7231　　行政書士事務所</v>
      </c>
      <c r="D1950" s="29" t="str">
        <f t="shared" si="85"/>
        <v>7231　行政書士事務所</v>
      </c>
      <c r="E1950" s="291" t="str">
        <f t="shared" si="84"/>
        <v>、7231　行政書士事務所</v>
      </c>
      <c r="F1950" s="291"/>
    </row>
    <row r="1951" spans="1:6" ht="23.25" hidden="1" customHeight="1">
      <c r="A1951" s="29" t="s">
        <v>334</v>
      </c>
      <c r="B1951" s="302" t="s">
        <v>1985</v>
      </c>
      <c r="D1951" s="29" t="str">
        <f t="shared" si="85"/>
        <v/>
      </c>
      <c r="E1951" s="291"/>
      <c r="F1951" s="291"/>
    </row>
    <row r="1952" spans="1:6" ht="23.25" hidden="1" customHeight="1">
      <c r="A1952" s="29" t="s">
        <v>334</v>
      </c>
      <c r="B1952" s="302" t="s">
        <v>1986</v>
      </c>
      <c r="C1952" s="29" t="str">
        <f t="shared" si="86"/>
        <v>7241　　公認会計士事務所</v>
      </c>
      <c r="D1952" s="29" t="str">
        <f t="shared" si="85"/>
        <v>7241　公認会計士事務所</v>
      </c>
      <c r="E1952" s="291" t="str">
        <f t="shared" si="84"/>
        <v>、7241　公認会計士事務所</v>
      </c>
      <c r="F1952" s="291"/>
    </row>
    <row r="1953" spans="1:6" ht="23.25" hidden="1" customHeight="1">
      <c r="A1953" s="29" t="s">
        <v>334</v>
      </c>
      <c r="B1953" s="302" t="s">
        <v>1987</v>
      </c>
      <c r="C1953" s="29" t="str">
        <f t="shared" si="86"/>
        <v>7242　　税理士事務所</v>
      </c>
      <c r="D1953" s="29" t="str">
        <f t="shared" si="85"/>
        <v>7242　税理士事務所</v>
      </c>
      <c r="E1953" s="291" t="str">
        <f t="shared" si="84"/>
        <v>、7242　税理士事務所</v>
      </c>
      <c r="F1953" s="291"/>
    </row>
    <row r="1954" spans="1:6" ht="23.25" hidden="1" customHeight="1">
      <c r="A1954" s="29" t="s">
        <v>334</v>
      </c>
      <c r="B1954" s="302" t="s">
        <v>1988</v>
      </c>
      <c r="D1954" s="29" t="str">
        <f t="shared" si="85"/>
        <v/>
      </c>
      <c r="E1954" s="291"/>
      <c r="F1954" s="291"/>
    </row>
    <row r="1955" spans="1:6" ht="23.25" hidden="1" customHeight="1">
      <c r="A1955" s="29" t="s">
        <v>334</v>
      </c>
      <c r="B1955" s="302" t="s">
        <v>1989</v>
      </c>
      <c r="C1955" s="29" t="str">
        <f t="shared" si="86"/>
        <v>7251　　社会保険労務士事務所</v>
      </c>
      <c r="D1955" s="29" t="str">
        <f t="shared" si="85"/>
        <v>7251　社会保険労務士事務所</v>
      </c>
      <c r="E1955" s="291" t="str">
        <f t="shared" si="84"/>
        <v>、7251　社会保険労務士事務所</v>
      </c>
      <c r="F1955" s="291"/>
    </row>
    <row r="1956" spans="1:6" ht="23.25" hidden="1" customHeight="1">
      <c r="A1956" s="29" t="s">
        <v>334</v>
      </c>
      <c r="B1956" s="302" t="s">
        <v>1990</v>
      </c>
      <c r="D1956" s="29" t="str">
        <f t="shared" si="85"/>
        <v/>
      </c>
      <c r="E1956" s="291"/>
      <c r="F1956" s="291"/>
    </row>
    <row r="1957" spans="1:6" ht="23.25" hidden="1" customHeight="1">
      <c r="A1957" s="29" t="s">
        <v>334</v>
      </c>
      <c r="B1957" s="302" t="s">
        <v>1991</v>
      </c>
      <c r="C1957" s="29" t="str">
        <f t="shared" si="86"/>
        <v>7261　　デザイン業</v>
      </c>
      <c r="D1957" s="29" t="str">
        <f t="shared" si="85"/>
        <v>7261　デザイン業</v>
      </c>
      <c r="E1957" s="291" t="str">
        <f t="shared" si="84"/>
        <v>、7261　デザイン業</v>
      </c>
      <c r="F1957" s="291"/>
    </row>
    <row r="1958" spans="1:6" ht="23.25" hidden="1" customHeight="1">
      <c r="A1958" s="29" t="s">
        <v>334</v>
      </c>
      <c r="B1958" s="302" t="s">
        <v>1992</v>
      </c>
      <c r="D1958" s="29" t="str">
        <f t="shared" si="85"/>
        <v/>
      </c>
      <c r="E1958" s="291"/>
      <c r="F1958" s="291"/>
    </row>
    <row r="1959" spans="1:6" ht="23.25" hidden="1" customHeight="1">
      <c r="A1959" s="29" t="s">
        <v>334</v>
      </c>
      <c r="B1959" s="302" t="s">
        <v>1993</v>
      </c>
      <c r="C1959" s="29" t="str">
        <f t="shared" si="86"/>
        <v>7271　　著述家業</v>
      </c>
      <c r="D1959" s="29" t="str">
        <f t="shared" si="85"/>
        <v>7271　著述家業</v>
      </c>
      <c r="E1959" s="291" t="str">
        <f t="shared" si="84"/>
        <v>、7271　著述家業</v>
      </c>
      <c r="F1959" s="291"/>
    </row>
    <row r="1960" spans="1:6" ht="23.25" hidden="1" customHeight="1">
      <c r="A1960" s="29" t="s">
        <v>334</v>
      </c>
      <c r="B1960" s="302" t="s">
        <v>1994</v>
      </c>
      <c r="C1960" s="29" t="str">
        <f t="shared" si="86"/>
        <v>7272　　芸術家業</v>
      </c>
      <c r="D1960" s="29" t="str">
        <f t="shared" si="85"/>
        <v>7272　芸術家業</v>
      </c>
      <c r="E1960" s="291" t="str">
        <f t="shared" si="84"/>
        <v>、7272　芸術家業</v>
      </c>
      <c r="F1960" s="291"/>
    </row>
    <row r="1961" spans="1:6" ht="23.25" hidden="1" customHeight="1">
      <c r="A1961" s="29" t="s">
        <v>334</v>
      </c>
      <c r="B1961" s="302" t="s">
        <v>1995</v>
      </c>
      <c r="D1961" s="29" t="str">
        <f t="shared" si="85"/>
        <v/>
      </c>
      <c r="E1961" s="291"/>
      <c r="F1961" s="291"/>
    </row>
    <row r="1962" spans="1:6" ht="23.25" hidden="1" customHeight="1">
      <c r="A1962" s="29" t="s">
        <v>334</v>
      </c>
      <c r="B1962" s="302" t="s">
        <v>1996</v>
      </c>
      <c r="C1962" s="29" t="str">
        <f t="shared" si="86"/>
        <v>7281　　経営コンサルタント業</v>
      </c>
      <c r="D1962" s="29" t="str">
        <f t="shared" si="85"/>
        <v>7281　経営コンサルタント業</v>
      </c>
      <c r="E1962" s="291" t="str">
        <f t="shared" si="84"/>
        <v>、7281　経営コンサルタント業</v>
      </c>
      <c r="F1962" s="291"/>
    </row>
    <row r="1963" spans="1:6" ht="23.25" hidden="1" customHeight="1">
      <c r="A1963" s="29" t="s">
        <v>334</v>
      </c>
      <c r="B1963" s="302" t="s">
        <v>1997</v>
      </c>
      <c r="C1963" s="29" t="str">
        <f t="shared" si="86"/>
        <v>7282　　純粋持株会社</v>
      </c>
      <c r="D1963" s="29" t="str">
        <f t="shared" si="85"/>
        <v>7282　純粋持株会社</v>
      </c>
      <c r="E1963" s="291" t="str">
        <f t="shared" si="84"/>
        <v>、7282　純粋持株会社</v>
      </c>
      <c r="F1963" s="291"/>
    </row>
    <row r="1964" spans="1:6" ht="23.25" hidden="1" customHeight="1">
      <c r="A1964" s="29" t="s">
        <v>334</v>
      </c>
      <c r="B1964" s="302" t="s">
        <v>1998</v>
      </c>
      <c r="D1964" s="29" t="str">
        <f t="shared" si="85"/>
        <v/>
      </c>
      <c r="E1964" s="291"/>
      <c r="F1964" s="291"/>
    </row>
    <row r="1965" spans="1:6" ht="23.25" hidden="1" customHeight="1">
      <c r="A1965" s="29" t="s">
        <v>334</v>
      </c>
      <c r="B1965" s="302" t="s">
        <v>1999</v>
      </c>
      <c r="C1965" s="29" t="str">
        <f t="shared" si="86"/>
        <v>7291　　興信所</v>
      </c>
      <c r="D1965" s="29" t="str">
        <f t="shared" si="85"/>
        <v>7291　興信所</v>
      </c>
      <c r="E1965" s="291" t="str">
        <f t="shared" si="84"/>
        <v>、7291　興信所</v>
      </c>
      <c r="F1965" s="291"/>
    </row>
    <row r="1966" spans="1:6" ht="23.25" hidden="1" customHeight="1">
      <c r="A1966" s="29" t="s">
        <v>334</v>
      </c>
      <c r="B1966" s="302" t="s">
        <v>2000</v>
      </c>
      <c r="C1966" s="29" t="str">
        <f t="shared" si="86"/>
        <v>7292　　翻訳業（著述家業を除く）</v>
      </c>
      <c r="D1966" s="29" t="str">
        <f t="shared" si="85"/>
        <v>7292　翻訳業（著述家業を除く）</v>
      </c>
      <c r="E1966" s="291" t="str">
        <f t="shared" si="84"/>
        <v>、7292　翻訳業（著述家業を除く）</v>
      </c>
      <c r="F1966" s="291"/>
    </row>
    <row r="1967" spans="1:6" ht="23.25" hidden="1" customHeight="1">
      <c r="A1967" s="29" t="s">
        <v>334</v>
      </c>
      <c r="B1967" s="302" t="s">
        <v>2001</v>
      </c>
      <c r="C1967" s="29" t="str">
        <f t="shared" si="86"/>
        <v>7293　　通訳業，通訳案内業</v>
      </c>
      <c r="D1967" s="29" t="str">
        <f t="shared" si="85"/>
        <v>7293　通訳業，通訳案内業</v>
      </c>
      <c r="E1967" s="291" t="str">
        <f t="shared" si="84"/>
        <v>、7293　通訳業，通訳案内業</v>
      </c>
      <c r="F1967" s="291"/>
    </row>
    <row r="1968" spans="1:6" ht="23.25" hidden="1" customHeight="1">
      <c r="A1968" s="29" t="s">
        <v>334</v>
      </c>
      <c r="B1968" s="302" t="s">
        <v>2002</v>
      </c>
      <c r="C1968" s="29" t="str">
        <f t="shared" si="86"/>
        <v>7294　　不動産鑑定業</v>
      </c>
      <c r="D1968" s="29" t="str">
        <f t="shared" si="85"/>
        <v>7294　不動産鑑定業</v>
      </c>
      <c r="E1968" s="291" t="str">
        <f t="shared" ref="E1968:E2029" si="87">A1968&amp;D1968</f>
        <v>、7294　不動産鑑定業</v>
      </c>
      <c r="F1968" s="291"/>
    </row>
    <row r="1969" spans="1:6" ht="23.25" hidden="1" customHeight="1">
      <c r="A1969" s="29" t="s">
        <v>334</v>
      </c>
      <c r="B1969" s="302" t="s">
        <v>2003</v>
      </c>
      <c r="C1969" s="29" t="str">
        <f t="shared" si="86"/>
        <v>7299　　他に分類されない専門サービス業</v>
      </c>
      <c r="D1969" s="29" t="str">
        <f t="shared" si="85"/>
        <v>7299　他に分類されない専門サービス業</v>
      </c>
      <c r="E1969" s="291" t="str">
        <f t="shared" si="87"/>
        <v>、7299　他に分類されない専門サービス業</v>
      </c>
      <c r="F1969" s="291"/>
    </row>
    <row r="1970" spans="1:6" ht="23.25" hidden="1" customHeight="1">
      <c r="A1970" s="29" t="s">
        <v>334</v>
      </c>
      <c r="B1970" s="291"/>
      <c r="C1970" s="29" t="str">
        <f t="shared" si="86"/>
        <v/>
      </c>
      <c r="D1970" s="29" t="str">
        <f t="shared" si="85"/>
        <v/>
      </c>
      <c r="E1970" s="291"/>
      <c r="F1970" s="291"/>
    </row>
    <row r="1971" spans="1:6" ht="23.25" hidden="1" customHeight="1">
      <c r="A1971" s="29" t="s">
        <v>334</v>
      </c>
      <c r="B1971" s="302" t="s">
        <v>2004</v>
      </c>
      <c r="C1971" s="29" t="str">
        <f t="shared" si="86"/>
        <v>広告業</v>
      </c>
      <c r="D1971" s="29" t="str">
        <f t="shared" si="85"/>
        <v>広告業</v>
      </c>
      <c r="E1971" s="291" t="str">
        <f t="shared" si="87"/>
        <v>、広告業</v>
      </c>
      <c r="F1971" s="291"/>
    </row>
    <row r="1972" spans="1:6" ht="23.25" hidden="1" customHeight="1">
      <c r="A1972" s="29" t="s">
        <v>334</v>
      </c>
      <c r="B1972" s="291"/>
      <c r="C1972" s="29" t="str">
        <f t="shared" si="86"/>
        <v/>
      </c>
      <c r="D1972" s="29" t="str">
        <f t="shared" si="85"/>
        <v/>
      </c>
      <c r="E1972" s="291"/>
      <c r="F1972" s="291"/>
    </row>
    <row r="1973" spans="1:6" ht="23.25" hidden="1" customHeight="1">
      <c r="A1973" s="29" t="s">
        <v>334</v>
      </c>
      <c r="B1973" s="303" t="s">
        <v>2005</v>
      </c>
      <c r="C1973" s="294"/>
      <c r="D1973" s="294" t="str">
        <f t="shared" ref="D1973:D2036" si="88">TRIM(C1973)</f>
        <v/>
      </c>
      <c r="E1973" s="296"/>
      <c r="F1973" s="296" t="str">
        <f>E1973&amp;E1974&amp;E1975&amp;E1976&amp;E1977&amp;E1978</f>
        <v>、7300　主として管理事務を行う本社等（73広告業）、7309　その他の管理，補助的経済活動を行う事業所（73広告業）、7311　広告業</v>
      </c>
    </row>
    <row r="1974" spans="1:6" ht="23.25" hidden="1" customHeight="1">
      <c r="A1974" s="29" t="s">
        <v>334</v>
      </c>
      <c r="B1974" s="302" t="s">
        <v>2006</v>
      </c>
      <c r="C1974" s="29" t="str">
        <f t="shared" ref="C1974:C2037" si="89">MID(B1974,7,50)</f>
        <v>7300　　主として管理事務を行う本社等（73広告業）</v>
      </c>
      <c r="D1974" s="29" t="str">
        <f t="shared" si="88"/>
        <v>7300　主として管理事務を行う本社等（73広告業）</v>
      </c>
      <c r="E1974" s="291" t="str">
        <f t="shared" si="87"/>
        <v>、7300　主として管理事務を行う本社等（73広告業）</v>
      </c>
      <c r="F1974" s="291"/>
    </row>
    <row r="1975" spans="1:6" ht="23.25" hidden="1" customHeight="1">
      <c r="A1975" s="29" t="s">
        <v>334</v>
      </c>
      <c r="B1975" s="302" t="s">
        <v>2007</v>
      </c>
      <c r="C1975" s="29" t="str">
        <f t="shared" si="89"/>
        <v>7309　　その他の管理，補助的経済活動を行う事業所（73広告業）</v>
      </c>
      <c r="D1975" s="29" t="str">
        <f t="shared" si="88"/>
        <v>7309　その他の管理，補助的経済活動を行う事業所（73広告業）</v>
      </c>
      <c r="E1975" s="291" t="str">
        <f t="shared" si="87"/>
        <v>、7309　その他の管理，補助的経済活動を行う事業所（73広告業）</v>
      </c>
      <c r="F1975" s="291"/>
    </row>
    <row r="1976" spans="1:6" ht="23.25" hidden="1" customHeight="1">
      <c r="A1976" s="29" t="s">
        <v>334</v>
      </c>
      <c r="B1976" s="302" t="s">
        <v>2008</v>
      </c>
      <c r="D1976" s="29" t="str">
        <f t="shared" si="88"/>
        <v/>
      </c>
      <c r="E1976" s="291"/>
      <c r="F1976" s="291"/>
    </row>
    <row r="1977" spans="1:6" ht="23.25" hidden="1" customHeight="1">
      <c r="A1977" s="29" t="s">
        <v>334</v>
      </c>
      <c r="B1977" s="302" t="s">
        <v>2009</v>
      </c>
      <c r="C1977" s="29" t="str">
        <f t="shared" si="89"/>
        <v>7311　　広告業</v>
      </c>
      <c r="D1977" s="29" t="str">
        <f t="shared" si="88"/>
        <v>7311　広告業</v>
      </c>
      <c r="E1977" s="291" t="str">
        <f t="shared" si="87"/>
        <v>、7311　広告業</v>
      </c>
      <c r="F1977" s="291"/>
    </row>
    <row r="1978" spans="1:6" ht="23.25" hidden="1" customHeight="1">
      <c r="A1978" s="29" t="s">
        <v>334</v>
      </c>
      <c r="B1978" s="291"/>
      <c r="C1978" s="29" t="str">
        <f t="shared" si="89"/>
        <v/>
      </c>
      <c r="D1978" s="29" t="str">
        <f t="shared" si="88"/>
        <v/>
      </c>
      <c r="E1978" s="291"/>
      <c r="F1978" s="291"/>
    </row>
    <row r="1979" spans="1:6" ht="23.25" hidden="1" customHeight="1">
      <c r="A1979" s="29" t="s">
        <v>334</v>
      </c>
      <c r="B1979" s="302" t="s">
        <v>2010</v>
      </c>
      <c r="C1979" s="29" t="str">
        <f t="shared" si="89"/>
        <v>技術サービス業（他に分類されないもの）</v>
      </c>
      <c r="D1979" s="29" t="str">
        <f t="shared" si="88"/>
        <v>技術サービス業（他に分類されないもの）</v>
      </c>
      <c r="E1979" s="291" t="str">
        <f t="shared" si="87"/>
        <v>、技術サービス業（他に分類されないもの）</v>
      </c>
      <c r="F1979" s="291"/>
    </row>
    <row r="1980" spans="1:6" ht="23.25" hidden="1" customHeight="1">
      <c r="A1980" s="29" t="s">
        <v>334</v>
      </c>
      <c r="B1980" s="291"/>
      <c r="C1980" s="29" t="str">
        <f t="shared" si="89"/>
        <v/>
      </c>
      <c r="D1980" s="29" t="str">
        <f t="shared" si="88"/>
        <v/>
      </c>
      <c r="E1980" s="291"/>
      <c r="F1980" s="291"/>
    </row>
    <row r="1981" spans="1:6" ht="23.25" hidden="1" customHeight="1">
      <c r="A1981" s="29" t="s">
        <v>334</v>
      </c>
      <c r="B1981" s="302" t="s">
        <v>2011</v>
      </c>
      <c r="D1981" s="29" t="str">
        <f t="shared" si="88"/>
        <v/>
      </c>
      <c r="E1981" s="291"/>
      <c r="F1981" s="291"/>
    </row>
    <row r="1982" spans="1:6" ht="23.25" hidden="1" customHeight="1">
      <c r="A1982" s="29" t="s">
        <v>334</v>
      </c>
      <c r="B1982" s="303" t="s">
        <v>2012</v>
      </c>
      <c r="C1982" s="294" t="str">
        <f t="shared" si="89"/>
        <v>7401　　管理，補助的経済活動を行う事業所（74技術サービス業）</v>
      </c>
      <c r="D1982" s="294" t="str">
        <f t="shared" si="88"/>
        <v>7401　管理，補助的経済活動を行う事業所（74技術サービス業）</v>
      </c>
      <c r="E1982" s="296" t="str">
        <f t="shared" si="87"/>
        <v>、7401　管理，補助的経済活動を行う事業所（74技術サービス業）</v>
      </c>
      <c r="F1982" s="296" t="str">
        <f>E1982&amp;E1983&amp;E1984&amp;E1985&amp;E1986&amp;E1987&amp;E1988&amp;E1989&amp;E1990&amp;E1991&amp;E1992&amp;E1993&amp;E1994&amp;E1995&amp;E1996&amp;E1997&amp;E1998&amp;E1999&amp;E2000&amp;E2001&amp;E2002</f>
        <v>、7401　管理，補助的経済活動を行う事業所（74技術サービス業）、7411　獣医業、7421　建築設計業、7422　測量業、7429　その他の土木建築サービス業、7431　機械設計業、7441　商品検査業、7442　非破壊検査業、7451　一般計量証明業、7452　環境計量証明業、7459　その他の計量証明業、7461　写真業（商業写真業を除く）、7462　商業写真業、7499　その他の技術サービス業</v>
      </c>
    </row>
    <row r="1983" spans="1:6" ht="23.25" hidden="1" customHeight="1">
      <c r="A1983" s="29" t="s">
        <v>334</v>
      </c>
      <c r="B1983" s="302" t="s">
        <v>2013</v>
      </c>
      <c r="D1983" s="29" t="str">
        <f t="shared" si="88"/>
        <v/>
      </c>
      <c r="E1983" s="291"/>
      <c r="F1983" s="291"/>
    </row>
    <row r="1984" spans="1:6" ht="23.25" hidden="1" customHeight="1">
      <c r="A1984" s="29" t="s">
        <v>334</v>
      </c>
      <c r="B1984" s="302" t="s">
        <v>2014</v>
      </c>
      <c r="C1984" s="29" t="str">
        <f t="shared" si="89"/>
        <v>7411　　獣医業</v>
      </c>
      <c r="D1984" s="29" t="str">
        <f t="shared" si="88"/>
        <v>7411　獣医業</v>
      </c>
      <c r="E1984" s="291" t="str">
        <f t="shared" si="87"/>
        <v>、7411　獣医業</v>
      </c>
      <c r="F1984" s="291"/>
    </row>
    <row r="1985" spans="1:6" ht="23.25" hidden="1" customHeight="1">
      <c r="A1985" s="29" t="s">
        <v>334</v>
      </c>
      <c r="B1985" s="302" t="s">
        <v>2015</v>
      </c>
      <c r="D1985" s="29" t="str">
        <f t="shared" si="88"/>
        <v/>
      </c>
      <c r="E1985" s="291"/>
      <c r="F1985" s="291"/>
    </row>
    <row r="1986" spans="1:6" ht="23.25" hidden="1" customHeight="1">
      <c r="A1986" s="29" t="s">
        <v>334</v>
      </c>
      <c r="B1986" s="302" t="s">
        <v>2016</v>
      </c>
      <c r="C1986" s="29" t="str">
        <f t="shared" si="89"/>
        <v>7421　　建築設計業</v>
      </c>
      <c r="D1986" s="29" t="str">
        <f t="shared" si="88"/>
        <v>7421　建築設計業</v>
      </c>
      <c r="E1986" s="291" t="str">
        <f t="shared" si="87"/>
        <v>、7421　建築設計業</v>
      </c>
      <c r="F1986" s="291"/>
    </row>
    <row r="1987" spans="1:6" ht="23.25" hidden="1" customHeight="1">
      <c r="A1987" s="29" t="s">
        <v>334</v>
      </c>
      <c r="B1987" s="302" t="s">
        <v>2017</v>
      </c>
      <c r="C1987" s="29" t="str">
        <f t="shared" si="89"/>
        <v>7422　　測量業</v>
      </c>
      <c r="D1987" s="29" t="str">
        <f t="shared" si="88"/>
        <v>7422　測量業</v>
      </c>
      <c r="E1987" s="291" t="str">
        <f t="shared" si="87"/>
        <v>、7422　測量業</v>
      </c>
      <c r="F1987" s="291"/>
    </row>
    <row r="1988" spans="1:6" ht="23.25" hidden="1" customHeight="1">
      <c r="A1988" s="29" t="s">
        <v>334</v>
      </c>
      <c r="B1988" s="302" t="s">
        <v>2018</v>
      </c>
      <c r="C1988" s="29" t="str">
        <f t="shared" si="89"/>
        <v>7429　　その他の土木建築サービス業</v>
      </c>
      <c r="D1988" s="29" t="str">
        <f t="shared" si="88"/>
        <v>7429　その他の土木建築サービス業</v>
      </c>
      <c r="E1988" s="291" t="str">
        <f t="shared" si="87"/>
        <v>、7429　その他の土木建築サービス業</v>
      </c>
      <c r="F1988" s="291"/>
    </row>
    <row r="1989" spans="1:6" ht="23.25" hidden="1" customHeight="1">
      <c r="A1989" s="29" t="s">
        <v>334</v>
      </c>
      <c r="B1989" s="302" t="s">
        <v>2019</v>
      </c>
      <c r="D1989" s="29" t="str">
        <f t="shared" si="88"/>
        <v/>
      </c>
      <c r="E1989" s="291"/>
      <c r="F1989" s="291"/>
    </row>
    <row r="1990" spans="1:6" ht="23.25" hidden="1" customHeight="1">
      <c r="A1990" s="29" t="s">
        <v>334</v>
      </c>
      <c r="B1990" s="302" t="s">
        <v>2020</v>
      </c>
      <c r="C1990" s="29" t="str">
        <f t="shared" si="89"/>
        <v>7431　　機械設計業</v>
      </c>
      <c r="D1990" s="29" t="str">
        <f t="shared" si="88"/>
        <v>7431　機械設計業</v>
      </c>
      <c r="E1990" s="291" t="str">
        <f t="shared" si="87"/>
        <v>、7431　機械設計業</v>
      </c>
      <c r="F1990" s="291"/>
    </row>
    <row r="1991" spans="1:6" ht="23.25" hidden="1" customHeight="1">
      <c r="A1991" s="29" t="s">
        <v>334</v>
      </c>
      <c r="B1991" s="302" t="s">
        <v>2021</v>
      </c>
      <c r="D1991" s="29" t="str">
        <f t="shared" si="88"/>
        <v/>
      </c>
      <c r="E1991" s="291"/>
      <c r="F1991" s="291"/>
    </row>
    <row r="1992" spans="1:6" ht="23.25" hidden="1" customHeight="1">
      <c r="A1992" s="29" t="s">
        <v>334</v>
      </c>
      <c r="B1992" s="302" t="s">
        <v>2022</v>
      </c>
      <c r="C1992" s="29" t="str">
        <f t="shared" si="89"/>
        <v>7441　　商品検査業</v>
      </c>
      <c r="D1992" s="29" t="str">
        <f t="shared" si="88"/>
        <v>7441　商品検査業</v>
      </c>
      <c r="E1992" s="291" t="str">
        <f t="shared" si="87"/>
        <v>、7441　商品検査業</v>
      </c>
      <c r="F1992" s="291"/>
    </row>
    <row r="1993" spans="1:6" ht="23.25" hidden="1" customHeight="1">
      <c r="A1993" s="29" t="s">
        <v>334</v>
      </c>
      <c r="B1993" s="302" t="s">
        <v>2023</v>
      </c>
      <c r="C1993" s="29" t="str">
        <f t="shared" si="89"/>
        <v>7442　　非破壊検査業</v>
      </c>
      <c r="D1993" s="29" t="str">
        <f t="shared" si="88"/>
        <v>7442　非破壊検査業</v>
      </c>
      <c r="E1993" s="291" t="str">
        <f t="shared" si="87"/>
        <v>、7442　非破壊検査業</v>
      </c>
      <c r="F1993" s="291"/>
    </row>
    <row r="1994" spans="1:6" ht="23.25" hidden="1" customHeight="1">
      <c r="A1994" s="29" t="s">
        <v>334</v>
      </c>
      <c r="B1994" s="302" t="s">
        <v>2024</v>
      </c>
      <c r="D1994" s="29" t="str">
        <f t="shared" si="88"/>
        <v/>
      </c>
      <c r="E1994" s="291"/>
      <c r="F1994" s="291"/>
    </row>
    <row r="1995" spans="1:6" ht="23.25" hidden="1" customHeight="1">
      <c r="A1995" s="29" t="s">
        <v>334</v>
      </c>
      <c r="B1995" s="302" t="s">
        <v>2025</v>
      </c>
      <c r="C1995" s="29" t="str">
        <f t="shared" si="89"/>
        <v>7451　　一般計量証明業</v>
      </c>
      <c r="D1995" s="29" t="str">
        <f t="shared" si="88"/>
        <v>7451　一般計量証明業</v>
      </c>
      <c r="E1995" s="291" t="str">
        <f t="shared" si="87"/>
        <v>、7451　一般計量証明業</v>
      </c>
      <c r="F1995" s="291"/>
    </row>
    <row r="1996" spans="1:6" ht="23.25" hidden="1" customHeight="1">
      <c r="A1996" s="29" t="s">
        <v>334</v>
      </c>
      <c r="B1996" s="302" t="s">
        <v>2026</v>
      </c>
      <c r="C1996" s="29" t="str">
        <f t="shared" si="89"/>
        <v>7452　　環境計量証明業</v>
      </c>
      <c r="D1996" s="29" t="str">
        <f t="shared" si="88"/>
        <v>7452　環境計量証明業</v>
      </c>
      <c r="E1996" s="291" t="str">
        <f t="shared" si="87"/>
        <v>、7452　環境計量証明業</v>
      </c>
      <c r="F1996" s="291"/>
    </row>
    <row r="1997" spans="1:6" ht="23.25" hidden="1" customHeight="1">
      <c r="A1997" s="29" t="s">
        <v>334</v>
      </c>
      <c r="B1997" s="302" t="s">
        <v>2027</v>
      </c>
      <c r="C1997" s="29" t="str">
        <f t="shared" si="89"/>
        <v>7459　　その他の計量証明業</v>
      </c>
      <c r="D1997" s="29" t="str">
        <f t="shared" si="88"/>
        <v>7459　その他の計量証明業</v>
      </c>
      <c r="E1997" s="291" t="str">
        <f t="shared" si="87"/>
        <v>、7459　その他の計量証明業</v>
      </c>
      <c r="F1997" s="291"/>
    </row>
    <row r="1998" spans="1:6" ht="23.25" hidden="1" customHeight="1">
      <c r="A1998" s="29" t="s">
        <v>334</v>
      </c>
      <c r="B1998" s="302" t="s">
        <v>2028</v>
      </c>
      <c r="D1998" s="29" t="str">
        <f t="shared" si="88"/>
        <v/>
      </c>
      <c r="E1998" s="291"/>
      <c r="F1998" s="291"/>
    </row>
    <row r="1999" spans="1:6" ht="23.25" hidden="1" customHeight="1">
      <c r="A1999" s="29" t="s">
        <v>334</v>
      </c>
      <c r="B1999" s="302" t="s">
        <v>2029</v>
      </c>
      <c r="C1999" s="29" t="str">
        <f t="shared" si="89"/>
        <v>7461　　写真業（商業写真業を除く）</v>
      </c>
      <c r="D1999" s="29" t="str">
        <f t="shared" si="88"/>
        <v>7461　写真業（商業写真業を除く）</v>
      </c>
      <c r="E1999" s="291" t="str">
        <f t="shared" si="87"/>
        <v>、7461　写真業（商業写真業を除く）</v>
      </c>
      <c r="F1999" s="291"/>
    </row>
    <row r="2000" spans="1:6" ht="23.25" hidden="1" customHeight="1">
      <c r="A2000" s="29" t="s">
        <v>334</v>
      </c>
      <c r="B2000" s="302" t="s">
        <v>2030</v>
      </c>
      <c r="C2000" s="29" t="str">
        <f t="shared" si="89"/>
        <v>7462　　商業写真業</v>
      </c>
      <c r="D2000" s="29" t="str">
        <f t="shared" si="88"/>
        <v>7462　商業写真業</v>
      </c>
      <c r="E2000" s="291" t="str">
        <f t="shared" si="87"/>
        <v>、7462　商業写真業</v>
      </c>
      <c r="F2000" s="291"/>
    </row>
    <row r="2001" spans="1:6" ht="23.25" hidden="1" customHeight="1">
      <c r="A2001" s="29" t="s">
        <v>334</v>
      </c>
      <c r="B2001" s="302" t="s">
        <v>2031</v>
      </c>
      <c r="D2001" s="29" t="str">
        <f t="shared" si="88"/>
        <v/>
      </c>
      <c r="E2001" s="291"/>
      <c r="F2001" s="291"/>
    </row>
    <row r="2002" spans="1:6" ht="23.25" hidden="1" customHeight="1">
      <c r="A2002" s="29" t="s">
        <v>334</v>
      </c>
      <c r="B2002" s="302" t="s">
        <v>2032</v>
      </c>
      <c r="C2002" s="29" t="str">
        <f t="shared" si="89"/>
        <v>7499　　その他の技術サービス業</v>
      </c>
      <c r="D2002" s="29" t="str">
        <f t="shared" si="88"/>
        <v>7499　その他の技術サービス業</v>
      </c>
      <c r="E2002" s="291" t="str">
        <f t="shared" si="87"/>
        <v>、7499　その他の技術サービス業</v>
      </c>
      <c r="F2002" s="291"/>
    </row>
    <row r="2003" spans="1:6" ht="23.25" hidden="1" customHeight="1">
      <c r="A2003" s="29" t="s">
        <v>334</v>
      </c>
      <c r="B2003" s="291"/>
      <c r="C2003" s="29" t="str">
        <f t="shared" si="89"/>
        <v/>
      </c>
      <c r="D2003" s="29" t="str">
        <f t="shared" si="88"/>
        <v/>
      </c>
      <c r="E2003" s="291"/>
      <c r="F2003" s="291"/>
    </row>
    <row r="2004" spans="1:6" ht="23.25" hidden="1" customHeight="1">
      <c r="A2004" s="29" t="s">
        <v>334</v>
      </c>
      <c r="B2004" s="300" t="s">
        <v>379</v>
      </c>
      <c r="D2004" s="29" t="str">
        <f t="shared" si="88"/>
        <v/>
      </c>
      <c r="E2004" s="291"/>
      <c r="F2004" s="291"/>
    </row>
    <row r="2005" spans="1:6" ht="23.25" hidden="1" customHeight="1">
      <c r="A2005" s="29" t="s">
        <v>334</v>
      </c>
      <c r="B2005" s="301"/>
      <c r="C2005" s="29" t="str">
        <f t="shared" si="89"/>
        <v/>
      </c>
      <c r="D2005" s="29" t="str">
        <f t="shared" si="88"/>
        <v/>
      </c>
      <c r="E2005" s="291"/>
      <c r="F2005" s="291"/>
    </row>
    <row r="2006" spans="1:6" ht="23.25" hidden="1" customHeight="1">
      <c r="A2006" s="29" t="s">
        <v>334</v>
      </c>
      <c r="B2006" s="301"/>
      <c r="C2006" s="29" t="str">
        <f t="shared" si="89"/>
        <v/>
      </c>
      <c r="D2006" s="29" t="str">
        <f t="shared" si="88"/>
        <v/>
      </c>
      <c r="E2006" s="291"/>
      <c r="F2006" s="291"/>
    </row>
    <row r="2007" spans="1:6" ht="23.25" hidden="1" customHeight="1">
      <c r="A2007" s="29" t="s">
        <v>334</v>
      </c>
      <c r="B2007" s="290" t="s">
        <v>2033</v>
      </c>
      <c r="C2007" s="29" t="str">
        <f t="shared" si="89"/>
        <v>宿泊業，飲食サービス業（詳細：PDF形式）</v>
      </c>
      <c r="D2007" s="29" t="str">
        <f t="shared" si="88"/>
        <v>宿泊業，飲食サービス業（詳細：PDF形式）</v>
      </c>
      <c r="E2007" s="291" t="str">
        <f t="shared" si="87"/>
        <v>、宿泊業，飲食サービス業（詳細：PDF形式）</v>
      </c>
      <c r="F2007" s="291"/>
    </row>
    <row r="2008" spans="1:6" ht="23.25" hidden="1" customHeight="1">
      <c r="A2008" s="29" t="s">
        <v>334</v>
      </c>
      <c r="B2008" s="291"/>
      <c r="C2008" s="29" t="str">
        <f t="shared" si="89"/>
        <v/>
      </c>
      <c r="D2008" s="29" t="str">
        <f t="shared" si="88"/>
        <v/>
      </c>
      <c r="E2008" s="291"/>
      <c r="F2008" s="291"/>
    </row>
    <row r="2009" spans="1:6" ht="23.25" hidden="1" customHeight="1">
      <c r="A2009" s="29" t="s">
        <v>334</v>
      </c>
      <c r="B2009" s="302" t="s">
        <v>2034</v>
      </c>
      <c r="C2009" s="29" t="str">
        <f t="shared" si="89"/>
        <v>宿泊業</v>
      </c>
      <c r="D2009" s="29" t="str">
        <f t="shared" si="88"/>
        <v>宿泊業</v>
      </c>
      <c r="E2009" s="291" t="str">
        <f t="shared" si="87"/>
        <v>、宿泊業</v>
      </c>
      <c r="F2009" s="291"/>
    </row>
    <row r="2010" spans="1:6" ht="23.25" hidden="1" customHeight="1">
      <c r="A2010" s="29" t="s">
        <v>334</v>
      </c>
      <c r="B2010" s="291"/>
      <c r="C2010" s="29" t="str">
        <f t="shared" si="89"/>
        <v/>
      </c>
      <c r="D2010" s="29" t="str">
        <f t="shared" si="88"/>
        <v/>
      </c>
      <c r="E2010" s="291"/>
      <c r="F2010" s="291"/>
    </row>
    <row r="2011" spans="1:6" ht="23.25" hidden="1" customHeight="1">
      <c r="A2011" s="29" t="s">
        <v>334</v>
      </c>
      <c r="B2011" s="303" t="s">
        <v>2035</v>
      </c>
      <c r="C2011" s="294"/>
      <c r="D2011" s="294" t="str">
        <f t="shared" si="88"/>
        <v/>
      </c>
      <c r="E2011" s="296"/>
      <c r="F2011" s="296" t="str">
        <f>E2011&amp;E2012&amp;E2013&amp;E2014&amp;E2015&amp;E2016&amp;E2017&amp;E2018&amp;E2019&amp;E2020&amp;E2021&amp;E2022&amp;E2023</f>
        <v>、7500　主として管理事務を行う本社等（75宿泊業）、7509　その他の管理，補助的経済活動を行う事業所（75宿泊業）、7511　旅館，ホテル、7521　簡易宿所、7531　下宿業、7591　会社・団体の宿泊所、7592　リゾートクラブ、7599　他に分類されない宿泊業</v>
      </c>
    </row>
    <row r="2012" spans="1:6" ht="23.25" hidden="1" customHeight="1">
      <c r="A2012" s="29" t="s">
        <v>334</v>
      </c>
      <c r="B2012" s="302" t="s">
        <v>2036</v>
      </c>
      <c r="C2012" s="29" t="str">
        <f t="shared" si="89"/>
        <v>7500　　主として管理事務を行う本社等（75宿泊業）</v>
      </c>
      <c r="D2012" s="29" t="str">
        <f t="shared" si="88"/>
        <v>7500　主として管理事務を行う本社等（75宿泊業）</v>
      </c>
      <c r="E2012" s="291" t="str">
        <f t="shared" si="87"/>
        <v>、7500　主として管理事務を行う本社等（75宿泊業）</v>
      </c>
      <c r="F2012" s="291"/>
    </row>
    <row r="2013" spans="1:6" ht="23.25" hidden="1" customHeight="1">
      <c r="A2013" s="29" t="s">
        <v>334</v>
      </c>
      <c r="B2013" s="302" t="s">
        <v>2037</v>
      </c>
      <c r="C2013" s="29" t="str">
        <f t="shared" si="89"/>
        <v>7509　　その他の管理，補助的経済活動を行う事業所（75宿泊業）</v>
      </c>
      <c r="D2013" s="29" t="str">
        <f t="shared" si="88"/>
        <v>7509　その他の管理，補助的経済活動を行う事業所（75宿泊業）</v>
      </c>
      <c r="E2013" s="291" t="str">
        <f t="shared" si="87"/>
        <v>、7509　その他の管理，補助的経済活動を行う事業所（75宿泊業）</v>
      </c>
      <c r="F2013" s="291"/>
    </row>
    <row r="2014" spans="1:6" ht="23.25" hidden="1" customHeight="1">
      <c r="A2014" s="29" t="s">
        <v>334</v>
      </c>
      <c r="B2014" s="302" t="s">
        <v>2038</v>
      </c>
      <c r="D2014" s="29" t="str">
        <f t="shared" si="88"/>
        <v/>
      </c>
      <c r="E2014" s="291"/>
      <c r="F2014" s="291"/>
    </row>
    <row r="2015" spans="1:6" ht="23.25" hidden="1" customHeight="1">
      <c r="A2015" s="29" t="s">
        <v>334</v>
      </c>
      <c r="B2015" s="302" t="s">
        <v>2039</v>
      </c>
      <c r="C2015" s="29" t="str">
        <f t="shared" si="89"/>
        <v>7511　　旅館，ホテル</v>
      </c>
      <c r="D2015" s="29" t="str">
        <f t="shared" si="88"/>
        <v>7511　旅館，ホテル</v>
      </c>
      <c r="E2015" s="291" t="str">
        <f t="shared" si="87"/>
        <v>、7511　旅館，ホテル</v>
      </c>
      <c r="F2015" s="291"/>
    </row>
    <row r="2016" spans="1:6" ht="23.25" hidden="1" customHeight="1">
      <c r="A2016" s="29" t="s">
        <v>334</v>
      </c>
      <c r="B2016" s="302" t="s">
        <v>2040</v>
      </c>
      <c r="D2016" s="29" t="str">
        <f t="shared" si="88"/>
        <v/>
      </c>
      <c r="E2016" s="291"/>
      <c r="F2016" s="291"/>
    </row>
    <row r="2017" spans="1:6" ht="23.25" hidden="1" customHeight="1">
      <c r="A2017" s="29" t="s">
        <v>334</v>
      </c>
      <c r="B2017" s="302" t="s">
        <v>2041</v>
      </c>
      <c r="C2017" s="29" t="str">
        <f t="shared" si="89"/>
        <v>7521　　簡易宿所</v>
      </c>
      <c r="D2017" s="29" t="str">
        <f t="shared" si="88"/>
        <v>7521　簡易宿所</v>
      </c>
      <c r="E2017" s="291" t="str">
        <f t="shared" si="87"/>
        <v>、7521　簡易宿所</v>
      </c>
      <c r="F2017" s="291"/>
    </row>
    <row r="2018" spans="1:6" ht="23.25" hidden="1" customHeight="1">
      <c r="A2018" s="29" t="s">
        <v>334</v>
      </c>
      <c r="B2018" s="302" t="s">
        <v>2042</v>
      </c>
      <c r="D2018" s="29" t="str">
        <f t="shared" si="88"/>
        <v/>
      </c>
      <c r="E2018" s="291"/>
      <c r="F2018" s="291"/>
    </row>
    <row r="2019" spans="1:6" ht="23.25" hidden="1" customHeight="1">
      <c r="A2019" s="29" t="s">
        <v>334</v>
      </c>
      <c r="B2019" s="302" t="s">
        <v>2043</v>
      </c>
      <c r="C2019" s="29" t="str">
        <f t="shared" si="89"/>
        <v>7531　　下宿業</v>
      </c>
      <c r="D2019" s="29" t="str">
        <f t="shared" si="88"/>
        <v>7531　下宿業</v>
      </c>
      <c r="E2019" s="291" t="str">
        <f t="shared" si="87"/>
        <v>、7531　下宿業</v>
      </c>
      <c r="F2019" s="291"/>
    </row>
    <row r="2020" spans="1:6" ht="23.25" hidden="1" customHeight="1">
      <c r="A2020" s="29" t="s">
        <v>334</v>
      </c>
      <c r="B2020" s="302" t="s">
        <v>2044</v>
      </c>
      <c r="D2020" s="29" t="str">
        <f t="shared" si="88"/>
        <v/>
      </c>
      <c r="E2020" s="291"/>
      <c r="F2020" s="291"/>
    </row>
    <row r="2021" spans="1:6" ht="23.25" hidden="1" customHeight="1">
      <c r="A2021" s="29" t="s">
        <v>334</v>
      </c>
      <c r="B2021" s="302" t="s">
        <v>2045</v>
      </c>
      <c r="C2021" s="29" t="str">
        <f t="shared" si="89"/>
        <v>7591　　会社・団体の宿泊所</v>
      </c>
      <c r="D2021" s="29" t="str">
        <f t="shared" si="88"/>
        <v>7591　会社・団体の宿泊所</v>
      </c>
      <c r="E2021" s="291" t="str">
        <f t="shared" si="87"/>
        <v>、7591　会社・団体の宿泊所</v>
      </c>
      <c r="F2021" s="291"/>
    </row>
    <row r="2022" spans="1:6" ht="23.25" hidden="1" customHeight="1">
      <c r="A2022" s="29" t="s">
        <v>334</v>
      </c>
      <c r="B2022" s="302" t="s">
        <v>2046</v>
      </c>
      <c r="C2022" s="29" t="str">
        <f t="shared" si="89"/>
        <v>7592　　リゾートクラブ</v>
      </c>
      <c r="D2022" s="29" t="str">
        <f t="shared" si="88"/>
        <v>7592　リゾートクラブ</v>
      </c>
      <c r="E2022" s="291" t="str">
        <f t="shared" si="87"/>
        <v>、7592　リゾートクラブ</v>
      </c>
      <c r="F2022" s="291"/>
    </row>
    <row r="2023" spans="1:6" ht="23.25" hidden="1" customHeight="1">
      <c r="A2023" s="29" t="s">
        <v>334</v>
      </c>
      <c r="B2023" s="302" t="s">
        <v>2047</v>
      </c>
      <c r="C2023" s="29" t="str">
        <f t="shared" si="89"/>
        <v>7599　　他に分類されない宿泊業</v>
      </c>
      <c r="D2023" s="29" t="str">
        <f t="shared" si="88"/>
        <v>7599　他に分類されない宿泊業</v>
      </c>
      <c r="E2023" s="291" t="str">
        <f t="shared" si="87"/>
        <v>、7599　他に分類されない宿泊業</v>
      </c>
      <c r="F2023" s="291"/>
    </row>
    <row r="2024" spans="1:6" ht="23.25" hidden="1" customHeight="1">
      <c r="A2024" s="29" t="s">
        <v>334</v>
      </c>
      <c r="B2024" s="291"/>
      <c r="C2024" s="29" t="str">
        <f t="shared" si="89"/>
        <v/>
      </c>
      <c r="D2024" s="29" t="str">
        <f t="shared" si="88"/>
        <v/>
      </c>
      <c r="E2024" s="291"/>
      <c r="F2024" s="291"/>
    </row>
    <row r="2025" spans="1:6" ht="23.25" hidden="1" customHeight="1">
      <c r="A2025" s="29" t="s">
        <v>334</v>
      </c>
      <c r="B2025" s="302" t="s">
        <v>2048</v>
      </c>
      <c r="C2025" s="29" t="str">
        <f t="shared" si="89"/>
        <v>飲食店</v>
      </c>
      <c r="D2025" s="29" t="str">
        <f t="shared" si="88"/>
        <v>飲食店</v>
      </c>
      <c r="E2025" s="291" t="str">
        <f t="shared" si="87"/>
        <v>、飲食店</v>
      </c>
      <c r="F2025" s="291"/>
    </row>
    <row r="2026" spans="1:6" ht="23.25" hidden="1" customHeight="1">
      <c r="A2026" s="29" t="s">
        <v>334</v>
      </c>
      <c r="B2026" s="291"/>
      <c r="C2026" s="29" t="str">
        <f t="shared" si="89"/>
        <v/>
      </c>
      <c r="D2026" s="29" t="str">
        <f t="shared" si="88"/>
        <v/>
      </c>
      <c r="E2026" s="291"/>
      <c r="F2026" s="291"/>
    </row>
    <row r="2027" spans="1:6" ht="23.25" hidden="1" customHeight="1">
      <c r="A2027" s="29" t="s">
        <v>334</v>
      </c>
      <c r="B2027" s="303" t="s">
        <v>2049</v>
      </c>
      <c r="C2027" s="294"/>
      <c r="D2027" s="294" t="str">
        <f t="shared" si="88"/>
        <v/>
      </c>
      <c r="E2027" s="296"/>
      <c r="F2027" s="296" t="str">
        <f>E2027&amp;E2028&amp;E2029&amp;E2030&amp;E2031&amp;E2032&amp;E2033&amp;E2034&amp;E2035&amp;E2036&amp;E2037&amp;E2038&amp;E2039&amp;E2040&amp;E2041&amp;E2042&amp;E2043&amp;E2044&amp;E2045&amp;E2046&amp;E2047&amp;E2048&amp;E2049&amp;E2050&amp;E2051&amp;E2052</f>
        <v>、7600　主として管理事務を行う本社等（76飲食店）、7609　その他の管理，補助的経済活動を行う事業所（76飲食店）、7611　食堂，レストラン（専門料理店を除く）、7621　日本料理店、7622　料亭、7623　中華料理店、7624　ラーメン店、7625　焼肉店、7629　その他の専門料理店、7631　そば・うどん店、7641　すし店、7651　酒場，ビヤホール、7661　バー，キャバレー，ナイトクラブ、7671　喫茶店、7691　ハンバーガー店、7692　お好み焼き・焼きそば・たこ焼店、7699　他に分類されないその他の飲食店</v>
      </c>
    </row>
    <row r="2028" spans="1:6" ht="23.25" hidden="1" customHeight="1">
      <c r="A2028" s="29" t="s">
        <v>334</v>
      </c>
      <c r="B2028" s="302" t="s">
        <v>2050</v>
      </c>
      <c r="C2028" s="29" t="str">
        <f t="shared" si="89"/>
        <v>7600　　主として管理事務を行う本社等（76飲食店）</v>
      </c>
      <c r="D2028" s="29" t="str">
        <f t="shared" si="88"/>
        <v>7600　主として管理事務を行う本社等（76飲食店）</v>
      </c>
      <c r="E2028" s="291" t="str">
        <f t="shared" si="87"/>
        <v>、7600　主として管理事務を行う本社等（76飲食店）</v>
      </c>
      <c r="F2028" s="291"/>
    </row>
    <row r="2029" spans="1:6" ht="23.25" hidden="1" customHeight="1">
      <c r="A2029" s="29" t="s">
        <v>334</v>
      </c>
      <c r="B2029" s="302" t="s">
        <v>2051</v>
      </c>
      <c r="C2029" s="29" t="str">
        <f t="shared" si="89"/>
        <v>7609　　その他の管理，補助的経済活動を行う事業所（76飲食店）</v>
      </c>
      <c r="D2029" s="29" t="str">
        <f t="shared" si="88"/>
        <v>7609　その他の管理，補助的経済活動を行う事業所（76飲食店）</v>
      </c>
      <c r="E2029" s="291" t="str">
        <f t="shared" si="87"/>
        <v>、7609　その他の管理，補助的経済活動を行う事業所（76飲食店）</v>
      </c>
      <c r="F2029" s="291"/>
    </row>
    <row r="2030" spans="1:6" ht="23.25" hidden="1" customHeight="1">
      <c r="A2030" s="29" t="s">
        <v>334</v>
      </c>
      <c r="B2030" s="302" t="s">
        <v>2052</v>
      </c>
      <c r="D2030" s="29" t="str">
        <f t="shared" si="88"/>
        <v/>
      </c>
      <c r="E2030" s="291"/>
      <c r="F2030" s="291"/>
    </row>
    <row r="2031" spans="1:6" ht="23.25" hidden="1" customHeight="1">
      <c r="A2031" s="29" t="s">
        <v>334</v>
      </c>
      <c r="B2031" s="302" t="s">
        <v>2053</v>
      </c>
      <c r="C2031" s="29" t="str">
        <f t="shared" si="89"/>
        <v>7611　　食堂，レストラン（専門料理店を除く）</v>
      </c>
      <c r="D2031" s="29" t="str">
        <f t="shared" si="88"/>
        <v>7611　食堂，レストラン（専門料理店を除く）</v>
      </c>
      <c r="E2031" s="291" t="str">
        <f t="shared" ref="E2031:E2094" si="90">A2031&amp;D2031</f>
        <v>、7611　食堂，レストラン（専門料理店を除く）</v>
      </c>
      <c r="F2031" s="291"/>
    </row>
    <row r="2032" spans="1:6" ht="23.25" hidden="1" customHeight="1">
      <c r="A2032" s="29" t="s">
        <v>334</v>
      </c>
      <c r="B2032" s="302" t="s">
        <v>2054</v>
      </c>
      <c r="D2032" s="29" t="str">
        <f t="shared" si="88"/>
        <v/>
      </c>
      <c r="E2032" s="291"/>
      <c r="F2032" s="291"/>
    </row>
    <row r="2033" spans="1:6" ht="23.25" hidden="1" customHeight="1">
      <c r="A2033" s="29" t="s">
        <v>334</v>
      </c>
      <c r="B2033" s="302" t="s">
        <v>2055</v>
      </c>
      <c r="C2033" s="29" t="str">
        <f t="shared" si="89"/>
        <v>7621　　日本料理店</v>
      </c>
      <c r="D2033" s="29" t="str">
        <f t="shared" si="88"/>
        <v>7621　日本料理店</v>
      </c>
      <c r="E2033" s="291" t="str">
        <f t="shared" si="90"/>
        <v>、7621　日本料理店</v>
      </c>
      <c r="F2033" s="291"/>
    </row>
    <row r="2034" spans="1:6" ht="23.25" hidden="1" customHeight="1">
      <c r="A2034" s="29" t="s">
        <v>334</v>
      </c>
      <c r="B2034" s="302" t="s">
        <v>2056</v>
      </c>
      <c r="C2034" s="29" t="str">
        <f t="shared" si="89"/>
        <v>7622　　料亭</v>
      </c>
      <c r="D2034" s="29" t="str">
        <f t="shared" si="88"/>
        <v>7622　料亭</v>
      </c>
      <c r="E2034" s="291" t="str">
        <f t="shared" si="90"/>
        <v>、7622　料亭</v>
      </c>
      <c r="F2034" s="291"/>
    </row>
    <row r="2035" spans="1:6" ht="23.25" hidden="1" customHeight="1">
      <c r="A2035" s="29" t="s">
        <v>334</v>
      </c>
      <c r="B2035" s="302" t="s">
        <v>2057</v>
      </c>
      <c r="C2035" s="29" t="str">
        <f t="shared" si="89"/>
        <v>7623　　中華料理店</v>
      </c>
      <c r="D2035" s="29" t="str">
        <f t="shared" si="88"/>
        <v>7623　中華料理店</v>
      </c>
      <c r="E2035" s="291" t="str">
        <f t="shared" si="90"/>
        <v>、7623　中華料理店</v>
      </c>
      <c r="F2035" s="291"/>
    </row>
    <row r="2036" spans="1:6" ht="23.25" hidden="1" customHeight="1">
      <c r="A2036" s="29" t="s">
        <v>334</v>
      </c>
      <c r="B2036" s="302" t="s">
        <v>2058</v>
      </c>
      <c r="C2036" s="29" t="str">
        <f t="shared" si="89"/>
        <v>7624　　ラーメン店</v>
      </c>
      <c r="D2036" s="29" t="str">
        <f t="shared" si="88"/>
        <v>7624　ラーメン店</v>
      </c>
      <c r="E2036" s="291" t="str">
        <f t="shared" si="90"/>
        <v>、7624　ラーメン店</v>
      </c>
      <c r="F2036" s="291"/>
    </row>
    <row r="2037" spans="1:6" ht="23.25" hidden="1" customHeight="1">
      <c r="A2037" s="29" t="s">
        <v>334</v>
      </c>
      <c r="B2037" s="302" t="s">
        <v>2059</v>
      </c>
      <c r="C2037" s="29" t="str">
        <f t="shared" si="89"/>
        <v>7625　　焼肉店</v>
      </c>
      <c r="D2037" s="29" t="str">
        <f t="shared" ref="D2037:D2100" si="91">TRIM(C2037)</f>
        <v>7625　焼肉店</v>
      </c>
      <c r="E2037" s="291" t="str">
        <f t="shared" si="90"/>
        <v>、7625　焼肉店</v>
      </c>
      <c r="F2037" s="291"/>
    </row>
    <row r="2038" spans="1:6" ht="23.25" hidden="1" customHeight="1">
      <c r="A2038" s="29" t="s">
        <v>334</v>
      </c>
      <c r="B2038" s="302" t="s">
        <v>2060</v>
      </c>
      <c r="C2038" s="29" t="str">
        <f t="shared" ref="C2038:C2101" si="92">MID(B2038,7,50)</f>
        <v>7629　　その他の専門料理店</v>
      </c>
      <c r="D2038" s="29" t="str">
        <f t="shared" si="91"/>
        <v>7629　その他の専門料理店</v>
      </c>
      <c r="E2038" s="291" t="str">
        <f t="shared" si="90"/>
        <v>、7629　その他の専門料理店</v>
      </c>
      <c r="F2038" s="291"/>
    </row>
    <row r="2039" spans="1:6" ht="23.25" hidden="1" customHeight="1">
      <c r="A2039" s="29" t="s">
        <v>334</v>
      </c>
      <c r="B2039" s="302" t="s">
        <v>2061</v>
      </c>
      <c r="D2039" s="29" t="str">
        <f t="shared" si="91"/>
        <v/>
      </c>
      <c r="E2039" s="291"/>
      <c r="F2039" s="291"/>
    </row>
    <row r="2040" spans="1:6" ht="23.25" hidden="1" customHeight="1">
      <c r="A2040" s="29" t="s">
        <v>334</v>
      </c>
      <c r="B2040" s="302" t="s">
        <v>2062</v>
      </c>
      <c r="C2040" s="29" t="str">
        <f t="shared" si="92"/>
        <v>7631　　そば・うどん店</v>
      </c>
      <c r="D2040" s="29" t="str">
        <f t="shared" si="91"/>
        <v>7631　そば・うどん店</v>
      </c>
      <c r="E2040" s="291" t="str">
        <f t="shared" si="90"/>
        <v>、7631　そば・うどん店</v>
      </c>
      <c r="F2040" s="291"/>
    </row>
    <row r="2041" spans="1:6" ht="23.25" hidden="1" customHeight="1">
      <c r="A2041" s="29" t="s">
        <v>334</v>
      </c>
      <c r="B2041" s="302" t="s">
        <v>2063</v>
      </c>
      <c r="D2041" s="29" t="str">
        <f t="shared" si="91"/>
        <v/>
      </c>
      <c r="E2041" s="291"/>
      <c r="F2041" s="291"/>
    </row>
    <row r="2042" spans="1:6" ht="23.25" hidden="1" customHeight="1">
      <c r="A2042" s="29" t="s">
        <v>334</v>
      </c>
      <c r="B2042" s="302" t="s">
        <v>2064</v>
      </c>
      <c r="C2042" s="29" t="str">
        <f t="shared" si="92"/>
        <v>7641　　すし店</v>
      </c>
      <c r="D2042" s="29" t="str">
        <f t="shared" si="91"/>
        <v>7641　すし店</v>
      </c>
      <c r="E2042" s="291" t="str">
        <f t="shared" si="90"/>
        <v>、7641　すし店</v>
      </c>
      <c r="F2042" s="291"/>
    </row>
    <row r="2043" spans="1:6" ht="23.25" hidden="1" customHeight="1">
      <c r="A2043" s="29" t="s">
        <v>334</v>
      </c>
      <c r="B2043" s="302" t="s">
        <v>2065</v>
      </c>
      <c r="D2043" s="29" t="str">
        <f t="shared" si="91"/>
        <v/>
      </c>
      <c r="E2043" s="291"/>
      <c r="F2043" s="291"/>
    </row>
    <row r="2044" spans="1:6" ht="23.25" hidden="1" customHeight="1">
      <c r="A2044" s="29" t="s">
        <v>334</v>
      </c>
      <c r="B2044" s="302" t="s">
        <v>2066</v>
      </c>
      <c r="C2044" s="29" t="str">
        <f t="shared" si="92"/>
        <v>7651　　酒場，ビヤホール</v>
      </c>
      <c r="D2044" s="29" t="str">
        <f t="shared" si="91"/>
        <v>7651　酒場，ビヤホール</v>
      </c>
      <c r="E2044" s="291" t="str">
        <f t="shared" si="90"/>
        <v>、7651　酒場，ビヤホール</v>
      </c>
      <c r="F2044" s="291"/>
    </row>
    <row r="2045" spans="1:6" ht="23.25" hidden="1" customHeight="1">
      <c r="A2045" s="29" t="s">
        <v>334</v>
      </c>
      <c r="B2045" s="302" t="s">
        <v>2067</v>
      </c>
      <c r="D2045" s="29" t="str">
        <f t="shared" si="91"/>
        <v/>
      </c>
      <c r="E2045" s="291"/>
      <c r="F2045" s="291"/>
    </row>
    <row r="2046" spans="1:6" ht="23.25" hidden="1" customHeight="1">
      <c r="A2046" s="29" t="s">
        <v>334</v>
      </c>
      <c r="B2046" s="302" t="s">
        <v>2068</v>
      </c>
      <c r="C2046" s="29" t="str">
        <f t="shared" si="92"/>
        <v>7661　　バー，キャバレー，ナイトクラブ</v>
      </c>
      <c r="D2046" s="29" t="str">
        <f t="shared" si="91"/>
        <v>7661　バー，キャバレー，ナイトクラブ</v>
      </c>
      <c r="E2046" s="291" t="str">
        <f t="shared" si="90"/>
        <v>、7661　バー，キャバレー，ナイトクラブ</v>
      </c>
      <c r="F2046" s="291"/>
    </row>
    <row r="2047" spans="1:6" ht="23.25" hidden="1" customHeight="1">
      <c r="A2047" s="29" t="s">
        <v>334</v>
      </c>
      <c r="B2047" s="302" t="s">
        <v>2069</v>
      </c>
      <c r="D2047" s="29" t="str">
        <f t="shared" si="91"/>
        <v/>
      </c>
      <c r="E2047" s="291"/>
      <c r="F2047" s="291"/>
    </row>
    <row r="2048" spans="1:6" ht="23.25" hidden="1" customHeight="1">
      <c r="A2048" s="29" t="s">
        <v>334</v>
      </c>
      <c r="B2048" s="302" t="s">
        <v>2070</v>
      </c>
      <c r="C2048" s="29" t="str">
        <f t="shared" si="92"/>
        <v>7671　　喫茶店</v>
      </c>
      <c r="D2048" s="29" t="str">
        <f t="shared" si="91"/>
        <v>7671　喫茶店</v>
      </c>
      <c r="E2048" s="291" t="str">
        <f t="shared" si="90"/>
        <v>、7671　喫茶店</v>
      </c>
      <c r="F2048" s="291"/>
    </row>
    <row r="2049" spans="1:6" ht="23.25" hidden="1" customHeight="1">
      <c r="A2049" s="29" t="s">
        <v>334</v>
      </c>
      <c r="B2049" s="302" t="s">
        <v>2071</v>
      </c>
      <c r="D2049" s="29" t="str">
        <f t="shared" si="91"/>
        <v/>
      </c>
      <c r="E2049" s="291"/>
      <c r="F2049" s="291"/>
    </row>
    <row r="2050" spans="1:6" ht="23.25" hidden="1" customHeight="1">
      <c r="A2050" s="29" t="s">
        <v>334</v>
      </c>
      <c r="B2050" s="302" t="s">
        <v>2072</v>
      </c>
      <c r="C2050" s="29" t="str">
        <f t="shared" si="92"/>
        <v>7691　　ハンバーガー店</v>
      </c>
      <c r="D2050" s="29" t="str">
        <f t="shared" si="91"/>
        <v>7691　ハンバーガー店</v>
      </c>
      <c r="E2050" s="291" t="str">
        <f t="shared" si="90"/>
        <v>、7691　ハンバーガー店</v>
      </c>
      <c r="F2050" s="291"/>
    </row>
    <row r="2051" spans="1:6" ht="23.25" hidden="1" customHeight="1">
      <c r="A2051" s="29" t="s">
        <v>334</v>
      </c>
      <c r="B2051" s="302" t="s">
        <v>2073</v>
      </c>
      <c r="C2051" s="29" t="str">
        <f t="shared" si="92"/>
        <v>7692　　お好み焼き・焼きそば・たこ焼店</v>
      </c>
      <c r="D2051" s="29" t="str">
        <f t="shared" si="91"/>
        <v>7692　お好み焼き・焼きそば・たこ焼店</v>
      </c>
      <c r="E2051" s="291" t="str">
        <f t="shared" si="90"/>
        <v>、7692　お好み焼き・焼きそば・たこ焼店</v>
      </c>
      <c r="F2051" s="291"/>
    </row>
    <row r="2052" spans="1:6" ht="23.25" hidden="1" customHeight="1">
      <c r="A2052" s="29" t="s">
        <v>334</v>
      </c>
      <c r="B2052" s="302" t="s">
        <v>2074</v>
      </c>
      <c r="C2052" s="29" t="str">
        <f t="shared" si="92"/>
        <v>7699　　他に分類されないその他の飲食店</v>
      </c>
      <c r="D2052" s="29" t="str">
        <f t="shared" si="91"/>
        <v>7699　他に分類されないその他の飲食店</v>
      </c>
      <c r="E2052" s="291" t="str">
        <f t="shared" si="90"/>
        <v>、7699　他に分類されないその他の飲食店</v>
      </c>
      <c r="F2052" s="291"/>
    </row>
    <row r="2053" spans="1:6" ht="23.25" hidden="1" customHeight="1">
      <c r="A2053" s="29" t="s">
        <v>334</v>
      </c>
      <c r="B2053" s="291"/>
      <c r="C2053" s="29" t="str">
        <f t="shared" si="92"/>
        <v/>
      </c>
      <c r="D2053" s="29" t="str">
        <f t="shared" si="91"/>
        <v/>
      </c>
      <c r="E2053" s="291"/>
      <c r="F2053" s="291"/>
    </row>
    <row r="2054" spans="1:6" ht="23.25" hidden="1" customHeight="1">
      <c r="A2054" s="29" t="s">
        <v>334</v>
      </c>
      <c r="B2054" s="302" t="s">
        <v>2075</v>
      </c>
      <c r="C2054" s="29" t="str">
        <f t="shared" si="92"/>
        <v>持ち帰り・配達飲食サービス業</v>
      </c>
      <c r="D2054" s="29" t="str">
        <f t="shared" si="91"/>
        <v>持ち帰り・配達飲食サービス業</v>
      </c>
      <c r="E2054" s="291" t="str">
        <f t="shared" si="90"/>
        <v>、持ち帰り・配達飲食サービス業</v>
      </c>
      <c r="F2054" s="291"/>
    </row>
    <row r="2055" spans="1:6" ht="23.25" hidden="1" customHeight="1">
      <c r="A2055" s="29" t="s">
        <v>334</v>
      </c>
      <c r="B2055" s="291"/>
      <c r="C2055" s="29" t="str">
        <f t="shared" si="92"/>
        <v/>
      </c>
      <c r="D2055" s="29" t="str">
        <f t="shared" si="91"/>
        <v/>
      </c>
      <c r="E2055" s="291"/>
      <c r="F2055" s="291"/>
    </row>
    <row r="2056" spans="1:6" ht="23.25" hidden="1" customHeight="1">
      <c r="A2056" s="29" t="s">
        <v>334</v>
      </c>
      <c r="B2056" s="303" t="s">
        <v>2076</v>
      </c>
      <c r="C2056" s="294"/>
      <c r="D2056" s="294" t="str">
        <f t="shared" si="91"/>
        <v/>
      </c>
      <c r="E2056" s="296"/>
      <c r="F2056" s="296" t="str">
        <f>E2056&amp;E2057&amp;E2058&amp;E2059&amp;E2060&amp;E2061&amp;E2062</f>
        <v>、7700　主として管理事務を行う本社等（77持ち帰り・配達飲食サービス業）、7709　その他の管理，補助的経済活動を行う事業所（77持ち帰り・配達飲食サービス業）、7711　持ち帰り飲食サービス業、7721　配達飲食サービス業</v>
      </c>
    </row>
    <row r="2057" spans="1:6" ht="23.25" hidden="1" customHeight="1">
      <c r="A2057" s="29" t="s">
        <v>334</v>
      </c>
      <c r="B2057" s="302" t="s">
        <v>2077</v>
      </c>
      <c r="C2057" s="29" t="str">
        <f t="shared" si="92"/>
        <v>7700　　主として管理事務を行う本社等（77持ち帰り・配達飲食サービス業）</v>
      </c>
      <c r="D2057" s="29" t="str">
        <f t="shared" si="91"/>
        <v>7700　主として管理事務を行う本社等（77持ち帰り・配達飲食サービス業）</v>
      </c>
      <c r="E2057" s="291" t="str">
        <f t="shared" si="90"/>
        <v>、7700　主として管理事務を行う本社等（77持ち帰り・配達飲食サービス業）</v>
      </c>
      <c r="F2057" s="291"/>
    </row>
    <row r="2058" spans="1:6" ht="23.25" hidden="1" customHeight="1">
      <c r="A2058" s="29" t="s">
        <v>334</v>
      </c>
      <c r="B2058" s="302" t="s">
        <v>2078</v>
      </c>
      <c r="C2058" s="29" t="str">
        <f t="shared" si="92"/>
        <v>7709　　その他の管理，補助的経済活動を行う事業所（77持ち帰り・配達飲食サービス業）</v>
      </c>
      <c r="D2058" s="29" t="str">
        <f t="shared" si="91"/>
        <v>7709　その他の管理，補助的経済活動を行う事業所（77持ち帰り・配達飲食サービス業）</v>
      </c>
      <c r="E2058" s="291" t="str">
        <f t="shared" si="90"/>
        <v>、7709　その他の管理，補助的経済活動を行う事業所（77持ち帰り・配達飲食サービス業）</v>
      </c>
      <c r="F2058" s="291"/>
    </row>
    <row r="2059" spans="1:6" ht="23.25" hidden="1" customHeight="1">
      <c r="A2059" s="29" t="s">
        <v>334</v>
      </c>
      <c r="B2059" s="302" t="s">
        <v>2079</v>
      </c>
      <c r="D2059" s="29" t="str">
        <f t="shared" si="91"/>
        <v/>
      </c>
      <c r="E2059" s="291"/>
      <c r="F2059" s="291"/>
    </row>
    <row r="2060" spans="1:6" ht="23.25" hidden="1" customHeight="1">
      <c r="A2060" s="29" t="s">
        <v>334</v>
      </c>
      <c r="B2060" s="302" t="s">
        <v>2080</v>
      </c>
      <c r="C2060" s="29" t="str">
        <f t="shared" si="92"/>
        <v>7711　　持ち帰り飲食サービス業</v>
      </c>
      <c r="D2060" s="29" t="str">
        <f t="shared" si="91"/>
        <v>7711　持ち帰り飲食サービス業</v>
      </c>
      <c r="E2060" s="291" t="str">
        <f t="shared" si="90"/>
        <v>、7711　持ち帰り飲食サービス業</v>
      </c>
      <c r="F2060" s="291"/>
    </row>
    <row r="2061" spans="1:6" ht="23.25" hidden="1" customHeight="1">
      <c r="A2061" s="29" t="s">
        <v>334</v>
      </c>
      <c r="B2061" s="302" t="s">
        <v>2081</v>
      </c>
      <c r="D2061" s="29" t="str">
        <f t="shared" si="91"/>
        <v/>
      </c>
      <c r="E2061" s="291"/>
      <c r="F2061" s="291"/>
    </row>
    <row r="2062" spans="1:6" ht="23.25" hidden="1" customHeight="1">
      <c r="A2062" s="29" t="s">
        <v>334</v>
      </c>
      <c r="B2062" s="302" t="s">
        <v>2082</v>
      </c>
      <c r="C2062" s="29" t="str">
        <f t="shared" si="92"/>
        <v>7721　　配達飲食サービス業</v>
      </c>
      <c r="D2062" s="29" t="str">
        <f t="shared" si="91"/>
        <v>7721　配達飲食サービス業</v>
      </c>
      <c r="E2062" s="291" t="str">
        <f t="shared" si="90"/>
        <v>、7721　配達飲食サービス業</v>
      </c>
      <c r="F2062" s="291"/>
    </row>
    <row r="2063" spans="1:6" ht="23.25" hidden="1" customHeight="1">
      <c r="A2063" s="29" t="s">
        <v>334</v>
      </c>
      <c r="B2063" s="291"/>
      <c r="C2063" s="29" t="str">
        <f t="shared" si="92"/>
        <v/>
      </c>
      <c r="D2063" s="29" t="str">
        <f t="shared" si="91"/>
        <v/>
      </c>
      <c r="E2063" s="291"/>
      <c r="F2063" s="291"/>
    </row>
    <row r="2064" spans="1:6" ht="23.25" hidden="1" customHeight="1">
      <c r="A2064" s="29" t="s">
        <v>334</v>
      </c>
      <c r="B2064" s="300" t="s">
        <v>379</v>
      </c>
      <c r="D2064" s="29" t="str">
        <f t="shared" si="91"/>
        <v/>
      </c>
      <c r="E2064" s="291"/>
      <c r="F2064" s="291"/>
    </row>
    <row r="2065" spans="1:6" ht="23.25" hidden="1" customHeight="1">
      <c r="A2065" s="29" t="s">
        <v>334</v>
      </c>
      <c r="B2065" s="301"/>
      <c r="C2065" s="29" t="str">
        <f t="shared" si="92"/>
        <v/>
      </c>
      <c r="D2065" s="29" t="str">
        <f t="shared" si="91"/>
        <v/>
      </c>
      <c r="E2065" s="291"/>
      <c r="F2065" s="291"/>
    </row>
    <row r="2066" spans="1:6" ht="23.25" hidden="1" customHeight="1">
      <c r="A2066" s="29" t="s">
        <v>334</v>
      </c>
      <c r="B2066" s="301"/>
      <c r="C2066" s="29" t="str">
        <f t="shared" si="92"/>
        <v/>
      </c>
      <c r="D2066" s="29" t="str">
        <f t="shared" si="91"/>
        <v/>
      </c>
      <c r="E2066" s="291"/>
      <c r="F2066" s="291"/>
    </row>
    <row r="2067" spans="1:6" ht="23.25" hidden="1" customHeight="1">
      <c r="A2067" s="29" t="s">
        <v>334</v>
      </c>
      <c r="B2067" s="290" t="s">
        <v>2083</v>
      </c>
      <c r="C2067" s="29" t="str">
        <f t="shared" si="92"/>
        <v>生活関連サービス業，娯楽業（詳細：PDF形式）</v>
      </c>
      <c r="D2067" s="29" t="str">
        <f t="shared" si="91"/>
        <v>生活関連サービス業，娯楽業（詳細：PDF形式）</v>
      </c>
      <c r="E2067" s="291" t="str">
        <f t="shared" si="90"/>
        <v>、生活関連サービス業，娯楽業（詳細：PDF形式）</v>
      </c>
      <c r="F2067" s="291"/>
    </row>
    <row r="2068" spans="1:6" ht="23.25" hidden="1" customHeight="1">
      <c r="A2068" s="29" t="s">
        <v>334</v>
      </c>
      <c r="B2068" s="291"/>
      <c r="C2068" s="29" t="str">
        <f t="shared" si="92"/>
        <v/>
      </c>
      <c r="D2068" s="29" t="str">
        <f t="shared" si="91"/>
        <v/>
      </c>
      <c r="E2068" s="291"/>
      <c r="F2068" s="291"/>
    </row>
    <row r="2069" spans="1:6" ht="23.25" hidden="1" customHeight="1">
      <c r="A2069" s="29" t="s">
        <v>334</v>
      </c>
      <c r="B2069" s="302" t="s">
        <v>2084</v>
      </c>
      <c r="C2069" s="29" t="str">
        <f t="shared" si="92"/>
        <v>洗濯・理容・美容・浴場業</v>
      </c>
      <c r="D2069" s="29" t="str">
        <f t="shared" si="91"/>
        <v>洗濯・理容・美容・浴場業</v>
      </c>
      <c r="E2069" s="291" t="str">
        <f t="shared" si="90"/>
        <v>、洗濯・理容・美容・浴場業</v>
      </c>
      <c r="F2069" s="291"/>
    </row>
    <row r="2070" spans="1:6" ht="23.25" hidden="1" customHeight="1">
      <c r="A2070" s="29" t="s">
        <v>334</v>
      </c>
      <c r="B2070" s="291"/>
      <c r="C2070" s="29" t="str">
        <f t="shared" si="92"/>
        <v/>
      </c>
      <c r="D2070" s="29" t="str">
        <f t="shared" si="91"/>
        <v/>
      </c>
      <c r="E2070" s="291"/>
      <c r="F2070" s="291"/>
    </row>
    <row r="2071" spans="1:6" ht="23.25" hidden="1" customHeight="1">
      <c r="A2071" s="29" t="s">
        <v>334</v>
      </c>
      <c r="B2071" s="303" t="s">
        <v>2085</v>
      </c>
      <c r="C2071" s="294"/>
      <c r="D2071" s="294" t="str">
        <f t="shared" si="91"/>
        <v/>
      </c>
      <c r="E2071" s="296"/>
      <c r="F2071" s="296" t="str">
        <f>E2071&amp;E2072&amp;E2073&amp;E2074&amp;E2075&amp;E2076&amp;E2077&amp;E2078&amp;E2079&amp;E2080&amp;E2081&amp;E2082&amp;E2083&amp;E2084&amp;E2085&amp;E2086&amp;E2087&amp;E2088&amp;E2089</f>
        <v>、7800　主として管理事務を行う本社等（78洗濯・理容・美容・浴場業）、7809　その他の管理，補助的経済活動を行う事業所（78洗濯・理容・美容・浴場業）、7811　普通洗濯業、7812　洗濯物取次業、7813　リネンサプライ業、7821　理容業、7831　美容業、7841　一般公衆浴場業、7851　その他の公衆浴場業、7891　洗張・染物業、7892　エステティック業、7899　他に分類されない洗濯・理容・美容・浴場業</v>
      </c>
    </row>
    <row r="2072" spans="1:6" ht="23.25" hidden="1" customHeight="1">
      <c r="A2072" s="29" t="s">
        <v>334</v>
      </c>
      <c r="B2072" s="302" t="s">
        <v>2086</v>
      </c>
      <c r="C2072" s="29" t="str">
        <f t="shared" si="92"/>
        <v>7800　　主として管理事務を行う本社等（78洗濯・理容・美容・浴場業）</v>
      </c>
      <c r="D2072" s="29" t="str">
        <f t="shared" si="91"/>
        <v>7800　主として管理事務を行う本社等（78洗濯・理容・美容・浴場業）</v>
      </c>
      <c r="E2072" s="291" t="str">
        <f t="shared" si="90"/>
        <v>、7800　主として管理事務を行う本社等（78洗濯・理容・美容・浴場業）</v>
      </c>
      <c r="F2072" s="291"/>
    </row>
    <row r="2073" spans="1:6" ht="23.25" hidden="1" customHeight="1">
      <c r="A2073" s="29" t="s">
        <v>334</v>
      </c>
      <c r="B2073" s="302" t="s">
        <v>2087</v>
      </c>
      <c r="C2073" s="29" t="str">
        <f t="shared" si="92"/>
        <v>7809　　その他の管理，補助的経済活動を行う事業所（78洗濯・理容・美容・浴場業）</v>
      </c>
      <c r="D2073" s="29" t="str">
        <f t="shared" si="91"/>
        <v>7809　その他の管理，補助的経済活動を行う事業所（78洗濯・理容・美容・浴場業）</v>
      </c>
      <c r="E2073" s="291" t="str">
        <f t="shared" si="90"/>
        <v>、7809　その他の管理，補助的経済活動を行う事業所（78洗濯・理容・美容・浴場業）</v>
      </c>
      <c r="F2073" s="291"/>
    </row>
    <row r="2074" spans="1:6" ht="23.25" hidden="1" customHeight="1">
      <c r="A2074" s="29" t="s">
        <v>334</v>
      </c>
      <c r="B2074" s="302" t="s">
        <v>2088</v>
      </c>
      <c r="D2074" s="29" t="str">
        <f t="shared" si="91"/>
        <v/>
      </c>
      <c r="E2074" s="291"/>
      <c r="F2074" s="291"/>
    </row>
    <row r="2075" spans="1:6" ht="23.25" hidden="1" customHeight="1">
      <c r="A2075" s="29" t="s">
        <v>334</v>
      </c>
      <c r="B2075" s="302" t="s">
        <v>2089</v>
      </c>
      <c r="C2075" s="29" t="str">
        <f t="shared" si="92"/>
        <v>7811　　普通洗濯業</v>
      </c>
      <c r="D2075" s="29" t="str">
        <f t="shared" si="91"/>
        <v>7811　普通洗濯業</v>
      </c>
      <c r="E2075" s="291" t="str">
        <f t="shared" si="90"/>
        <v>、7811　普通洗濯業</v>
      </c>
      <c r="F2075" s="291"/>
    </row>
    <row r="2076" spans="1:6" ht="23.25" hidden="1" customHeight="1">
      <c r="A2076" s="29" t="s">
        <v>334</v>
      </c>
      <c r="B2076" s="302" t="s">
        <v>2090</v>
      </c>
      <c r="C2076" s="29" t="str">
        <f t="shared" si="92"/>
        <v>7812　　洗濯物取次業</v>
      </c>
      <c r="D2076" s="29" t="str">
        <f t="shared" si="91"/>
        <v>7812　洗濯物取次業</v>
      </c>
      <c r="E2076" s="291" t="str">
        <f t="shared" si="90"/>
        <v>、7812　洗濯物取次業</v>
      </c>
      <c r="F2076" s="291"/>
    </row>
    <row r="2077" spans="1:6" ht="23.25" hidden="1" customHeight="1">
      <c r="A2077" s="29" t="s">
        <v>334</v>
      </c>
      <c r="B2077" s="302" t="s">
        <v>2091</v>
      </c>
      <c r="C2077" s="29" t="str">
        <f t="shared" si="92"/>
        <v>7813　　リネンサプライ業</v>
      </c>
      <c r="D2077" s="29" t="str">
        <f t="shared" si="91"/>
        <v>7813　リネンサプライ業</v>
      </c>
      <c r="E2077" s="291" t="str">
        <f t="shared" si="90"/>
        <v>、7813　リネンサプライ業</v>
      </c>
      <c r="F2077" s="291"/>
    </row>
    <row r="2078" spans="1:6" ht="23.25" hidden="1" customHeight="1">
      <c r="A2078" s="29" t="s">
        <v>334</v>
      </c>
      <c r="B2078" s="302" t="s">
        <v>2092</v>
      </c>
      <c r="D2078" s="29" t="str">
        <f t="shared" si="91"/>
        <v/>
      </c>
      <c r="E2078" s="291"/>
      <c r="F2078" s="291"/>
    </row>
    <row r="2079" spans="1:6" ht="23.25" hidden="1" customHeight="1">
      <c r="A2079" s="29" t="s">
        <v>334</v>
      </c>
      <c r="B2079" s="302" t="s">
        <v>2093</v>
      </c>
      <c r="C2079" s="29" t="str">
        <f t="shared" si="92"/>
        <v>7821　　理容業</v>
      </c>
      <c r="D2079" s="29" t="str">
        <f t="shared" si="91"/>
        <v>7821　理容業</v>
      </c>
      <c r="E2079" s="291" t="str">
        <f t="shared" si="90"/>
        <v>、7821　理容業</v>
      </c>
      <c r="F2079" s="291"/>
    </row>
    <row r="2080" spans="1:6" ht="23.25" hidden="1" customHeight="1">
      <c r="A2080" s="29" t="s">
        <v>334</v>
      </c>
      <c r="B2080" s="302" t="s">
        <v>2094</v>
      </c>
      <c r="D2080" s="29" t="str">
        <f t="shared" si="91"/>
        <v/>
      </c>
      <c r="E2080" s="291"/>
      <c r="F2080" s="291"/>
    </row>
    <row r="2081" spans="1:6" ht="23.25" hidden="1" customHeight="1">
      <c r="A2081" s="29" t="s">
        <v>334</v>
      </c>
      <c r="B2081" s="302" t="s">
        <v>2095</v>
      </c>
      <c r="C2081" s="29" t="str">
        <f t="shared" si="92"/>
        <v>7831　　美容業</v>
      </c>
      <c r="D2081" s="29" t="str">
        <f t="shared" si="91"/>
        <v>7831　美容業</v>
      </c>
      <c r="E2081" s="291" t="str">
        <f t="shared" si="90"/>
        <v>、7831　美容業</v>
      </c>
      <c r="F2081" s="291"/>
    </row>
    <row r="2082" spans="1:6" ht="23.25" hidden="1" customHeight="1">
      <c r="A2082" s="29" t="s">
        <v>334</v>
      </c>
      <c r="B2082" s="302" t="s">
        <v>2096</v>
      </c>
      <c r="D2082" s="29" t="str">
        <f t="shared" si="91"/>
        <v/>
      </c>
      <c r="E2082" s="291"/>
      <c r="F2082" s="291"/>
    </row>
    <row r="2083" spans="1:6" ht="23.25" hidden="1" customHeight="1">
      <c r="A2083" s="29" t="s">
        <v>334</v>
      </c>
      <c r="B2083" s="302" t="s">
        <v>2097</v>
      </c>
      <c r="C2083" s="29" t="str">
        <f t="shared" si="92"/>
        <v>7841　　一般公衆浴場業</v>
      </c>
      <c r="D2083" s="29" t="str">
        <f t="shared" si="91"/>
        <v>7841　一般公衆浴場業</v>
      </c>
      <c r="E2083" s="291" t="str">
        <f t="shared" si="90"/>
        <v>、7841　一般公衆浴場業</v>
      </c>
      <c r="F2083" s="291"/>
    </row>
    <row r="2084" spans="1:6" ht="23.25" hidden="1" customHeight="1">
      <c r="A2084" s="29" t="s">
        <v>334</v>
      </c>
      <c r="B2084" s="302" t="s">
        <v>2098</v>
      </c>
      <c r="D2084" s="29" t="str">
        <f t="shared" si="91"/>
        <v/>
      </c>
      <c r="E2084" s="291"/>
      <c r="F2084" s="291"/>
    </row>
    <row r="2085" spans="1:6" ht="23.25" hidden="1" customHeight="1">
      <c r="A2085" s="29" t="s">
        <v>334</v>
      </c>
      <c r="B2085" s="302" t="s">
        <v>2099</v>
      </c>
      <c r="C2085" s="29" t="str">
        <f t="shared" si="92"/>
        <v>7851　　その他の公衆浴場業</v>
      </c>
      <c r="D2085" s="29" t="str">
        <f t="shared" si="91"/>
        <v>7851　その他の公衆浴場業</v>
      </c>
      <c r="E2085" s="291" t="str">
        <f t="shared" si="90"/>
        <v>、7851　その他の公衆浴場業</v>
      </c>
      <c r="F2085" s="291"/>
    </row>
    <row r="2086" spans="1:6" ht="23.25" hidden="1" customHeight="1">
      <c r="A2086" s="29" t="s">
        <v>334</v>
      </c>
      <c r="B2086" s="302" t="s">
        <v>2100</v>
      </c>
      <c r="D2086" s="29" t="str">
        <f t="shared" si="91"/>
        <v/>
      </c>
      <c r="E2086" s="291"/>
      <c r="F2086" s="291"/>
    </row>
    <row r="2087" spans="1:6" ht="23.25" hidden="1" customHeight="1">
      <c r="A2087" s="29" t="s">
        <v>334</v>
      </c>
      <c r="B2087" s="302" t="s">
        <v>2101</v>
      </c>
      <c r="C2087" s="29" t="str">
        <f t="shared" si="92"/>
        <v>7891　　洗張・染物業</v>
      </c>
      <c r="D2087" s="29" t="str">
        <f t="shared" si="91"/>
        <v>7891　洗張・染物業</v>
      </c>
      <c r="E2087" s="291" t="str">
        <f t="shared" si="90"/>
        <v>、7891　洗張・染物業</v>
      </c>
      <c r="F2087" s="291"/>
    </row>
    <row r="2088" spans="1:6" ht="23.25" hidden="1" customHeight="1">
      <c r="A2088" s="29" t="s">
        <v>334</v>
      </c>
      <c r="B2088" s="302" t="s">
        <v>2102</v>
      </c>
      <c r="C2088" s="29" t="str">
        <f t="shared" si="92"/>
        <v>7892　　エステティック業</v>
      </c>
      <c r="D2088" s="29" t="str">
        <f t="shared" si="91"/>
        <v>7892　エステティック業</v>
      </c>
      <c r="E2088" s="291" t="str">
        <f t="shared" si="90"/>
        <v>、7892　エステティック業</v>
      </c>
      <c r="F2088" s="291"/>
    </row>
    <row r="2089" spans="1:6" ht="23.25" hidden="1" customHeight="1">
      <c r="A2089" s="29" t="s">
        <v>334</v>
      </c>
      <c r="B2089" s="302" t="s">
        <v>2103</v>
      </c>
      <c r="C2089" s="29" t="str">
        <f t="shared" si="92"/>
        <v>7899　　他に分類されない洗濯・理容・美容・浴場業</v>
      </c>
      <c r="D2089" s="29" t="str">
        <f t="shared" si="91"/>
        <v>7899　他に分類されない洗濯・理容・美容・浴場業</v>
      </c>
      <c r="E2089" s="291" t="str">
        <f t="shared" si="90"/>
        <v>、7899　他に分類されない洗濯・理容・美容・浴場業</v>
      </c>
      <c r="F2089" s="291"/>
    </row>
    <row r="2090" spans="1:6" ht="23.25" hidden="1" customHeight="1">
      <c r="A2090" s="29" t="s">
        <v>334</v>
      </c>
      <c r="B2090" s="291"/>
      <c r="C2090" s="29" t="str">
        <f t="shared" si="92"/>
        <v/>
      </c>
      <c r="D2090" s="29" t="str">
        <f t="shared" si="91"/>
        <v/>
      </c>
      <c r="E2090" s="291"/>
      <c r="F2090" s="291"/>
    </row>
    <row r="2091" spans="1:6" ht="23.25" hidden="1" customHeight="1">
      <c r="A2091" s="29" t="s">
        <v>334</v>
      </c>
      <c r="B2091" s="302" t="s">
        <v>2104</v>
      </c>
      <c r="C2091" s="29" t="str">
        <f t="shared" si="92"/>
        <v>その他の生活関連サービス業</v>
      </c>
      <c r="D2091" s="29" t="str">
        <f t="shared" si="91"/>
        <v>その他の生活関連サービス業</v>
      </c>
      <c r="E2091" s="291" t="str">
        <f t="shared" si="90"/>
        <v>、その他の生活関連サービス業</v>
      </c>
      <c r="F2091" s="291"/>
    </row>
    <row r="2092" spans="1:6" ht="23.25" hidden="1" customHeight="1">
      <c r="A2092" s="29" t="s">
        <v>334</v>
      </c>
      <c r="B2092" s="291"/>
      <c r="C2092" s="29" t="str">
        <f t="shared" si="92"/>
        <v/>
      </c>
      <c r="D2092" s="29" t="str">
        <f t="shared" si="91"/>
        <v/>
      </c>
      <c r="E2092" s="291"/>
      <c r="F2092" s="291"/>
    </row>
    <row r="2093" spans="1:6" ht="23.25" hidden="1" customHeight="1">
      <c r="A2093" s="29" t="s">
        <v>334</v>
      </c>
      <c r="B2093" s="303" t="s">
        <v>2105</v>
      </c>
      <c r="C2093" s="294"/>
      <c r="D2093" s="294" t="str">
        <f t="shared" si="91"/>
        <v/>
      </c>
      <c r="E2093" s="296"/>
      <c r="F2093" s="296" t="str">
        <f>E2093&amp;E2094&amp;E2095&amp;E2096&amp;E2097&amp;E2098&amp;E2099&amp;E2100&amp;E2101&amp;E2102&amp;E2103&amp;E2104&amp;E2105&amp;E2106&amp;E2107&amp;E2108&amp;E2109&amp;E2110&amp;E2111&amp;E2112&amp;E2113&amp;E2114&amp;E2115&amp;E2116&amp;E2117</f>
        <v>、7900　主として管理事務を行う本社等（79その他の生活関連サービス業）、7909　その他の管理，補助的経済活動を行う事業所（79その他の生活関連サービス業）、7911　旅行業(旅行業者代理業を除く)、7912　旅行業者代理業、7921　家事サービス業（住込みのもの）、7922　家事サービス業（住込みでないもの）、7931　衣服裁縫修理業、7941　物品預り業、7951　火葬業、7952　墓地管理業、7961　葬儀業、7962　結婚式場業、7963　冠婚葬祭互助会、7991　食品賃加工業、7992　結婚相談業，結婚式場紹介業、7993　写真現像・焼付業、7999　他に分類されないその他の生活関連サービス業</v>
      </c>
    </row>
    <row r="2094" spans="1:6" ht="23.25" hidden="1" customHeight="1">
      <c r="A2094" s="29" t="s">
        <v>334</v>
      </c>
      <c r="B2094" s="302" t="s">
        <v>2106</v>
      </c>
      <c r="C2094" s="29" t="str">
        <f t="shared" si="92"/>
        <v>7900　　主として管理事務を行う本社等（79その他の生活関連サービス業）</v>
      </c>
      <c r="D2094" s="29" t="str">
        <f t="shared" si="91"/>
        <v>7900　主として管理事務を行う本社等（79その他の生活関連サービス業）</v>
      </c>
      <c r="E2094" s="291" t="str">
        <f t="shared" si="90"/>
        <v>、7900　主として管理事務を行う本社等（79その他の生活関連サービス業）</v>
      </c>
      <c r="F2094" s="291"/>
    </row>
    <row r="2095" spans="1:6" ht="23.25" hidden="1" customHeight="1">
      <c r="A2095" s="29" t="s">
        <v>334</v>
      </c>
      <c r="B2095" s="302" t="s">
        <v>2107</v>
      </c>
      <c r="C2095" s="29" t="str">
        <f t="shared" si="92"/>
        <v>7909　　その他の管理，補助的経済活動を行う事業所（79その他の生活関連サービス業）</v>
      </c>
      <c r="D2095" s="29" t="str">
        <f t="shared" si="91"/>
        <v>7909　その他の管理，補助的経済活動を行う事業所（79その他の生活関連サービス業）</v>
      </c>
      <c r="E2095" s="291" t="str">
        <f t="shared" ref="E2095:E2128" si="93">A2095&amp;D2095</f>
        <v>、7909　その他の管理，補助的経済活動を行う事業所（79その他の生活関連サービス業）</v>
      </c>
      <c r="F2095" s="291"/>
    </row>
    <row r="2096" spans="1:6" ht="23.25" hidden="1" customHeight="1">
      <c r="A2096" s="29" t="s">
        <v>334</v>
      </c>
      <c r="B2096" s="302" t="s">
        <v>2108</v>
      </c>
      <c r="D2096" s="29" t="str">
        <f t="shared" si="91"/>
        <v/>
      </c>
      <c r="E2096" s="291"/>
      <c r="F2096" s="291"/>
    </row>
    <row r="2097" spans="1:6" ht="23.25" hidden="1" customHeight="1">
      <c r="A2097" s="29" t="s">
        <v>334</v>
      </c>
      <c r="B2097" s="302" t="s">
        <v>2109</v>
      </c>
      <c r="C2097" s="29" t="str">
        <f t="shared" si="92"/>
        <v>7911　　旅行業(旅行業者代理業を除く)</v>
      </c>
      <c r="D2097" s="29" t="str">
        <f t="shared" si="91"/>
        <v>7911　旅行業(旅行業者代理業を除く)</v>
      </c>
      <c r="E2097" s="291" t="str">
        <f t="shared" si="93"/>
        <v>、7911　旅行業(旅行業者代理業を除く)</v>
      </c>
      <c r="F2097" s="291"/>
    </row>
    <row r="2098" spans="1:6" ht="23.25" hidden="1" customHeight="1">
      <c r="A2098" s="29" t="s">
        <v>334</v>
      </c>
      <c r="B2098" s="302" t="s">
        <v>2110</v>
      </c>
      <c r="C2098" s="29" t="str">
        <f t="shared" si="92"/>
        <v>7912　　旅行業者代理業</v>
      </c>
      <c r="D2098" s="29" t="str">
        <f t="shared" si="91"/>
        <v>7912　旅行業者代理業</v>
      </c>
      <c r="E2098" s="291" t="str">
        <f t="shared" si="93"/>
        <v>、7912　旅行業者代理業</v>
      </c>
      <c r="F2098" s="291"/>
    </row>
    <row r="2099" spans="1:6" ht="23.25" hidden="1" customHeight="1">
      <c r="A2099" s="29" t="s">
        <v>334</v>
      </c>
      <c r="B2099" s="302" t="s">
        <v>2111</v>
      </c>
      <c r="D2099" s="29" t="str">
        <f t="shared" si="91"/>
        <v/>
      </c>
      <c r="E2099" s="291"/>
      <c r="F2099" s="291"/>
    </row>
    <row r="2100" spans="1:6" ht="23.25" hidden="1" customHeight="1">
      <c r="A2100" s="29" t="s">
        <v>334</v>
      </c>
      <c r="B2100" s="302" t="s">
        <v>2112</v>
      </c>
      <c r="C2100" s="29" t="str">
        <f t="shared" si="92"/>
        <v>7921　　家事サービス業（住込みのもの）</v>
      </c>
      <c r="D2100" s="29" t="str">
        <f t="shared" si="91"/>
        <v>7921　家事サービス業（住込みのもの）</v>
      </c>
      <c r="E2100" s="291" t="str">
        <f t="shared" si="93"/>
        <v>、7921　家事サービス業（住込みのもの）</v>
      </c>
      <c r="F2100" s="291"/>
    </row>
    <row r="2101" spans="1:6" ht="23.25" hidden="1" customHeight="1">
      <c r="A2101" s="29" t="s">
        <v>334</v>
      </c>
      <c r="B2101" s="302" t="s">
        <v>2113</v>
      </c>
      <c r="C2101" s="29" t="str">
        <f t="shared" si="92"/>
        <v>7922　　家事サービス業（住込みでないもの）</v>
      </c>
      <c r="D2101" s="29" t="str">
        <f t="shared" ref="D2101:D2164" si="94">TRIM(C2101)</f>
        <v>7922　家事サービス業（住込みでないもの）</v>
      </c>
      <c r="E2101" s="291" t="str">
        <f t="shared" si="93"/>
        <v>、7922　家事サービス業（住込みでないもの）</v>
      </c>
      <c r="F2101" s="291"/>
    </row>
    <row r="2102" spans="1:6" ht="23.25" hidden="1" customHeight="1">
      <c r="A2102" s="29" t="s">
        <v>334</v>
      </c>
      <c r="B2102" s="302" t="s">
        <v>2114</v>
      </c>
      <c r="D2102" s="29" t="str">
        <f t="shared" si="94"/>
        <v/>
      </c>
      <c r="E2102" s="291"/>
      <c r="F2102" s="291"/>
    </row>
    <row r="2103" spans="1:6" ht="23.25" hidden="1" customHeight="1">
      <c r="A2103" s="29" t="s">
        <v>334</v>
      </c>
      <c r="B2103" s="302" t="s">
        <v>2115</v>
      </c>
      <c r="C2103" s="29" t="str">
        <f t="shared" ref="C2103:C2166" si="95">MID(B2103,7,50)</f>
        <v>7931　　衣服裁縫修理業</v>
      </c>
      <c r="D2103" s="29" t="str">
        <f t="shared" si="94"/>
        <v>7931　衣服裁縫修理業</v>
      </c>
      <c r="E2103" s="291" t="str">
        <f t="shared" si="93"/>
        <v>、7931　衣服裁縫修理業</v>
      </c>
      <c r="F2103" s="291"/>
    </row>
    <row r="2104" spans="1:6" ht="23.25" hidden="1" customHeight="1">
      <c r="A2104" s="29" t="s">
        <v>334</v>
      </c>
      <c r="B2104" s="302" t="s">
        <v>2116</v>
      </c>
      <c r="D2104" s="29" t="str">
        <f t="shared" si="94"/>
        <v/>
      </c>
      <c r="E2104" s="291"/>
      <c r="F2104" s="291"/>
    </row>
    <row r="2105" spans="1:6" ht="23.25" hidden="1" customHeight="1">
      <c r="A2105" s="29" t="s">
        <v>334</v>
      </c>
      <c r="B2105" s="302" t="s">
        <v>2117</v>
      </c>
      <c r="C2105" s="29" t="str">
        <f t="shared" si="95"/>
        <v>7941　　物品預り業</v>
      </c>
      <c r="D2105" s="29" t="str">
        <f t="shared" si="94"/>
        <v>7941　物品預り業</v>
      </c>
      <c r="E2105" s="291" t="str">
        <f t="shared" si="93"/>
        <v>、7941　物品預り業</v>
      </c>
      <c r="F2105" s="291"/>
    </row>
    <row r="2106" spans="1:6" ht="23.25" hidden="1" customHeight="1">
      <c r="A2106" s="29" t="s">
        <v>334</v>
      </c>
      <c r="B2106" s="302" t="s">
        <v>2118</v>
      </c>
      <c r="D2106" s="29" t="str">
        <f t="shared" si="94"/>
        <v/>
      </c>
      <c r="E2106" s="291"/>
      <c r="F2106" s="291"/>
    </row>
    <row r="2107" spans="1:6" ht="23.25" hidden="1" customHeight="1">
      <c r="A2107" s="29" t="s">
        <v>334</v>
      </c>
      <c r="B2107" s="302" t="s">
        <v>2119</v>
      </c>
      <c r="C2107" s="29" t="str">
        <f t="shared" si="95"/>
        <v>7951　　火葬業</v>
      </c>
      <c r="D2107" s="29" t="str">
        <f t="shared" si="94"/>
        <v>7951　火葬業</v>
      </c>
      <c r="E2107" s="291" t="str">
        <f t="shared" si="93"/>
        <v>、7951　火葬業</v>
      </c>
      <c r="F2107" s="291"/>
    </row>
    <row r="2108" spans="1:6" ht="23.25" hidden="1" customHeight="1">
      <c r="A2108" s="29" t="s">
        <v>334</v>
      </c>
      <c r="B2108" s="302" t="s">
        <v>2120</v>
      </c>
      <c r="C2108" s="29" t="str">
        <f t="shared" si="95"/>
        <v>7952　　墓地管理業</v>
      </c>
      <c r="D2108" s="29" t="str">
        <f t="shared" si="94"/>
        <v>7952　墓地管理業</v>
      </c>
      <c r="E2108" s="291" t="str">
        <f t="shared" si="93"/>
        <v>、7952　墓地管理業</v>
      </c>
      <c r="F2108" s="291"/>
    </row>
    <row r="2109" spans="1:6" ht="23.25" hidden="1" customHeight="1">
      <c r="A2109" s="29" t="s">
        <v>334</v>
      </c>
      <c r="B2109" s="302" t="s">
        <v>2121</v>
      </c>
      <c r="D2109" s="29" t="str">
        <f t="shared" si="94"/>
        <v/>
      </c>
      <c r="E2109" s="291"/>
      <c r="F2109" s="291"/>
    </row>
    <row r="2110" spans="1:6" ht="23.25" hidden="1" customHeight="1">
      <c r="A2110" s="29" t="s">
        <v>334</v>
      </c>
      <c r="B2110" s="302" t="s">
        <v>2122</v>
      </c>
      <c r="C2110" s="29" t="str">
        <f t="shared" si="95"/>
        <v>7961　　葬儀業</v>
      </c>
      <c r="D2110" s="29" t="str">
        <f t="shared" si="94"/>
        <v>7961　葬儀業</v>
      </c>
      <c r="E2110" s="291" t="str">
        <f t="shared" si="93"/>
        <v>、7961　葬儀業</v>
      </c>
      <c r="F2110" s="291"/>
    </row>
    <row r="2111" spans="1:6" ht="23.25" hidden="1" customHeight="1">
      <c r="A2111" s="29" t="s">
        <v>334</v>
      </c>
      <c r="B2111" s="302" t="s">
        <v>2123</v>
      </c>
      <c r="C2111" s="29" t="str">
        <f t="shared" si="95"/>
        <v>7962　　結婚式場業</v>
      </c>
      <c r="D2111" s="29" t="str">
        <f t="shared" si="94"/>
        <v>7962　結婚式場業</v>
      </c>
      <c r="E2111" s="291" t="str">
        <f t="shared" si="93"/>
        <v>、7962　結婚式場業</v>
      </c>
      <c r="F2111" s="291"/>
    </row>
    <row r="2112" spans="1:6" ht="23.25" hidden="1" customHeight="1">
      <c r="A2112" s="29" t="s">
        <v>334</v>
      </c>
      <c r="B2112" s="302" t="s">
        <v>2124</v>
      </c>
      <c r="C2112" s="29" t="str">
        <f t="shared" si="95"/>
        <v>7963　　冠婚葬祭互助会</v>
      </c>
      <c r="D2112" s="29" t="str">
        <f t="shared" si="94"/>
        <v>7963　冠婚葬祭互助会</v>
      </c>
      <c r="E2112" s="291" t="str">
        <f t="shared" si="93"/>
        <v>、7963　冠婚葬祭互助会</v>
      </c>
      <c r="F2112" s="291"/>
    </row>
    <row r="2113" spans="1:6" ht="23.25" hidden="1" customHeight="1">
      <c r="A2113" s="29" t="s">
        <v>334</v>
      </c>
      <c r="B2113" s="302" t="s">
        <v>2125</v>
      </c>
      <c r="D2113" s="29" t="str">
        <f t="shared" si="94"/>
        <v/>
      </c>
      <c r="E2113" s="291"/>
      <c r="F2113" s="291"/>
    </row>
    <row r="2114" spans="1:6" ht="23.25" hidden="1" customHeight="1">
      <c r="A2114" s="29" t="s">
        <v>334</v>
      </c>
      <c r="B2114" s="302" t="s">
        <v>2126</v>
      </c>
      <c r="C2114" s="29" t="str">
        <f t="shared" si="95"/>
        <v>7991　　食品賃加工業</v>
      </c>
      <c r="D2114" s="29" t="str">
        <f t="shared" si="94"/>
        <v>7991　食品賃加工業</v>
      </c>
      <c r="E2114" s="291" t="str">
        <f t="shared" si="93"/>
        <v>、7991　食品賃加工業</v>
      </c>
      <c r="F2114" s="291"/>
    </row>
    <row r="2115" spans="1:6" ht="23.25" hidden="1" customHeight="1">
      <c r="A2115" s="29" t="s">
        <v>334</v>
      </c>
      <c r="B2115" s="302" t="s">
        <v>2127</v>
      </c>
      <c r="C2115" s="29" t="str">
        <f t="shared" si="95"/>
        <v>7992　　結婚相談業，結婚式場紹介業</v>
      </c>
      <c r="D2115" s="29" t="str">
        <f t="shared" si="94"/>
        <v>7992　結婚相談業，結婚式場紹介業</v>
      </c>
      <c r="E2115" s="291" t="str">
        <f t="shared" si="93"/>
        <v>、7992　結婚相談業，結婚式場紹介業</v>
      </c>
      <c r="F2115" s="291"/>
    </row>
    <row r="2116" spans="1:6" ht="23.25" hidden="1" customHeight="1">
      <c r="A2116" s="29" t="s">
        <v>334</v>
      </c>
      <c r="B2116" s="302" t="s">
        <v>2128</v>
      </c>
      <c r="C2116" s="29" t="str">
        <f t="shared" si="95"/>
        <v>7993　　写真現像・焼付業</v>
      </c>
      <c r="D2116" s="29" t="str">
        <f t="shared" si="94"/>
        <v>7993　写真現像・焼付業</v>
      </c>
      <c r="E2116" s="291" t="str">
        <f t="shared" si="93"/>
        <v>、7993　写真現像・焼付業</v>
      </c>
      <c r="F2116" s="291"/>
    </row>
    <row r="2117" spans="1:6" ht="23.25" hidden="1" customHeight="1">
      <c r="A2117" s="29" t="s">
        <v>334</v>
      </c>
      <c r="B2117" s="302" t="s">
        <v>2129</v>
      </c>
      <c r="C2117" s="29" t="str">
        <f t="shared" si="95"/>
        <v>7999　　他に分類されないその他の生活関連サービス業</v>
      </c>
      <c r="D2117" s="29" t="str">
        <f t="shared" si="94"/>
        <v>7999　他に分類されないその他の生活関連サービス業</v>
      </c>
      <c r="E2117" s="291" t="str">
        <f t="shared" si="93"/>
        <v>、7999　他に分類されないその他の生活関連サービス業</v>
      </c>
      <c r="F2117" s="291"/>
    </row>
    <row r="2118" spans="1:6" ht="23.25" hidden="1" customHeight="1">
      <c r="A2118" s="29" t="s">
        <v>334</v>
      </c>
      <c r="B2118" s="291"/>
      <c r="C2118" s="29" t="str">
        <f t="shared" si="95"/>
        <v/>
      </c>
      <c r="D2118" s="29" t="str">
        <f t="shared" si="94"/>
        <v/>
      </c>
      <c r="E2118" s="291"/>
      <c r="F2118" s="291"/>
    </row>
    <row r="2119" spans="1:6" ht="23.25" hidden="1" customHeight="1">
      <c r="A2119" s="29" t="s">
        <v>334</v>
      </c>
      <c r="B2119" s="302" t="s">
        <v>2130</v>
      </c>
      <c r="C2119" s="29" t="str">
        <f t="shared" si="95"/>
        <v>娯楽業</v>
      </c>
      <c r="D2119" s="29" t="str">
        <f t="shared" si="94"/>
        <v>娯楽業</v>
      </c>
      <c r="E2119" s="291" t="str">
        <f t="shared" si="93"/>
        <v>、娯楽業</v>
      </c>
      <c r="F2119" s="291"/>
    </row>
    <row r="2120" spans="1:6" ht="23.25" hidden="1" customHeight="1">
      <c r="A2120" s="29" t="s">
        <v>334</v>
      </c>
      <c r="B2120" s="291"/>
      <c r="C2120" s="29" t="str">
        <f t="shared" si="95"/>
        <v/>
      </c>
      <c r="D2120" s="29" t="str">
        <f t="shared" si="94"/>
        <v/>
      </c>
      <c r="E2120" s="291"/>
      <c r="F2120" s="291"/>
    </row>
    <row r="2121" spans="1:6" ht="23.25" hidden="1" customHeight="1">
      <c r="A2121" s="29" t="s">
        <v>334</v>
      </c>
      <c r="B2121" s="303" t="s">
        <v>2131</v>
      </c>
      <c r="C2121" s="294"/>
      <c r="D2121" s="294" t="str">
        <f t="shared" si="94"/>
        <v/>
      </c>
      <c r="E2121" s="296"/>
      <c r="F2121" s="296" t="str">
        <f>E2121&amp;E2122&amp;E2123&amp;E2124&amp;E2125&amp;E2126&amp;E2127&amp;E2128&amp;E2129&amp;E2130&amp;E2131&amp;E2132&amp;E2133&amp;E2134&amp;E2135&amp;E2136&amp;E2137&amp;E2138&amp;E2139&amp;E2140&amp;E2141&amp;E2142&amp;E2143&amp;E2144&amp;E2145&amp;E2146&amp;E2147&amp;E2148&amp;E2149&amp;E2150&amp;E2151&amp;E2152&amp;E2153&amp;E2154&amp;E2155&amp;E2156&amp;E2157&amp;E2158&amp;E2159&amp;E2160&amp;E2161&amp;E2162&amp;E2163&amp;E2164&amp;E2165&amp;E2166</f>
        <v>、8000　主として管理事務を行う本社等（80娯楽業）、8009　その他の管理，補助的経済活動を行う事業所（80娯楽業）、8011　映画館、8021　劇場、8022　興行場、8023　劇団、8024　楽団，舞踏団、8025　演芸・スポーツ等興行団、8031　競輪場、8032　競馬場、8033　自動車・モータボートの競走場、8034　競輪競技団、8035　競馬競技団、8036　自動車・モータボートの競技団、8041　スポーツ施設提供業（別掲を除く）、8042　体育館、8043　ゴルフ場、8044　ゴルフ練習場、8045　ボウリング場、8046　テニス場、8047　バッティング・テニス練習場、8048　フィットネスクラブ、8051　公園、8052　遊園地（テーマパークを除く）、8053　テーマパーク、8061　ビリヤード場、8062　囲碁・将棋所、8063　マージャンクラブ、8064　パチンコホール、8065　ゲームセンター、8069　その他の遊戯場、8091　ダンスホール、8092　マリーナ業、8093　遊漁船業、8094　芸ぎ業、8095　カラオケボックス業、8096　娯楽に附帯するサービス業、8099　他に分類されない娯楽業</v>
      </c>
    </row>
    <row r="2122" spans="1:6" ht="23.25" hidden="1" customHeight="1">
      <c r="A2122" s="29" t="s">
        <v>334</v>
      </c>
      <c r="B2122" s="302" t="s">
        <v>2132</v>
      </c>
      <c r="C2122" s="29" t="str">
        <f t="shared" si="95"/>
        <v>8000　　主として管理事務を行う本社等（80娯楽業）</v>
      </c>
      <c r="D2122" s="29" t="str">
        <f t="shared" si="94"/>
        <v>8000　主として管理事務を行う本社等（80娯楽業）</v>
      </c>
      <c r="E2122" s="291" t="str">
        <f t="shared" si="93"/>
        <v>、8000　主として管理事務を行う本社等（80娯楽業）</v>
      </c>
      <c r="F2122" s="291"/>
    </row>
    <row r="2123" spans="1:6" ht="23.25" hidden="1" customHeight="1">
      <c r="A2123" s="29" t="s">
        <v>334</v>
      </c>
      <c r="B2123" s="302" t="s">
        <v>2133</v>
      </c>
      <c r="C2123" s="29" t="str">
        <f t="shared" si="95"/>
        <v>8009　　その他の管理，補助的経済活動を行う事業所（80娯楽業）</v>
      </c>
      <c r="D2123" s="29" t="str">
        <f t="shared" si="94"/>
        <v>8009　その他の管理，補助的経済活動を行う事業所（80娯楽業）</v>
      </c>
      <c r="E2123" s="291" t="str">
        <f t="shared" si="93"/>
        <v>、8009　その他の管理，補助的経済活動を行う事業所（80娯楽業）</v>
      </c>
      <c r="F2123" s="291"/>
    </row>
    <row r="2124" spans="1:6" ht="23.25" hidden="1" customHeight="1">
      <c r="A2124" s="29" t="s">
        <v>334</v>
      </c>
      <c r="B2124" s="302" t="s">
        <v>2134</v>
      </c>
      <c r="D2124" s="29" t="str">
        <f t="shared" si="94"/>
        <v/>
      </c>
      <c r="E2124" s="291"/>
      <c r="F2124" s="291"/>
    </row>
    <row r="2125" spans="1:6" ht="23.25" hidden="1" customHeight="1">
      <c r="A2125" s="29" t="s">
        <v>334</v>
      </c>
      <c r="B2125" s="302" t="s">
        <v>2135</v>
      </c>
      <c r="C2125" s="29" t="str">
        <f t="shared" si="95"/>
        <v>8011　　映画館</v>
      </c>
      <c r="D2125" s="29" t="str">
        <f t="shared" si="94"/>
        <v>8011　映画館</v>
      </c>
      <c r="E2125" s="291" t="str">
        <f t="shared" si="93"/>
        <v>、8011　映画館</v>
      </c>
      <c r="F2125" s="291"/>
    </row>
    <row r="2126" spans="1:6" ht="23.25" hidden="1" customHeight="1">
      <c r="A2126" s="29" t="s">
        <v>334</v>
      </c>
      <c r="B2126" s="302" t="s">
        <v>2136</v>
      </c>
      <c r="D2126" s="29" t="str">
        <f t="shared" si="94"/>
        <v/>
      </c>
      <c r="E2126" s="291"/>
      <c r="F2126" s="291"/>
    </row>
    <row r="2127" spans="1:6" ht="23.25" hidden="1" customHeight="1">
      <c r="A2127" s="29" t="s">
        <v>334</v>
      </c>
      <c r="B2127" s="302" t="s">
        <v>2137</v>
      </c>
      <c r="C2127" s="29" t="str">
        <f t="shared" si="95"/>
        <v>8021　　劇場</v>
      </c>
      <c r="D2127" s="29" t="str">
        <f t="shared" si="94"/>
        <v>8021　劇場</v>
      </c>
      <c r="E2127" s="291" t="str">
        <f t="shared" si="93"/>
        <v>、8021　劇場</v>
      </c>
      <c r="F2127" s="291"/>
    </row>
    <row r="2128" spans="1:6" ht="23.25" hidden="1" customHeight="1">
      <c r="A2128" s="29" t="s">
        <v>334</v>
      </c>
      <c r="B2128" s="302" t="s">
        <v>2138</v>
      </c>
      <c r="C2128" s="29" t="str">
        <f t="shared" si="95"/>
        <v>8022　　興行場</v>
      </c>
      <c r="D2128" s="29" t="str">
        <f t="shared" si="94"/>
        <v>8022　興行場</v>
      </c>
      <c r="E2128" s="291" t="str">
        <f t="shared" si="93"/>
        <v>、8022　興行場</v>
      </c>
      <c r="F2128" s="291"/>
    </row>
    <row r="2129" spans="1:6" ht="23.25" hidden="1" customHeight="1">
      <c r="A2129" s="29" t="s">
        <v>334</v>
      </c>
      <c r="B2129" s="302" t="s">
        <v>2139</v>
      </c>
      <c r="C2129" s="29" t="str">
        <f t="shared" si="95"/>
        <v>8023　　劇団</v>
      </c>
      <c r="D2129" s="29" t="str">
        <f t="shared" si="94"/>
        <v>8023　劇団</v>
      </c>
      <c r="E2129" s="291" t="str">
        <f>A2129&amp;D2129</f>
        <v>、8023　劇団</v>
      </c>
      <c r="F2129" s="291"/>
    </row>
    <row r="2130" spans="1:6" ht="23.25" hidden="1" customHeight="1">
      <c r="A2130" s="29" t="s">
        <v>334</v>
      </c>
      <c r="B2130" s="302" t="s">
        <v>2140</v>
      </c>
      <c r="C2130" s="29" t="str">
        <f t="shared" si="95"/>
        <v>8024　　楽団，舞踏団</v>
      </c>
      <c r="D2130" s="29" t="str">
        <f t="shared" si="94"/>
        <v>8024　楽団，舞踏団</v>
      </c>
      <c r="E2130" s="291" t="str">
        <f t="shared" ref="E2130:E2193" si="96">A2130&amp;D2130</f>
        <v>、8024　楽団，舞踏団</v>
      </c>
      <c r="F2130" s="291"/>
    </row>
    <row r="2131" spans="1:6" ht="23.25" hidden="1" customHeight="1">
      <c r="A2131" s="29" t="s">
        <v>334</v>
      </c>
      <c r="B2131" s="302" t="s">
        <v>2141</v>
      </c>
      <c r="C2131" s="29" t="str">
        <f t="shared" si="95"/>
        <v>8025　　演芸・スポーツ等興行団</v>
      </c>
      <c r="D2131" s="29" t="str">
        <f t="shared" si="94"/>
        <v>8025　演芸・スポーツ等興行団</v>
      </c>
      <c r="E2131" s="291" t="str">
        <f t="shared" si="96"/>
        <v>、8025　演芸・スポーツ等興行団</v>
      </c>
      <c r="F2131" s="291"/>
    </row>
    <row r="2132" spans="1:6" ht="23.25" hidden="1" customHeight="1">
      <c r="A2132" s="29" t="s">
        <v>334</v>
      </c>
      <c r="B2132" s="302" t="s">
        <v>2142</v>
      </c>
      <c r="D2132" s="29" t="str">
        <f t="shared" si="94"/>
        <v/>
      </c>
      <c r="E2132" s="291"/>
      <c r="F2132" s="291"/>
    </row>
    <row r="2133" spans="1:6" ht="23.25" hidden="1" customHeight="1">
      <c r="A2133" s="29" t="s">
        <v>334</v>
      </c>
      <c r="B2133" s="302" t="s">
        <v>2143</v>
      </c>
      <c r="C2133" s="29" t="str">
        <f t="shared" si="95"/>
        <v>8031　　競輪場</v>
      </c>
      <c r="D2133" s="29" t="str">
        <f t="shared" si="94"/>
        <v>8031　競輪場</v>
      </c>
      <c r="E2133" s="291" t="str">
        <f t="shared" si="96"/>
        <v>、8031　競輪場</v>
      </c>
      <c r="F2133" s="291"/>
    </row>
    <row r="2134" spans="1:6" ht="23.25" hidden="1" customHeight="1">
      <c r="A2134" s="29" t="s">
        <v>334</v>
      </c>
      <c r="B2134" s="302" t="s">
        <v>2144</v>
      </c>
      <c r="C2134" s="29" t="str">
        <f t="shared" si="95"/>
        <v>8032　　競馬場</v>
      </c>
      <c r="D2134" s="29" t="str">
        <f t="shared" si="94"/>
        <v>8032　競馬場</v>
      </c>
      <c r="E2134" s="291" t="str">
        <f t="shared" si="96"/>
        <v>、8032　競馬場</v>
      </c>
      <c r="F2134" s="291"/>
    </row>
    <row r="2135" spans="1:6" ht="23.25" hidden="1" customHeight="1">
      <c r="A2135" s="29" t="s">
        <v>334</v>
      </c>
      <c r="B2135" s="302" t="s">
        <v>2145</v>
      </c>
      <c r="C2135" s="29" t="str">
        <f t="shared" si="95"/>
        <v>8033　　自動車・モータボートの競走場</v>
      </c>
      <c r="D2135" s="29" t="str">
        <f t="shared" si="94"/>
        <v>8033　自動車・モータボートの競走場</v>
      </c>
      <c r="E2135" s="291" t="str">
        <f t="shared" si="96"/>
        <v>、8033　自動車・モータボートの競走場</v>
      </c>
      <c r="F2135" s="291"/>
    </row>
    <row r="2136" spans="1:6" ht="23.25" hidden="1" customHeight="1">
      <c r="A2136" s="29" t="s">
        <v>334</v>
      </c>
      <c r="B2136" s="302" t="s">
        <v>2146</v>
      </c>
      <c r="C2136" s="29" t="str">
        <f t="shared" si="95"/>
        <v>8034　　競輪競技団</v>
      </c>
      <c r="D2136" s="29" t="str">
        <f t="shared" si="94"/>
        <v>8034　競輪競技団</v>
      </c>
      <c r="E2136" s="291" t="str">
        <f t="shared" si="96"/>
        <v>、8034　競輪競技団</v>
      </c>
      <c r="F2136" s="291"/>
    </row>
    <row r="2137" spans="1:6" ht="23.25" hidden="1" customHeight="1">
      <c r="A2137" s="29" t="s">
        <v>334</v>
      </c>
      <c r="B2137" s="302" t="s">
        <v>2147</v>
      </c>
      <c r="C2137" s="29" t="str">
        <f t="shared" si="95"/>
        <v>8035　　競馬競技団</v>
      </c>
      <c r="D2137" s="29" t="str">
        <f t="shared" si="94"/>
        <v>8035　競馬競技団</v>
      </c>
      <c r="E2137" s="291" t="str">
        <f t="shared" si="96"/>
        <v>、8035　競馬競技団</v>
      </c>
      <c r="F2137" s="291"/>
    </row>
    <row r="2138" spans="1:6" ht="23.25" hidden="1" customHeight="1">
      <c r="A2138" s="29" t="s">
        <v>334</v>
      </c>
      <c r="B2138" s="302" t="s">
        <v>2148</v>
      </c>
      <c r="C2138" s="29" t="str">
        <f t="shared" si="95"/>
        <v>8036　　自動車・モータボートの競技団</v>
      </c>
      <c r="D2138" s="29" t="str">
        <f t="shared" si="94"/>
        <v>8036　自動車・モータボートの競技団</v>
      </c>
      <c r="E2138" s="291" t="str">
        <f t="shared" si="96"/>
        <v>、8036　自動車・モータボートの競技団</v>
      </c>
      <c r="F2138" s="291"/>
    </row>
    <row r="2139" spans="1:6" ht="23.25" hidden="1" customHeight="1">
      <c r="A2139" s="29" t="s">
        <v>334</v>
      </c>
      <c r="B2139" s="302" t="s">
        <v>2149</v>
      </c>
      <c r="D2139" s="29" t="str">
        <f t="shared" si="94"/>
        <v/>
      </c>
      <c r="E2139" s="291"/>
      <c r="F2139" s="291"/>
    </row>
    <row r="2140" spans="1:6" ht="23.25" hidden="1" customHeight="1">
      <c r="A2140" s="29" t="s">
        <v>334</v>
      </c>
      <c r="B2140" s="302" t="s">
        <v>2150</v>
      </c>
      <c r="C2140" s="29" t="str">
        <f t="shared" si="95"/>
        <v>8041　　スポーツ施設提供業（別掲を除く）</v>
      </c>
      <c r="D2140" s="29" t="str">
        <f t="shared" si="94"/>
        <v>8041　スポーツ施設提供業（別掲を除く）</v>
      </c>
      <c r="E2140" s="291" t="str">
        <f t="shared" si="96"/>
        <v>、8041　スポーツ施設提供業（別掲を除く）</v>
      </c>
      <c r="F2140" s="291"/>
    </row>
    <row r="2141" spans="1:6" ht="23.25" hidden="1" customHeight="1">
      <c r="A2141" s="29" t="s">
        <v>334</v>
      </c>
      <c r="B2141" s="302" t="s">
        <v>2151</v>
      </c>
      <c r="C2141" s="29" t="str">
        <f t="shared" si="95"/>
        <v>8042　　体育館</v>
      </c>
      <c r="D2141" s="29" t="str">
        <f t="shared" si="94"/>
        <v>8042　体育館</v>
      </c>
      <c r="E2141" s="291" t="str">
        <f t="shared" si="96"/>
        <v>、8042　体育館</v>
      </c>
      <c r="F2141" s="291"/>
    </row>
    <row r="2142" spans="1:6" ht="23.25" hidden="1" customHeight="1">
      <c r="A2142" s="29" t="s">
        <v>334</v>
      </c>
      <c r="B2142" s="302" t="s">
        <v>2152</v>
      </c>
      <c r="C2142" s="29" t="str">
        <f t="shared" si="95"/>
        <v>8043　　ゴルフ場</v>
      </c>
      <c r="D2142" s="29" t="str">
        <f t="shared" si="94"/>
        <v>8043　ゴルフ場</v>
      </c>
      <c r="E2142" s="291" t="str">
        <f t="shared" si="96"/>
        <v>、8043　ゴルフ場</v>
      </c>
      <c r="F2142" s="291"/>
    </row>
    <row r="2143" spans="1:6" ht="23.25" hidden="1" customHeight="1">
      <c r="A2143" s="29" t="s">
        <v>334</v>
      </c>
      <c r="B2143" s="302" t="s">
        <v>2153</v>
      </c>
      <c r="C2143" s="29" t="str">
        <f t="shared" si="95"/>
        <v>8044　　ゴルフ練習場</v>
      </c>
      <c r="D2143" s="29" t="str">
        <f t="shared" si="94"/>
        <v>8044　ゴルフ練習場</v>
      </c>
      <c r="E2143" s="291" t="str">
        <f t="shared" si="96"/>
        <v>、8044　ゴルフ練習場</v>
      </c>
      <c r="F2143" s="291"/>
    </row>
    <row r="2144" spans="1:6" ht="23.25" hidden="1" customHeight="1">
      <c r="A2144" s="29" t="s">
        <v>334</v>
      </c>
      <c r="B2144" s="302" t="s">
        <v>2154</v>
      </c>
      <c r="C2144" s="29" t="str">
        <f t="shared" si="95"/>
        <v>8045　　ボウリング場</v>
      </c>
      <c r="D2144" s="29" t="str">
        <f t="shared" si="94"/>
        <v>8045　ボウリング場</v>
      </c>
      <c r="E2144" s="291" t="str">
        <f t="shared" si="96"/>
        <v>、8045　ボウリング場</v>
      </c>
      <c r="F2144" s="291"/>
    </row>
    <row r="2145" spans="1:6" ht="23.25" hidden="1" customHeight="1">
      <c r="A2145" s="29" t="s">
        <v>334</v>
      </c>
      <c r="B2145" s="302" t="s">
        <v>2155</v>
      </c>
      <c r="C2145" s="29" t="str">
        <f t="shared" si="95"/>
        <v>8046　　テニス場</v>
      </c>
      <c r="D2145" s="29" t="str">
        <f t="shared" si="94"/>
        <v>8046　テニス場</v>
      </c>
      <c r="E2145" s="291" t="str">
        <f t="shared" si="96"/>
        <v>、8046　テニス場</v>
      </c>
      <c r="F2145" s="291"/>
    </row>
    <row r="2146" spans="1:6" ht="23.25" hidden="1" customHeight="1">
      <c r="A2146" s="29" t="s">
        <v>334</v>
      </c>
      <c r="B2146" s="302" t="s">
        <v>2156</v>
      </c>
      <c r="C2146" s="29" t="str">
        <f t="shared" si="95"/>
        <v>8047　　バッティング・テニス練習場</v>
      </c>
      <c r="D2146" s="29" t="str">
        <f t="shared" si="94"/>
        <v>8047　バッティング・テニス練習場</v>
      </c>
      <c r="E2146" s="291" t="str">
        <f t="shared" si="96"/>
        <v>、8047　バッティング・テニス練習場</v>
      </c>
      <c r="F2146" s="291"/>
    </row>
    <row r="2147" spans="1:6" ht="23.25" hidden="1" customHeight="1">
      <c r="A2147" s="29" t="s">
        <v>334</v>
      </c>
      <c r="B2147" s="302" t="s">
        <v>2157</v>
      </c>
      <c r="C2147" s="29" t="str">
        <f t="shared" si="95"/>
        <v>8048　　フィットネスクラブ</v>
      </c>
      <c r="D2147" s="29" t="str">
        <f t="shared" si="94"/>
        <v>8048　フィットネスクラブ</v>
      </c>
      <c r="E2147" s="291" t="str">
        <f t="shared" si="96"/>
        <v>、8048　フィットネスクラブ</v>
      </c>
      <c r="F2147" s="291"/>
    </row>
    <row r="2148" spans="1:6" ht="23.25" hidden="1" customHeight="1">
      <c r="A2148" s="29" t="s">
        <v>334</v>
      </c>
      <c r="B2148" s="302" t="s">
        <v>2158</v>
      </c>
      <c r="D2148" s="29" t="str">
        <f t="shared" si="94"/>
        <v/>
      </c>
      <c r="E2148" s="291"/>
      <c r="F2148" s="291"/>
    </row>
    <row r="2149" spans="1:6" ht="23.25" hidden="1" customHeight="1">
      <c r="A2149" s="29" t="s">
        <v>334</v>
      </c>
      <c r="B2149" s="302" t="s">
        <v>2159</v>
      </c>
      <c r="C2149" s="29" t="str">
        <f t="shared" si="95"/>
        <v>8051　　公園</v>
      </c>
      <c r="D2149" s="29" t="str">
        <f t="shared" si="94"/>
        <v>8051　公園</v>
      </c>
      <c r="E2149" s="291" t="str">
        <f t="shared" si="96"/>
        <v>、8051　公園</v>
      </c>
      <c r="F2149" s="291"/>
    </row>
    <row r="2150" spans="1:6" ht="23.25" hidden="1" customHeight="1">
      <c r="A2150" s="29" t="s">
        <v>334</v>
      </c>
      <c r="B2150" s="302" t="s">
        <v>2160</v>
      </c>
      <c r="C2150" s="29" t="str">
        <f t="shared" si="95"/>
        <v>8052　　遊園地（テーマパークを除く）</v>
      </c>
      <c r="D2150" s="29" t="str">
        <f t="shared" si="94"/>
        <v>8052　遊園地（テーマパークを除く）</v>
      </c>
      <c r="E2150" s="291" t="str">
        <f t="shared" si="96"/>
        <v>、8052　遊園地（テーマパークを除く）</v>
      </c>
      <c r="F2150" s="291"/>
    </row>
    <row r="2151" spans="1:6" ht="23.25" hidden="1" customHeight="1">
      <c r="A2151" s="29" t="s">
        <v>334</v>
      </c>
      <c r="B2151" s="302" t="s">
        <v>2161</v>
      </c>
      <c r="C2151" s="29" t="str">
        <f t="shared" si="95"/>
        <v>8053　　テーマパーク</v>
      </c>
      <c r="D2151" s="29" t="str">
        <f t="shared" si="94"/>
        <v>8053　テーマパーク</v>
      </c>
      <c r="E2151" s="291" t="str">
        <f t="shared" si="96"/>
        <v>、8053　テーマパーク</v>
      </c>
      <c r="F2151" s="291"/>
    </row>
    <row r="2152" spans="1:6" ht="23.25" hidden="1" customHeight="1">
      <c r="A2152" s="29" t="s">
        <v>334</v>
      </c>
      <c r="B2152" s="302" t="s">
        <v>2162</v>
      </c>
      <c r="D2152" s="29" t="str">
        <f t="shared" si="94"/>
        <v/>
      </c>
      <c r="E2152" s="291"/>
      <c r="F2152" s="291"/>
    </row>
    <row r="2153" spans="1:6" ht="23.25" hidden="1" customHeight="1">
      <c r="A2153" s="29" t="s">
        <v>334</v>
      </c>
      <c r="B2153" s="302" t="s">
        <v>2163</v>
      </c>
      <c r="C2153" s="29" t="str">
        <f t="shared" si="95"/>
        <v>8061　　ビリヤード場</v>
      </c>
      <c r="D2153" s="29" t="str">
        <f t="shared" si="94"/>
        <v>8061　ビリヤード場</v>
      </c>
      <c r="E2153" s="291" t="str">
        <f t="shared" si="96"/>
        <v>、8061　ビリヤード場</v>
      </c>
      <c r="F2153" s="291"/>
    </row>
    <row r="2154" spans="1:6" ht="23.25" hidden="1" customHeight="1">
      <c r="A2154" s="29" t="s">
        <v>334</v>
      </c>
      <c r="B2154" s="302" t="s">
        <v>2164</v>
      </c>
      <c r="C2154" s="29" t="str">
        <f t="shared" si="95"/>
        <v>8062　　囲碁・将棋所</v>
      </c>
      <c r="D2154" s="29" t="str">
        <f t="shared" si="94"/>
        <v>8062　囲碁・将棋所</v>
      </c>
      <c r="E2154" s="291" t="str">
        <f t="shared" si="96"/>
        <v>、8062　囲碁・将棋所</v>
      </c>
      <c r="F2154" s="291"/>
    </row>
    <row r="2155" spans="1:6" ht="23.25" hidden="1" customHeight="1">
      <c r="A2155" s="29" t="s">
        <v>334</v>
      </c>
      <c r="B2155" s="302" t="s">
        <v>2165</v>
      </c>
      <c r="C2155" s="29" t="str">
        <f t="shared" si="95"/>
        <v>8063　　マージャンクラブ</v>
      </c>
      <c r="D2155" s="29" t="str">
        <f t="shared" si="94"/>
        <v>8063　マージャンクラブ</v>
      </c>
      <c r="E2155" s="291" t="str">
        <f t="shared" si="96"/>
        <v>、8063　マージャンクラブ</v>
      </c>
      <c r="F2155" s="291"/>
    </row>
    <row r="2156" spans="1:6" ht="23.25" hidden="1" customHeight="1">
      <c r="A2156" s="29" t="s">
        <v>334</v>
      </c>
      <c r="B2156" s="302" t="s">
        <v>2166</v>
      </c>
      <c r="C2156" s="29" t="str">
        <f t="shared" si="95"/>
        <v>8064　　パチンコホール</v>
      </c>
      <c r="D2156" s="29" t="str">
        <f t="shared" si="94"/>
        <v>8064　パチンコホール</v>
      </c>
      <c r="E2156" s="291" t="str">
        <f t="shared" si="96"/>
        <v>、8064　パチンコホール</v>
      </c>
      <c r="F2156" s="291"/>
    </row>
    <row r="2157" spans="1:6" ht="23.25" hidden="1" customHeight="1">
      <c r="A2157" s="29" t="s">
        <v>334</v>
      </c>
      <c r="B2157" s="302" t="s">
        <v>2167</v>
      </c>
      <c r="C2157" s="29" t="str">
        <f t="shared" si="95"/>
        <v>8065　　ゲームセンター</v>
      </c>
      <c r="D2157" s="29" t="str">
        <f t="shared" si="94"/>
        <v>8065　ゲームセンター</v>
      </c>
      <c r="E2157" s="291" t="str">
        <f t="shared" si="96"/>
        <v>、8065　ゲームセンター</v>
      </c>
      <c r="F2157" s="291"/>
    </row>
    <row r="2158" spans="1:6" ht="23.25" hidden="1" customHeight="1">
      <c r="A2158" s="29" t="s">
        <v>334</v>
      </c>
      <c r="B2158" s="302" t="s">
        <v>2168</v>
      </c>
      <c r="C2158" s="29" t="str">
        <f t="shared" si="95"/>
        <v>8069　　その他の遊戯場</v>
      </c>
      <c r="D2158" s="29" t="str">
        <f t="shared" si="94"/>
        <v>8069　その他の遊戯場</v>
      </c>
      <c r="E2158" s="291" t="str">
        <f t="shared" si="96"/>
        <v>、8069　その他の遊戯場</v>
      </c>
      <c r="F2158" s="291"/>
    </row>
    <row r="2159" spans="1:6" ht="23.25" hidden="1" customHeight="1">
      <c r="A2159" s="29" t="s">
        <v>334</v>
      </c>
      <c r="B2159" s="302" t="s">
        <v>2169</v>
      </c>
      <c r="D2159" s="29" t="str">
        <f t="shared" si="94"/>
        <v/>
      </c>
      <c r="E2159" s="291"/>
      <c r="F2159" s="291"/>
    </row>
    <row r="2160" spans="1:6" ht="23.25" hidden="1" customHeight="1">
      <c r="A2160" s="29" t="s">
        <v>334</v>
      </c>
      <c r="B2160" s="302" t="s">
        <v>2170</v>
      </c>
      <c r="C2160" s="29" t="str">
        <f t="shared" si="95"/>
        <v>8091　　ダンスホール</v>
      </c>
      <c r="D2160" s="29" t="str">
        <f t="shared" si="94"/>
        <v>8091　ダンスホール</v>
      </c>
      <c r="E2160" s="291" t="str">
        <f t="shared" si="96"/>
        <v>、8091　ダンスホール</v>
      </c>
      <c r="F2160" s="291"/>
    </row>
    <row r="2161" spans="1:6" ht="23.25" hidden="1" customHeight="1">
      <c r="A2161" s="29" t="s">
        <v>334</v>
      </c>
      <c r="B2161" s="302" t="s">
        <v>2171</v>
      </c>
      <c r="C2161" s="29" t="str">
        <f t="shared" si="95"/>
        <v>8092　　マリーナ業</v>
      </c>
      <c r="D2161" s="29" t="str">
        <f t="shared" si="94"/>
        <v>8092　マリーナ業</v>
      </c>
      <c r="E2161" s="291" t="str">
        <f t="shared" si="96"/>
        <v>、8092　マリーナ業</v>
      </c>
      <c r="F2161" s="291"/>
    </row>
    <row r="2162" spans="1:6" ht="23.25" hidden="1" customHeight="1">
      <c r="A2162" s="29" t="s">
        <v>334</v>
      </c>
      <c r="B2162" s="302" t="s">
        <v>2172</v>
      </c>
      <c r="C2162" s="29" t="str">
        <f t="shared" si="95"/>
        <v>8093　　遊漁船業</v>
      </c>
      <c r="D2162" s="29" t="str">
        <f t="shared" si="94"/>
        <v>8093　遊漁船業</v>
      </c>
      <c r="E2162" s="291" t="str">
        <f t="shared" si="96"/>
        <v>、8093　遊漁船業</v>
      </c>
      <c r="F2162" s="291"/>
    </row>
    <row r="2163" spans="1:6" ht="23.25" hidden="1" customHeight="1">
      <c r="A2163" s="29" t="s">
        <v>334</v>
      </c>
      <c r="B2163" s="302" t="s">
        <v>2173</v>
      </c>
      <c r="C2163" s="29" t="str">
        <f t="shared" si="95"/>
        <v>8094　　芸ぎ業</v>
      </c>
      <c r="D2163" s="29" t="str">
        <f t="shared" si="94"/>
        <v>8094　芸ぎ業</v>
      </c>
      <c r="E2163" s="291" t="str">
        <f t="shared" si="96"/>
        <v>、8094　芸ぎ業</v>
      </c>
      <c r="F2163" s="291"/>
    </row>
    <row r="2164" spans="1:6" ht="23.25" hidden="1" customHeight="1">
      <c r="A2164" s="29" t="s">
        <v>334</v>
      </c>
      <c r="B2164" s="302" t="s">
        <v>2174</v>
      </c>
      <c r="C2164" s="29" t="str">
        <f t="shared" si="95"/>
        <v>8095　　カラオケボックス業</v>
      </c>
      <c r="D2164" s="29" t="str">
        <f t="shared" si="94"/>
        <v>8095　カラオケボックス業</v>
      </c>
      <c r="E2164" s="291" t="str">
        <f t="shared" si="96"/>
        <v>、8095　カラオケボックス業</v>
      </c>
      <c r="F2164" s="291"/>
    </row>
    <row r="2165" spans="1:6" ht="23.25" hidden="1" customHeight="1">
      <c r="A2165" s="29" t="s">
        <v>334</v>
      </c>
      <c r="B2165" s="302" t="s">
        <v>2175</v>
      </c>
      <c r="C2165" s="29" t="str">
        <f t="shared" si="95"/>
        <v>8096　　娯楽に附帯するサービス業</v>
      </c>
      <c r="D2165" s="29" t="str">
        <f t="shared" ref="D2165:D2228" si="97">TRIM(C2165)</f>
        <v>8096　娯楽に附帯するサービス業</v>
      </c>
      <c r="E2165" s="291" t="str">
        <f t="shared" si="96"/>
        <v>、8096　娯楽に附帯するサービス業</v>
      </c>
      <c r="F2165" s="291"/>
    </row>
    <row r="2166" spans="1:6" ht="23.25" hidden="1" customHeight="1">
      <c r="A2166" s="29" t="s">
        <v>334</v>
      </c>
      <c r="B2166" s="302" t="s">
        <v>2176</v>
      </c>
      <c r="C2166" s="29" t="str">
        <f t="shared" si="95"/>
        <v>8099　　他に分類されない娯楽業</v>
      </c>
      <c r="D2166" s="29" t="str">
        <f t="shared" si="97"/>
        <v>8099　他に分類されない娯楽業</v>
      </c>
      <c r="E2166" s="291" t="str">
        <f t="shared" si="96"/>
        <v>、8099　他に分類されない娯楽業</v>
      </c>
      <c r="F2166" s="291"/>
    </row>
    <row r="2167" spans="1:6" ht="23.25" hidden="1" customHeight="1">
      <c r="A2167" s="29" t="s">
        <v>334</v>
      </c>
      <c r="B2167" s="291"/>
      <c r="E2167" s="291"/>
      <c r="F2167" s="291"/>
    </row>
    <row r="2168" spans="1:6" ht="23.25" hidden="1" customHeight="1">
      <c r="A2168" s="29" t="s">
        <v>334</v>
      </c>
      <c r="B2168" s="300" t="s">
        <v>379</v>
      </c>
      <c r="E2168" s="291"/>
      <c r="F2168" s="291"/>
    </row>
    <row r="2169" spans="1:6" ht="23.25" hidden="1" customHeight="1">
      <c r="A2169" s="29" t="s">
        <v>334</v>
      </c>
      <c r="B2169" s="301"/>
      <c r="E2169" s="291"/>
      <c r="F2169" s="291"/>
    </row>
    <row r="2170" spans="1:6" ht="23.25" hidden="1" customHeight="1">
      <c r="A2170" s="29" t="s">
        <v>334</v>
      </c>
      <c r="B2170" s="301"/>
      <c r="E2170" s="291"/>
      <c r="F2170" s="291"/>
    </row>
    <row r="2171" spans="1:6" ht="23.25" hidden="1" customHeight="1">
      <c r="A2171" s="29" t="s">
        <v>334</v>
      </c>
      <c r="B2171" s="290" t="s">
        <v>2177</v>
      </c>
      <c r="C2171" s="29" t="str">
        <f t="shared" ref="C2171:C2227" si="98">MID(B2171,7,50)</f>
        <v>教育，学習支援業（詳細：PDF形式）</v>
      </c>
      <c r="D2171" s="29" t="str">
        <f t="shared" si="97"/>
        <v>教育，学習支援業（詳細：PDF形式）</v>
      </c>
      <c r="E2171" s="291" t="str">
        <f t="shared" si="96"/>
        <v>、教育，学習支援業（詳細：PDF形式）</v>
      </c>
      <c r="F2171" s="291"/>
    </row>
    <row r="2172" spans="1:6" ht="23.25" hidden="1" customHeight="1">
      <c r="A2172" s="29" t="s">
        <v>334</v>
      </c>
      <c r="B2172" s="291"/>
      <c r="C2172" s="29" t="str">
        <f t="shared" si="98"/>
        <v/>
      </c>
      <c r="D2172" s="29" t="str">
        <f t="shared" si="97"/>
        <v/>
      </c>
      <c r="E2172" s="291"/>
      <c r="F2172" s="291"/>
    </row>
    <row r="2173" spans="1:6" ht="23.25" hidden="1" customHeight="1">
      <c r="A2173" s="29" t="s">
        <v>334</v>
      </c>
      <c r="B2173" s="302" t="s">
        <v>2178</v>
      </c>
      <c r="C2173" s="29" t="str">
        <f t="shared" si="98"/>
        <v>学校教育</v>
      </c>
      <c r="D2173" s="29" t="str">
        <f t="shared" si="97"/>
        <v>学校教育</v>
      </c>
      <c r="E2173" s="291" t="str">
        <f t="shared" si="96"/>
        <v>、学校教育</v>
      </c>
      <c r="F2173" s="291"/>
    </row>
    <row r="2174" spans="1:6" ht="23.25" hidden="1" customHeight="1">
      <c r="A2174" s="29" t="s">
        <v>334</v>
      </c>
      <c r="B2174" s="291"/>
      <c r="C2174" s="29" t="str">
        <f t="shared" si="98"/>
        <v/>
      </c>
      <c r="D2174" s="29" t="str">
        <f t="shared" si="97"/>
        <v/>
      </c>
      <c r="E2174" s="291"/>
      <c r="F2174" s="291"/>
    </row>
    <row r="2175" spans="1:6" ht="23.25" hidden="1" customHeight="1">
      <c r="A2175" s="29" t="s">
        <v>334</v>
      </c>
      <c r="B2175" s="303" t="s">
        <v>2179</v>
      </c>
      <c r="C2175" s="294"/>
      <c r="D2175" s="294" t="str">
        <f t="shared" si="97"/>
        <v/>
      </c>
      <c r="E2175" s="296"/>
      <c r="F2175" s="296" t="str">
        <f>E2175&amp;E2176&amp;E2177&amp;E2178&amp;E2179&amp;E2180&amp;E2181&amp;E2182&amp;E2183&amp;E2184&amp;E2185&amp;E2186&amp;E2187&amp;E2188&amp;E2189&amp;E2190&amp;E2191&amp;E2192&amp;E2193&amp;E2194&amp;E2195&amp;E2196</f>
        <v>、8101　管理，補助的経済活動を行う事業所（81学校教育）、8111　幼稚園、8121　小学校、8131　中学校、8141　高等学校、8142　中等教育学校、8151　特別支援学校、8161　大学、8162　短期大学、8163　高等専門学校、8171　専修学校、8172　各種学校、8181　学校教育支援機関</v>
      </c>
    </row>
    <row r="2176" spans="1:6" ht="23.25" hidden="1" customHeight="1">
      <c r="A2176" s="29" t="s">
        <v>334</v>
      </c>
      <c r="B2176" s="302" t="s">
        <v>2180</v>
      </c>
      <c r="C2176" s="29" t="str">
        <f t="shared" si="98"/>
        <v>8101　　管理，補助的経済活動を行う事業所（81学校教育）</v>
      </c>
      <c r="D2176" s="29" t="str">
        <f t="shared" si="97"/>
        <v>8101　管理，補助的経済活動を行う事業所（81学校教育）</v>
      </c>
      <c r="E2176" s="291" t="str">
        <f t="shared" si="96"/>
        <v>、8101　管理，補助的経済活動を行う事業所（81学校教育）</v>
      </c>
      <c r="F2176" s="291"/>
    </row>
    <row r="2177" spans="1:6" ht="23.25" hidden="1" customHeight="1">
      <c r="A2177" s="29" t="s">
        <v>334</v>
      </c>
      <c r="B2177" s="302" t="s">
        <v>2181</v>
      </c>
      <c r="D2177" s="29" t="str">
        <f t="shared" si="97"/>
        <v/>
      </c>
      <c r="E2177" s="291"/>
      <c r="F2177" s="291"/>
    </row>
    <row r="2178" spans="1:6" ht="23.25" hidden="1" customHeight="1">
      <c r="A2178" s="29" t="s">
        <v>334</v>
      </c>
      <c r="B2178" s="302" t="s">
        <v>2182</v>
      </c>
      <c r="C2178" s="29" t="str">
        <f t="shared" si="98"/>
        <v>8111　　幼稚園</v>
      </c>
      <c r="D2178" s="29" t="str">
        <f t="shared" si="97"/>
        <v>8111　幼稚園</v>
      </c>
      <c r="E2178" s="291" t="str">
        <f t="shared" si="96"/>
        <v>、8111　幼稚園</v>
      </c>
      <c r="F2178" s="291"/>
    </row>
    <row r="2179" spans="1:6" ht="23.25" hidden="1" customHeight="1">
      <c r="A2179" s="29" t="s">
        <v>334</v>
      </c>
      <c r="B2179" s="302" t="s">
        <v>2183</v>
      </c>
      <c r="D2179" s="29" t="str">
        <f t="shared" si="97"/>
        <v/>
      </c>
      <c r="E2179" s="291"/>
      <c r="F2179" s="291"/>
    </row>
    <row r="2180" spans="1:6" ht="23.25" hidden="1" customHeight="1">
      <c r="A2180" s="29" t="s">
        <v>334</v>
      </c>
      <c r="B2180" s="302" t="s">
        <v>2184</v>
      </c>
      <c r="C2180" s="29" t="str">
        <f t="shared" si="98"/>
        <v>8121　　小学校</v>
      </c>
      <c r="D2180" s="29" t="str">
        <f t="shared" si="97"/>
        <v>8121　小学校</v>
      </c>
      <c r="E2180" s="291" t="str">
        <f t="shared" si="96"/>
        <v>、8121　小学校</v>
      </c>
      <c r="F2180" s="291"/>
    </row>
    <row r="2181" spans="1:6" ht="23.25" hidden="1" customHeight="1">
      <c r="A2181" s="29" t="s">
        <v>334</v>
      </c>
      <c r="B2181" s="302" t="s">
        <v>2185</v>
      </c>
      <c r="D2181" s="29" t="str">
        <f t="shared" si="97"/>
        <v/>
      </c>
      <c r="E2181" s="291"/>
      <c r="F2181" s="291"/>
    </row>
    <row r="2182" spans="1:6" ht="23.25" hidden="1" customHeight="1">
      <c r="A2182" s="29" t="s">
        <v>334</v>
      </c>
      <c r="B2182" s="302" t="s">
        <v>2186</v>
      </c>
      <c r="C2182" s="29" t="str">
        <f t="shared" si="98"/>
        <v>8131　　中学校</v>
      </c>
      <c r="D2182" s="29" t="str">
        <f t="shared" si="97"/>
        <v>8131　中学校</v>
      </c>
      <c r="E2182" s="291" t="str">
        <f t="shared" si="96"/>
        <v>、8131　中学校</v>
      </c>
      <c r="F2182" s="291"/>
    </row>
    <row r="2183" spans="1:6" ht="23.25" hidden="1" customHeight="1">
      <c r="A2183" s="29" t="s">
        <v>334</v>
      </c>
      <c r="B2183" s="302" t="s">
        <v>2187</v>
      </c>
      <c r="D2183" s="29" t="str">
        <f t="shared" si="97"/>
        <v/>
      </c>
      <c r="E2183" s="291"/>
      <c r="F2183" s="291"/>
    </row>
    <row r="2184" spans="1:6" ht="23.25" hidden="1" customHeight="1">
      <c r="A2184" s="29" t="s">
        <v>334</v>
      </c>
      <c r="B2184" s="302" t="s">
        <v>2188</v>
      </c>
      <c r="C2184" s="29" t="str">
        <f t="shared" si="98"/>
        <v>8141　　高等学校</v>
      </c>
      <c r="D2184" s="29" t="str">
        <f t="shared" si="97"/>
        <v>8141　高等学校</v>
      </c>
      <c r="E2184" s="291" t="str">
        <f t="shared" si="96"/>
        <v>、8141　高等学校</v>
      </c>
      <c r="F2184" s="291"/>
    </row>
    <row r="2185" spans="1:6" ht="23.25" hidden="1" customHeight="1">
      <c r="A2185" s="29" t="s">
        <v>334</v>
      </c>
      <c r="B2185" s="302" t="s">
        <v>2189</v>
      </c>
      <c r="C2185" s="29" t="str">
        <f t="shared" si="98"/>
        <v>8142　　中等教育学校</v>
      </c>
      <c r="D2185" s="29" t="str">
        <f t="shared" si="97"/>
        <v>8142　中等教育学校</v>
      </c>
      <c r="E2185" s="291" t="str">
        <f t="shared" si="96"/>
        <v>、8142　中等教育学校</v>
      </c>
      <c r="F2185" s="291"/>
    </row>
    <row r="2186" spans="1:6" ht="23.25" hidden="1" customHeight="1">
      <c r="A2186" s="29" t="s">
        <v>334</v>
      </c>
      <c r="B2186" s="302" t="s">
        <v>2190</v>
      </c>
      <c r="D2186" s="29" t="str">
        <f t="shared" si="97"/>
        <v/>
      </c>
      <c r="E2186" s="291"/>
      <c r="F2186" s="291"/>
    </row>
    <row r="2187" spans="1:6" ht="23.25" hidden="1" customHeight="1">
      <c r="A2187" s="29" t="s">
        <v>334</v>
      </c>
      <c r="B2187" s="302" t="s">
        <v>2191</v>
      </c>
      <c r="C2187" s="29" t="str">
        <f t="shared" si="98"/>
        <v>8151　　特別支援学校</v>
      </c>
      <c r="D2187" s="29" t="str">
        <f t="shared" si="97"/>
        <v>8151　特別支援学校</v>
      </c>
      <c r="E2187" s="291" t="str">
        <f t="shared" si="96"/>
        <v>、8151　特別支援学校</v>
      </c>
      <c r="F2187" s="291"/>
    </row>
    <row r="2188" spans="1:6" ht="23.25" hidden="1" customHeight="1">
      <c r="A2188" s="29" t="s">
        <v>334</v>
      </c>
      <c r="B2188" s="302" t="s">
        <v>2192</v>
      </c>
      <c r="D2188" s="29" t="str">
        <f t="shared" si="97"/>
        <v/>
      </c>
      <c r="E2188" s="291"/>
      <c r="F2188" s="291"/>
    </row>
    <row r="2189" spans="1:6" ht="23.25" hidden="1" customHeight="1">
      <c r="A2189" s="29" t="s">
        <v>334</v>
      </c>
      <c r="B2189" s="302" t="s">
        <v>2193</v>
      </c>
      <c r="C2189" s="29" t="str">
        <f t="shared" si="98"/>
        <v>8161　　大学</v>
      </c>
      <c r="D2189" s="29" t="str">
        <f t="shared" si="97"/>
        <v>8161　大学</v>
      </c>
      <c r="E2189" s="291" t="str">
        <f t="shared" si="96"/>
        <v>、8161　大学</v>
      </c>
      <c r="F2189" s="291"/>
    </row>
    <row r="2190" spans="1:6" ht="23.25" hidden="1" customHeight="1">
      <c r="A2190" s="29" t="s">
        <v>334</v>
      </c>
      <c r="B2190" s="302" t="s">
        <v>2194</v>
      </c>
      <c r="C2190" s="29" t="str">
        <f t="shared" si="98"/>
        <v>8162　　短期大学</v>
      </c>
      <c r="D2190" s="29" t="str">
        <f t="shared" si="97"/>
        <v>8162　短期大学</v>
      </c>
      <c r="E2190" s="291" t="str">
        <f t="shared" si="96"/>
        <v>、8162　短期大学</v>
      </c>
      <c r="F2190" s="291"/>
    </row>
    <row r="2191" spans="1:6" ht="23.25" hidden="1" customHeight="1">
      <c r="A2191" s="29" t="s">
        <v>334</v>
      </c>
      <c r="B2191" s="302" t="s">
        <v>2195</v>
      </c>
      <c r="C2191" s="29" t="str">
        <f t="shared" si="98"/>
        <v>8163　　高等専門学校</v>
      </c>
      <c r="D2191" s="29" t="str">
        <f t="shared" si="97"/>
        <v>8163　高等専門学校</v>
      </c>
      <c r="E2191" s="291" t="str">
        <f t="shared" si="96"/>
        <v>、8163　高等専門学校</v>
      </c>
      <c r="F2191" s="291"/>
    </row>
    <row r="2192" spans="1:6" ht="23.25" hidden="1" customHeight="1">
      <c r="A2192" s="29" t="s">
        <v>334</v>
      </c>
      <c r="B2192" s="302" t="s">
        <v>2196</v>
      </c>
      <c r="D2192" s="29" t="str">
        <f t="shared" si="97"/>
        <v/>
      </c>
      <c r="E2192" s="291"/>
      <c r="F2192" s="291"/>
    </row>
    <row r="2193" spans="1:6" ht="23.25" hidden="1" customHeight="1">
      <c r="A2193" s="29" t="s">
        <v>334</v>
      </c>
      <c r="B2193" s="302" t="s">
        <v>2197</v>
      </c>
      <c r="C2193" s="29" t="str">
        <f t="shared" si="98"/>
        <v>8171　　専修学校</v>
      </c>
      <c r="D2193" s="29" t="str">
        <f t="shared" si="97"/>
        <v>8171　専修学校</v>
      </c>
      <c r="E2193" s="291" t="str">
        <f t="shared" si="96"/>
        <v>、8171　専修学校</v>
      </c>
      <c r="F2193" s="291"/>
    </row>
    <row r="2194" spans="1:6" ht="23.25" hidden="1" customHeight="1">
      <c r="A2194" s="29" t="s">
        <v>334</v>
      </c>
      <c r="B2194" s="302" t="s">
        <v>2198</v>
      </c>
      <c r="C2194" s="29" t="str">
        <f t="shared" si="98"/>
        <v>8172　　各種学校</v>
      </c>
      <c r="D2194" s="29" t="str">
        <f t="shared" si="97"/>
        <v>8172　各種学校</v>
      </c>
      <c r="E2194" s="291" t="str">
        <f t="shared" ref="E2194:E2256" si="99">A2194&amp;D2194</f>
        <v>、8172　各種学校</v>
      </c>
      <c r="F2194" s="291"/>
    </row>
    <row r="2195" spans="1:6" ht="23.25" hidden="1" customHeight="1">
      <c r="A2195" s="29" t="s">
        <v>334</v>
      </c>
      <c r="B2195" s="302" t="s">
        <v>2199</v>
      </c>
      <c r="D2195" s="29" t="str">
        <f t="shared" si="97"/>
        <v/>
      </c>
      <c r="E2195" s="291"/>
      <c r="F2195" s="291"/>
    </row>
    <row r="2196" spans="1:6" ht="23.25" hidden="1" customHeight="1">
      <c r="A2196" s="29" t="s">
        <v>334</v>
      </c>
      <c r="B2196" s="302" t="s">
        <v>2200</v>
      </c>
      <c r="C2196" s="29" t="str">
        <f t="shared" si="98"/>
        <v>8181　　学校教育支援機関</v>
      </c>
      <c r="D2196" s="29" t="str">
        <f t="shared" si="97"/>
        <v>8181　学校教育支援機関</v>
      </c>
      <c r="E2196" s="291" t="str">
        <f>A2196&amp;D2196</f>
        <v>、8181　学校教育支援機関</v>
      </c>
      <c r="F2196" s="291"/>
    </row>
    <row r="2197" spans="1:6" ht="23.25" hidden="1" customHeight="1">
      <c r="A2197" s="29" t="s">
        <v>334</v>
      </c>
      <c r="B2197" s="291"/>
      <c r="C2197" s="29" t="str">
        <f t="shared" si="98"/>
        <v/>
      </c>
      <c r="D2197" s="29" t="str">
        <f t="shared" si="97"/>
        <v/>
      </c>
      <c r="E2197" s="291"/>
      <c r="F2197" s="291"/>
    </row>
    <row r="2198" spans="1:6" ht="23.25" hidden="1" customHeight="1">
      <c r="A2198" s="29" t="s">
        <v>334</v>
      </c>
      <c r="B2198" s="302" t="s">
        <v>2201</v>
      </c>
      <c r="C2198" s="29" t="str">
        <f t="shared" si="98"/>
        <v>その他の教育，学習支援業</v>
      </c>
      <c r="D2198" s="29" t="str">
        <f t="shared" si="97"/>
        <v>その他の教育，学習支援業</v>
      </c>
      <c r="E2198" s="291" t="str">
        <f t="shared" si="99"/>
        <v>、その他の教育，学習支援業</v>
      </c>
      <c r="F2198" s="291"/>
    </row>
    <row r="2199" spans="1:6" ht="23.25" hidden="1" customHeight="1">
      <c r="A2199" s="29" t="s">
        <v>334</v>
      </c>
      <c r="B2199" s="291"/>
      <c r="C2199" s="29" t="str">
        <f t="shared" si="98"/>
        <v/>
      </c>
      <c r="D2199" s="29" t="str">
        <f t="shared" si="97"/>
        <v/>
      </c>
      <c r="E2199" s="291"/>
      <c r="F2199" s="291"/>
    </row>
    <row r="2200" spans="1:6" ht="23.25" hidden="1" customHeight="1">
      <c r="A2200" s="29" t="s">
        <v>334</v>
      </c>
      <c r="B2200" s="303" t="s">
        <v>2202</v>
      </c>
      <c r="C2200" s="294"/>
      <c r="D2200" s="294" t="str">
        <f t="shared" si="97"/>
        <v/>
      </c>
      <c r="E2200" s="296"/>
      <c r="F2200" s="296" t="str">
        <f>E2200&amp;E2201&amp;E2202&amp;E2203&amp;E2204&amp;E2205&amp;E2206&amp;E2207&amp;E2208&amp;E2209&amp;E2210&amp;E2211&amp;E2212&amp;E2213&amp;E2214&amp;E2215&amp;E2216&amp;E2217&amp;E2218&amp;E2219&amp;E2220&amp;E2221&amp;E2222&amp;E2223&amp;E2224&amp;E2225&amp;E2226</f>
        <v>、8200　主として管理事務を行う本社等（82その他の教育，学習支援業）、8209　その他の管理，補助的経済活動を行う事業所（82その他の教育，学習支援業）、8211　公民館、8212　図書館、8213　博物館，美術館、8214　動物園，植物園，水族館、8215　青少年教育施設、8216　社会通信教育、8219　その他の社会教育、8221　職員教育施設・支援業、8222　職業訓練施設、8229　その他の職業・教育支援施設、8231　学習塾、8241　音楽教授業、8242　書道教授業、8243　生花・茶道教授業、8244　そろばん教授業、8245　外国語会話教授業、8246　スポーツ・健康教授業、8249　その他の教養・技能教授業、8299　他に分類されない教育，学習支援業</v>
      </c>
    </row>
    <row r="2201" spans="1:6" ht="23.25" hidden="1" customHeight="1">
      <c r="A2201" s="29" t="s">
        <v>334</v>
      </c>
      <c r="B2201" s="302" t="s">
        <v>2203</v>
      </c>
      <c r="C2201" s="29" t="str">
        <f t="shared" si="98"/>
        <v>8200　　主として管理事務を行う本社等（82その他の教育，学習支援業）</v>
      </c>
      <c r="D2201" s="29" t="str">
        <f t="shared" si="97"/>
        <v>8200　主として管理事務を行う本社等（82その他の教育，学習支援業）</v>
      </c>
      <c r="E2201" s="291" t="str">
        <f t="shared" si="99"/>
        <v>、8200　主として管理事務を行う本社等（82その他の教育，学習支援業）</v>
      </c>
      <c r="F2201" s="291"/>
    </row>
    <row r="2202" spans="1:6" ht="23.25" hidden="1" customHeight="1">
      <c r="A2202" s="29" t="s">
        <v>334</v>
      </c>
      <c r="B2202" s="302" t="s">
        <v>2204</v>
      </c>
      <c r="C2202" s="29" t="str">
        <f t="shared" si="98"/>
        <v>8209　　その他の管理，補助的経済活動を行う事業所（82その他の教育，学習支援業）</v>
      </c>
      <c r="D2202" s="29" t="str">
        <f t="shared" si="97"/>
        <v>8209　その他の管理，補助的経済活動を行う事業所（82その他の教育，学習支援業）</v>
      </c>
      <c r="E2202" s="291" t="str">
        <f t="shared" si="99"/>
        <v>、8209　その他の管理，補助的経済活動を行う事業所（82その他の教育，学習支援業）</v>
      </c>
      <c r="F2202" s="291"/>
    </row>
    <row r="2203" spans="1:6" ht="23.25" hidden="1" customHeight="1">
      <c r="A2203" s="29" t="s">
        <v>334</v>
      </c>
      <c r="B2203" s="302" t="s">
        <v>2205</v>
      </c>
      <c r="D2203" s="29" t="str">
        <f t="shared" si="97"/>
        <v/>
      </c>
      <c r="E2203" s="291"/>
      <c r="F2203" s="291"/>
    </row>
    <row r="2204" spans="1:6" ht="23.25" hidden="1" customHeight="1">
      <c r="A2204" s="29" t="s">
        <v>334</v>
      </c>
      <c r="B2204" s="302" t="s">
        <v>2206</v>
      </c>
      <c r="C2204" s="29" t="str">
        <f t="shared" si="98"/>
        <v>8211　　公民館</v>
      </c>
      <c r="D2204" s="29" t="str">
        <f t="shared" si="97"/>
        <v>8211　公民館</v>
      </c>
      <c r="E2204" s="291" t="str">
        <f t="shared" si="99"/>
        <v>、8211　公民館</v>
      </c>
      <c r="F2204" s="291"/>
    </row>
    <row r="2205" spans="1:6" ht="23.25" hidden="1" customHeight="1">
      <c r="A2205" s="29" t="s">
        <v>334</v>
      </c>
      <c r="B2205" s="302" t="s">
        <v>2207</v>
      </c>
      <c r="C2205" s="29" t="str">
        <f t="shared" si="98"/>
        <v>8212　　図書館</v>
      </c>
      <c r="D2205" s="29" t="str">
        <f t="shared" si="97"/>
        <v>8212　図書館</v>
      </c>
      <c r="E2205" s="291" t="str">
        <f t="shared" si="99"/>
        <v>、8212　図書館</v>
      </c>
      <c r="F2205" s="291"/>
    </row>
    <row r="2206" spans="1:6" ht="23.25" hidden="1" customHeight="1">
      <c r="A2206" s="29" t="s">
        <v>334</v>
      </c>
      <c r="B2206" s="302" t="s">
        <v>2208</v>
      </c>
      <c r="C2206" s="29" t="str">
        <f t="shared" si="98"/>
        <v>8213　　博物館，美術館</v>
      </c>
      <c r="D2206" s="29" t="str">
        <f t="shared" si="97"/>
        <v>8213　博物館，美術館</v>
      </c>
      <c r="E2206" s="291" t="str">
        <f t="shared" si="99"/>
        <v>、8213　博物館，美術館</v>
      </c>
      <c r="F2206" s="291"/>
    </row>
    <row r="2207" spans="1:6" ht="23.25" hidden="1" customHeight="1">
      <c r="A2207" s="29" t="s">
        <v>334</v>
      </c>
      <c r="B2207" s="302" t="s">
        <v>2209</v>
      </c>
      <c r="C2207" s="29" t="str">
        <f t="shared" si="98"/>
        <v>8214　　動物園，植物園，水族館</v>
      </c>
      <c r="D2207" s="29" t="str">
        <f t="shared" si="97"/>
        <v>8214　動物園，植物園，水族館</v>
      </c>
      <c r="E2207" s="291" t="str">
        <f t="shared" si="99"/>
        <v>、8214　動物園，植物園，水族館</v>
      </c>
      <c r="F2207" s="291"/>
    </row>
    <row r="2208" spans="1:6" ht="23.25" hidden="1" customHeight="1">
      <c r="A2208" s="29" t="s">
        <v>334</v>
      </c>
      <c r="B2208" s="302" t="s">
        <v>2210</v>
      </c>
      <c r="C2208" s="29" t="str">
        <f t="shared" si="98"/>
        <v>8215　　青少年教育施設</v>
      </c>
      <c r="D2208" s="29" t="str">
        <f t="shared" si="97"/>
        <v>8215　青少年教育施設</v>
      </c>
      <c r="E2208" s="291" t="str">
        <f t="shared" si="99"/>
        <v>、8215　青少年教育施設</v>
      </c>
      <c r="F2208" s="291"/>
    </row>
    <row r="2209" spans="1:6" ht="23.25" hidden="1" customHeight="1">
      <c r="A2209" s="29" t="s">
        <v>334</v>
      </c>
      <c r="B2209" s="302" t="s">
        <v>2211</v>
      </c>
      <c r="C2209" s="29" t="str">
        <f t="shared" si="98"/>
        <v>8216　　社会通信教育</v>
      </c>
      <c r="D2209" s="29" t="str">
        <f t="shared" si="97"/>
        <v>8216　社会通信教育</v>
      </c>
      <c r="E2209" s="291" t="str">
        <f t="shared" si="99"/>
        <v>、8216　社会通信教育</v>
      </c>
      <c r="F2209" s="291"/>
    </row>
    <row r="2210" spans="1:6" ht="23.25" hidden="1" customHeight="1">
      <c r="A2210" s="29" t="s">
        <v>334</v>
      </c>
      <c r="B2210" s="302" t="s">
        <v>2212</v>
      </c>
      <c r="C2210" s="29" t="str">
        <f t="shared" si="98"/>
        <v>8219　　その他の社会教育</v>
      </c>
      <c r="D2210" s="29" t="str">
        <f t="shared" si="97"/>
        <v>8219　その他の社会教育</v>
      </c>
      <c r="E2210" s="291" t="str">
        <f t="shared" si="99"/>
        <v>、8219　その他の社会教育</v>
      </c>
      <c r="F2210" s="291"/>
    </row>
    <row r="2211" spans="1:6" ht="23.25" hidden="1" customHeight="1">
      <c r="A2211" s="29" t="s">
        <v>334</v>
      </c>
      <c r="B2211" s="302" t="s">
        <v>2213</v>
      </c>
      <c r="D2211" s="29" t="str">
        <f t="shared" si="97"/>
        <v/>
      </c>
      <c r="E2211" s="291"/>
      <c r="F2211" s="291"/>
    </row>
    <row r="2212" spans="1:6" ht="23.25" hidden="1" customHeight="1">
      <c r="A2212" s="29" t="s">
        <v>334</v>
      </c>
      <c r="B2212" s="302" t="s">
        <v>2214</v>
      </c>
      <c r="C2212" s="29" t="str">
        <f t="shared" si="98"/>
        <v>8221　　職員教育施設・支援業</v>
      </c>
      <c r="D2212" s="29" t="str">
        <f t="shared" si="97"/>
        <v>8221　職員教育施設・支援業</v>
      </c>
      <c r="E2212" s="291" t="str">
        <f t="shared" si="99"/>
        <v>、8221　職員教育施設・支援業</v>
      </c>
      <c r="F2212" s="291"/>
    </row>
    <row r="2213" spans="1:6" ht="23.25" hidden="1" customHeight="1">
      <c r="A2213" s="29" t="s">
        <v>334</v>
      </c>
      <c r="B2213" s="302" t="s">
        <v>2215</v>
      </c>
      <c r="C2213" s="29" t="str">
        <f t="shared" si="98"/>
        <v>8222　　職業訓練施設</v>
      </c>
      <c r="D2213" s="29" t="str">
        <f t="shared" si="97"/>
        <v>8222　職業訓練施設</v>
      </c>
      <c r="E2213" s="291" t="str">
        <f t="shared" si="99"/>
        <v>、8222　職業訓練施設</v>
      </c>
      <c r="F2213" s="291"/>
    </row>
    <row r="2214" spans="1:6" ht="23.25" hidden="1" customHeight="1">
      <c r="A2214" s="29" t="s">
        <v>334</v>
      </c>
      <c r="B2214" s="302" t="s">
        <v>2216</v>
      </c>
      <c r="C2214" s="29" t="str">
        <f t="shared" si="98"/>
        <v>8229　　その他の職業・教育支援施設</v>
      </c>
      <c r="D2214" s="29" t="str">
        <f t="shared" si="97"/>
        <v>8229　その他の職業・教育支援施設</v>
      </c>
      <c r="E2214" s="291" t="str">
        <f t="shared" si="99"/>
        <v>、8229　その他の職業・教育支援施設</v>
      </c>
      <c r="F2214" s="291"/>
    </row>
    <row r="2215" spans="1:6" ht="23.25" hidden="1" customHeight="1">
      <c r="A2215" s="29" t="s">
        <v>334</v>
      </c>
      <c r="B2215" s="302" t="s">
        <v>2217</v>
      </c>
      <c r="D2215" s="29" t="str">
        <f t="shared" si="97"/>
        <v/>
      </c>
      <c r="E2215" s="291"/>
      <c r="F2215" s="291"/>
    </row>
    <row r="2216" spans="1:6" ht="23.25" hidden="1" customHeight="1">
      <c r="A2216" s="29" t="s">
        <v>334</v>
      </c>
      <c r="B2216" s="302" t="s">
        <v>2218</v>
      </c>
      <c r="C2216" s="29" t="str">
        <f t="shared" si="98"/>
        <v>8231　　学習塾</v>
      </c>
      <c r="D2216" s="29" t="str">
        <f t="shared" si="97"/>
        <v>8231　学習塾</v>
      </c>
      <c r="E2216" s="291" t="str">
        <f t="shared" si="99"/>
        <v>、8231　学習塾</v>
      </c>
      <c r="F2216" s="291"/>
    </row>
    <row r="2217" spans="1:6" ht="23.25" hidden="1" customHeight="1">
      <c r="A2217" s="29" t="s">
        <v>334</v>
      </c>
      <c r="B2217" s="302" t="s">
        <v>2219</v>
      </c>
      <c r="D2217" s="29" t="str">
        <f t="shared" si="97"/>
        <v/>
      </c>
      <c r="E2217" s="291"/>
      <c r="F2217" s="291"/>
    </row>
    <row r="2218" spans="1:6" ht="23.25" hidden="1" customHeight="1">
      <c r="A2218" s="29" t="s">
        <v>334</v>
      </c>
      <c r="B2218" s="302" t="s">
        <v>2220</v>
      </c>
      <c r="C2218" s="29" t="str">
        <f t="shared" si="98"/>
        <v>8241　　音楽教授業</v>
      </c>
      <c r="D2218" s="29" t="str">
        <f t="shared" si="97"/>
        <v>8241　音楽教授業</v>
      </c>
      <c r="E2218" s="291" t="str">
        <f t="shared" si="99"/>
        <v>、8241　音楽教授業</v>
      </c>
      <c r="F2218" s="291"/>
    </row>
    <row r="2219" spans="1:6" ht="23.25" hidden="1" customHeight="1">
      <c r="A2219" s="29" t="s">
        <v>334</v>
      </c>
      <c r="B2219" s="302" t="s">
        <v>2221</v>
      </c>
      <c r="C2219" s="29" t="str">
        <f t="shared" si="98"/>
        <v>8242　　書道教授業</v>
      </c>
      <c r="D2219" s="29" t="str">
        <f t="shared" si="97"/>
        <v>8242　書道教授業</v>
      </c>
      <c r="E2219" s="291" t="str">
        <f t="shared" si="99"/>
        <v>、8242　書道教授業</v>
      </c>
      <c r="F2219" s="291"/>
    </row>
    <row r="2220" spans="1:6" ht="23.25" hidden="1" customHeight="1">
      <c r="A2220" s="29" t="s">
        <v>334</v>
      </c>
      <c r="B2220" s="302" t="s">
        <v>2222</v>
      </c>
      <c r="C2220" s="29" t="str">
        <f t="shared" si="98"/>
        <v>8243　　生花・茶道教授業</v>
      </c>
      <c r="D2220" s="29" t="str">
        <f t="shared" si="97"/>
        <v>8243　生花・茶道教授業</v>
      </c>
      <c r="E2220" s="291" t="str">
        <f t="shared" si="99"/>
        <v>、8243　生花・茶道教授業</v>
      </c>
      <c r="F2220" s="291"/>
    </row>
    <row r="2221" spans="1:6" ht="23.25" hidden="1" customHeight="1">
      <c r="A2221" s="29" t="s">
        <v>334</v>
      </c>
      <c r="B2221" s="302" t="s">
        <v>2223</v>
      </c>
      <c r="C2221" s="29" t="str">
        <f t="shared" si="98"/>
        <v>8244　　そろばん教授業</v>
      </c>
      <c r="D2221" s="29" t="str">
        <f t="shared" si="97"/>
        <v>8244　そろばん教授業</v>
      </c>
      <c r="E2221" s="291" t="str">
        <f t="shared" si="99"/>
        <v>、8244　そろばん教授業</v>
      </c>
      <c r="F2221" s="291"/>
    </row>
    <row r="2222" spans="1:6" ht="23.25" hidden="1" customHeight="1">
      <c r="A2222" s="29" t="s">
        <v>334</v>
      </c>
      <c r="B2222" s="302" t="s">
        <v>2224</v>
      </c>
      <c r="C2222" s="29" t="str">
        <f t="shared" si="98"/>
        <v>8245　　外国語会話教授業</v>
      </c>
      <c r="D2222" s="29" t="str">
        <f t="shared" si="97"/>
        <v>8245　外国語会話教授業</v>
      </c>
      <c r="E2222" s="291" t="str">
        <f t="shared" si="99"/>
        <v>、8245　外国語会話教授業</v>
      </c>
      <c r="F2222" s="291"/>
    </row>
    <row r="2223" spans="1:6" ht="23.25" hidden="1" customHeight="1">
      <c r="A2223" s="29" t="s">
        <v>334</v>
      </c>
      <c r="B2223" s="302" t="s">
        <v>2225</v>
      </c>
      <c r="C2223" s="29" t="str">
        <f t="shared" si="98"/>
        <v>8246　　スポーツ・健康教授業</v>
      </c>
      <c r="D2223" s="29" t="str">
        <f t="shared" si="97"/>
        <v>8246　スポーツ・健康教授業</v>
      </c>
      <c r="E2223" s="291" t="str">
        <f t="shared" si="99"/>
        <v>、8246　スポーツ・健康教授業</v>
      </c>
      <c r="F2223" s="291"/>
    </row>
    <row r="2224" spans="1:6" ht="23.25" hidden="1" customHeight="1">
      <c r="A2224" s="29" t="s">
        <v>334</v>
      </c>
      <c r="B2224" s="302" t="s">
        <v>2226</v>
      </c>
      <c r="C2224" s="29" t="str">
        <f t="shared" si="98"/>
        <v>8249　　その他の教養・技能教授業</v>
      </c>
      <c r="D2224" s="29" t="str">
        <f t="shared" si="97"/>
        <v>8249　その他の教養・技能教授業</v>
      </c>
      <c r="E2224" s="291" t="str">
        <f t="shared" si="99"/>
        <v>、8249　その他の教養・技能教授業</v>
      </c>
      <c r="F2224" s="291"/>
    </row>
    <row r="2225" spans="1:6" ht="23.25" hidden="1" customHeight="1">
      <c r="A2225" s="29" t="s">
        <v>334</v>
      </c>
      <c r="B2225" s="302" t="s">
        <v>2227</v>
      </c>
      <c r="D2225" s="29" t="str">
        <f t="shared" si="97"/>
        <v/>
      </c>
      <c r="E2225" s="291"/>
      <c r="F2225" s="291"/>
    </row>
    <row r="2226" spans="1:6" ht="23.25" hidden="1" customHeight="1">
      <c r="A2226" s="29" t="s">
        <v>334</v>
      </c>
      <c r="B2226" s="302" t="s">
        <v>2228</v>
      </c>
      <c r="C2226" s="29" t="str">
        <f t="shared" si="98"/>
        <v>8299　　他に分類されない教育，学習支援業</v>
      </c>
      <c r="D2226" s="29" t="str">
        <f t="shared" si="97"/>
        <v>8299　他に分類されない教育，学習支援業</v>
      </c>
      <c r="E2226" s="291" t="str">
        <f t="shared" si="99"/>
        <v>、8299　他に分類されない教育，学習支援業</v>
      </c>
      <c r="F2226" s="291"/>
    </row>
    <row r="2227" spans="1:6" ht="23.25" hidden="1" customHeight="1">
      <c r="A2227" s="29" t="s">
        <v>334</v>
      </c>
      <c r="B2227" s="291"/>
      <c r="C2227" s="29" t="str">
        <f t="shared" si="98"/>
        <v/>
      </c>
      <c r="D2227" s="29" t="str">
        <f t="shared" si="97"/>
        <v/>
      </c>
      <c r="E2227" s="291"/>
      <c r="F2227" s="291"/>
    </row>
    <row r="2228" spans="1:6" ht="23.25" hidden="1" customHeight="1">
      <c r="A2228" s="29" t="s">
        <v>334</v>
      </c>
      <c r="B2228" s="300" t="s">
        <v>379</v>
      </c>
      <c r="D2228" s="29" t="str">
        <f t="shared" si="97"/>
        <v/>
      </c>
      <c r="E2228" s="291"/>
      <c r="F2228" s="291"/>
    </row>
    <row r="2229" spans="1:6" ht="23.25" hidden="1" customHeight="1">
      <c r="A2229" s="29" t="s">
        <v>334</v>
      </c>
      <c r="B2229" s="301"/>
      <c r="C2229" s="29" t="str">
        <f t="shared" ref="C2229:C2292" si="100">MID(B2229,7,50)</f>
        <v/>
      </c>
      <c r="D2229" s="29" t="str">
        <f t="shared" ref="D2229:D2292" si="101">TRIM(C2229)</f>
        <v/>
      </c>
      <c r="E2229" s="291"/>
      <c r="F2229" s="291"/>
    </row>
    <row r="2230" spans="1:6" ht="23.25" hidden="1" customHeight="1">
      <c r="A2230" s="29" t="s">
        <v>334</v>
      </c>
      <c r="B2230" s="301"/>
      <c r="C2230" s="29" t="str">
        <f t="shared" si="100"/>
        <v/>
      </c>
      <c r="D2230" s="29" t="str">
        <f t="shared" si="101"/>
        <v/>
      </c>
      <c r="E2230" s="291"/>
      <c r="F2230" s="291"/>
    </row>
    <row r="2231" spans="1:6" ht="23.25" hidden="1" customHeight="1">
      <c r="A2231" s="29" t="s">
        <v>334</v>
      </c>
      <c r="B2231" s="290" t="s">
        <v>2229</v>
      </c>
      <c r="C2231" s="29" t="str">
        <f t="shared" si="100"/>
        <v>医療，福祉（詳細：PDF形式）</v>
      </c>
      <c r="D2231" s="29" t="str">
        <f t="shared" si="101"/>
        <v>医療，福祉（詳細：PDF形式）</v>
      </c>
      <c r="E2231" s="291" t="str">
        <f t="shared" si="99"/>
        <v>、医療，福祉（詳細：PDF形式）</v>
      </c>
      <c r="F2231" s="291"/>
    </row>
    <row r="2232" spans="1:6" ht="23.25" hidden="1" customHeight="1">
      <c r="A2232" s="29" t="s">
        <v>334</v>
      </c>
      <c r="B2232" s="291"/>
      <c r="C2232" s="29" t="str">
        <f t="shared" si="100"/>
        <v/>
      </c>
      <c r="D2232" s="29" t="str">
        <f t="shared" si="101"/>
        <v/>
      </c>
      <c r="E2232" s="291"/>
      <c r="F2232" s="291"/>
    </row>
    <row r="2233" spans="1:6" ht="23.25" hidden="1" customHeight="1">
      <c r="A2233" s="29" t="s">
        <v>334</v>
      </c>
      <c r="B2233" s="302" t="s">
        <v>2230</v>
      </c>
      <c r="C2233" s="29" t="str">
        <f t="shared" si="100"/>
        <v>医療業</v>
      </c>
      <c r="D2233" s="29" t="str">
        <f t="shared" si="101"/>
        <v>医療業</v>
      </c>
      <c r="E2233" s="291" t="str">
        <f t="shared" si="99"/>
        <v>、医療業</v>
      </c>
      <c r="F2233" s="291"/>
    </row>
    <row r="2234" spans="1:6" ht="23.25" hidden="1" customHeight="1">
      <c r="A2234" s="29" t="s">
        <v>334</v>
      </c>
      <c r="B2234" s="291"/>
      <c r="C2234" s="29" t="str">
        <f t="shared" si="100"/>
        <v/>
      </c>
      <c r="D2234" s="29" t="str">
        <f t="shared" si="101"/>
        <v/>
      </c>
      <c r="E2234" s="291"/>
      <c r="F2234" s="291"/>
    </row>
    <row r="2235" spans="1:6" ht="23.25" hidden="1" customHeight="1">
      <c r="A2235" s="29" t="s">
        <v>334</v>
      </c>
      <c r="B2235" s="303" t="s">
        <v>2231</v>
      </c>
      <c r="C2235" s="294"/>
      <c r="D2235" s="294" t="str">
        <f t="shared" si="101"/>
        <v/>
      </c>
      <c r="E2235" s="296"/>
      <c r="F2235" s="296" t="str">
        <f>E2235&amp;E2236&amp;E2237&amp;E2238&amp;E2239&amp;E2240&amp;E2241&amp;E2242&amp;E2243&amp;E2244&amp;E2245&amp;E2246&amp;E2247&amp;E2248&amp;E2249&amp;E2250&amp;E2251&amp;E2252&amp;E2253&amp;E2254</f>
        <v>、8300　主として管理事務を行う本社等（83医療業）、8309　その他の管理，補助的経済活動を行う事業所（83医療業）、8311　一般病院、8312　精神科病院、8321　有床診療所、8322　無床診療所、8331　歯科診療所、8341　助産所、8342　看護業、8351　あん摩マッサージ指圧師・はり師・きゅう師・柔道整復師の施術所、8359　その他の療術業、8361　歯科技工所、8369　その他の医療に附帯するサービス業</v>
      </c>
    </row>
    <row r="2236" spans="1:6" ht="23.25" hidden="1" customHeight="1">
      <c r="A2236" s="29" t="s">
        <v>334</v>
      </c>
      <c r="B2236" s="302" t="s">
        <v>2232</v>
      </c>
      <c r="C2236" s="29" t="str">
        <f t="shared" si="100"/>
        <v>8300　　主として管理事務を行う本社等（83医療業）</v>
      </c>
      <c r="D2236" s="29" t="str">
        <f t="shared" si="101"/>
        <v>8300　主として管理事務を行う本社等（83医療業）</v>
      </c>
      <c r="E2236" s="291" t="str">
        <f t="shared" si="99"/>
        <v>、8300　主として管理事務を行う本社等（83医療業）</v>
      </c>
      <c r="F2236" s="291"/>
    </row>
    <row r="2237" spans="1:6" ht="23.25" hidden="1" customHeight="1">
      <c r="A2237" s="29" t="s">
        <v>334</v>
      </c>
      <c r="B2237" s="302" t="s">
        <v>2233</v>
      </c>
      <c r="C2237" s="29" t="str">
        <f t="shared" si="100"/>
        <v>8309　　その他の管理，補助的経済活動を行う事業所（83医療業）</v>
      </c>
      <c r="D2237" s="29" t="str">
        <f t="shared" si="101"/>
        <v>8309　その他の管理，補助的経済活動を行う事業所（83医療業）</v>
      </c>
      <c r="E2237" s="291" t="str">
        <f t="shared" si="99"/>
        <v>、8309　その他の管理，補助的経済活動を行う事業所（83医療業）</v>
      </c>
      <c r="F2237" s="291"/>
    </row>
    <row r="2238" spans="1:6" ht="23.25" hidden="1" customHeight="1">
      <c r="A2238" s="29" t="s">
        <v>334</v>
      </c>
      <c r="B2238" s="302" t="s">
        <v>2234</v>
      </c>
      <c r="D2238" s="29" t="str">
        <f t="shared" si="101"/>
        <v/>
      </c>
      <c r="E2238" s="291"/>
      <c r="F2238" s="291"/>
    </row>
    <row r="2239" spans="1:6" ht="23.25" hidden="1" customHeight="1">
      <c r="A2239" s="29" t="s">
        <v>334</v>
      </c>
      <c r="B2239" s="302" t="s">
        <v>2235</v>
      </c>
      <c r="C2239" s="29" t="str">
        <f t="shared" si="100"/>
        <v>8311　　一般病院</v>
      </c>
      <c r="D2239" s="29" t="str">
        <f t="shared" si="101"/>
        <v>8311　一般病院</v>
      </c>
      <c r="E2239" s="291" t="str">
        <f t="shared" si="99"/>
        <v>、8311　一般病院</v>
      </c>
      <c r="F2239" s="291"/>
    </row>
    <row r="2240" spans="1:6" ht="23.25" hidden="1" customHeight="1">
      <c r="A2240" s="29" t="s">
        <v>334</v>
      </c>
      <c r="B2240" s="302" t="s">
        <v>2236</v>
      </c>
      <c r="C2240" s="29" t="str">
        <f t="shared" si="100"/>
        <v>8312　　精神科病院</v>
      </c>
      <c r="D2240" s="29" t="str">
        <f t="shared" si="101"/>
        <v>8312　精神科病院</v>
      </c>
      <c r="E2240" s="291" t="str">
        <f t="shared" si="99"/>
        <v>、8312　精神科病院</v>
      </c>
      <c r="F2240" s="291"/>
    </row>
    <row r="2241" spans="1:6" ht="23.25" hidden="1" customHeight="1">
      <c r="A2241" s="29" t="s">
        <v>334</v>
      </c>
      <c r="B2241" s="302" t="s">
        <v>2237</v>
      </c>
      <c r="D2241" s="29" t="str">
        <f t="shared" si="101"/>
        <v/>
      </c>
      <c r="E2241" s="291"/>
      <c r="F2241" s="291"/>
    </row>
    <row r="2242" spans="1:6" ht="23.25" hidden="1" customHeight="1">
      <c r="A2242" s="29" t="s">
        <v>334</v>
      </c>
      <c r="B2242" s="302" t="s">
        <v>2238</v>
      </c>
      <c r="C2242" s="29" t="str">
        <f t="shared" si="100"/>
        <v>8321　　有床診療所</v>
      </c>
      <c r="D2242" s="29" t="str">
        <f t="shared" si="101"/>
        <v>8321　有床診療所</v>
      </c>
      <c r="E2242" s="291" t="str">
        <f t="shared" si="99"/>
        <v>、8321　有床診療所</v>
      </c>
      <c r="F2242" s="291"/>
    </row>
    <row r="2243" spans="1:6" ht="23.25" hidden="1" customHeight="1">
      <c r="A2243" s="29" t="s">
        <v>334</v>
      </c>
      <c r="B2243" s="302" t="s">
        <v>2239</v>
      </c>
      <c r="C2243" s="29" t="str">
        <f t="shared" si="100"/>
        <v>8322　　無床診療所</v>
      </c>
      <c r="D2243" s="29" t="str">
        <f t="shared" si="101"/>
        <v>8322　無床診療所</v>
      </c>
      <c r="E2243" s="291" t="str">
        <f t="shared" si="99"/>
        <v>、8322　無床診療所</v>
      </c>
      <c r="F2243" s="291"/>
    </row>
    <row r="2244" spans="1:6" ht="23.25" hidden="1" customHeight="1">
      <c r="A2244" s="29" t="s">
        <v>334</v>
      </c>
      <c r="B2244" s="302" t="s">
        <v>2240</v>
      </c>
      <c r="D2244" s="29" t="str">
        <f t="shared" si="101"/>
        <v/>
      </c>
      <c r="E2244" s="291"/>
      <c r="F2244" s="291"/>
    </row>
    <row r="2245" spans="1:6" ht="23.25" hidden="1" customHeight="1">
      <c r="A2245" s="29" t="s">
        <v>334</v>
      </c>
      <c r="B2245" s="302" t="s">
        <v>2241</v>
      </c>
      <c r="C2245" s="29" t="str">
        <f t="shared" si="100"/>
        <v>8331　　歯科診療所</v>
      </c>
      <c r="D2245" s="29" t="str">
        <f t="shared" si="101"/>
        <v>8331　歯科診療所</v>
      </c>
      <c r="E2245" s="291" t="str">
        <f t="shared" si="99"/>
        <v>、8331　歯科診療所</v>
      </c>
      <c r="F2245" s="291"/>
    </row>
    <row r="2246" spans="1:6" ht="23.25" hidden="1" customHeight="1">
      <c r="A2246" s="29" t="s">
        <v>334</v>
      </c>
      <c r="B2246" s="302" t="s">
        <v>2242</v>
      </c>
      <c r="D2246" s="29" t="str">
        <f t="shared" si="101"/>
        <v/>
      </c>
      <c r="E2246" s="291"/>
      <c r="F2246" s="291"/>
    </row>
    <row r="2247" spans="1:6" ht="23.25" hidden="1" customHeight="1">
      <c r="A2247" s="29" t="s">
        <v>334</v>
      </c>
      <c r="B2247" s="302" t="s">
        <v>2243</v>
      </c>
      <c r="C2247" s="29" t="str">
        <f t="shared" si="100"/>
        <v>8341　　助産所</v>
      </c>
      <c r="D2247" s="29" t="str">
        <f t="shared" si="101"/>
        <v>8341　助産所</v>
      </c>
      <c r="E2247" s="291" t="str">
        <f t="shared" si="99"/>
        <v>、8341　助産所</v>
      </c>
      <c r="F2247" s="291"/>
    </row>
    <row r="2248" spans="1:6" ht="23.25" hidden="1" customHeight="1">
      <c r="A2248" s="29" t="s">
        <v>334</v>
      </c>
      <c r="B2248" s="302" t="s">
        <v>2244</v>
      </c>
      <c r="C2248" s="29" t="str">
        <f t="shared" si="100"/>
        <v>8342　　看護業</v>
      </c>
      <c r="D2248" s="29" t="str">
        <f t="shared" si="101"/>
        <v>8342　看護業</v>
      </c>
      <c r="E2248" s="291" t="str">
        <f t="shared" si="99"/>
        <v>、8342　看護業</v>
      </c>
      <c r="F2248" s="291"/>
    </row>
    <row r="2249" spans="1:6" ht="23.25" hidden="1" customHeight="1">
      <c r="A2249" s="29" t="s">
        <v>334</v>
      </c>
      <c r="B2249" s="302" t="s">
        <v>2245</v>
      </c>
      <c r="D2249" s="29" t="str">
        <f t="shared" si="101"/>
        <v/>
      </c>
      <c r="E2249" s="291"/>
      <c r="F2249" s="291"/>
    </row>
    <row r="2250" spans="1:6" ht="23.25" hidden="1" customHeight="1">
      <c r="A2250" s="29" t="s">
        <v>334</v>
      </c>
      <c r="B2250" s="302" t="s">
        <v>2246</v>
      </c>
      <c r="C2250" s="29" t="str">
        <f t="shared" si="100"/>
        <v>8351　　あん摩マッサージ指圧師・はり師・きゅう師・柔道整復師の施術所</v>
      </c>
      <c r="D2250" s="29" t="str">
        <f t="shared" si="101"/>
        <v>8351　あん摩マッサージ指圧師・はり師・きゅう師・柔道整復師の施術所</v>
      </c>
      <c r="E2250" s="291" t="str">
        <f t="shared" si="99"/>
        <v>、8351　あん摩マッサージ指圧師・はり師・きゅう師・柔道整復師の施術所</v>
      </c>
      <c r="F2250" s="291"/>
    </row>
    <row r="2251" spans="1:6" ht="23.25" hidden="1" customHeight="1">
      <c r="A2251" s="29" t="s">
        <v>334</v>
      </c>
      <c r="B2251" s="302" t="s">
        <v>2247</v>
      </c>
      <c r="C2251" s="29" t="str">
        <f t="shared" si="100"/>
        <v>8359　　その他の療術業</v>
      </c>
      <c r="D2251" s="29" t="str">
        <f t="shared" si="101"/>
        <v>8359　その他の療術業</v>
      </c>
      <c r="E2251" s="291" t="str">
        <f t="shared" si="99"/>
        <v>、8359　その他の療術業</v>
      </c>
      <c r="F2251" s="291"/>
    </row>
    <row r="2252" spans="1:6" ht="23.25" hidden="1" customHeight="1">
      <c r="A2252" s="29" t="s">
        <v>334</v>
      </c>
      <c r="B2252" s="302" t="s">
        <v>2248</v>
      </c>
      <c r="D2252" s="29" t="str">
        <f t="shared" si="101"/>
        <v/>
      </c>
      <c r="E2252" s="291"/>
      <c r="F2252" s="291"/>
    </row>
    <row r="2253" spans="1:6" ht="23.25" hidden="1" customHeight="1">
      <c r="A2253" s="29" t="s">
        <v>334</v>
      </c>
      <c r="B2253" s="302" t="s">
        <v>2249</v>
      </c>
      <c r="C2253" s="29" t="str">
        <f t="shared" si="100"/>
        <v>8361　　歯科技工所</v>
      </c>
      <c r="D2253" s="29" t="str">
        <f t="shared" si="101"/>
        <v>8361　歯科技工所</v>
      </c>
      <c r="E2253" s="291" t="str">
        <f t="shared" si="99"/>
        <v>、8361　歯科技工所</v>
      </c>
      <c r="F2253" s="291"/>
    </row>
    <row r="2254" spans="1:6" ht="23.25" hidden="1" customHeight="1">
      <c r="A2254" s="29" t="s">
        <v>334</v>
      </c>
      <c r="B2254" s="302" t="s">
        <v>2250</v>
      </c>
      <c r="C2254" s="29" t="str">
        <f t="shared" si="100"/>
        <v>8369　　その他の医療に附帯するサービス業</v>
      </c>
      <c r="D2254" s="29" t="str">
        <f t="shared" si="101"/>
        <v>8369　その他の医療に附帯するサービス業</v>
      </c>
      <c r="E2254" s="291" t="str">
        <f t="shared" si="99"/>
        <v>、8369　その他の医療に附帯するサービス業</v>
      </c>
      <c r="F2254" s="291"/>
    </row>
    <row r="2255" spans="1:6" ht="23.25" hidden="1" customHeight="1">
      <c r="A2255" s="29" t="s">
        <v>334</v>
      </c>
      <c r="B2255" s="291"/>
      <c r="C2255" s="29" t="str">
        <f t="shared" si="100"/>
        <v/>
      </c>
      <c r="D2255" s="29" t="str">
        <f t="shared" si="101"/>
        <v/>
      </c>
      <c r="E2255" s="291"/>
      <c r="F2255" s="291"/>
    </row>
    <row r="2256" spans="1:6" ht="23.25" hidden="1" customHeight="1">
      <c r="A2256" s="29" t="s">
        <v>334</v>
      </c>
      <c r="B2256" s="302" t="s">
        <v>2251</v>
      </c>
      <c r="C2256" s="29" t="str">
        <f t="shared" si="100"/>
        <v>保健衛生</v>
      </c>
      <c r="D2256" s="29" t="str">
        <f t="shared" si="101"/>
        <v>保健衛生</v>
      </c>
      <c r="E2256" s="291" t="str">
        <f t="shared" si="99"/>
        <v>、保健衛生</v>
      </c>
      <c r="F2256" s="291"/>
    </row>
    <row r="2257" spans="1:6" ht="23.25" hidden="1" customHeight="1">
      <c r="A2257" s="29" t="s">
        <v>334</v>
      </c>
      <c r="B2257" s="291"/>
      <c r="C2257" s="29" t="str">
        <f t="shared" si="100"/>
        <v/>
      </c>
      <c r="D2257" s="29" t="str">
        <f t="shared" si="101"/>
        <v/>
      </c>
      <c r="E2257" s="291"/>
      <c r="F2257" s="291"/>
    </row>
    <row r="2258" spans="1:6" ht="23.25" hidden="1" customHeight="1">
      <c r="A2258" s="29" t="s">
        <v>334</v>
      </c>
      <c r="B2258" s="303" t="s">
        <v>2252</v>
      </c>
      <c r="C2258" s="294"/>
      <c r="D2258" s="294" t="str">
        <f t="shared" si="101"/>
        <v/>
      </c>
      <c r="E2258" s="296"/>
      <c r="F2258" s="296" t="str">
        <f>E2258&amp;E2259&amp;E2260&amp;E2261&amp;E2262&amp;E2263&amp;E2264&amp;E2265&amp;E2266&amp;E2267&amp;E2268&amp;E2269&amp;E2270&amp;E2271&amp;E2272</f>
        <v>、8400　主として管理事務を行う本社等（84保健衛生）、8409　その他の管理，補助的経済活動を行う事業所（84保健衛生）、8411　保健所、8421　結核健康相談施設、8422　精神保健相談施設、8423　母子健康相談施設、8429　その他の健康相談施設、8491　検疫所（動物検疫所，植物防疫所を除く）、8492　検査業、8493　消毒業、8499　他に分類されない保健衛生</v>
      </c>
    </row>
    <row r="2259" spans="1:6" ht="23.25" hidden="1" customHeight="1">
      <c r="A2259" s="29" t="s">
        <v>334</v>
      </c>
      <c r="B2259" s="302" t="s">
        <v>2253</v>
      </c>
      <c r="C2259" s="29" t="str">
        <f t="shared" si="100"/>
        <v>8400　　主として管理事務を行う本社等（84保健衛生）</v>
      </c>
      <c r="D2259" s="29" t="str">
        <f t="shared" si="101"/>
        <v>8400　主として管理事務を行う本社等（84保健衛生）</v>
      </c>
      <c r="E2259" s="291" t="str">
        <f t="shared" ref="E2259:E2299" si="102">A2259&amp;D2259</f>
        <v>、8400　主として管理事務を行う本社等（84保健衛生）</v>
      </c>
      <c r="F2259" s="291"/>
    </row>
    <row r="2260" spans="1:6" ht="23.25" hidden="1" customHeight="1">
      <c r="A2260" s="29" t="s">
        <v>334</v>
      </c>
      <c r="B2260" s="302" t="s">
        <v>2254</v>
      </c>
      <c r="C2260" s="29" t="str">
        <f t="shared" si="100"/>
        <v>8409　　その他の管理，補助的経済活動を行う事業所（84保健衛生）</v>
      </c>
      <c r="D2260" s="29" t="str">
        <f t="shared" si="101"/>
        <v>8409　その他の管理，補助的経済活動を行う事業所（84保健衛生）</v>
      </c>
      <c r="E2260" s="291" t="str">
        <f t="shared" si="102"/>
        <v>、8409　その他の管理，補助的経済活動を行う事業所（84保健衛生）</v>
      </c>
      <c r="F2260" s="291"/>
    </row>
    <row r="2261" spans="1:6" ht="23.25" hidden="1" customHeight="1">
      <c r="A2261" s="29" t="s">
        <v>334</v>
      </c>
      <c r="B2261" s="302" t="s">
        <v>2255</v>
      </c>
      <c r="D2261" s="29" t="str">
        <f t="shared" si="101"/>
        <v/>
      </c>
      <c r="E2261" s="291"/>
      <c r="F2261" s="291"/>
    </row>
    <row r="2262" spans="1:6" ht="23.25" hidden="1" customHeight="1">
      <c r="A2262" s="29" t="s">
        <v>334</v>
      </c>
      <c r="B2262" s="302" t="s">
        <v>2256</v>
      </c>
      <c r="C2262" s="29" t="str">
        <f t="shared" si="100"/>
        <v>8411　　保健所</v>
      </c>
      <c r="D2262" s="29" t="str">
        <f t="shared" si="101"/>
        <v>8411　保健所</v>
      </c>
      <c r="E2262" s="291" t="str">
        <f t="shared" si="102"/>
        <v>、8411　保健所</v>
      </c>
      <c r="F2262" s="291"/>
    </row>
    <row r="2263" spans="1:6" ht="23.25" hidden="1" customHeight="1">
      <c r="A2263" s="29" t="s">
        <v>334</v>
      </c>
      <c r="B2263" s="302" t="s">
        <v>2257</v>
      </c>
      <c r="D2263" s="29" t="str">
        <f t="shared" si="101"/>
        <v/>
      </c>
      <c r="E2263" s="291"/>
      <c r="F2263" s="291"/>
    </row>
    <row r="2264" spans="1:6" ht="23.25" hidden="1" customHeight="1">
      <c r="A2264" s="29" t="s">
        <v>334</v>
      </c>
      <c r="B2264" s="302" t="s">
        <v>2258</v>
      </c>
      <c r="C2264" s="29" t="str">
        <f t="shared" si="100"/>
        <v>8421　　結核健康相談施設</v>
      </c>
      <c r="D2264" s="29" t="str">
        <f t="shared" si="101"/>
        <v>8421　結核健康相談施設</v>
      </c>
      <c r="E2264" s="291" t="str">
        <f t="shared" si="102"/>
        <v>、8421　結核健康相談施設</v>
      </c>
      <c r="F2264" s="291"/>
    </row>
    <row r="2265" spans="1:6" ht="23.25" hidden="1" customHeight="1">
      <c r="A2265" s="29" t="s">
        <v>334</v>
      </c>
      <c r="B2265" s="302" t="s">
        <v>2259</v>
      </c>
      <c r="C2265" s="29" t="str">
        <f t="shared" si="100"/>
        <v>8422　　精神保健相談施設</v>
      </c>
      <c r="D2265" s="29" t="str">
        <f t="shared" si="101"/>
        <v>8422　精神保健相談施設</v>
      </c>
      <c r="E2265" s="291" t="str">
        <f t="shared" si="102"/>
        <v>、8422　精神保健相談施設</v>
      </c>
      <c r="F2265" s="291"/>
    </row>
    <row r="2266" spans="1:6" ht="23.25" hidden="1" customHeight="1">
      <c r="A2266" s="29" t="s">
        <v>334</v>
      </c>
      <c r="B2266" s="302" t="s">
        <v>2260</v>
      </c>
      <c r="C2266" s="29" t="str">
        <f t="shared" si="100"/>
        <v>8423　　母子健康相談施設</v>
      </c>
      <c r="D2266" s="29" t="str">
        <f t="shared" si="101"/>
        <v>8423　母子健康相談施設</v>
      </c>
      <c r="E2266" s="291" t="str">
        <f t="shared" si="102"/>
        <v>、8423　母子健康相談施設</v>
      </c>
      <c r="F2266" s="291"/>
    </row>
    <row r="2267" spans="1:6" ht="23.25" hidden="1" customHeight="1">
      <c r="A2267" s="29" t="s">
        <v>334</v>
      </c>
      <c r="B2267" s="302" t="s">
        <v>2261</v>
      </c>
      <c r="C2267" s="29" t="str">
        <f t="shared" si="100"/>
        <v>8429　　その他の健康相談施設</v>
      </c>
      <c r="D2267" s="29" t="str">
        <f t="shared" si="101"/>
        <v>8429　その他の健康相談施設</v>
      </c>
      <c r="E2267" s="291" t="str">
        <f t="shared" si="102"/>
        <v>、8429　その他の健康相談施設</v>
      </c>
      <c r="F2267" s="291"/>
    </row>
    <row r="2268" spans="1:6" ht="23.25" hidden="1" customHeight="1">
      <c r="A2268" s="29" t="s">
        <v>334</v>
      </c>
      <c r="B2268" s="302" t="s">
        <v>2262</v>
      </c>
      <c r="D2268" s="29" t="str">
        <f t="shared" si="101"/>
        <v/>
      </c>
      <c r="E2268" s="291"/>
      <c r="F2268" s="291"/>
    </row>
    <row r="2269" spans="1:6" ht="23.25" hidden="1" customHeight="1">
      <c r="A2269" s="29" t="s">
        <v>334</v>
      </c>
      <c r="B2269" s="302" t="s">
        <v>2263</v>
      </c>
      <c r="C2269" s="29" t="str">
        <f t="shared" si="100"/>
        <v>8491　　検疫所（動物検疫所，植物防疫所を除く）</v>
      </c>
      <c r="D2269" s="29" t="str">
        <f t="shared" si="101"/>
        <v>8491　検疫所（動物検疫所，植物防疫所を除く）</v>
      </c>
      <c r="E2269" s="291" t="str">
        <f t="shared" si="102"/>
        <v>、8491　検疫所（動物検疫所，植物防疫所を除く）</v>
      </c>
      <c r="F2269" s="291"/>
    </row>
    <row r="2270" spans="1:6" ht="23.25" hidden="1" customHeight="1">
      <c r="A2270" s="29" t="s">
        <v>334</v>
      </c>
      <c r="B2270" s="302" t="s">
        <v>2264</v>
      </c>
      <c r="C2270" s="29" t="str">
        <f t="shared" si="100"/>
        <v>8492　　検査業</v>
      </c>
      <c r="D2270" s="29" t="str">
        <f t="shared" si="101"/>
        <v>8492　検査業</v>
      </c>
      <c r="E2270" s="291" t="str">
        <f t="shared" si="102"/>
        <v>、8492　検査業</v>
      </c>
      <c r="F2270" s="291"/>
    </row>
    <row r="2271" spans="1:6" ht="23.25" hidden="1" customHeight="1">
      <c r="A2271" s="29" t="s">
        <v>334</v>
      </c>
      <c r="B2271" s="302" t="s">
        <v>2265</v>
      </c>
      <c r="C2271" s="29" t="str">
        <f t="shared" si="100"/>
        <v>8493　　消毒業</v>
      </c>
      <c r="D2271" s="29" t="str">
        <f t="shared" si="101"/>
        <v>8493　消毒業</v>
      </c>
      <c r="E2271" s="291" t="str">
        <f t="shared" si="102"/>
        <v>、8493　消毒業</v>
      </c>
      <c r="F2271" s="291"/>
    </row>
    <row r="2272" spans="1:6" ht="23.25" hidden="1" customHeight="1">
      <c r="A2272" s="29" t="s">
        <v>334</v>
      </c>
      <c r="B2272" s="302" t="s">
        <v>2266</v>
      </c>
      <c r="C2272" s="29" t="str">
        <f t="shared" si="100"/>
        <v>8499　　他に分類されない保健衛生</v>
      </c>
      <c r="D2272" s="29" t="str">
        <f t="shared" si="101"/>
        <v>8499　他に分類されない保健衛生</v>
      </c>
      <c r="E2272" s="291" t="str">
        <f t="shared" si="102"/>
        <v>、8499　他に分類されない保健衛生</v>
      </c>
      <c r="F2272" s="291"/>
    </row>
    <row r="2273" spans="1:6" ht="23.25" hidden="1" customHeight="1">
      <c r="A2273" s="29" t="s">
        <v>334</v>
      </c>
      <c r="B2273" s="291"/>
      <c r="C2273" s="29" t="str">
        <f t="shared" si="100"/>
        <v/>
      </c>
      <c r="D2273" s="29" t="str">
        <f t="shared" si="101"/>
        <v/>
      </c>
      <c r="E2273" s="291"/>
      <c r="F2273" s="291"/>
    </row>
    <row r="2274" spans="1:6" ht="23.25" hidden="1" customHeight="1">
      <c r="A2274" s="29" t="s">
        <v>334</v>
      </c>
      <c r="B2274" s="302" t="s">
        <v>2267</v>
      </c>
      <c r="C2274" s="29" t="str">
        <f t="shared" si="100"/>
        <v>社会保険・社会福祉・介護事業</v>
      </c>
      <c r="D2274" s="29" t="str">
        <f t="shared" si="101"/>
        <v>社会保険・社会福祉・介護事業</v>
      </c>
      <c r="E2274" s="291" t="str">
        <f t="shared" si="102"/>
        <v>、社会保険・社会福祉・介護事業</v>
      </c>
      <c r="F2274" s="291"/>
    </row>
    <row r="2275" spans="1:6" ht="23.25" hidden="1" customHeight="1">
      <c r="A2275" s="29" t="s">
        <v>334</v>
      </c>
      <c r="B2275" s="291"/>
      <c r="C2275" s="29" t="str">
        <f t="shared" si="100"/>
        <v/>
      </c>
      <c r="D2275" s="29" t="str">
        <f t="shared" si="101"/>
        <v/>
      </c>
      <c r="E2275" s="291"/>
      <c r="F2275" s="291"/>
    </row>
    <row r="2276" spans="1:6" ht="23.25" hidden="1" customHeight="1">
      <c r="A2276" s="29" t="s">
        <v>334</v>
      </c>
      <c r="B2276" s="303" t="s">
        <v>2268</v>
      </c>
      <c r="C2276" s="294"/>
      <c r="D2276" s="294" t="str">
        <f t="shared" si="101"/>
        <v/>
      </c>
      <c r="E2276" s="296"/>
      <c r="F2276" s="296" t="str">
        <f>E2276&amp;E2277&amp;E2278&amp;E2279&amp;E2280&amp;E2281&amp;E2282&amp;E2283&amp;E2284&amp;E2285&amp;E2286&amp;E2287&amp;E2288&amp;E2289&amp;E2290&amp;E2291&amp;E2292&amp;E2293&amp;E2294&amp;E2295&amp;E2296&amp;E2297&amp;E2298&amp;E2299</f>
        <v>、8500　主として管理事務を行う本社等（85社会保険・社会福祉・介護事業）、8509　その他の管理，補助的経済活動を行う事業所（85社会保険・社会福祉・介護事業）、8511　社会保険事業団体、8521　福祉事務所、8531　保育所、8539　その他の児童福祉事業、8541　特別養護老人ホーム、8542　介護老人保健施設、8543　通所・短期入所介護事業、8544　訪問介護事業、8545　認知症老人グループホーム、8546　有料老人ホーム、8549　その他の老人福祉・介護事業、8551　居住支援事業、8559　その他の障害者福祉事業、8591　更生保護事業、8599　他に分類されない社会保険・社会福祉・介護事業</v>
      </c>
    </row>
    <row r="2277" spans="1:6" ht="23.25" hidden="1" customHeight="1">
      <c r="A2277" s="29" t="s">
        <v>334</v>
      </c>
      <c r="B2277" s="302" t="s">
        <v>2269</v>
      </c>
      <c r="C2277" s="29" t="str">
        <f t="shared" si="100"/>
        <v>8500　　主として管理事務を行う本社等（85社会保険・社会福祉・介護事業）</v>
      </c>
      <c r="D2277" s="29" t="str">
        <f t="shared" si="101"/>
        <v>8500　主として管理事務を行う本社等（85社会保険・社会福祉・介護事業）</v>
      </c>
      <c r="E2277" s="291" t="str">
        <f t="shared" si="102"/>
        <v>、8500　主として管理事務を行う本社等（85社会保険・社会福祉・介護事業）</v>
      </c>
      <c r="F2277" s="291"/>
    </row>
    <row r="2278" spans="1:6" ht="23.25" hidden="1" customHeight="1">
      <c r="A2278" s="29" t="s">
        <v>334</v>
      </c>
      <c r="B2278" s="302" t="s">
        <v>2270</v>
      </c>
      <c r="C2278" s="29" t="str">
        <f t="shared" si="100"/>
        <v>8509　　その他の管理，補助的経済活動を行う事業所（85社会保険・社会福祉・介護事業）</v>
      </c>
      <c r="D2278" s="29" t="str">
        <f t="shared" si="101"/>
        <v>8509　その他の管理，補助的経済活動を行う事業所（85社会保険・社会福祉・介護事業）</v>
      </c>
      <c r="E2278" s="291" t="str">
        <f t="shared" si="102"/>
        <v>、8509　その他の管理，補助的経済活動を行う事業所（85社会保険・社会福祉・介護事業）</v>
      </c>
      <c r="F2278" s="291"/>
    </row>
    <row r="2279" spans="1:6" ht="23.25" hidden="1" customHeight="1">
      <c r="A2279" s="29" t="s">
        <v>334</v>
      </c>
      <c r="B2279" s="302" t="s">
        <v>2271</v>
      </c>
      <c r="D2279" s="29" t="str">
        <f t="shared" si="101"/>
        <v/>
      </c>
      <c r="E2279" s="291"/>
      <c r="F2279" s="291"/>
    </row>
    <row r="2280" spans="1:6" ht="23.25" hidden="1" customHeight="1">
      <c r="A2280" s="29" t="s">
        <v>334</v>
      </c>
      <c r="B2280" s="302" t="s">
        <v>2272</v>
      </c>
      <c r="C2280" s="29" t="str">
        <f t="shared" si="100"/>
        <v>8511　　社会保険事業団体</v>
      </c>
      <c r="D2280" s="29" t="str">
        <f t="shared" si="101"/>
        <v>8511　社会保険事業団体</v>
      </c>
      <c r="E2280" s="291" t="str">
        <f t="shared" si="102"/>
        <v>、8511　社会保険事業団体</v>
      </c>
      <c r="F2280" s="291"/>
    </row>
    <row r="2281" spans="1:6" ht="23.25" hidden="1" customHeight="1">
      <c r="A2281" s="29" t="s">
        <v>334</v>
      </c>
      <c r="B2281" s="302" t="s">
        <v>2273</v>
      </c>
      <c r="D2281" s="29" t="str">
        <f t="shared" si="101"/>
        <v/>
      </c>
      <c r="E2281" s="291"/>
      <c r="F2281" s="291"/>
    </row>
    <row r="2282" spans="1:6" ht="23.25" hidden="1" customHeight="1">
      <c r="A2282" s="29" t="s">
        <v>334</v>
      </c>
      <c r="B2282" s="302" t="s">
        <v>2274</v>
      </c>
      <c r="C2282" s="29" t="str">
        <f t="shared" si="100"/>
        <v>8521　　福祉事務所</v>
      </c>
      <c r="D2282" s="29" t="str">
        <f t="shared" si="101"/>
        <v>8521　福祉事務所</v>
      </c>
      <c r="E2282" s="291" t="str">
        <f t="shared" si="102"/>
        <v>、8521　福祉事務所</v>
      </c>
      <c r="F2282" s="291"/>
    </row>
    <row r="2283" spans="1:6" ht="23.25" hidden="1" customHeight="1">
      <c r="A2283" s="29" t="s">
        <v>334</v>
      </c>
      <c r="B2283" s="302" t="s">
        <v>2275</v>
      </c>
      <c r="D2283" s="29" t="str">
        <f t="shared" si="101"/>
        <v/>
      </c>
      <c r="E2283" s="291"/>
      <c r="F2283" s="291"/>
    </row>
    <row r="2284" spans="1:6" ht="23.25" hidden="1" customHeight="1">
      <c r="A2284" s="29" t="s">
        <v>334</v>
      </c>
      <c r="B2284" s="302" t="s">
        <v>2276</v>
      </c>
      <c r="C2284" s="29" t="str">
        <f t="shared" si="100"/>
        <v>8531　　保育所</v>
      </c>
      <c r="D2284" s="29" t="str">
        <f t="shared" si="101"/>
        <v>8531　保育所</v>
      </c>
      <c r="E2284" s="291" t="str">
        <f t="shared" si="102"/>
        <v>、8531　保育所</v>
      </c>
      <c r="F2284" s="291"/>
    </row>
    <row r="2285" spans="1:6" ht="23.25" hidden="1" customHeight="1">
      <c r="A2285" s="29" t="s">
        <v>334</v>
      </c>
      <c r="B2285" s="302" t="s">
        <v>2277</v>
      </c>
      <c r="C2285" s="29" t="str">
        <f t="shared" si="100"/>
        <v>8539　　その他の児童福祉事業</v>
      </c>
      <c r="D2285" s="29" t="str">
        <f t="shared" si="101"/>
        <v>8539　その他の児童福祉事業</v>
      </c>
      <c r="E2285" s="291" t="str">
        <f t="shared" si="102"/>
        <v>、8539　その他の児童福祉事業</v>
      </c>
      <c r="F2285" s="291"/>
    </row>
    <row r="2286" spans="1:6" ht="23.25" hidden="1" customHeight="1">
      <c r="A2286" s="29" t="s">
        <v>334</v>
      </c>
      <c r="B2286" s="302" t="s">
        <v>2278</v>
      </c>
      <c r="D2286" s="29" t="str">
        <f t="shared" si="101"/>
        <v/>
      </c>
      <c r="E2286" s="291"/>
      <c r="F2286" s="291"/>
    </row>
    <row r="2287" spans="1:6" ht="23.25" hidden="1" customHeight="1">
      <c r="A2287" s="29" t="s">
        <v>334</v>
      </c>
      <c r="B2287" s="302" t="s">
        <v>2279</v>
      </c>
      <c r="C2287" s="29" t="str">
        <f t="shared" si="100"/>
        <v>8541　　特別養護老人ホーム</v>
      </c>
      <c r="D2287" s="29" t="str">
        <f t="shared" si="101"/>
        <v>8541　特別養護老人ホーム</v>
      </c>
      <c r="E2287" s="291" t="str">
        <f t="shared" si="102"/>
        <v>、8541　特別養護老人ホーム</v>
      </c>
      <c r="F2287" s="291"/>
    </row>
    <row r="2288" spans="1:6" ht="23.25" hidden="1" customHeight="1">
      <c r="A2288" s="29" t="s">
        <v>334</v>
      </c>
      <c r="B2288" s="302" t="s">
        <v>2280</v>
      </c>
      <c r="C2288" s="29" t="str">
        <f t="shared" si="100"/>
        <v>8542　　介護老人保健施設</v>
      </c>
      <c r="D2288" s="29" t="str">
        <f t="shared" si="101"/>
        <v>8542　介護老人保健施設</v>
      </c>
      <c r="E2288" s="291" t="str">
        <f t="shared" si="102"/>
        <v>、8542　介護老人保健施設</v>
      </c>
      <c r="F2288" s="291"/>
    </row>
    <row r="2289" spans="1:6" ht="23.25" hidden="1" customHeight="1">
      <c r="A2289" s="29" t="s">
        <v>334</v>
      </c>
      <c r="B2289" s="302" t="s">
        <v>2281</v>
      </c>
      <c r="C2289" s="29" t="str">
        <f t="shared" si="100"/>
        <v>8543　　通所・短期入所介護事業</v>
      </c>
      <c r="D2289" s="29" t="str">
        <f t="shared" si="101"/>
        <v>8543　通所・短期入所介護事業</v>
      </c>
      <c r="E2289" s="291" t="str">
        <f t="shared" si="102"/>
        <v>、8543　通所・短期入所介護事業</v>
      </c>
      <c r="F2289" s="291"/>
    </row>
    <row r="2290" spans="1:6" ht="23.25" hidden="1" customHeight="1">
      <c r="A2290" s="29" t="s">
        <v>334</v>
      </c>
      <c r="B2290" s="302" t="s">
        <v>2282</v>
      </c>
      <c r="C2290" s="29" t="str">
        <f t="shared" si="100"/>
        <v>8544　　訪問介護事業</v>
      </c>
      <c r="D2290" s="29" t="str">
        <f t="shared" si="101"/>
        <v>8544　訪問介護事業</v>
      </c>
      <c r="E2290" s="291" t="str">
        <f t="shared" si="102"/>
        <v>、8544　訪問介護事業</v>
      </c>
      <c r="F2290" s="291"/>
    </row>
    <row r="2291" spans="1:6" ht="23.25" hidden="1" customHeight="1">
      <c r="A2291" s="29" t="s">
        <v>334</v>
      </c>
      <c r="B2291" s="302" t="s">
        <v>2283</v>
      </c>
      <c r="C2291" s="29" t="str">
        <f t="shared" si="100"/>
        <v>8545　　認知症老人グループホーム</v>
      </c>
      <c r="D2291" s="29" t="str">
        <f t="shared" si="101"/>
        <v>8545　認知症老人グループホーム</v>
      </c>
      <c r="E2291" s="291" t="str">
        <f t="shared" si="102"/>
        <v>、8545　認知症老人グループホーム</v>
      </c>
      <c r="F2291" s="291"/>
    </row>
    <row r="2292" spans="1:6" ht="23.25" hidden="1" customHeight="1">
      <c r="A2292" s="29" t="s">
        <v>334</v>
      </c>
      <c r="B2292" s="302" t="s">
        <v>2284</v>
      </c>
      <c r="C2292" s="29" t="str">
        <f t="shared" si="100"/>
        <v>8546　　有料老人ホーム</v>
      </c>
      <c r="D2292" s="29" t="str">
        <f t="shared" si="101"/>
        <v>8546　有料老人ホーム</v>
      </c>
      <c r="E2292" s="291" t="str">
        <f t="shared" si="102"/>
        <v>、8546　有料老人ホーム</v>
      </c>
      <c r="F2292" s="291"/>
    </row>
    <row r="2293" spans="1:6" ht="23.25" hidden="1" customHeight="1">
      <c r="A2293" s="29" t="s">
        <v>334</v>
      </c>
      <c r="B2293" s="302" t="s">
        <v>2285</v>
      </c>
      <c r="C2293" s="29" t="str">
        <f t="shared" ref="C2293:C2356" si="103">MID(B2293,7,50)</f>
        <v>8549　　その他の老人福祉・介護事業</v>
      </c>
      <c r="D2293" s="29" t="str">
        <f t="shared" ref="D2293:D2356" si="104">TRIM(C2293)</f>
        <v>8549　その他の老人福祉・介護事業</v>
      </c>
      <c r="E2293" s="291" t="str">
        <f t="shared" si="102"/>
        <v>、8549　その他の老人福祉・介護事業</v>
      </c>
      <c r="F2293" s="291"/>
    </row>
    <row r="2294" spans="1:6" ht="23.25" hidden="1" customHeight="1">
      <c r="A2294" s="29" t="s">
        <v>334</v>
      </c>
      <c r="B2294" s="302" t="s">
        <v>2286</v>
      </c>
      <c r="D2294" s="29" t="str">
        <f t="shared" si="104"/>
        <v/>
      </c>
      <c r="E2294" s="291"/>
      <c r="F2294" s="291"/>
    </row>
    <row r="2295" spans="1:6" ht="23.25" hidden="1" customHeight="1">
      <c r="A2295" s="29" t="s">
        <v>334</v>
      </c>
      <c r="B2295" s="302" t="s">
        <v>2287</v>
      </c>
      <c r="C2295" s="29" t="str">
        <f t="shared" si="103"/>
        <v>8551　　居住支援事業</v>
      </c>
      <c r="D2295" s="29" t="str">
        <f t="shared" si="104"/>
        <v>8551　居住支援事業</v>
      </c>
      <c r="E2295" s="291" t="str">
        <f t="shared" si="102"/>
        <v>、8551　居住支援事業</v>
      </c>
      <c r="F2295" s="291"/>
    </row>
    <row r="2296" spans="1:6" ht="23.25" hidden="1" customHeight="1">
      <c r="A2296" s="29" t="s">
        <v>334</v>
      </c>
      <c r="B2296" s="302" t="s">
        <v>2288</v>
      </c>
      <c r="C2296" s="29" t="str">
        <f t="shared" si="103"/>
        <v>8559　　その他の障害者福祉事業</v>
      </c>
      <c r="D2296" s="29" t="str">
        <f t="shared" si="104"/>
        <v>8559　その他の障害者福祉事業</v>
      </c>
      <c r="E2296" s="291" t="str">
        <f t="shared" si="102"/>
        <v>、8559　その他の障害者福祉事業</v>
      </c>
      <c r="F2296" s="291"/>
    </row>
    <row r="2297" spans="1:6" ht="23.25" hidden="1" customHeight="1">
      <c r="A2297" s="29" t="s">
        <v>334</v>
      </c>
      <c r="B2297" s="302" t="s">
        <v>2289</v>
      </c>
      <c r="D2297" s="29" t="str">
        <f t="shared" si="104"/>
        <v/>
      </c>
      <c r="E2297" s="291"/>
      <c r="F2297" s="291"/>
    </row>
    <row r="2298" spans="1:6" ht="23.25" hidden="1" customHeight="1">
      <c r="A2298" s="29" t="s">
        <v>334</v>
      </c>
      <c r="B2298" s="302" t="s">
        <v>2290</v>
      </c>
      <c r="C2298" s="29" t="str">
        <f t="shared" si="103"/>
        <v>8591　　更生保護事業</v>
      </c>
      <c r="D2298" s="29" t="str">
        <f t="shared" si="104"/>
        <v>8591　更生保護事業</v>
      </c>
      <c r="E2298" s="291" t="str">
        <f t="shared" si="102"/>
        <v>、8591　更生保護事業</v>
      </c>
      <c r="F2298" s="291"/>
    </row>
    <row r="2299" spans="1:6" ht="23.25" hidden="1" customHeight="1">
      <c r="A2299" s="29" t="s">
        <v>334</v>
      </c>
      <c r="B2299" s="302" t="s">
        <v>2291</v>
      </c>
      <c r="C2299" s="29" t="str">
        <f t="shared" si="103"/>
        <v>8599　　他に分類されない社会保険・社会福祉・介護事業</v>
      </c>
      <c r="D2299" s="29" t="str">
        <f t="shared" si="104"/>
        <v>8599　他に分類されない社会保険・社会福祉・介護事業</v>
      </c>
      <c r="E2299" s="291" t="str">
        <f t="shared" si="102"/>
        <v>、8599　他に分類されない社会保険・社会福祉・介護事業</v>
      </c>
      <c r="F2299" s="291"/>
    </row>
    <row r="2300" spans="1:6" ht="23.25" hidden="1" customHeight="1">
      <c r="A2300" s="29" t="s">
        <v>334</v>
      </c>
      <c r="B2300" s="291"/>
      <c r="C2300" s="29" t="str">
        <f t="shared" si="103"/>
        <v/>
      </c>
      <c r="D2300" s="29" t="str">
        <f t="shared" si="104"/>
        <v/>
      </c>
      <c r="E2300" s="291"/>
      <c r="F2300" s="291"/>
    </row>
    <row r="2301" spans="1:6" ht="23.25" hidden="1" customHeight="1">
      <c r="A2301" s="29" t="s">
        <v>334</v>
      </c>
      <c r="B2301" s="300" t="s">
        <v>379</v>
      </c>
      <c r="D2301" s="29" t="str">
        <f t="shared" si="104"/>
        <v/>
      </c>
      <c r="E2301" s="291"/>
      <c r="F2301" s="291"/>
    </row>
    <row r="2302" spans="1:6" ht="23.25" hidden="1" customHeight="1">
      <c r="A2302" s="29" t="s">
        <v>334</v>
      </c>
      <c r="B2302" s="301"/>
      <c r="C2302" s="29" t="str">
        <f t="shared" si="103"/>
        <v/>
      </c>
      <c r="D2302" s="29" t="str">
        <f t="shared" si="104"/>
        <v/>
      </c>
      <c r="E2302" s="291"/>
      <c r="F2302" s="291"/>
    </row>
    <row r="2303" spans="1:6" ht="23.25" hidden="1" customHeight="1">
      <c r="A2303" s="29" t="s">
        <v>334</v>
      </c>
      <c r="B2303" s="301"/>
      <c r="C2303" s="29" t="str">
        <f t="shared" si="103"/>
        <v/>
      </c>
      <c r="D2303" s="29" t="str">
        <f t="shared" si="104"/>
        <v/>
      </c>
      <c r="E2303" s="291"/>
      <c r="F2303" s="291"/>
    </row>
    <row r="2304" spans="1:6" ht="23.25" hidden="1" customHeight="1">
      <c r="A2304" s="29" t="s">
        <v>334</v>
      </c>
      <c r="B2304" s="290" t="s">
        <v>2292</v>
      </c>
      <c r="C2304" s="29" t="str">
        <f t="shared" si="103"/>
        <v>複合サービス事業（詳細：PDF形式）</v>
      </c>
      <c r="D2304" s="29" t="str">
        <f t="shared" si="104"/>
        <v>複合サービス事業（詳細：PDF形式）</v>
      </c>
      <c r="E2304" s="291" t="str">
        <f t="shared" ref="E2304:E2367" si="105">A2304&amp;D2304</f>
        <v>、複合サービス事業（詳細：PDF形式）</v>
      </c>
      <c r="F2304" s="291"/>
    </row>
    <row r="2305" spans="1:6" ht="23.25" hidden="1" customHeight="1">
      <c r="A2305" s="29" t="s">
        <v>334</v>
      </c>
      <c r="B2305" s="291"/>
      <c r="C2305" s="29" t="str">
        <f t="shared" si="103"/>
        <v/>
      </c>
      <c r="D2305" s="29" t="str">
        <f t="shared" si="104"/>
        <v/>
      </c>
      <c r="E2305" s="291"/>
      <c r="F2305" s="291"/>
    </row>
    <row r="2306" spans="1:6" ht="23.25" hidden="1" customHeight="1">
      <c r="A2306" s="29" t="s">
        <v>334</v>
      </c>
      <c r="B2306" s="302" t="s">
        <v>2293</v>
      </c>
      <c r="C2306" s="29" t="str">
        <f t="shared" si="103"/>
        <v>郵便局</v>
      </c>
      <c r="D2306" s="29" t="str">
        <f t="shared" si="104"/>
        <v>郵便局</v>
      </c>
      <c r="E2306" s="291" t="str">
        <f t="shared" si="105"/>
        <v>、郵便局</v>
      </c>
      <c r="F2306" s="291"/>
    </row>
    <row r="2307" spans="1:6" ht="23.25" hidden="1" customHeight="1">
      <c r="A2307" s="29" t="s">
        <v>334</v>
      </c>
      <c r="B2307" s="291"/>
      <c r="C2307" s="29" t="str">
        <f t="shared" si="103"/>
        <v/>
      </c>
      <c r="D2307" s="29" t="str">
        <f t="shared" si="104"/>
        <v/>
      </c>
      <c r="E2307" s="291"/>
      <c r="F2307" s="291"/>
    </row>
    <row r="2308" spans="1:6" ht="23.25" hidden="1" customHeight="1">
      <c r="A2308" s="29" t="s">
        <v>334</v>
      </c>
      <c r="B2308" s="303" t="s">
        <v>2294</v>
      </c>
      <c r="C2308" s="294"/>
      <c r="D2308" s="294" t="str">
        <f t="shared" si="104"/>
        <v/>
      </c>
      <c r="E2308" s="296"/>
      <c r="F2308" s="296" t="str">
        <f>E2308&amp;E2309&amp;E2310&amp;E2311&amp;E2312&amp;E2313&amp;E2314</f>
        <v>、8601　管理，補助的経済活動を行う事業所（86郵便局）、8611　郵便局、8621　簡易郵便局、8629　その他の郵便局受託業</v>
      </c>
    </row>
    <row r="2309" spans="1:6" ht="23.25" hidden="1" customHeight="1">
      <c r="A2309" s="29" t="s">
        <v>334</v>
      </c>
      <c r="B2309" s="302" t="s">
        <v>2295</v>
      </c>
      <c r="C2309" s="29" t="str">
        <f t="shared" si="103"/>
        <v>8601　　管理，補助的経済活動を行う事業所（86郵便局）</v>
      </c>
      <c r="D2309" s="29" t="str">
        <f t="shared" si="104"/>
        <v>8601　管理，補助的経済活動を行う事業所（86郵便局）</v>
      </c>
      <c r="E2309" s="291" t="str">
        <f t="shared" si="105"/>
        <v>、8601　管理，補助的経済活動を行う事業所（86郵便局）</v>
      </c>
      <c r="F2309" s="291"/>
    </row>
    <row r="2310" spans="1:6" ht="23.25" hidden="1" customHeight="1">
      <c r="A2310" s="29" t="s">
        <v>334</v>
      </c>
      <c r="B2310" s="302" t="s">
        <v>2296</v>
      </c>
      <c r="D2310" s="29" t="str">
        <f t="shared" si="104"/>
        <v/>
      </c>
      <c r="E2310" s="291"/>
      <c r="F2310" s="291"/>
    </row>
    <row r="2311" spans="1:6" ht="23.25" hidden="1" customHeight="1">
      <c r="A2311" s="29" t="s">
        <v>334</v>
      </c>
      <c r="B2311" s="302" t="s">
        <v>2297</v>
      </c>
      <c r="C2311" s="29" t="str">
        <f t="shared" si="103"/>
        <v>8611　　郵便局</v>
      </c>
      <c r="D2311" s="29" t="str">
        <f t="shared" si="104"/>
        <v>8611　郵便局</v>
      </c>
      <c r="E2311" s="291" t="str">
        <f t="shared" si="105"/>
        <v>、8611　郵便局</v>
      </c>
      <c r="F2311" s="291"/>
    </row>
    <row r="2312" spans="1:6" ht="23.25" hidden="1" customHeight="1">
      <c r="A2312" s="29" t="s">
        <v>334</v>
      </c>
      <c r="B2312" s="302" t="s">
        <v>2298</v>
      </c>
      <c r="D2312" s="29" t="str">
        <f t="shared" si="104"/>
        <v/>
      </c>
      <c r="E2312" s="291"/>
      <c r="F2312" s="291"/>
    </row>
    <row r="2313" spans="1:6" ht="23.25" hidden="1" customHeight="1">
      <c r="A2313" s="29" t="s">
        <v>334</v>
      </c>
      <c r="B2313" s="302" t="s">
        <v>2299</v>
      </c>
      <c r="C2313" s="29" t="str">
        <f t="shared" si="103"/>
        <v>8621　　簡易郵便局</v>
      </c>
      <c r="D2313" s="29" t="str">
        <f t="shared" si="104"/>
        <v>8621　簡易郵便局</v>
      </c>
      <c r="E2313" s="291" t="str">
        <f t="shared" si="105"/>
        <v>、8621　簡易郵便局</v>
      </c>
      <c r="F2313" s="291"/>
    </row>
    <row r="2314" spans="1:6" ht="23.25" hidden="1" customHeight="1">
      <c r="A2314" s="29" t="s">
        <v>334</v>
      </c>
      <c r="B2314" s="302" t="s">
        <v>2300</v>
      </c>
      <c r="C2314" s="29" t="str">
        <f t="shared" si="103"/>
        <v>8629　　その他の郵便局受託業</v>
      </c>
      <c r="D2314" s="29" t="str">
        <f t="shared" si="104"/>
        <v>8629　その他の郵便局受託業</v>
      </c>
      <c r="E2314" s="291" t="str">
        <f t="shared" si="105"/>
        <v>、8629　その他の郵便局受託業</v>
      </c>
      <c r="F2314" s="291"/>
    </row>
    <row r="2315" spans="1:6" ht="23.25" hidden="1" customHeight="1">
      <c r="A2315" s="29" t="s">
        <v>334</v>
      </c>
      <c r="B2315" s="291"/>
      <c r="C2315" s="29" t="str">
        <f t="shared" si="103"/>
        <v/>
      </c>
      <c r="D2315" s="29" t="str">
        <f t="shared" si="104"/>
        <v/>
      </c>
      <c r="E2315" s="291"/>
      <c r="F2315" s="291"/>
    </row>
    <row r="2316" spans="1:6" ht="23.25" hidden="1" customHeight="1">
      <c r="A2316" s="29" t="s">
        <v>334</v>
      </c>
      <c r="B2316" s="302" t="s">
        <v>2301</v>
      </c>
      <c r="C2316" s="29" t="str">
        <f t="shared" si="103"/>
        <v>協同組合（他に分類されないもの）</v>
      </c>
      <c r="D2316" s="29" t="str">
        <f t="shared" si="104"/>
        <v>協同組合（他に分類されないもの）</v>
      </c>
      <c r="E2316" s="291" t="str">
        <f t="shared" si="105"/>
        <v>、協同組合（他に分類されないもの）</v>
      </c>
      <c r="F2316" s="291"/>
    </row>
    <row r="2317" spans="1:6" ht="23.25" hidden="1" customHeight="1">
      <c r="A2317" s="29" t="s">
        <v>334</v>
      </c>
      <c r="B2317" s="291"/>
      <c r="C2317" s="29" t="str">
        <f t="shared" si="103"/>
        <v/>
      </c>
      <c r="D2317" s="29" t="str">
        <f t="shared" si="104"/>
        <v/>
      </c>
      <c r="E2317" s="291"/>
      <c r="F2317" s="291"/>
    </row>
    <row r="2318" spans="1:6" ht="23.25" hidden="1" customHeight="1">
      <c r="A2318" s="29" t="s">
        <v>334</v>
      </c>
      <c r="B2318" s="303" t="s">
        <v>2302</v>
      </c>
      <c r="C2318" s="294"/>
      <c r="D2318" s="294" t="str">
        <f t="shared" si="104"/>
        <v/>
      </c>
      <c r="E2318" s="296"/>
      <c r="F2318" s="296" t="str">
        <f>E2318&amp;E2319&amp;E2320&amp;E2321&amp;E2322&amp;E2323&amp;E2324&amp;E2325&amp;E2326</f>
        <v>、8701　管理，補助的経済活動を行う事業所（87協同組合）、8711　農業協同組合（他に分類されないもの）、8712　漁業協同組合（他に分類されないもの）、8713　水産加工業協同組合（他に分類されないもの）、8714　森林組合（他に分類されないもの）、8721　事業協同組合（他に分類されないもの）</v>
      </c>
    </row>
    <row r="2319" spans="1:6" ht="23.25" hidden="1" customHeight="1">
      <c r="A2319" s="29" t="s">
        <v>334</v>
      </c>
      <c r="B2319" s="302" t="s">
        <v>2303</v>
      </c>
      <c r="C2319" s="29" t="str">
        <f t="shared" si="103"/>
        <v>8701　　管理，補助的経済活動を行う事業所（87協同組合）</v>
      </c>
      <c r="D2319" s="29" t="str">
        <f t="shared" si="104"/>
        <v>8701　管理，補助的経済活動を行う事業所（87協同組合）</v>
      </c>
      <c r="E2319" s="291" t="str">
        <f t="shared" si="105"/>
        <v>、8701　管理，補助的経済活動を行う事業所（87協同組合）</v>
      </c>
      <c r="F2319" s="291"/>
    </row>
    <row r="2320" spans="1:6" ht="23.25" hidden="1" customHeight="1">
      <c r="A2320" s="29" t="s">
        <v>334</v>
      </c>
      <c r="B2320" s="302" t="s">
        <v>2304</v>
      </c>
      <c r="D2320" s="29" t="str">
        <f t="shared" si="104"/>
        <v/>
      </c>
      <c r="E2320" s="291"/>
      <c r="F2320" s="291"/>
    </row>
    <row r="2321" spans="1:6" ht="23.25" hidden="1" customHeight="1">
      <c r="A2321" s="29" t="s">
        <v>334</v>
      </c>
      <c r="B2321" s="302" t="s">
        <v>2305</v>
      </c>
      <c r="C2321" s="29" t="str">
        <f t="shared" si="103"/>
        <v>8711　　農業協同組合（他に分類されないもの）</v>
      </c>
      <c r="D2321" s="29" t="str">
        <f t="shared" si="104"/>
        <v>8711　農業協同組合（他に分類されないもの）</v>
      </c>
      <c r="E2321" s="291" t="str">
        <f t="shared" si="105"/>
        <v>、8711　農業協同組合（他に分類されないもの）</v>
      </c>
      <c r="F2321" s="291"/>
    </row>
    <row r="2322" spans="1:6" ht="23.25" hidden="1" customHeight="1">
      <c r="A2322" s="29" t="s">
        <v>334</v>
      </c>
      <c r="B2322" s="302" t="s">
        <v>2306</v>
      </c>
      <c r="C2322" s="29" t="str">
        <f t="shared" si="103"/>
        <v>8712　　漁業協同組合（他に分類されないもの）</v>
      </c>
      <c r="D2322" s="29" t="str">
        <f t="shared" si="104"/>
        <v>8712　漁業協同組合（他に分類されないもの）</v>
      </c>
      <c r="E2322" s="291" t="str">
        <f t="shared" si="105"/>
        <v>、8712　漁業協同組合（他に分類されないもの）</v>
      </c>
      <c r="F2322" s="291"/>
    </row>
    <row r="2323" spans="1:6" ht="23.25" hidden="1" customHeight="1">
      <c r="A2323" s="29" t="s">
        <v>334</v>
      </c>
      <c r="B2323" s="302" t="s">
        <v>2307</v>
      </c>
      <c r="C2323" s="29" t="str">
        <f t="shared" si="103"/>
        <v>8713　　水産加工業協同組合（他に分類されないもの）</v>
      </c>
      <c r="D2323" s="29" t="str">
        <f t="shared" si="104"/>
        <v>8713　水産加工業協同組合（他に分類されないもの）</v>
      </c>
      <c r="E2323" s="291" t="str">
        <f t="shared" si="105"/>
        <v>、8713　水産加工業協同組合（他に分類されないもの）</v>
      </c>
      <c r="F2323" s="291"/>
    </row>
    <row r="2324" spans="1:6" ht="23.25" hidden="1" customHeight="1">
      <c r="A2324" s="29" t="s">
        <v>334</v>
      </c>
      <c r="B2324" s="302" t="s">
        <v>2308</v>
      </c>
      <c r="C2324" s="29" t="str">
        <f t="shared" si="103"/>
        <v>8714　　森林組合（他に分類されないもの）</v>
      </c>
      <c r="D2324" s="29" t="str">
        <f t="shared" si="104"/>
        <v>8714　森林組合（他に分類されないもの）</v>
      </c>
      <c r="E2324" s="291" t="str">
        <f t="shared" si="105"/>
        <v>、8714　森林組合（他に分類されないもの）</v>
      </c>
      <c r="F2324" s="291"/>
    </row>
    <row r="2325" spans="1:6" ht="23.25" hidden="1" customHeight="1">
      <c r="A2325" s="29" t="s">
        <v>334</v>
      </c>
      <c r="B2325" s="302" t="s">
        <v>2309</v>
      </c>
      <c r="D2325" s="29" t="str">
        <f t="shared" si="104"/>
        <v/>
      </c>
      <c r="E2325" s="291"/>
      <c r="F2325" s="291"/>
    </row>
    <row r="2326" spans="1:6" ht="23.25" hidden="1" customHeight="1">
      <c r="A2326" s="29" t="s">
        <v>334</v>
      </c>
      <c r="B2326" s="302" t="s">
        <v>2310</v>
      </c>
      <c r="C2326" s="29" t="str">
        <f t="shared" si="103"/>
        <v>8721　　事業協同組合（他に分類されないもの）</v>
      </c>
      <c r="D2326" s="29" t="str">
        <f t="shared" si="104"/>
        <v>8721　事業協同組合（他に分類されないもの）</v>
      </c>
      <c r="E2326" s="291" t="str">
        <f t="shared" si="105"/>
        <v>、8721　事業協同組合（他に分類されないもの）</v>
      </c>
      <c r="F2326" s="291"/>
    </row>
    <row r="2327" spans="1:6" ht="23.25" hidden="1" customHeight="1">
      <c r="A2327" s="29" t="s">
        <v>334</v>
      </c>
      <c r="B2327" s="291"/>
      <c r="C2327" s="29" t="str">
        <f t="shared" si="103"/>
        <v/>
      </c>
      <c r="D2327" s="29" t="str">
        <f t="shared" si="104"/>
        <v/>
      </c>
      <c r="E2327" s="291"/>
      <c r="F2327" s="291"/>
    </row>
    <row r="2328" spans="1:6" ht="23.25" hidden="1" customHeight="1">
      <c r="A2328" s="29" t="s">
        <v>334</v>
      </c>
      <c r="B2328" s="300" t="s">
        <v>379</v>
      </c>
      <c r="D2328" s="29" t="str">
        <f t="shared" si="104"/>
        <v/>
      </c>
      <c r="E2328" s="291"/>
      <c r="F2328" s="291"/>
    </row>
    <row r="2329" spans="1:6" ht="23.25" hidden="1" customHeight="1">
      <c r="A2329" s="29" t="s">
        <v>334</v>
      </c>
      <c r="B2329" s="301"/>
      <c r="C2329" s="29" t="str">
        <f t="shared" si="103"/>
        <v/>
      </c>
      <c r="D2329" s="29" t="str">
        <f t="shared" si="104"/>
        <v/>
      </c>
      <c r="E2329" s="291"/>
      <c r="F2329" s="291"/>
    </row>
    <row r="2330" spans="1:6" ht="23.25" hidden="1" customHeight="1">
      <c r="A2330" s="29" t="s">
        <v>334</v>
      </c>
      <c r="B2330" s="301"/>
      <c r="C2330" s="29" t="str">
        <f t="shared" si="103"/>
        <v/>
      </c>
      <c r="D2330" s="29" t="str">
        <f t="shared" si="104"/>
        <v/>
      </c>
      <c r="E2330" s="291"/>
      <c r="F2330" s="291"/>
    </row>
    <row r="2331" spans="1:6" ht="23.25" hidden="1" customHeight="1">
      <c r="A2331" s="29" t="s">
        <v>334</v>
      </c>
      <c r="B2331" s="290" t="s">
        <v>2311</v>
      </c>
      <c r="C2331" s="29" t="str">
        <f t="shared" si="103"/>
        <v>サービス業（他に分類されないもの） （詳細：PDF形式）</v>
      </c>
      <c r="D2331" s="29" t="str">
        <f t="shared" si="104"/>
        <v>サービス業（他に分類されないもの） （詳細：PDF形式）</v>
      </c>
      <c r="E2331" s="291" t="str">
        <f t="shared" si="105"/>
        <v>、サービス業（他に分類されないもの） （詳細：PDF形式）</v>
      </c>
      <c r="F2331" s="291"/>
    </row>
    <row r="2332" spans="1:6" ht="23.25" hidden="1" customHeight="1">
      <c r="A2332" s="29" t="s">
        <v>334</v>
      </c>
      <c r="B2332" s="291"/>
      <c r="C2332" s="29" t="str">
        <f t="shared" si="103"/>
        <v/>
      </c>
      <c r="D2332" s="29" t="str">
        <f t="shared" si="104"/>
        <v/>
      </c>
      <c r="E2332" s="291"/>
      <c r="F2332" s="291"/>
    </row>
    <row r="2333" spans="1:6" ht="23.25" hidden="1" customHeight="1">
      <c r="A2333" s="29" t="s">
        <v>334</v>
      </c>
      <c r="B2333" s="302" t="s">
        <v>2312</v>
      </c>
      <c r="C2333" s="29" t="str">
        <f t="shared" si="103"/>
        <v>廃棄物処理業</v>
      </c>
      <c r="D2333" s="29" t="str">
        <f t="shared" si="104"/>
        <v>廃棄物処理業</v>
      </c>
      <c r="E2333" s="291" t="str">
        <f t="shared" si="105"/>
        <v>、廃棄物処理業</v>
      </c>
      <c r="F2333" s="291"/>
    </row>
    <row r="2334" spans="1:6" ht="23.25" hidden="1" customHeight="1">
      <c r="A2334" s="29" t="s">
        <v>334</v>
      </c>
      <c r="B2334" s="291"/>
      <c r="C2334" s="29" t="str">
        <f t="shared" si="103"/>
        <v/>
      </c>
      <c r="D2334" s="29" t="str">
        <f t="shared" si="104"/>
        <v/>
      </c>
      <c r="E2334" s="291"/>
      <c r="F2334" s="291"/>
    </row>
    <row r="2335" spans="1:6" ht="23.25" hidden="1" customHeight="1">
      <c r="A2335" s="29" t="s">
        <v>334</v>
      </c>
      <c r="B2335" s="303" t="s">
        <v>2313</v>
      </c>
      <c r="C2335" s="294"/>
      <c r="D2335" s="294" t="str">
        <f t="shared" si="104"/>
        <v/>
      </c>
      <c r="E2335" s="296"/>
      <c r="F2335" s="296" t="str">
        <f>E2335&amp;E2336&amp;E2337&amp;E2338&amp;E2339&amp;E2340&amp;E2341&amp;E2342&amp;E2343&amp;E2344&amp;E2345&amp;E2346&amp;E2347&amp;E2348&amp;E2349&amp;E2350&amp;E2351&amp;E2352&amp;E2353</f>
        <v>、8800　主として管理事務を行う本社等（88廃棄物処理業）、8809　その他の管理，補助的経済活動を行う事業所（88廃棄物処理業）、8811　し尿収集運搬業、8812　し尿処分業、8813　浄化槽清掃業、8814　浄化槽保守点検業、8815　ごみ収集運搬業、8816　ごみ処分業、8817　清掃事務所、8821　産業廃棄物収集運搬業、8822　産業廃棄物処分業、8823　特別管理産業廃棄物収集運搬業、8824　特別管理産業廃棄物処分業、8891　死亡獣畜取扱業、8899　他に分類されない廃棄物処理業</v>
      </c>
    </row>
    <row r="2336" spans="1:6" ht="23.25" hidden="1" customHeight="1">
      <c r="A2336" s="29" t="s">
        <v>334</v>
      </c>
      <c r="B2336" s="302" t="s">
        <v>2314</v>
      </c>
      <c r="C2336" s="29" t="str">
        <f t="shared" si="103"/>
        <v>8800　　主として管理事務を行う本社等（88廃棄物処理業）</v>
      </c>
      <c r="D2336" s="29" t="str">
        <f t="shared" si="104"/>
        <v>8800　主として管理事務を行う本社等（88廃棄物処理業）</v>
      </c>
      <c r="E2336" s="291" t="str">
        <f t="shared" si="105"/>
        <v>、8800　主として管理事務を行う本社等（88廃棄物処理業）</v>
      </c>
      <c r="F2336" s="291"/>
    </row>
    <row r="2337" spans="1:6" ht="23.25" hidden="1" customHeight="1">
      <c r="A2337" s="29" t="s">
        <v>334</v>
      </c>
      <c r="B2337" s="302" t="s">
        <v>2315</v>
      </c>
      <c r="C2337" s="29" t="str">
        <f t="shared" si="103"/>
        <v>8809　　その他の管理，補助的経済活動を行う事業所（88廃棄物処理業）</v>
      </c>
      <c r="D2337" s="29" t="str">
        <f t="shared" si="104"/>
        <v>8809　その他の管理，補助的経済活動を行う事業所（88廃棄物処理業）</v>
      </c>
      <c r="E2337" s="291" t="str">
        <f t="shared" si="105"/>
        <v>、8809　その他の管理，補助的経済活動を行う事業所（88廃棄物処理業）</v>
      </c>
      <c r="F2337" s="291"/>
    </row>
    <row r="2338" spans="1:6" ht="23.25" hidden="1" customHeight="1">
      <c r="A2338" s="29" t="s">
        <v>334</v>
      </c>
      <c r="B2338" s="302" t="s">
        <v>2316</v>
      </c>
      <c r="D2338" s="29" t="str">
        <f t="shared" si="104"/>
        <v/>
      </c>
      <c r="E2338" s="291"/>
      <c r="F2338" s="291"/>
    </row>
    <row r="2339" spans="1:6" ht="23.25" hidden="1" customHeight="1">
      <c r="A2339" s="29" t="s">
        <v>334</v>
      </c>
      <c r="B2339" s="302" t="s">
        <v>2317</v>
      </c>
      <c r="C2339" s="29" t="str">
        <f t="shared" si="103"/>
        <v>8811　　し尿収集運搬業</v>
      </c>
      <c r="D2339" s="29" t="str">
        <f t="shared" si="104"/>
        <v>8811　し尿収集運搬業</v>
      </c>
      <c r="E2339" s="291" t="str">
        <f t="shared" si="105"/>
        <v>、8811　し尿収集運搬業</v>
      </c>
      <c r="F2339" s="291"/>
    </row>
    <row r="2340" spans="1:6" ht="23.25" hidden="1" customHeight="1">
      <c r="A2340" s="29" t="s">
        <v>334</v>
      </c>
      <c r="B2340" s="302" t="s">
        <v>2318</v>
      </c>
      <c r="C2340" s="29" t="str">
        <f t="shared" si="103"/>
        <v>8812　　し尿処分業</v>
      </c>
      <c r="D2340" s="29" t="str">
        <f t="shared" si="104"/>
        <v>8812　し尿処分業</v>
      </c>
      <c r="E2340" s="291" t="str">
        <f t="shared" si="105"/>
        <v>、8812　し尿処分業</v>
      </c>
      <c r="F2340" s="291"/>
    </row>
    <row r="2341" spans="1:6" ht="23.25" hidden="1" customHeight="1">
      <c r="A2341" s="29" t="s">
        <v>334</v>
      </c>
      <c r="B2341" s="302" t="s">
        <v>2319</v>
      </c>
      <c r="C2341" s="29" t="str">
        <f t="shared" si="103"/>
        <v>8813　　浄化槽清掃業</v>
      </c>
      <c r="D2341" s="29" t="str">
        <f t="shared" si="104"/>
        <v>8813　浄化槽清掃業</v>
      </c>
      <c r="E2341" s="291" t="str">
        <f t="shared" si="105"/>
        <v>、8813　浄化槽清掃業</v>
      </c>
      <c r="F2341" s="291"/>
    </row>
    <row r="2342" spans="1:6" ht="23.25" hidden="1" customHeight="1">
      <c r="A2342" s="29" t="s">
        <v>334</v>
      </c>
      <c r="B2342" s="302" t="s">
        <v>2320</v>
      </c>
      <c r="C2342" s="29" t="str">
        <f t="shared" si="103"/>
        <v>8814　　浄化槽保守点検業</v>
      </c>
      <c r="D2342" s="29" t="str">
        <f t="shared" si="104"/>
        <v>8814　浄化槽保守点検業</v>
      </c>
      <c r="E2342" s="291" t="str">
        <f t="shared" si="105"/>
        <v>、8814　浄化槽保守点検業</v>
      </c>
      <c r="F2342" s="291"/>
    </row>
    <row r="2343" spans="1:6" ht="23.25" hidden="1" customHeight="1">
      <c r="A2343" s="29" t="s">
        <v>334</v>
      </c>
      <c r="B2343" s="302" t="s">
        <v>2321</v>
      </c>
      <c r="C2343" s="29" t="str">
        <f t="shared" si="103"/>
        <v>8815　　ごみ収集運搬業</v>
      </c>
      <c r="D2343" s="29" t="str">
        <f t="shared" si="104"/>
        <v>8815　ごみ収集運搬業</v>
      </c>
      <c r="E2343" s="291" t="str">
        <f t="shared" si="105"/>
        <v>、8815　ごみ収集運搬業</v>
      </c>
      <c r="F2343" s="291"/>
    </row>
    <row r="2344" spans="1:6" ht="23.25" hidden="1" customHeight="1">
      <c r="A2344" s="29" t="s">
        <v>334</v>
      </c>
      <c r="B2344" s="302" t="s">
        <v>2322</v>
      </c>
      <c r="C2344" s="29" t="str">
        <f t="shared" si="103"/>
        <v>8816　　ごみ処分業</v>
      </c>
      <c r="D2344" s="29" t="str">
        <f t="shared" si="104"/>
        <v>8816　ごみ処分業</v>
      </c>
      <c r="E2344" s="291" t="str">
        <f t="shared" si="105"/>
        <v>、8816　ごみ処分業</v>
      </c>
      <c r="F2344" s="291"/>
    </row>
    <row r="2345" spans="1:6" ht="23.25" hidden="1" customHeight="1">
      <c r="A2345" s="29" t="s">
        <v>334</v>
      </c>
      <c r="B2345" s="302" t="s">
        <v>2323</v>
      </c>
      <c r="C2345" s="29" t="str">
        <f t="shared" si="103"/>
        <v>8817　　清掃事務所</v>
      </c>
      <c r="D2345" s="29" t="str">
        <f t="shared" si="104"/>
        <v>8817　清掃事務所</v>
      </c>
      <c r="E2345" s="291" t="str">
        <f t="shared" si="105"/>
        <v>、8817　清掃事務所</v>
      </c>
      <c r="F2345" s="291"/>
    </row>
    <row r="2346" spans="1:6" ht="23.25" hidden="1" customHeight="1">
      <c r="A2346" s="29" t="s">
        <v>334</v>
      </c>
      <c r="B2346" s="302" t="s">
        <v>2324</v>
      </c>
      <c r="D2346" s="29" t="str">
        <f t="shared" si="104"/>
        <v/>
      </c>
      <c r="E2346" s="291"/>
      <c r="F2346" s="291"/>
    </row>
    <row r="2347" spans="1:6" ht="23.25" hidden="1" customHeight="1">
      <c r="A2347" s="29" t="s">
        <v>334</v>
      </c>
      <c r="B2347" s="302" t="s">
        <v>2325</v>
      </c>
      <c r="C2347" s="29" t="str">
        <f t="shared" si="103"/>
        <v>8821　　産業廃棄物収集運搬業</v>
      </c>
      <c r="D2347" s="29" t="str">
        <f t="shared" si="104"/>
        <v>8821　産業廃棄物収集運搬業</v>
      </c>
      <c r="E2347" s="291" t="str">
        <f t="shared" si="105"/>
        <v>、8821　産業廃棄物収集運搬業</v>
      </c>
      <c r="F2347" s="291"/>
    </row>
    <row r="2348" spans="1:6" ht="23.25" hidden="1" customHeight="1">
      <c r="A2348" s="29" t="s">
        <v>334</v>
      </c>
      <c r="B2348" s="302" t="s">
        <v>2326</v>
      </c>
      <c r="C2348" s="29" t="str">
        <f t="shared" si="103"/>
        <v>8822　　産業廃棄物処分業</v>
      </c>
      <c r="D2348" s="29" t="str">
        <f t="shared" si="104"/>
        <v>8822　産業廃棄物処分業</v>
      </c>
      <c r="E2348" s="291" t="str">
        <f t="shared" si="105"/>
        <v>、8822　産業廃棄物処分業</v>
      </c>
      <c r="F2348" s="291"/>
    </row>
    <row r="2349" spans="1:6" ht="23.25" hidden="1" customHeight="1">
      <c r="A2349" s="29" t="s">
        <v>334</v>
      </c>
      <c r="B2349" s="302" t="s">
        <v>2327</v>
      </c>
      <c r="C2349" s="29" t="str">
        <f t="shared" si="103"/>
        <v>8823　　特別管理産業廃棄物収集運搬業</v>
      </c>
      <c r="D2349" s="29" t="str">
        <f t="shared" si="104"/>
        <v>8823　特別管理産業廃棄物収集運搬業</v>
      </c>
      <c r="E2349" s="291" t="str">
        <f t="shared" si="105"/>
        <v>、8823　特別管理産業廃棄物収集運搬業</v>
      </c>
      <c r="F2349" s="291"/>
    </row>
    <row r="2350" spans="1:6" ht="23.25" hidden="1" customHeight="1">
      <c r="A2350" s="29" t="s">
        <v>334</v>
      </c>
      <c r="B2350" s="302" t="s">
        <v>2328</v>
      </c>
      <c r="C2350" s="29" t="str">
        <f t="shared" si="103"/>
        <v>8824　　特別管理産業廃棄物処分業</v>
      </c>
      <c r="D2350" s="29" t="str">
        <f t="shared" si="104"/>
        <v>8824　特別管理産業廃棄物処分業</v>
      </c>
      <c r="E2350" s="291" t="str">
        <f t="shared" si="105"/>
        <v>、8824　特別管理産業廃棄物処分業</v>
      </c>
      <c r="F2350" s="291"/>
    </row>
    <row r="2351" spans="1:6" ht="23.25" hidden="1" customHeight="1">
      <c r="A2351" s="29" t="s">
        <v>334</v>
      </c>
      <c r="B2351" s="302" t="s">
        <v>2329</v>
      </c>
      <c r="D2351" s="29" t="str">
        <f t="shared" si="104"/>
        <v/>
      </c>
      <c r="E2351" s="291"/>
      <c r="F2351" s="291"/>
    </row>
    <row r="2352" spans="1:6" ht="23.25" hidden="1" customHeight="1">
      <c r="A2352" s="29" t="s">
        <v>334</v>
      </c>
      <c r="B2352" s="302" t="s">
        <v>2330</v>
      </c>
      <c r="C2352" s="29" t="str">
        <f t="shared" si="103"/>
        <v>8891　　死亡獣畜取扱業</v>
      </c>
      <c r="D2352" s="29" t="str">
        <f t="shared" si="104"/>
        <v>8891　死亡獣畜取扱業</v>
      </c>
      <c r="E2352" s="291" t="str">
        <f t="shared" si="105"/>
        <v>、8891　死亡獣畜取扱業</v>
      </c>
      <c r="F2352" s="291"/>
    </row>
    <row r="2353" spans="1:6" ht="23.25" hidden="1" customHeight="1">
      <c r="A2353" s="29" t="s">
        <v>334</v>
      </c>
      <c r="B2353" s="302" t="s">
        <v>2331</v>
      </c>
      <c r="C2353" s="29" t="str">
        <f t="shared" si="103"/>
        <v>8899　　他に分類されない廃棄物処理業</v>
      </c>
      <c r="D2353" s="29" t="str">
        <f t="shared" si="104"/>
        <v>8899　他に分類されない廃棄物処理業</v>
      </c>
      <c r="E2353" s="291" t="str">
        <f t="shared" si="105"/>
        <v>、8899　他に分類されない廃棄物処理業</v>
      </c>
      <c r="F2353" s="291"/>
    </row>
    <row r="2354" spans="1:6" ht="23.25" hidden="1" customHeight="1">
      <c r="A2354" s="29" t="s">
        <v>334</v>
      </c>
      <c r="B2354" s="291"/>
      <c r="C2354" s="29" t="str">
        <f t="shared" si="103"/>
        <v/>
      </c>
      <c r="D2354" s="29" t="str">
        <f t="shared" si="104"/>
        <v/>
      </c>
      <c r="E2354" s="291"/>
      <c r="F2354" s="291"/>
    </row>
    <row r="2355" spans="1:6" ht="23.25" hidden="1" customHeight="1">
      <c r="A2355" s="29" t="s">
        <v>334</v>
      </c>
      <c r="B2355" s="302" t="s">
        <v>2332</v>
      </c>
      <c r="C2355" s="29" t="str">
        <f t="shared" si="103"/>
        <v>自動車整備業</v>
      </c>
      <c r="D2355" s="29" t="str">
        <f t="shared" si="104"/>
        <v>自動車整備業</v>
      </c>
      <c r="E2355" s="291" t="str">
        <f t="shared" si="105"/>
        <v>、自動車整備業</v>
      </c>
      <c r="F2355" s="291"/>
    </row>
    <row r="2356" spans="1:6" ht="23.25" hidden="1" customHeight="1">
      <c r="A2356" s="29" t="s">
        <v>334</v>
      </c>
      <c r="B2356" s="291"/>
      <c r="C2356" s="29" t="str">
        <f t="shared" si="103"/>
        <v/>
      </c>
      <c r="D2356" s="29" t="str">
        <f t="shared" si="104"/>
        <v/>
      </c>
      <c r="E2356" s="291"/>
      <c r="F2356" s="291"/>
    </row>
    <row r="2357" spans="1:6" ht="23.25" hidden="1" customHeight="1">
      <c r="A2357" s="29" t="s">
        <v>334</v>
      </c>
      <c r="B2357" s="303" t="s">
        <v>2333</v>
      </c>
      <c r="C2357" s="294"/>
      <c r="D2357" s="294" t="str">
        <f t="shared" ref="D2357:D2420" si="106">TRIM(C2357)</f>
        <v/>
      </c>
      <c r="E2357" s="296"/>
      <c r="F2357" s="296" t="str">
        <f>E2357&amp;E2358&amp;E2359&amp;E2360&amp;E2361</f>
        <v>、8901　管理，補助的経済活動を行う事業所（89自動車整備業）、8911　自動車一般整備業、8919　その他の自動車整備業</v>
      </c>
    </row>
    <row r="2358" spans="1:6" ht="23.25" hidden="1" customHeight="1">
      <c r="A2358" s="29" t="s">
        <v>334</v>
      </c>
      <c r="B2358" s="302" t="s">
        <v>2334</v>
      </c>
      <c r="C2358" s="29" t="str">
        <f t="shared" ref="C2358:C2420" si="107">MID(B2358,7,50)</f>
        <v>8901　　管理，補助的経済活動を行う事業所（89自動車整備業）</v>
      </c>
      <c r="D2358" s="29" t="str">
        <f t="shared" si="106"/>
        <v>8901　管理，補助的経済活動を行う事業所（89自動車整備業）</v>
      </c>
      <c r="E2358" s="291" t="str">
        <f t="shared" si="105"/>
        <v>、8901　管理，補助的経済活動を行う事業所（89自動車整備業）</v>
      </c>
      <c r="F2358" s="291"/>
    </row>
    <row r="2359" spans="1:6" ht="23.25" hidden="1" customHeight="1">
      <c r="A2359" s="29" t="s">
        <v>334</v>
      </c>
      <c r="B2359" s="302" t="s">
        <v>2335</v>
      </c>
      <c r="D2359" s="29" t="str">
        <f t="shared" si="106"/>
        <v/>
      </c>
      <c r="E2359" s="291"/>
      <c r="F2359" s="291"/>
    </row>
    <row r="2360" spans="1:6" ht="23.25" hidden="1" customHeight="1">
      <c r="A2360" s="29" t="s">
        <v>334</v>
      </c>
      <c r="B2360" s="302" t="s">
        <v>2336</v>
      </c>
      <c r="C2360" s="29" t="str">
        <f t="shared" si="107"/>
        <v>8911　　自動車一般整備業</v>
      </c>
      <c r="D2360" s="29" t="str">
        <f t="shared" si="106"/>
        <v>8911　自動車一般整備業</v>
      </c>
      <c r="E2360" s="291" t="str">
        <f t="shared" si="105"/>
        <v>、8911　自動車一般整備業</v>
      </c>
      <c r="F2360" s="291"/>
    </row>
    <row r="2361" spans="1:6" ht="23.25" hidden="1" customHeight="1">
      <c r="A2361" s="29" t="s">
        <v>334</v>
      </c>
      <c r="B2361" s="302" t="s">
        <v>2337</v>
      </c>
      <c r="C2361" s="29" t="str">
        <f t="shared" si="107"/>
        <v>8919　　その他の自動車整備業</v>
      </c>
      <c r="D2361" s="29" t="str">
        <f t="shared" si="106"/>
        <v>8919　その他の自動車整備業</v>
      </c>
      <c r="E2361" s="291" t="str">
        <f t="shared" si="105"/>
        <v>、8919　その他の自動車整備業</v>
      </c>
      <c r="F2361" s="291"/>
    </row>
    <row r="2362" spans="1:6" ht="23.25" hidden="1" customHeight="1">
      <c r="A2362" s="29" t="s">
        <v>334</v>
      </c>
      <c r="B2362" s="291"/>
      <c r="C2362" s="29" t="str">
        <f t="shared" si="107"/>
        <v/>
      </c>
      <c r="D2362" s="29" t="str">
        <f t="shared" si="106"/>
        <v/>
      </c>
      <c r="E2362" s="291"/>
      <c r="F2362" s="291"/>
    </row>
    <row r="2363" spans="1:6" ht="23.25" hidden="1" customHeight="1">
      <c r="A2363" s="29" t="s">
        <v>334</v>
      </c>
      <c r="B2363" s="302" t="s">
        <v>2338</v>
      </c>
      <c r="C2363" s="29" t="str">
        <f t="shared" si="107"/>
        <v>機械等修理業（別掲を除く）</v>
      </c>
      <c r="D2363" s="29" t="str">
        <f t="shared" si="106"/>
        <v>機械等修理業（別掲を除く）</v>
      </c>
      <c r="E2363" s="291" t="str">
        <f t="shared" si="105"/>
        <v>、機械等修理業（別掲を除く）</v>
      </c>
      <c r="F2363" s="291"/>
    </row>
    <row r="2364" spans="1:6" ht="23.25" hidden="1" customHeight="1">
      <c r="A2364" s="29" t="s">
        <v>334</v>
      </c>
      <c r="B2364" s="291"/>
      <c r="C2364" s="29" t="str">
        <f t="shared" si="107"/>
        <v/>
      </c>
      <c r="D2364" s="29" t="str">
        <f t="shared" si="106"/>
        <v/>
      </c>
      <c r="E2364" s="291"/>
      <c r="F2364" s="291"/>
    </row>
    <row r="2365" spans="1:6" ht="23.25" hidden="1" customHeight="1">
      <c r="A2365" s="29" t="s">
        <v>334</v>
      </c>
      <c r="B2365" s="303" t="s">
        <v>2339</v>
      </c>
      <c r="C2365" s="294"/>
      <c r="D2365" s="294" t="str">
        <f t="shared" si="106"/>
        <v/>
      </c>
      <c r="E2365" s="296"/>
      <c r="F2365" s="296" t="str">
        <f>E2365&amp;E2366&amp;E2367&amp;E2368&amp;E2369&amp;E2370&amp;E2371&amp;E2372&amp;E2373&amp;E2374&amp;E2375&amp;E2376&amp;E2377&amp;E2378&amp;E2379&amp;E2380</f>
        <v>、9000　主として管理事務を行う本社等（90機械等修理業）、9009　その他の管理，補助的経済活動を行う事業所（90機械等修理業）、9011　一般機械修理業（建設・鉱山機械を除く）、9012　建設・鉱山機械整備業、9021　電気機械器具修理業、9031　表具業、9091　家具修理業、9092　時計修理業、9093　履物修理業、9094　かじ業、9099　他に分類されない修理業</v>
      </c>
    </row>
    <row r="2366" spans="1:6" ht="23.25" hidden="1" customHeight="1">
      <c r="A2366" s="29" t="s">
        <v>334</v>
      </c>
      <c r="B2366" s="302" t="s">
        <v>2340</v>
      </c>
      <c r="C2366" s="29" t="str">
        <f t="shared" si="107"/>
        <v>9000　　主として管理事務を行う本社等（90機械等修理業）</v>
      </c>
      <c r="D2366" s="29" t="str">
        <f t="shared" si="106"/>
        <v>9000　主として管理事務を行う本社等（90機械等修理業）</v>
      </c>
      <c r="E2366" s="291" t="str">
        <f t="shared" si="105"/>
        <v>、9000　主として管理事務を行う本社等（90機械等修理業）</v>
      </c>
      <c r="F2366" s="291"/>
    </row>
    <row r="2367" spans="1:6" ht="23.25" hidden="1" customHeight="1">
      <c r="A2367" s="29" t="s">
        <v>334</v>
      </c>
      <c r="B2367" s="302" t="s">
        <v>2341</v>
      </c>
      <c r="C2367" s="29" t="str">
        <f t="shared" si="107"/>
        <v>9009　　その他の管理，補助的経済活動を行う事業所（90機械等修理業）</v>
      </c>
      <c r="D2367" s="29" t="str">
        <f t="shared" si="106"/>
        <v>9009　その他の管理，補助的経済活動を行う事業所（90機械等修理業）</v>
      </c>
      <c r="E2367" s="291" t="str">
        <f t="shared" si="105"/>
        <v>、9009　その他の管理，補助的経済活動を行う事業所（90機械等修理業）</v>
      </c>
      <c r="F2367" s="291"/>
    </row>
    <row r="2368" spans="1:6" ht="23.25" hidden="1" customHeight="1">
      <c r="A2368" s="29" t="s">
        <v>334</v>
      </c>
      <c r="B2368" s="302" t="s">
        <v>2342</v>
      </c>
      <c r="D2368" s="29" t="str">
        <f t="shared" si="106"/>
        <v/>
      </c>
      <c r="E2368" s="291"/>
      <c r="F2368" s="291"/>
    </row>
    <row r="2369" spans="1:6" ht="23.25" hidden="1" customHeight="1">
      <c r="A2369" s="29" t="s">
        <v>334</v>
      </c>
      <c r="B2369" s="302" t="s">
        <v>2343</v>
      </c>
      <c r="C2369" s="29" t="str">
        <f t="shared" si="107"/>
        <v>9011　　一般機械修理業（建設・鉱山機械を除く）</v>
      </c>
      <c r="D2369" s="29" t="str">
        <f t="shared" si="106"/>
        <v>9011　一般機械修理業（建設・鉱山機械を除く）</v>
      </c>
      <c r="E2369" s="291" t="str">
        <f t="shared" ref="E2369:E2430" si="108">A2369&amp;D2369</f>
        <v>、9011　一般機械修理業（建設・鉱山機械を除く）</v>
      </c>
      <c r="F2369" s="291"/>
    </row>
    <row r="2370" spans="1:6" ht="23.25" hidden="1" customHeight="1">
      <c r="A2370" s="29" t="s">
        <v>334</v>
      </c>
      <c r="B2370" s="302" t="s">
        <v>2344</v>
      </c>
      <c r="C2370" s="29" t="str">
        <f t="shared" si="107"/>
        <v>9012　　建設・鉱山機械整備業</v>
      </c>
      <c r="D2370" s="29" t="str">
        <f t="shared" si="106"/>
        <v>9012　建設・鉱山機械整備業</v>
      </c>
      <c r="E2370" s="291" t="str">
        <f t="shared" si="108"/>
        <v>、9012　建設・鉱山機械整備業</v>
      </c>
      <c r="F2370" s="291"/>
    </row>
    <row r="2371" spans="1:6" ht="23.25" hidden="1" customHeight="1">
      <c r="A2371" s="29" t="s">
        <v>334</v>
      </c>
      <c r="B2371" s="302" t="s">
        <v>2345</v>
      </c>
      <c r="D2371" s="29" t="str">
        <f t="shared" si="106"/>
        <v/>
      </c>
      <c r="E2371" s="291"/>
      <c r="F2371" s="291"/>
    </row>
    <row r="2372" spans="1:6" ht="23.25" hidden="1" customHeight="1">
      <c r="A2372" s="29" t="s">
        <v>334</v>
      </c>
      <c r="B2372" s="302" t="s">
        <v>2346</v>
      </c>
      <c r="C2372" s="29" t="str">
        <f t="shared" si="107"/>
        <v>9021　　電気機械器具修理業</v>
      </c>
      <c r="D2372" s="29" t="str">
        <f t="shared" si="106"/>
        <v>9021　電気機械器具修理業</v>
      </c>
      <c r="E2372" s="291" t="str">
        <f t="shared" si="108"/>
        <v>、9021　電気機械器具修理業</v>
      </c>
      <c r="F2372" s="291"/>
    </row>
    <row r="2373" spans="1:6" ht="23.25" hidden="1" customHeight="1">
      <c r="A2373" s="29" t="s">
        <v>334</v>
      </c>
      <c r="B2373" s="302" t="s">
        <v>2347</v>
      </c>
      <c r="D2373" s="29" t="str">
        <f t="shared" si="106"/>
        <v/>
      </c>
      <c r="E2373" s="291"/>
      <c r="F2373" s="291"/>
    </row>
    <row r="2374" spans="1:6" ht="23.25" hidden="1" customHeight="1">
      <c r="A2374" s="29" t="s">
        <v>334</v>
      </c>
      <c r="B2374" s="302" t="s">
        <v>2348</v>
      </c>
      <c r="C2374" s="29" t="str">
        <f t="shared" si="107"/>
        <v>9031　　表具業</v>
      </c>
      <c r="D2374" s="29" t="str">
        <f t="shared" si="106"/>
        <v>9031　表具業</v>
      </c>
      <c r="E2374" s="291" t="str">
        <f t="shared" si="108"/>
        <v>、9031　表具業</v>
      </c>
      <c r="F2374" s="291"/>
    </row>
    <row r="2375" spans="1:6" ht="23.25" hidden="1" customHeight="1">
      <c r="A2375" s="29" t="s">
        <v>334</v>
      </c>
      <c r="B2375" s="302" t="s">
        <v>2349</v>
      </c>
      <c r="D2375" s="29" t="str">
        <f t="shared" si="106"/>
        <v/>
      </c>
      <c r="E2375" s="291"/>
      <c r="F2375" s="291"/>
    </row>
    <row r="2376" spans="1:6" ht="23.25" hidden="1" customHeight="1">
      <c r="A2376" s="29" t="s">
        <v>334</v>
      </c>
      <c r="B2376" s="302" t="s">
        <v>2350</v>
      </c>
      <c r="C2376" s="29" t="str">
        <f t="shared" si="107"/>
        <v>9091　　家具修理業</v>
      </c>
      <c r="D2376" s="29" t="str">
        <f t="shared" si="106"/>
        <v>9091　家具修理業</v>
      </c>
      <c r="E2376" s="291" t="str">
        <f t="shared" si="108"/>
        <v>、9091　家具修理業</v>
      </c>
      <c r="F2376" s="291"/>
    </row>
    <row r="2377" spans="1:6" ht="23.25" hidden="1" customHeight="1">
      <c r="A2377" s="29" t="s">
        <v>334</v>
      </c>
      <c r="B2377" s="302" t="s">
        <v>2351</v>
      </c>
      <c r="C2377" s="29" t="str">
        <f t="shared" si="107"/>
        <v>9092　　時計修理業</v>
      </c>
      <c r="D2377" s="29" t="str">
        <f t="shared" si="106"/>
        <v>9092　時計修理業</v>
      </c>
      <c r="E2377" s="291" t="str">
        <f t="shared" si="108"/>
        <v>、9092　時計修理業</v>
      </c>
      <c r="F2377" s="291"/>
    </row>
    <row r="2378" spans="1:6" ht="23.25" hidden="1" customHeight="1">
      <c r="A2378" s="29" t="s">
        <v>334</v>
      </c>
      <c r="B2378" s="302" t="s">
        <v>2352</v>
      </c>
      <c r="C2378" s="29" t="str">
        <f t="shared" si="107"/>
        <v>9093　　履物修理業</v>
      </c>
      <c r="D2378" s="29" t="str">
        <f t="shared" si="106"/>
        <v>9093　履物修理業</v>
      </c>
      <c r="E2378" s="291" t="str">
        <f t="shared" si="108"/>
        <v>、9093　履物修理業</v>
      </c>
      <c r="F2378" s="291"/>
    </row>
    <row r="2379" spans="1:6" ht="23.25" hidden="1" customHeight="1">
      <c r="A2379" s="29" t="s">
        <v>334</v>
      </c>
      <c r="B2379" s="302" t="s">
        <v>2353</v>
      </c>
      <c r="C2379" s="29" t="str">
        <f t="shared" si="107"/>
        <v>9094　　かじ業</v>
      </c>
      <c r="D2379" s="29" t="str">
        <f t="shared" si="106"/>
        <v>9094　かじ業</v>
      </c>
      <c r="E2379" s="291" t="str">
        <f t="shared" si="108"/>
        <v>、9094　かじ業</v>
      </c>
      <c r="F2379" s="291"/>
    </row>
    <row r="2380" spans="1:6" ht="23.25" hidden="1" customHeight="1">
      <c r="A2380" s="29" t="s">
        <v>334</v>
      </c>
      <c r="B2380" s="302" t="s">
        <v>2354</v>
      </c>
      <c r="C2380" s="29" t="str">
        <f t="shared" si="107"/>
        <v>9099　　他に分類されない修理業</v>
      </c>
      <c r="D2380" s="29" t="str">
        <f t="shared" si="106"/>
        <v>9099　他に分類されない修理業</v>
      </c>
      <c r="E2380" s="291" t="str">
        <f t="shared" si="108"/>
        <v>、9099　他に分類されない修理業</v>
      </c>
      <c r="F2380" s="291"/>
    </row>
    <row r="2381" spans="1:6" ht="23.25" hidden="1" customHeight="1">
      <c r="A2381" s="29" t="s">
        <v>334</v>
      </c>
      <c r="B2381" s="291"/>
      <c r="C2381" s="29" t="str">
        <f t="shared" si="107"/>
        <v/>
      </c>
      <c r="D2381" s="29" t="str">
        <f t="shared" si="106"/>
        <v/>
      </c>
      <c r="E2381" s="291"/>
      <c r="F2381" s="291"/>
    </row>
    <row r="2382" spans="1:6" ht="23.25" hidden="1" customHeight="1">
      <c r="A2382" s="29" t="s">
        <v>334</v>
      </c>
      <c r="B2382" s="302" t="s">
        <v>2355</v>
      </c>
      <c r="C2382" s="29" t="str">
        <f t="shared" si="107"/>
        <v>職業紹介・労働者派遣業</v>
      </c>
      <c r="D2382" s="29" t="str">
        <f t="shared" si="106"/>
        <v>職業紹介・労働者派遣業</v>
      </c>
      <c r="E2382" s="291" t="str">
        <f t="shared" si="108"/>
        <v>、職業紹介・労働者派遣業</v>
      </c>
      <c r="F2382" s="291"/>
    </row>
    <row r="2383" spans="1:6" ht="23.25" hidden="1" customHeight="1">
      <c r="A2383" s="29" t="s">
        <v>334</v>
      </c>
      <c r="B2383" s="291"/>
      <c r="C2383" s="29" t="str">
        <f t="shared" si="107"/>
        <v/>
      </c>
      <c r="D2383" s="29" t="str">
        <f t="shared" si="106"/>
        <v/>
      </c>
      <c r="E2383" s="291"/>
      <c r="F2383" s="291"/>
    </row>
    <row r="2384" spans="1:6" ht="23.25" hidden="1" customHeight="1">
      <c r="A2384" s="29" t="s">
        <v>334</v>
      </c>
      <c r="B2384" s="303" t="s">
        <v>2356</v>
      </c>
      <c r="C2384" s="294"/>
      <c r="D2384" s="294" t="str">
        <f t="shared" si="106"/>
        <v/>
      </c>
      <c r="E2384" s="296"/>
      <c r="F2384" s="296" t="str">
        <f>E2384&amp;E2385&amp;E2386&amp;E2387&amp;E2388&amp;E2389&amp;E2390</f>
        <v>、9100　主として管理事務を行う本社等（91職業紹介・労働者派遣業）、9109　その他の管理，補助的経済活動を行う事業所（91職業紹介・労働者派遣業）、9111　職業紹介業、9121　労働者派遣業</v>
      </c>
    </row>
    <row r="2385" spans="1:6" ht="23.25" hidden="1" customHeight="1">
      <c r="A2385" s="29" t="s">
        <v>334</v>
      </c>
      <c r="B2385" s="302" t="s">
        <v>2357</v>
      </c>
      <c r="C2385" s="29" t="str">
        <f t="shared" si="107"/>
        <v>9100　　主として管理事務を行う本社等（91職業紹介・労働者派遣業）</v>
      </c>
      <c r="D2385" s="29" t="str">
        <f t="shared" si="106"/>
        <v>9100　主として管理事務を行う本社等（91職業紹介・労働者派遣業）</v>
      </c>
      <c r="E2385" s="291" t="str">
        <f t="shared" si="108"/>
        <v>、9100　主として管理事務を行う本社等（91職業紹介・労働者派遣業）</v>
      </c>
      <c r="F2385" s="291"/>
    </row>
    <row r="2386" spans="1:6" ht="23.25" hidden="1" customHeight="1">
      <c r="A2386" s="29" t="s">
        <v>334</v>
      </c>
      <c r="B2386" s="302" t="s">
        <v>2358</v>
      </c>
      <c r="C2386" s="29" t="str">
        <f t="shared" si="107"/>
        <v>9109　　その他の管理，補助的経済活動を行う事業所（91職業紹介・労働者派遣業）</v>
      </c>
      <c r="D2386" s="29" t="str">
        <f t="shared" si="106"/>
        <v>9109　その他の管理，補助的経済活動を行う事業所（91職業紹介・労働者派遣業）</v>
      </c>
      <c r="E2386" s="291" t="str">
        <f t="shared" si="108"/>
        <v>、9109　その他の管理，補助的経済活動を行う事業所（91職業紹介・労働者派遣業）</v>
      </c>
      <c r="F2386" s="291"/>
    </row>
    <row r="2387" spans="1:6" ht="23.25" hidden="1" customHeight="1">
      <c r="A2387" s="29" t="s">
        <v>334</v>
      </c>
      <c r="B2387" s="302" t="s">
        <v>2359</v>
      </c>
      <c r="D2387" s="29" t="str">
        <f t="shared" si="106"/>
        <v/>
      </c>
      <c r="E2387" s="291"/>
      <c r="F2387" s="291"/>
    </row>
    <row r="2388" spans="1:6" ht="23.25" hidden="1" customHeight="1">
      <c r="A2388" s="29" t="s">
        <v>334</v>
      </c>
      <c r="B2388" s="302" t="s">
        <v>2360</v>
      </c>
      <c r="C2388" s="29" t="str">
        <f t="shared" si="107"/>
        <v>9111　　職業紹介業</v>
      </c>
      <c r="D2388" s="29" t="str">
        <f t="shared" si="106"/>
        <v>9111　職業紹介業</v>
      </c>
      <c r="E2388" s="291" t="str">
        <f t="shared" si="108"/>
        <v>、9111　職業紹介業</v>
      </c>
      <c r="F2388" s="291"/>
    </row>
    <row r="2389" spans="1:6" ht="23.25" hidden="1" customHeight="1">
      <c r="A2389" s="29" t="s">
        <v>334</v>
      </c>
      <c r="B2389" s="302" t="s">
        <v>2361</v>
      </c>
      <c r="D2389" s="29" t="str">
        <f t="shared" si="106"/>
        <v/>
      </c>
      <c r="E2389" s="291"/>
      <c r="F2389" s="291"/>
    </row>
    <row r="2390" spans="1:6" ht="23.25" hidden="1" customHeight="1">
      <c r="A2390" s="29" t="s">
        <v>334</v>
      </c>
      <c r="B2390" s="302" t="s">
        <v>2362</v>
      </c>
      <c r="C2390" s="29" t="str">
        <f t="shared" si="107"/>
        <v>9121　　労働者派遣業</v>
      </c>
      <c r="D2390" s="29" t="str">
        <f t="shared" si="106"/>
        <v>9121　労働者派遣業</v>
      </c>
      <c r="E2390" s="291" t="str">
        <f t="shared" si="108"/>
        <v>、9121　労働者派遣業</v>
      </c>
      <c r="F2390" s="291"/>
    </row>
    <row r="2391" spans="1:6" ht="23.25" hidden="1" customHeight="1">
      <c r="A2391" s="29" t="s">
        <v>334</v>
      </c>
      <c r="B2391" s="291"/>
      <c r="C2391" s="29" t="str">
        <f t="shared" si="107"/>
        <v/>
      </c>
      <c r="D2391" s="29" t="str">
        <f t="shared" si="106"/>
        <v/>
      </c>
      <c r="E2391" s="291"/>
      <c r="F2391" s="291"/>
    </row>
    <row r="2392" spans="1:6" ht="23.25" hidden="1" customHeight="1">
      <c r="A2392" s="29" t="s">
        <v>334</v>
      </c>
      <c r="B2392" s="302" t="s">
        <v>2363</v>
      </c>
      <c r="C2392" s="29" t="str">
        <f t="shared" si="107"/>
        <v>その他の事業サービス業</v>
      </c>
      <c r="D2392" s="29" t="str">
        <f t="shared" si="106"/>
        <v>その他の事業サービス業</v>
      </c>
      <c r="E2392" s="291" t="str">
        <f t="shared" si="108"/>
        <v>、その他の事業サービス業</v>
      </c>
      <c r="F2392" s="291"/>
    </row>
    <row r="2393" spans="1:6" ht="23.25" hidden="1" customHeight="1">
      <c r="A2393" s="29" t="s">
        <v>334</v>
      </c>
      <c r="B2393" s="291"/>
      <c r="C2393" s="29" t="str">
        <f t="shared" si="107"/>
        <v/>
      </c>
      <c r="D2393" s="29" t="str">
        <f t="shared" si="106"/>
        <v/>
      </c>
      <c r="E2393" s="291"/>
      <c r="F2393" s="291"/>
    </row>
    <row r="2394" spans="1:6" ht="23.25" hidden="1" customHeight="1">
      <c r="A2394" s="29" t="s">
        <v>334</v>
      </c>
      <c r="B2394" s="303" t="s">
        <v>2364</v>
      </c>
      <c r="C2394" s="294"/>
      <c r="D2394" s="294" t="str">
        <f t="shared" si="106"/>
        <v/>
      </c>
      <c r="E2394" s="296"/>
      <c r="F2394" s="296" t="str">
        <f>E2394&amp;E2395&amp;E2396&amp;E2397&amp;E2398&amp;E2399&amp;E2400&amp;E2401&amp;E2402&amp;E2403&amp;E2404&amp;E2405&amp;E2406&amp;E2407&amp;E2408&amp;E2409</f>
        <v>、9200　主として管理事務を行う本社等（92その他の事業サービス業）、9209　その他の管理，補助的経済活動を行う事業所（92その他の事業サービス業）、9211　速記・ワープロ入力業、9212　複写業、9221　ビルメンテナンス業、9229　その他の建物サービス業、9231　警備業、9291　ディスプレイ業、9292　産業用設備洗浄業、9293　看板書き業、9299　他に分類されないその他の事業サービス業</v>
      </c>
    </row>
    <row r="2395" spans="1:6" ht="23.25" hidden="1" customHeight="1">
      <c r="A2395" s="29" t="s">
        <v>334</v>
      </c>
      <c r="B2395" s="302" t="s">
        <v>2365</v>
      </c>
      <c r="C2395" s="29" t="str">
        <f t="shared" si="107"/>
        <v>9200　　主として管理事務を行う本社等（92その他の事業サービス業）</v>
      </c>
      <c r="D2395" s="29" t="str">
        <f t="shared" si="106"/>
        <v>9200　主として管理事務を行う本社等（92その他の事業サービス業）</v>
      </c>
      <c r="E2395" s="291" t="str">
        <f t="shared" si="108"/>
        <v>、9200　主として管理事務を行う本社等（92その他の事業サービス業）</v>
      </c>
      <c r="F2395" s="291"/>
    </row>
    <row r="2396" spans="1:6" ht="23.25" hidden="1" customHeight="1">
      <c r="A2396" s="29" t="s">
        <v>334</v>
      </c>
      <c r="B2396" s="302" t="s">
        <v>2366</v>
      </c>
      <c r="C2396" s="29" t="str">
        <f t="shared" si="107"/>
        <v>9209　　その他の管理，補助的経済活動を行う事業所（92その他の事業サービス業）</v>
      </c>
      <c r="D2396" s="29" t="str">
        <f t="shared" si="106"/>
        <v>9209　その他の管理，補助的経済活動を行う事業所（92その他の事業サービス業）</v>
      </c>
      <c r="E2396" s="291" t="str">
        <f t="shared" si="108"/>
        <v>、9209　その他の管理，補助的経済活動を行う事業所（92その他の事業サービス業）</v>
      </c>
      <c r="F2396" s="291"/>
    </row>
    <row r="2397" spans="1:6" ht="23.25" hidden="1" customHeight="1">
      <c r="A2397" s="29" t="s">
        <v>334</v>
      </c>
      <c r="B2397" s="302" t="s">
        <v>2367</v>
      </c>
      <c r="D2397" s="29" t="str">
        <f t="shared" si="106"/>
        <v/>
      </c>
      <c r="E2397" s="291"/>
      <c r="F2397" s="291"/>
    </row>
    <row r="2398" spans="1:6" ht="23.25" hidden="1" customHeight="1">
      <c r="A2398" s="29" t="s">
        <v>334</v>
      </c>
      <c r="B2398" s="302" t="s">
        <v>2368</v>
      </c>
      <c r="C2398" s="29" t="str">
        <f t="shared" si="107"/>
        <v>9211　　速記・ワープロ入力業</v>
      </c>
      <c r="D2398" s="29" t="str">
        <f t="shared" si="106"/>
        <v>9211　速記・ワープロ入力業</v>
      </c>
      <c r="E2398" s="291" t="str">
        <f t="shared" si="108"/>
        <v>、9211　速記・ワープロ入力業</v>
      </c>
      <c r="F2398" s="291"/>
    </row>
    <row r="2399" spans="1:6" ht="23.25" hidden="1" customHeight="1">
      <c r="A2399" s="29" t="s">
        <v>334</v>
      </c>
      <c r="B2399" s="302" t="s">
        <v>2369</v>
      </c>
      <c r="C2399" s="29" t="str">
        <f t="shared" si="107"/>
        <v>9212　　複写業</v>
      </c>
      <c r="D2399" s="29" t="str">
        <f t="shared" si="106"/>
        <v>9212　複写業</v>
      </c>
      <c r="E2399" s="291" t="str">
        <f t="shared" si="108"/>
        <v>、9212　複写業</v>
      </c>
      <c r="F2399" s="291"/>
    </row>
    <row r="2400" spans="1:6" ht="23.25" hidden="1" customHeight="1">
      <c r="A2400" s="29" t="s">
        <v>334</v>
      </c>
      <c r="B2400" s="302" t="s">
        <v>2370</v>
      </c>
      <c r="D2400" s="29" t="str">
        <f t="shared" si="106"/>
        <v/>
      </c>
      <c r="E2400" s="291"/>
      <c r="F2400" s="291"/>
    </row>
    <row r="2401" spans="1:6" ht="23.25" hidden="1" customHeight="1">
      <c r="A2401" s="29" t="s">
        <v>334</v>
      </c>
      <c r="B2401" s="302" t="s">
        <v>2371</v>
      </c>
      <c r="C2401" s="29" t="str">
        <f t="shared" si="107"/>
        <v>9221　　ビルメンテナンス業</v>
      </c>
      <c r="D2401" s="29" t="str">
        <f t="shared" si="106"/>
        <v>9221　ビルメンテナンス業</v>
      </c>
      <c r="E2401" s="291" t="str">
        <f t="shared" si="108"/>
        <v>、9221　ビルメンテナンス業</v>
      </c>
      <c r="F2401" s="291"/>
    </row>
    <row r="2402" spans="1:6" ht="23.25" hidden="1" customHeight="1">
      <c r="A2402" s="29" t="s">
        <v>334</v>
      </c>
      <c r="B2402" s="302" t="s">
        <v>2372</v>
      </c>
      <c r="C2402" s="29" t="str">
        <f t="shared" si="107"/>
        <v>9229　　その他の建物サービス業</v>
      </c>
      <c r="D2402" s="29" t="str">
        <f t="shared" si="106"/>
        <v>9229　その他の建物サービス業</v>
      </c>
      <c r="E2402" s="291" t="str">
        <f t="shared" si="108"/>
        <v>、9229　その他の建物サービス業</v>
      </c>
      <c r="F2402" s="291"/>
    </row>
    <row r="2403" spans="1:6" ht="23.25" hidden="1" customHeight="1">
      <c r="A2403" s="29" t="s">
        <v>334</v>
      </c>
      <c r="B2403" s="302" t="s">
        <v>2373</v>
      </c>
      <c r="D2403" s="29" t="str">
        <f t="shared" si="106"/>
        <v/>
      </c>
      <c r="E2403" s="291"/>
      <c r="F2403" s="291"/>
    </row>
    <row r="2404" spans="1:6" ht="23.25" hidden="1" customHeight="1">
      <c r="A2404" s="29" t="s">
        <v>334</v>
      </c>
      <c r="B2404" s="302" t="s">
        <v>2374</v>
      </c>
      <c r="C2404" s="29" t="str">
        <f t="shared" si="107"/>
        <v>9231　　警備業</v>
      </c>
      <c r="D2404" s="29" t="str">
        <f t="shared" si="106"/>
        <v>9231　警備業</v>
      </c>
      <c r="E2404" s="291" t="str">
        <f t="shared" si="108"/>
        <v>、9231　警備業</v>
      </c>
      <c r="F2404" s="291"/>
    </row>
    <row r="2405" spans="1:6" ht="23.25" hidden="1" customHeight="1">
      <c r="A2405" s="29" t="s">
        <v>334</v>
      </c>
      <c r="B2405" s="302" t="s">
        <v>2375</v>
      </c>
      <c r="D2405" s="29" t="str">
        <f t="shared" si="106"/>
        <v/>
      </c>
      <c r="E2405" s="291"/>
      <c r="F2405" s="291"/>
    </row>
    <row r="2406" spans="1:6" ht="23.25" hidden="1" customHeight="1">
      <c r="A2406" s="29" t="s">
        <v>334</v>
      </c>
      <c r="B2406" s="302" t="s">
        <v>2376</v>
      </c>
      <c r="C2406" s="29" t="str">
        <f t="shared" si="107"/>
        <v>9291　　ディスプレイ業</v>
      </c>
      <c r="D2406" s="29" t="str">
        <f t="shared" si="106"/>
        <v>9291　ディスプレイ業</v>
      </c>
      <c r="E2406" s="291" t="str">
        <f t="shared" si="108"/>
        <v>、9291　ディスプレイ業</v>
      </c>
      <c r="F2406" s="291"/>
    </row>
    <row r="2407" spans="1:6" ht="23.25" hidden="1" customHeight="1">
      <c r="A2407" s="29" t="s">
        <v>334</v>
      </c>
      <c r="B2407" s="302" t="s">
        <v>2377</v>
      </c>
      <c r="C2407" s="29" t="str">
        <f t="shared" si="107"/>
        <v>9292　　産業用設備洗浄業</v>
      </c>
      <c r="D2407" s="29" t="str">
        <f t="shared" si="106"/>
        <v>9292　産業用設備洗浄業</v>
      </c>
      <c r="E2407" s="291" t="str">
        <f t="shared" si="108"/>
        <v>、9292　産業用設備洗浄業</v>
      </c>
      <c r="F2407" s="291"/>
    </row>
    <row r="2408" spans="1:6" ht="23.25" hidden="1" customHeight="1">
      <c r="A2408" s="29" t="s">
        <v>334</v>
      </c>
      <c r="B2408" s="302" t="s">
        <v>2378</v>
      </c>
      <c r="C2408" s="29" t="str">
        <f t="shared" si="107"/>
        <v>9293　　看板書き業</v>
      </c>
      <c r="D2408" s="29" t="str">
        <f t="shared" si="106"/>
        <v>9293　看板書き業</v>
      </c>
      <c r="E2408" s="291" t="str">
        <f t="shared" si="108"/>
        <v>、9293　看板書き業</v>
      </c>
      <c r="F2408" s="291"/>
    </row>
    <row r="2409" spans="1:6" ht="23.25" hidden="1" customHeight="1">
      <c r="A2409" s="29" t="s">
        <v>334</v>
      </c>
      <c r="B2409" s="302" t="s">
        <v>2379</v>
      </c>
      <c r="C2409" s="29" t="str">
        <f t="shared" si="107"/>
        <v>9299　　他に分類されないその他の事業サービス業</v>
      </c>
      <c r="D2409" s="29" t="str">
        <f t="shared" si="106"/>
        <v>9299　他に分類されないその他の事業サービス業</v>
      </c>
      <c r="E2409" s="291" t="str">
        <f t="shared" si="108"/>
        <v>、9299　他に分類されないその他の事業サービス業</v>
      </c>
      <c r="F2409" s="291"/>
    </row>
    <row r="2410" spans="1:6" ht="23.25" hidden="1" customHeight="1">
      <c r="A2410" s="29" t="s">
        <v>334</v>
      </c>
      <c r="B2410" s="291"/>
      <c r="C2410" s="29" t="str">
        <f t="shared" si="107"/>
        <v/>
      </c>
      <c r="D2410" s="29" t="str">
        <f t="shared" si="106"/>
        <v/>
      </c>
      <c r="E2410" s="291"/>
      <c r="F2410" s="291"/>
    </row>
    <row r="2411" spans="1:6" ht="23.25" hidden="1" customHeight="1">
      <c r="A2411" s="29" t="s">
        <v>334</v>
      </c>
      <c r="B2411" s="302" t="s">
        <v>2380</v>
      </c>
      <c r="C2411" s="29" t="str">
        <f t="shared" si="107"/>
        <v>政治・経済・文化団体</v>
      </c>
      <c r="D2411" s="29" t="str">
        <f t="shared" si="106"/>
        <v>政治・経済・文化団体</v>
      </c>
      <c r="E2411" s="291" t="str">
        <f t="shared" si="108"/>
        <v>、政治・経済・文化団体</v>
      </c>
      <c r="F2411" s="291"/>
    </row>
    <row r="2412" spans="1:6" ht="23.25" hidden="1" customHeight="1">
      <c r="A2412" s="29" t="s">
        <v>334</v>
      </c>
      <c r="B2412" s="291"/>
      <c r="C2412" s="29" t="str">
        <f t="shared" si="107"/>
        <v/>
      </c>
      <c r="D2412" s="29" t="str">
        <f t="shared" si="106"/>
        <v/>
      </c>
      <c r="E2412" s="291"/>
      <c r="F2412" s="291"/>
    </row>
    <row r="2413" spans="1:6" ht="23.25" hidden="1" customHeight="1">
      <c r="A2413" s="29" t="s">
        <v>334</v>
      </c>
      <c r="B2413" s="303" t="s">
        <v>2381</v>
      </c>
      <c r="C2413" s="294"/>
      <c r="D2413" s="294" t="str">
        <f t="shared" si="106"/>
        <v/>
      </c>
      <c r="E2413" s="296"/>
      <c r="F2413" s="296" t="str">
        <f>E2413&amp;E2414&amp;E2415&amp;E2416&amp;E2417&amp;E2418&amp;E2419&amp;E2420&amp;E2421&amp;E2422&amp;E2423&amp;E2424</f>
        <v>、9311　実業団体、9312　同業団体、9321　労働団体、9331　学術団体、9332　文化団体、9341　政治団体、9399　他に分類されない非営利的団体</v>
      </c>
    </row>
    <row r="2414" spans="1:6" ht="23.25" hidden="1" customHeight="1">
      <c r="A2414" s="29" t="s">
        <v>334</v>
      </c>
      <c r="B2414" s="302" t="s">
        <v>2382</v>
      </c>
      <c r="C2414" s="29" t="str">
        <f t="shared" si="107"/>
        <v>9311　　実業団体</v>
      </c>
      <c r="D2414" s="29" t="str">
        <f t="shared" si="106"/>
        <v>9311　実業団体</v>
      </c>
      <c r="E2414" s="291" t="str">
        <f t="shared" si="108"/>
        <v>、9311　実業団体</v>
      </c>
      <c r="F2414" s="291"/>
    </row>
    <row r="2415" spans="1:6" ht="23.25" hidden="1" customHeight="1">
      <c r="A2415" s="29" t="s">
        <v>334</v>
      </c>
      <c r="B2415" s="302" t="s">
        <v>2383</v>
      </c>
      <c r="C2415" s="29" t="str">
        <f t="shared" si="107"/>
        <v>9312　　同業団体</v>
      </c>
      <c r="D2415" s="29" t="str">
        <f t="shared" si="106"/>
        <v>9312　同業団体</v>
      </c>
      <c r="E2415" s="291" t="str">
        <f t="shared" si="108"/>
        <v>、9312　同業団体</v>
      </c>
      <c r="F2415" s="291"/>
    </row>
    <row r="2416" spans="1:6" ht="23.25" hidden="1" customHeight="1">
      <c r="A2416" s="29" t="s">
        <v>334</v>
      </c>
      <c r="B2416" s="302" t="s">
        <v>2384</v>
      </c>
      <c r="D2416" s="29" t="str">
        <f t="shared" si="106"/>
        <v/>
      </c>
      <c r="E2416" s="291"/>
      <c r="F2416" s="291"/>
    </row>
    <row r="2417" spans="1:6" ht="23.25" hidden="1" customHeight="1">
      <c r="A2417" s="29" t="s">
        <v>334</v>
      </c>
      <c r="B2417" s="302" t="s">
        <v>2385</v>
      </c>
      <c r="C2417" s="29" t="str">
        <f t="shared" si="107"/>
        <v>9321　　労働団体</v>
      </c>
      <c r="D2417" s="29" t="str">
        <f t="shared" si="106"/>
        <v>9321　労働団体</v>
      </c>
      <c r="E2417" s="291" t="str">
        <f t="shared" si="108"/>
        <v>、9321　労働団体</v>
      </c>
      <c r="F2417" s="291"/>
    </row>
    <row r="2418" spans="1:6" ht="23.25" hidden="1" customHeight="1">
      <c r="A2418" s="29" t="s">
        <v>334</v>
      </c>
      <c r="B2418" s="302" t="s">
        <v>2386</v>
      </c>
      <c r="D2418" s="29" t="str">
        <f t="shared" si="106"/>
        <v/>
      </c>
      <c r="E2418" s="291"/>
      <c r="F2418" s="291"/>
    </row>
    <row r="2419" spans="1:6" ht="23.25" hidden="1" customHeight="1">
      <c r="A2419" s="29" t="s">
        <v>334</v>
      </c>
      <c r="B2419" s="302" t="s">
        <v>2387</v>
      </c>
      <c r="C2419" s="29" t="str">
        <f t="shared" si="107"/>
        <v>9331　　学術団体</v>
      </c>
      <c r="D2419" s="29" t="str">
        <f t="shared" si="106"/>
        <v>9331　学術団体</v>
      </c>
      <c r="E2419" s="291" t="str">
        <f t="shared" si="108"/>
        <v>、9331　学術団体</v>
      </c>
      <c r="F2419" s="291"/>
    </row>
    <row r="2420" spans="1:6" ht="23.25" hidden="1" customHeight="1">
      <c r="A2420" s="29" t="s">
        <v>334</v>
      </c>
      <c r="B2420" s="302" t="s">
        <v>2388</v>
      </c>
      <c r="C2420" s="29" t="str">
        <f t="shared" si="107"/>
        <v>9332　　文化団体</v>
      </c>
      <c r="D2420" s="29" t="str">
        <f t="shared" si="106"/>
        <v>9332　文化団体</v>
      </c>
      <c r="E2420" s="291" t="str">
        <f t="shared" si="108"/>
        <v>、9332　文化団体</v>
      </c>
      <c r="F2420" s="291"/>
    </row>
    <row r="2421" spans="1:6" ht="23.25" hidden="1" customHeight="1">
      <c r="A2421" s="29" t="s">
        <v>334</v>
      </c>
      <c r="B2421" s="302" t="s">
        <v>2389</v>
      </c>
      <c r="D2421" s="29" t="str">
        <f t="shared" ref="D2421:D2484" si="109">TRIM(C2421)</f>
        <v/>
      </c>
      <c r="E2421" s="291"/>
      <c r="F2421" s="291"/>
    </row>
    <row r="2422" spans="1:6" ht="23.25" hidden="1" customHeight="1">
      <c r="A2422" s="29" t="s">
        <v>334</v>
      </c>
      <c r="B2422" s="302" t="s">
        <v>2390</v>
      </c>
      <c r="C2422" s="29" t="str">
        <f t="shared" ref="C2422:C2484" si="110">MID(B2422,7,50)</f>
        <v>9341　　政治団体</v>
      </c>
      <c r="D2422" s="29" t="str">
        <f t="shared" si="109"/>
        <v>9341　政治団体</v>
      </c>
      <c r="E2422" s="291" t="str">
        <f t="shared" si="108"/>
        <v>、9341　政治団体</v>
      </c>
      <c r="F2422" s="291"/>
    </row>
    <row r="2423" spans="1:6" ht="23.25" hidden="1" customHeight="1">
      <c r="A2423" s="29" t="s">
        <v>334</v>
      </c>
      <c r="B2423" s="302" t="s">
        <v>2391</v>
      </c>
      <c r="D2423" s="29" t="str">
        <f t="shared" si="109"/>
        <v/>
      </c>
      <c r="E2423" s="291"/>
      <c r="F2423" s="291"/>
    </row>
    <row r="2424" spans="1:6" ht="23.25" hidden="1" customHeight="1">
      <c r="A2424" s="29" t="s">
        <v>334</v>
      </c>
      <c r="B2424" s="302" t="s">
        <v>2392</v>
      </c>
      <c r="C2424" s="29" t="str">
        <f t="shared" si="110"/>
        <v>9399　　他に分類されない非営利的団体</v>
      </c>
      <c r="D2424" s="29" t="str">
        <f t="shared" si="109"/>
        <v>9399　他に分類されない非営利的団体</v>
      </c>
      <c r="E2424" s="291" t="str">
        <f t="shared" si="108"/>
        <v>、9399　他に分類されない非営利的団体</v>
      </c>
      <c r="F2424" s="291"/>
    </row>
    <row r="2425" spans="1:6" ht="23.25" hidden="1" customHeight="1">
      <c r="A2425" s="29" t="s">
        <v>334</v>
      </c>
      <c r="B2425" s="291"/>
      <c r="C2425" s="29" t="str">
        <f t="shared" si="110"/>
        <v/>
      </c>
      <c r="D2425" s="29" t="str">
        <f t="shared" si="109"/>
        <v/>
      </c>
      <c r="E2425" s="291"/>
      <c r="F2425" s="291"/>
    </row>
    <row r="2426" spans="1:6" ht="23.25" hidden="1" customHeight="1">
      <c r="A2426" s="29" t="s">
        <v>334</v>
      </c>
      <c r="B2426" s="302" t="s">
        <v>2393</v>
      </c>
      <c r="C2426" s="29" t="str">
        <f t="shared" si="110"/>
        <v>宗教</v>
      </c>
      <c r="D2426" s="29" t="str">
        <f t="shared" si="109"/>
        <v>宗教</v>
      </c>
      <c r="E2426" s="291" t="str">
        <f t="shared" si="108"/>
        <v>、宗教</v>
      </c>
      <c r="F2426" s="291"/>
    </row>
    <row r="2427" spans="1:6" ht="23.25" hidden="1" customHeight="1">
      <c r="A2427" s="29" t="s">
        <v>334</v>
      </c>
      <c r="B2427" s="291"/>
      <c r="C2427" s="29" t="str">
        <f t="shared" si="110"/>
        <v/>
      </c>
      <c r="D2427" s="29" t="str">
        <f t="shared" si="109"/>
        <v/>
      </c>
      <c r="E2427" s="291"/>
      <c r="F2427" s="291"/>
    </row>
    <row r="2428" spans="1:6" ht="23.25" hidden="1" customHeight="1">
      <c r="A2428" s="29" t="s">
        <v>334</v>
      </c>
      <c r="B2428" s="303" t="s">
        <v>2394</v>
      </c>
      <c r="C2428" s="294"/>
      <c r="D2428" s="294" t="str">
        <f t="shared" si="109"/>
        <v/>
      </c>
      <c r="E2428" s="296"/>
      <c r="F2428" s="296" t="str">
        <f>E2428&amp;E2429&amp;E2430&amp;E2431&amp;E2432&amp;E2433&amp;E2434&amp;E2435&amp;E2436&amp;E2437&amp;E2438&amp;E2439</f>
        <v>、9411　神社，神道教会、9412　教派事務所、9421　寺院，仏教教会、9422　宗派事務所、9431　キリスト教教会，修道院、9432　教団事務所、9491　その他の宗教の教会、9499　その他の宗教の教団事務所</v>
      </c>
    </row>
    <row r="2429" spans="1:6" ht="23.25" hidden="1" customHeight="1">
      <c r="A2429" s="29" t="s">
        <v>334</v>
      </c>
      <c r="B2429" s="302" t="s">
        <v>2395</v>
      </c>
      <c r="C2429" s="29" t="str">
        <f t="shared" si="110"/>
        <v>9411　　神社，神道教会</v>
      </c>
      <c r="D2429" s="29" t="str">
        <f t="shared" si="109"/>
        <v>9411　神社，神道教会</v>
      </c>
      <c r="E2429" s="291" t="str">
        <f t="shared" si="108"/>
        <v>、9411　神社，神道教会</v>
      </c>
      <c r="F2429" s="291"/>
    </row>
    <row r="2430" spans="1:6" ht="23.25" hidden="1" customHeight="1">
      <c r="A2430" s="29" t="s">
        <v>334</v>
      </c>
      <c r="B2430" s="302" t="s">
        <v>2396</v>
      </c>
      <c r="C2430" s="29" t="str">
        <f t="shared" si="110"/>
        <v>9412　　教派事務所</v>
      </c>
      <c r="D2430" s="29" t="str">
        <f t="shared" si="109"/>
        <v>9412　教派事務所</v>
      </c>
      <c r="E2430" s="291" t="str">
        <f t="shared" si="108"/>
        <v>、9412　教派事務所</v>
      </c>
      <c r="F2430" s="291"/>
    </row>
    <row r="2431" spans="1:6" ht="23.25" hidden="1" customHeight="1">
      <c r="A2431" s="29" t="s">
        <v>334</v>
      </c>
      <c r="B2431" s="302" t="s">
        <v>2397</v>
      </c>
      <c r="D2431" s="29" t="str">
        <f t="shared" si="109"/>
        <v/>
      </c>
      <c r="E2431" s="291"/>
      <c r="F2431" s="291"/>
    </row>
    <row r="2432" spans="1:6" ht="23.25" hidden="1" customHeight="1">
      <c r="A2432" s="29" t="s">
        <v>334</v>
      </c>
      <c r="B2432" s="302" t="s">
        <v>2398</v>
      </c>
      <c r="C2432" s="29" t="str">
        <f t="shared" si="110"/>
        <v>9421　　寺院，仏教教会</v>
      </c>
      <c r="D2432" s="29" t="str">
        <f t="shared" si="109"/>
        <v>9421　寺院，仏教教会</v>
      </c>
      <c r="E2432" s="291" t="str">
        <f t="shared" ref="E2432:E2488" si="111">A2432&amp;D2432</f>
        <v>、9421　寺院，仏教教会</v>
      </c>
      <c r="F2432" s="291"/>
    </row>
    <row r="2433" spans="1:6" ht="23.25" hidden="1" customHeight="1">
      <c r="A2433" s="29" t="s">
        <v>334</v>
      </c>
      <c r="B2433" s="302" t="s">
        <v>2399</v>
      </c>
      <c r="C2433" s="29" t="str">
        <f t="shared" si="110"/>
        <v>9422　　宗派事務所</v>
      </c>
      <c r="D2433" s="29" t="str">
        <f t="shared" si="109"/>
        <v>9422　宗派事務所</v>
      </c>
      <c r="E2433" s="291" t="str">
        <f t="shared" si="111"/>
        <v>、9422　宗派事務所</v>
      </c>
      <c r="F2433" s="291"/>
    </row>
    <row r="2434" spans="1:6" ht="23.25" hidden="1" customHeight="1">
      <c r="A2434" s="29" t="s">
        <v>334</v>
      </c>
      <c r="B2434" s="302" t="s">
        <v>2400</v>
      </c>
      <c r="D2434" s="29" t="str">
        <f t="shared" si="109"/>
        <v/>
      </c>
      <c r="E2434" s="291"/>
      <c r="F2434" s="291"/>
    </row>
    <row r="2435" spans="1:6" ht="23.25" hidden="1" customHeight="1">
      <c r="A2435" s="29" t="s">
        <v>334</v>
      </c>
      <c r="B2435" s="302" t="s">
        <v>2401</v>
      </c>
      <c r="C2435" s="29" t="str">
        <f t="shared" si="110"/>
        <v>9431　　キリスト教教会，修道院</v>
      </c>
      <c r="D2435" s="29" t="str">
        <f t="shared" si="109"/>
        <v>9431　キリスト教教会，修道院</v>
      </c>
      <c r="E2435" s="291" t="str">
        <f t="shared" si="111"/>
        <v>、9431　キリスト教教会，修道院</v>
      </c>
      <c r="F2435" s="291"/>
    </row>
    <row r="2436" spans="1:6" ht="23.25" hidden="1" customHeight="1">
      <c r="A2436" s="29" t="s">
        <v>334</v>
      </c>
      <c r="B2436" s="302" t="s">
        <v>2402</v>
      </c>
      <c r="C2436" s="29" t="str">
        <f t="shared" si="110"/>
        <v>9432　　教団事務所</v>
      </c>
      <c r="D2436" s="29" t="str">
        <f t="shared" si="109"/>
        <v>9432　教団事務所</v>
      </c>
      <c r="E2436" s="291" t="str">
        <f t="shared" si="111"/>
        <v>、9432　教団事務所</v>
      </c>
      <c r="F2436" s="291"/>
    </row>
    <row r="2437" spans="1:6" ht="23.25" hidden="1" customHeight="1">
      <c r="A2437" s="29" t="s">
        <v>334</v>
      </c>
      <c r="B2437" s="302" t="s">
        <v>2403</v>
      </c>
      <c r="D2437" s="29" t="str">
        <f t="shared" si="109"/>
        <v/>
      </c>
      <c r="E2437" s="291"/>
      <c r="F2437" s="291"/>
    </row>
    <row r="2438" spans="1:6" ht="23.25" hidden="1" customHeight="1">
      <c r="A2438" s="29" t="s">
        <v>334</v>
      </c>
      <c r="B2438" s="302" t="s">
        <v>2404</v>
      </c>
      <c r="C2438" s="29" t="str">
        <f t="shared" si="110"/>
        <v>9491　　その他の宗教の教会</v>
      </c>
      <c r="D2438" s="29" t="str">
        <f t="shared" si="109"/>
        <v>9491　その他の宗教の教会</v>
      </c>
      <c r="E2438" s="291" t="str">
        <f t="shared" si="111"/>
        <v>、9491　その他の宗教の教会</v>
      </c>
      <c r="F2438" s="291"/>
    </row>
    <row r="2439" spans="1:6" ht="23.25" hidden="1" customHeight="1">
      <c r="A2439" s="29" t="s">
        <v>334</v>
      </c>
      <c r="B2439" s="302" t="s">
        <v>2405</v>
      </c>
      <c r="C2439" s="29" t="str">
        <f t="shared" si="110"/>
        <v>9499　　その他の宗教の教団事務所</v>
      </c>
      <c r="D2439" s="29" t="str">
        <f t="shared" si="109"/>
        <v>9499　その他の宗教の教団事務所</v>
      </c>
      <c r="E2439" s="291" t="str">
        <f t="shared" si="111"/>
        <v>、9499　その他の宗教の教団事務所</v>
      </c>
      <c r="F2439" s="291"/>
    </row>
    <row r="2440" spans="1:6" ht="23.25" hidden="1" customHeight="1">
      <c r="A2440" s="29" t="s">
        <v>334</v>
      </c>
      <c r="B2440" s="291"/>
      <c r="C2440" s="29" t="str">
        <f t="shared" si="110"/>
        <v/>
      </c>
      <c r="D2440" s="29" t="str">
        <f t="shared" si="109"/>
        <v/>
      </c>
      <c r="E2440" s="291"/>
      <c r="F2440" s="291"/>
    </row>
    <row r="2441" spans="1:6" ht="23.25" hidden="1" customHeight="1">
      <c r="A2441" s="29" t="s">
        <v>334</v>
      </c>
      <c r="B2441" s="302" t="s">
        <v>2406</v>
      </c>
      <c r="C2441" s="29" t="str">
        <f t="shared" si="110"/>
        <v>その他のサービス業</v>
      </c>
      <c r="D2441" s="29" t="str">
        <f t="shared" si="109"/>
        <v>その他のサービス業</v>
      </c>
      <c r="E2441" s="291" t="str">
        <f t="shared" si="111"/>
        <v>、その他のサービス業</v>
      </c>
      <c r="F2441" s="291"/>
    </row>
    <row r="2442" spans="1:6" ht="23.25" hidden="1" customHeight="1">
      <c r="A2442" s="29" t="s">
        <v>334</v>
      </c>
      <c r="B2442" s="291"/>
      <c r="C2442" s="29" t="str">
        <f t="shared" si="110"/>
        <v/>
      </c>
      <c r="D2442" s="29" t="str">
        <f t="shared" si="109"/>
        <v/>
      </c>
      <c r="E2442" s="291"/>
      <c r="F2442" s="291"/>
    </row>
    <row r="2443" spans="1:6" ht="23.25" hidden="1" customHeight="1">
      <c r="A2443" s="29" t="s">
        <v>334</v>
      </c>
      <c r="B2443" s="303" t="s">
        <v>2407</v>
      </c>
      <c r="C2443" s="294"/>
      <c r="D2443" s="294" t="str">
        <f t="shared" si="109"/>
        <v/>
      </c>
      <c r="E2443" s="296"/>
      <c r="F2443" s="296" t="str">
        <f>E2443&amp;E2444&amp;E2445&amp;E2446&amp;E2447&amp;E2448&amp;E2449&amp;E2450</f>
        <v>、9501　管理，補助的経済活動を行う事業所（95その他のサービス業）、9511　集会場、9521　と畜場、9599　他に分類されないサービス業</v>
      </c>
    </row>
    <row r="2444" spans="1:6" ht="23.25" hidden="1" customHeight="1">
      <c r="A2444" s="29" t="s">
        <v>334</v>
      </c>
      <c r="B2444" s="302" t="s">
        <v>2408</v>
      </c>
      <c r="C2444" s="29" t="str">
        <f t="shared" si="110"/>
        <v>9501　　管理，補助的経済活動を行う事業所（95その他のサービス業）</v>
      </c>
      <c r="D2444" s="29" t="str">
        <f t="shared" si="109"/>
        <v>9501　管理，補助的経済活動を行う事業所（95その他のサービス業）</v>
      </c>
      <c r="E2444" s="291" t="str">
        <f t="shared" si="111"/>
        <v>、9501　管理，補助的経済活動を行う事業所（95その他のサービス業）</v>
      </c>
      <c r="F2444" s="291"/>
    </row>
    <row r="2445" spans="1:6" ht="23.25" hidden="1" customHeight="1">
      <c r="A2445" s="29" t="s">
        <v>334</v>
      </c>
      <c r="B2445" s="302" t="s">
        <v>2409</v>
      </c>
      <c r="D2445" s="29" t="str">
        <f t="shared" si="109"/>
        <v/>
      </c>
      <c r="E2445" s="291"/>
      <c r="F2445" s="291"/>
    </row>
    <row r="2446" spans="1:6" ht="23.25" hidden="1" customHeight="1">
      <c r="A2446" s="29" t="s">
        <v>334</v>
      </c>
      <c r="B2446" s="302" t="s">
        <v>2410</v>
      </c>
      <c r="C2446" s="29" t="str">
        <f t="shared" si="110"/>
        <v>9511　　集会場</v>
      </c>
      <c r="D2446" s="29" t="str">
        <f t="shared" si="109"/>
        <v>9511　集会場</v>
      </c>
      <c r="E2446" s="291" t="str">
        <f t="shared" si="111"/>
        <v>、9511　集会場</v>
      </c>
      <c r="F2446" s="291"/>
    </row>
    <row r="2447" spans="1:6" ht="23.25" hidden="1" customHeight="1">
      <c r="A2447" s="29" t="s">
        <v>334</v>
      </c>
      <c r="B2447" s="302" t="s">
        <v>2411</v>
      </c>
      <c r="D2447" s="29" t="str">
        <f t="shared" si="109"/>
        <v/>
      </c>
      <c r="E2447" s="291"/>
      <c r="F2447" s="291"/>
    </row>
    <row r="2448" spans="1:6" ht="23.25" hidden="1" customHeight="1">
      <c r="A2448" s="29" t="s">
        <v>334</v>
      </c>
      <c r="B2448" s="302" t="s">
        <v>2412</v>
      </c>
      <c r="C2448" s="29" t="str">
        <f t="shared" si="110"/>
        <v>9521　　と畜場</v>
      </c>
      <c r="D2448" s="29" t="str">
        <f t="shared" si="109"/>
        <v>9521　と畜場</v>
      </c>
      <c r="E2448" s="291" t="str">
        <f t="shared" si="111"/>
        <v>、9521　と畜場</v>
      </c>
      <c r="F2448" s="291"/>
    </row>
    <row r="2449" spans="1:6" ht="23.25" hidden="1" customHeight="1">
      <c r="A2449" s="29" t="s">
        <v>334</v>
      </c>
      <c r="B2449" s="302" t="s">
        <v>2413</v>
      </c>
      <c r="D2449" s="29" t="str">
        <f t="shared" si="109"/>
        <v/>
      </c>
      <c r="E2449" s="291"/>
      <c r="F2449" s="291"/>
    </row>
    <row r="2450" spans="1:6" ht="23.25" hidden="1" customHeight="1">
      <c r="A2450" s="29" t="s">
        <v>334</v>
      </c>
      <c r="B2450" s="302" t="s">
        <v>2414</v>
      </c>
      <c r="C2450" s="29" t="str">
        <f t="shared" si="110"/>
        <v>9599　　他に分類されないサービス業</v>
      </c>
      <c r="D2450" s="29" t="str">
        <f t="shared" si="109"/>
        <v>9599　他に分類されないサービス業</v>
      </c>
      <c r="E2450" s="291" t="str">
        <f t="shared" si="111"/>
        <v>、9599　他に分類されないサービス業</v>
      </c>
      <c r="F2450" s="291"/>
    </row>
    <row r="2451" spans="1:6" ht="23.25" hidden="1" customHeight="1">
      <c r="A2451" s="29" t="s">
        <v>334</v>
      </c>
      <c r="B2451" s="291"/>
      <c r="C2451" s="29" t="str">
        <f t="shared" si="110"/>
        <v/>
      </c>
      <c r="D2451" s="29" t="str">
        <f t="shared" si="109"/>
        <v/>
      </c>
      <c r="E2451" s="291"/>
      <c r="F2451" s="291"/>
    </row>
    <row r="2452" spans="1:6" ht="23.25" hidden="1" customHeight="1">
      <c r="A2452" s="29" t="s">
        <v>334</v>
      </c>
      <c r="B2452" s="302" t="s">
        <v>2415</v>
      </c>
      <c r="C2452" s="29" t="str">
        <f t="shared" si="110"/>
        <v>外国公務</v>
      </c>
      <c r="D2452" s="29" t="str">
        <f t="shared" si="109"/>
        <v>外国公務</v>
      </c>
      <c r="E2452" s="291" t="str">
        <f t="shared" si="111"/>
        <v>、外国公務</v>
      </c>
      <c r="F2452" s="291"/>
    </row>
    <row r="2453" spans="1:6" ht="23.25" hidden="1" customHeight="1">
      <c r="A2453" s="29" t="s">
        <v>334</v>
      </c>
      <c r="B2453" s="291"/>
      <c r="C2453" s="29" t="str">
        <f t="shared" si="110"/>
        <v/>
      </c>
      <c r="D2453" s="29" t="str">
        <f t="shared" si="109"/>
        <v/>
      </c>
      <c r="E2453" s="291"/>
      <c r="F2453" s="291"/>
    </row>
    <row r="2454" spans="1:6" ht="23.25" hidden="1" customHeight="1">
      <c r="A2454" s="29" t="s">
        <v>334</v>
      </c>
      <c r="B2454" s="303" t="s">
        <v>2416</v>
      </c>
      <c r="C2454" s="294"/>
      <c r="D2454" s="294" t="str">
        <f t="shared" si="109"/>
        <v/>
      </c>
      <c r="E2454" s="296"/>
      <c r="F2454" s="296" t="str">
        <f>E2454&amp;E2455&amp;E2456&amp;E2457</f>
        <v>、9611　外国公館、、9699　その他の外国公務</v>
      </c>
    </row>
    <row r="2455" spans="1:6" ht="23.25" hidden="1" customHeight="1">
      <c r="A2455" s="29" t="s">
        <v>334</v>
      </c>
      <c r="B2455" s="302" t="s">
        <v>2417</v>
      </c>
      <c r="C2455" s="29" t="str">
        <f t="shared" si="110"/>
        <v>9611　　外国公館</v>
      </c>
      <c r="D2455" s="29" t="str">
        <f t="shared" si="109"/>
        <v>9611　外国公館</v>
      </c>
      <c r="E2455" s="291" t="str">
        <f t="shared" si="111"/>
        <v>、9611　外国公館</v>
      </c>
      <c r="F2455" s="291"/>
    </row>
    <row r="2456" spans="1:6" ht="23.25" hidden="1" customHeight="1">
      <c r="A2456" s="29" t="s">
        <v>334</v>
      </c>
      <c r="B2456" s="302" t="s">
        <v>2418</v>
      </c>
      <c r="D2456" s="29" t="str">
        <f t="shared" si="109"/>
        <v/>
      </c>
      <c r="E2456" s="291" t="str">
        <f t="shared" si="111"/>
        <v>、</v>
      </c>
      <c r="F2456" s="291"/>
    </row>
    <row r="2457" spans="1:6" ht="23.25" hidden="1" customHeight="1">
      <c r="A2457" s="29" t="s">
        <v>334</v>
      </c>
      <c r="B2457" s="302" t="s">
        <v>2419</v>
      </c>
      <c r="C2457" s="29" t="str">
        <f t="shared" si="110"/>
        <v>9699　　その他の外国公務</v>
      </c>
      <c r="D2457" s="29" t="str">
        <f t="shared" si="109"/>
        <v>9699　その他の外国公務</v>
      </c>
      <c r="E2457" s="291" t="str">
        <f t="shared" si="111"/>
        <v>、9699　その他の外国公務</v>
      </c>
      <c r="F2457" s="291"/>
    </row>
    <row r="2458" spans="1:6" ht="23.25" hidden="1" customHeight="1">
      <c r="A2458" s="29" t="s">
        <v>334</v>
      </c>
      <c r="B2458" s="291"/>
      <c r="C2458" s="29" t="str">
        <f t="shared" si="110"/>
        <v/>
      </c>
      <c r="D2458" s="29" t="str">
        <f t="shared" si="109"/>
        <v/>
      </c>
      <c r="E2458" s="291"/>
      <c r="F2458" s="291"/>
    </row>
    <row r="2459" spans="1:6" ht="23.25" hidden="1" customHeight="1">
      <c r="A2459" s="29" t="s">
        <v>334</v>
      </c>
      <c r="B2459" s="300" t="s">
        <v>379</v>
      </c>
      <c r="D2459" s="29" t="str">
        <f t="shared" si="109"/>
        <v/>
      </c>
      <c r="E2459" s="291"/>
      <c r="F2459" s="291"/>
    </row>
    <row r="2460" spans="1:6" ht="23.25" hidden="1" customHeight="1">
      <c r="A2460" s="29" t="s">
        <v>334</v>
      </c>
      <c r="B2460" s="301"/>
      <c r="C2460" s="29" t="str">
        <f t="shared" si="110"/>
        <v/>
      </c>
      <c r="D2460" s="29" t="str">
        <f t="shared" si="109"/>
        <v/>
      </c>
      <c r="E2460" s="291"/>
      <c r="F2460" s="291"/>
    </row>
    <row r="2461" spans="1:6" ht="23.25" hidden="1" customHeight="1">
      <c r="A2461" s="29" t="s">
        <v>334</v>
      </c>
      <c r="B2461" s="301"/>
      <c r="C2461" s="29" t="str">
        <f t="shared" si="110"/>
        <v/>
      </c>
      <c r="D2461" s="29" t="str">
        <f t="shared" si="109"/>
        <v/>
      </c>
      <c r="E2461" s="291"/>
      <c r="F2461" s="291"/>
    </row>
    <row r="2462" spans="1:6" ht="23.25" hidden="1" customHeight="1">
      <c r="A2462" s="29" t="s">
        <v>334</v>
      </c>
      <c r="B2462" s="290" t="s">
        <v>2420</v>
      </c>
      <c r="C2462" s="29" t="str">
        <f t="shared" si="110"/>
        <v>公務（他に分類されるものを除く） （詳細：PDF形式）</v>
      </c>
      <c r="D2462" s="29" t="str">
        <f t="shared" si="109"/>
        <v>公務（他に分類されるものを除く） （詳細：PDF形式）</v>
      </c>
      <c r="E2462" s="291" t="str">
        <f t="shared" si="111"/>
        <v>、公務（他に分類されるものを除く） （詳細：PDF形式）</v>
      </c>
      <c r="F2462" s="291"/>
    </row>
    <row r="2463" spans="1:6" ht="23.25" hidden="1" customHeight="1">
      <c r="A2463" s="29" t="s">
        <v>334</v>
      </c>
      <c r="B2463" s="291"/>
      <c r="C2463" s="29" t="str">
        <f t="shared" si="110"/>
        <v/>
      </c>
      <c r="D2463" s="29" t="str">
        <f t="shared" si="109"/>
        <v/>
      </c>
      <c r="E2463" s="291"/>
      <c r="F2463" s="291"/>
    </row>
    <row r="2464" spans="1:6" ht="23.25" hidden="1" customHeight="1">
      <c r="A2464" s="29" t="s">
        <v>334</v>
      </c>
      <c r="B2464" s="302" t="s">
        <v>2421</v>
      </c>
      <c r="C2464" s="29" t="str">
        <f t="shared" si="110"/>
        <v>国家公務</v>
      </c>
      <c r="D2464" s="29" t="str">
        <f t="shared" si="109"/>
        <v>国家公務</v>
      </c>
      <c r="E2464" s="291" t="str">
        <f t="shared" si="111"/>
        <v>、国家公務</v>
      </c>
      <c r="F2464" s="291"/>
    </row>
    <row r="2465" spans="1:6" ht="23.25" hidden="1" customHeight="1">
      <c r="A2465" s="29" t="s">
        <v>334</v>
      </c>
      <c r="B2465" s="291"/>
      <c r="C2465" s="29" t="str">
        <f t="shared" si="110"/>
        <v/>
      </c>
      <c r="D2465" s="29" t="str">
        <f t="shared" si="109"/>
        <v/>
      </c>
      <c r="E2465" s="291"/>
      <c r="F2465" s="291"/>
    </row>
    <row r="2466" spans="1:6" ht="23.25" hidden="1" customHeight="1">
      <c r="A2466" s="29" t="s">
        <v>334</v>
      </c>
      <c r="B2466" s="303" t="s">
        <v>2422</v>
      </c>
      <c r="C2466" s="294"/>
      <c r="D2466" s="294" t="str">
        <f t="shared" si="109"/>
        <v/>
      </c>
      <c r="E2466" s="296"/>
      <c r="F2466" s="296" t="str">
        <f>E2466&amp;E2467&amp;E2468&amp;E2469&amp;E2470&amp;E2471&amp;E2472&amp;E2473</f>
        <v>、9711　立法機関、9721　司法機関、9731　行政機関、地方公務</v>
      </c>
    </row>
    <row r="2467" spans="1:6" ht="23.25" hidden="1" customHeight="1">
      <c r="A2467" s="29" t="s">
        <v>334</v>
      </c>
      <c r="B2467" s="302" t="s">
        <v>2423</v>
      </c>
      <c r="C2467" s="29" t="str">
        <f t="shared" si="110"/>
        <v>9711　　立法機関</v>
      </c>
      <c r="D2467" s="29" t="str">
        <f t="shared" si="109"/>
        <v>9711　立法機関</v>
      </c>
      <c r="E2467" s="291" t="str">
        <f t="shared" si="111"/>
        <v>、9711　立法機関</v>
      </c>
      <c r="F2467" s="291"/>
    </row>
    <row r="2468" spans="1:6" ht="23.25" hidden="1" customHeight="1">
      <c r="A2468" s="29" t="s">
        <v>334</v>
      </c>
      <c r="B2468" s="302" t="s">
        <v>2424</v>
      </c>
      <c r="D2468" s="29" t="str">
        <f t="shared" si="109"/>
        <v/>
      </c>
      <c r="E2468" s="291"/>
      <c r="F2468" s="291"/>
    </row>
    <row r="2469" spans="1:6" ht="23.25" hidden="1" customHeight="1">
      <c r="A2469" s="29" t="s">
        <v>334</v>
      </c>
      <c r="B2469" s="302" t="s">
        <v>2425</v>
      </c>
      <c r="C2469" s="29" t="str">
        <f t="shared" si="110"/>
        <v>9721　　司法機関</v>
      </c>
      <c r="D2469" s="29" t="str">
        <f t="shared" si="109"/>
        <v>9721　司法機関</v>
      </c>
      <c r="E2469" s="291" t="str">
        <f t="shared" si="111"/>
        <v>、9721　司法機関</v>
      </c>
      <c r="F2469" s="291"/>
    </row>
    <row r="2470" spans="1:6" ht="23.25" hidden="1" customHeight="1">
      <c r="A2470" s="29" t="s">
        <v>334</v>
      </c>
      <c r="B2470" s="302" t="s">
        <v>2426</v>
      </c>
      <c r="D2470" s="29" t="str">
        <f t="shared" si="109"/>
        <v/>
      </c>
      <c r="E2470" s="291"/>
      <c r="F2470" s="291"/>
    </row>
    <row r="2471" spans="1:6" ht="23.25" hidden="1" customHeight="1">
      <c r="A2471" s="29" t="s">
        <v>334</v>
      </c>
      <c r="B2471" s="302" t="s">
        <v>2427</v>
      </c>
      <c r="C2471" s="29" t="str">
        <f t="shared" si="110"/>
        <v>9731　　行政機関</v>
      </c>
      <c r="D2471" s="29" t="str">
        <f t="shared" si="109"/>
        <v>9731　行政機関</v>
      </c>
      <c r="E2471" s="291" t="str">
        <f t="shared" si="111"/>
        <v>、9731　行政機関</v>
      </c>
      <c r="F2471" s="291"/>
    </row>
    <row r="2472" spans="1:6" ht="23.25" hidden="1" customHeight="1">
      <c r="A2472" s="29" t="s">
        <v>334</v>
      </c>
      <c r="B2472" s="291"/>
      <c r="C2472" s="29" t="str">
        <f t="shared" si="110"/>
        <v/>
      </c>
      <c r="D2472" s="29" t="str">
        <f t="shared" si="109"/>
        <v/>
      </c>
      <c r="E2472" s="291"/>
      <c r="F2472" s="291"/>
    </row>
    <row r="2473" spans="1:6" ht="23.25" hidden="1" customHeight="1">
      <c r="A2473" s="29" t="s">
        <v>334</v>
      </c>
      <c r="B2473" s="302" t="s">
        <v>2428</v>
      </c>
      <c r="C2473" s="29" t="str">
        <f t="shared" si="110"/>
        <v>地方公務</v>
      </c>
      <c r="D2473" s="29" t="str">
        <f t="shared" si="109"/>
        <v>地方公務</v>
      </c>
      <c r="E2473" s="291" t="str">
        <f t="shared" si="111"/>
        <v>、地方公務</v>
      </c>
      <c r="F2473" s="291"/>
    </row>
    <row r="2474" spans="1:6" ht="23.25" hidden="1" customHeight="1">
      <c r="A2474" s="29" t="s">
        <v>334</v>
      </c>
      <c r="B2474" s="291"/>
      <c r="C2474" s="29" t="str">
        <f t="shared" si="110"/>
        <v/>
      </c>
      <c r="D2474" s="29" t="str">
        <f t="shared" si="109"/>
        <v/>
      </c>
      <c r="E2474" s="291"/>
      <c r="F2474" s="291"/>
    </row>
    <row r="2475" spans="1:6" ht="23.25" hidden="1" customHeight="1">
      <c r="A2475" s="29" t="s">
        <v>334</v>
      </c>
      <c r="B2475" s="303" t="s">
        <v>2429</v>
      </c>
      <c r="C2475" s="294"/>
      <c r="D2475" s="294" t="str">
        <f t="shared" si="109"/>
        <v/>
      </c>
      <c r="E2475" s="296"/>
      <c r="F2475" s="296" t="str">
        <f>E2475&amp;E2476&amp;E2477&amp;E2478</f>
        <v>、9811　都道府県機関、9821　市町村機関</v>
      </c>
    </row>
    <row r="2476" spans="1:6" ht="23.25" hidden="1" customHeight="1">
      <c r="A2476" s="29" t="s">
        <v>334</v>
      </c>
      <c r="B2476" s="302" t="s">
        <v>2430</v>
      </c>
      <c r="C2476" s="29" t="str">
        <f t="shared" si="110"/>
        <v>9811　　都道府県機関</v>
      </c>
      <c r="D2476" s="29" t="str">
        <f t="shared" si="109"/>
        <v>9811　都道府県機関</v>
      </c>
      <c r="E2476" s="291" t="str">
        <f t="shared" si="111"/>
        <v>、9811　都道府県機関</v>
      </c>
      <c r="F2476" s="291"/>
    </row>
    <row r="2477" spans="1:6" ht="23.25" hidden="1" customHeight="1">
      <c r="A2477" s="29" t="s">
        <v>334</v>
      </c>
      <c r="B2477" s="302" t="s">
        <v>2431</v>
      </c>
      <c r="D2477" s="29" t="str">
        <f t="shared" si="109"/>
        <v/>
      </c>
      <c r="E2477" s="291"/>
      <c r="F2477" s="291"/>
    </row>
    <row r="2478" spans="1:6" ht="23.25" hidden="1" customHeight="1">
      <c r="A2478" s="29" t="s">
        <v>334</v>
      </c>
      <c r="B2478" s="302" t="s">
        <v>2432</v>
      </c>
      <c r="C2478" s="29" t="str">
        <f t="shared" si="110"/>
        <v>9821　　市町村機関</v>
      </c>
      <c r="D2478" s="29" t="str">
        <f t="shared" si="109"/>
        <v>9821　市町村機関</v>
      </c>
      <c r="E2478" s="291" t="str">
        <f t="shared" si="111"/>
        <v>、9821　市町村機関</v>
      </c>
      <c r="F2478" s="291"/>
    </row>
    <row r="2479" spans="1:6" ht="23.25" hidden="1" customHeight="1">
      <c r="A2479" s="29" t="s">
        <v>334</v>
      </c>
      <c r="B2479" s="291"/>
      <c r="C2479" s="29" t="str">
        <f t="shared" si="110"/>
        <v/>
      </c>
      <c r="D2479" s="29" t="str">
        <f t="shared" si="109"/>
        <v/>
      </c>
      <c r="E2479" s="291"/>
      <c r="F2479" s="291"/>
    </row>
    <row r="2480" spans="1:6" ht="23.25" hidden="1" customHeight="1">
      <c r="A2480" s="29" t="s">
        <v>334</v>
      </c>
      <c r="B2480" s="300" t="s">
        <v>379</v>
      </c>
      <c r="D2480" s="29" t="str">
        <f t="shared" si="109"/>
        <v/>
      </c>
      <c r="E2480" s="291"/>
      <c r="F2480" s="291"/>
    </row>
    <row r="2481" spans="1:6" ht="23.25" hidden="1" customHeight="1">
      <c r="A2481" s="29" t="s">
        <v>334</v>
      </c>
      <c r="B2481" s="301"/>
      <c r="C2481" s="29" t="str">
        <f t="shared" si="110"/>
        <v/>
      </c>
      <c r="D2481" s="29" t="str">
        <f t="shared" si="109"/>
        <v/>
      </c>
      <c r="E2481" s="291"/>
      <c r="F2481" s="291"/>
    </row>
    <row r="2482" spans="1:6" ht="23.25" hidden="1" customHeight="1">
      <c r="A2482" s="29" t="s">
        <v>334</v>
      </c>
      <c r="B2482" s="301"/>
      <c r="C2482" s="29" t="str">
        <f t="shared" si="110"/>
        <v/>
      </c>
      <c r="D2482" s="29" t="str">
        <f t="shared" si="109"/>
        <v/>
      </c>
      <c r="E2482" s="291"/>
      <c r="F2482" s="291"/>
    </row>
    <row r="2483" spans="1:6" ht="23.25" hidden="1" customHeight="1">
      <c r="A2483" s="29" t="s">
        <v>334</v>
      </c>
      <c r="B2483" s="290" t="s">
        <v>2433</v>
      </c>
      <c r="C2483" s="29" t="str">
        <f t="shared" si="110"/>
        <v>分類不能の産業 （詳細：PDF形式）</v>
      </c>
      <c r="D2483" s="29" t="str">
        <f t="shared" si="109"/>
        <v>分類不能の産業 （詳細：PDF形式）</v>
      </c>
      <c r="E2483" s="291" t="str">
        <f t="shared" si="111"/>
        <v>、分類不能の産業 （詳細：PDF形式）</v>
      </c>
      <c r="F2483" s="291"/>
    </row>
    <row r="2484" spans="1:6" ht="23.25" hidden="1" customHeight="1">
      <c r="A2484" s="29" t="s">
        <v>334</v>
      </c>
      <c r="B2484" s="295"/>
      <c r="C2484" s="289" t="str">
        <f t="shared" si="110"/>
        <v/>
      </c>
      <c r="D2484" s="289" t="str">
        <f t="shared" si="109"/>
        <v/>
      </c>
      <c r="E2484" s="295" t="str">
        <f t="shared" si="111"/>
        <v>、</v>
      </c>
      <c r="F2484" s="295"/>
    </row>
    <row r="2485" spans="1:6" ht="23.25" hidden="1" customHeight="1">
      <c r="A2485" s="29" t="s">
        <v>334</v>
      </c>
      <c r="B2485" s="304" t="s">
        <v>2434</v>
      </c>
      <c r="C2485" s="289" t="str">
        <f>MID(B2485,7,50)</f>
        <v>不能の産業</v>
      </c>
      <c r="D2485" s="289" t="str">
        <f>TRIM(C2485)</f>
        <v>不能の産業</v>
      </c>
      <c r="E2485" s="295" t="str">
        <f t="shared" si="111"/>
        <v>、不能の産業</v>
      </c>
      <c r="F2485" s="295"/>
    </row>
    <row r="2486" spans="1:6" ht="23.25" hidden="1" customHeight="1">
      <c r="A2486" s="29" t="s">
        <v>334</v>
      </c>
      <c r="B2486" s="291"/>
      <c r="C2486" s="29" t="str">
        <f>MID(B2486,7,50)</f>
        <v/>
      </c>
      <c r="D2486" s="29" t="str">
        <f>TRIM(C2486)</f>
        <v/>
      </c>
      <c r="E2486" s="291" t="str">
        <f t="shared" si="111"/>
        <v>、</v>
      </c>
      <c r="F2486" s="291"/>
    </row>
    <row r="2487" spans="1:6" ht="23.25" hidden="1" customHeight="1">
      <c r="A2487" s="29" t="s">
        <v>334</v>
      </c>
      <c r="B2487" s="302" t="s">
        <v>2435</v>
      </c>
      <c r="C2487" s="29" t="str">
        <f>MID(B2487,7,50)</f>
        <v>分類不能の産業</v>
      </c>
      <c r="D2487" s="29" t="str">
        <f>TRIM(C2487)</f>
        <v>分類不能の産業</v>
      </c>
      <c r="E2487" s="291" t="str">
        <f t="shared" si="111"/>
        <v>、分類不能の産業</v>
      </c>
      <c r="F2487" s="291"/>
    </row>
    <row r="2488" spans="1:6" ht="23.25" hidden="1" customHeight="1">
      <c r="A2488" s="29" t="s">
        <v>334</v>
      </c>
      <c r="B2488" s="303" t="s">
        <v>2436</v>
      </c>
      <c r="C2488" s="294" t="str">
        <f>MID(B2488,4,50)</f>
        <v>9999　分類不能の産業</v>
      </c>
      <c r="D2488" s="294" t="str">
        <f>TRIM(C2488)</f>
        <v>9999　分類不能の産業</v>
      </c>
      <c r="E2488" s="296" t="str">
        <f t="shared" si="111"/>
        <v>、9999　分類不能の産業</v>
      </c>
      <c r="F2488" s="296" t="str">
        <f>E2488</f>
        <v>、9999　分類不能の産業</v>
      </c>
    </row>
    <row r="2489" spans="1:6" ht="18" hidden="1" customHeight="1">
      <c r="B2489" s="303"/>
      <c r="C2489" s="294"/>
      <c r="D2489" s="294"/>
      <c r="E2489" s="296"/>
      <c r="F2489" s="296"/>
    </row>
    <row r="2490" spans="1:6" ht="351" hidden="1">
      <c r="B2490" s="296" t="s">
        <v>2437</v>
      </c>
      <c r="C2490" s="29" t="str">
        <f>MID(B2490,2,500)</f>
        <v>0100　主として管理事務を行う本社等（01農業）、0109　その他の管理，補助的経済活動を行う事業所（01農業）、0111　米作農業、0112　米作以外の穀作農業、0113　野菜作農業（きのこ類の栽培を含む）、0114　果樹作農業、0115　花き作農業、0116　工芸農作物農業、0117　ばれいしょ・かんしょ作農業、0119　その他の耕種農業、0121　酪農業、0122　肉用牛生産業、0123　養豚業、0124　養鶏業、0125　畜産類似業、0126　養蚕農業、0129　その他の畜産農業、0131　穀作サービス業、0132　野菜作・果樹作サービス業、0133　穀作，野菜作・果樹作以外の耕種サービス業、0134　畜産サービス業（獣医業を除く）、0141　園芸サービス業</v>
      </c>
      <c r="E2490" s="291"/>
    </row>
    <row r="2491" spans="1:6" ht="202.5" hidden="1">
      <c r="B2491" s="296" t="s">
        <v>2438</v>
      </c>
      <c r="E2491" s="291"/>
    </row>
    <row r="2492" spans="1:6" ht="175.5" hidden="1">
      <c r="B2492" s="296" t="s">
        <v>2439</v>
      </c>
      <c r="E2492" s="291"/>
    </row>
    <row r="2493" spans="1:6" ht="148.5" hidden="1">
      <c r="B2493" s="296" t="s">
        <v>2440</v>
      </c>
      <c r="E2493" s="291"/>
    </row>
    <row r="2494" spans="1:6" ht="409.5" hidden="1">
      <c r="B2494" s="296" t="s">
        <v>2441</v>
      </c>
      <c r="C2494" s="29" t="str">
        <f>MID(B2494,2,800)</f>
        <v>0500　主として管理事務を行う本社等（05鉱業，採石業，砂利採取業）、0509　その他の管理，補助的経済活動を行う事業所（05鉱業，採石業，砂利採取業）、0511　金・銀鉱業、0512　鉛・亜鉛鉱業、0513　鉄鉱業、0519　その他の金属鉱業、0521　石炭鉱業（石炭選別業を含む）、0522　亜炭鉱業、0531　原油鉱業、0532　天然ガス鉱業、0541　花こう岩・同類似岩石採石業、0542　石英粗面岩・同類似岩石採石業、0543　安山岩・同類似岩石採石業、0544　大理石採石業、0545　ぎょう灰岩採石業、0546　砂岩採石業、0547　粘板岩採石業、0548　砂・砂利・玉石採取業、0549　その他の採石業，砂・砂利・玉石採取業、0551　耐火粘土鉱業、0552　ろう石鉱業、0553　ドロマイト鉱業、0554　長石鉱業、0555　けい石鉱業、0556　天然けい砂鉱業、0557　石灰石鉱業、0559　その他の窯業原料用鉱物鉱業、0591　酸性白土鉱業、0592　ベントナイト鉱業、0594　滑石鉱業、0593　けいそう土鉱業、0599　他に分類されない鉱業</v>
      </c>
      <c r="E2494" s="291"/>
    </row>
    <row r="2495" spans="1:6" ht="202.5" hidden="1">
      <c r="B2495" s="296" t="s">
        <v>2442</v>
      </c>
    </row>
    <row r="2496" spans="1:6" ht="409.5" hidden="1">
      <c r="B2496" s="296" t="s">
        <v>2443</v>
      </c>
    </row>
    <row r="2497" spans="2:2" ht="324" hidden="1">
      <c r="B2497" s="296" t="s">
        <v>2444</v>
      </c>
    </row>
    <row r="2498" spans="2:2" ht="409.5" hidden="1">
      <c r="B2498" s="296" t="s">
        <v>2445</v>
      </c>
    </row>
    <row r="2499" spans="2:2" ht="256.5" hidden="1">
      <c r="B2499" s="296" t="s">
        <v>2446</v>
      </c>
    </row>
    <row r="2500" spans="2:2" ht="409.5" hidden="1">
      <c r="B2500" s="296" t="s">
        <v>2447</v>
      </c>
    </row>
    <row r="2501" spans="2:2" ht="364.5" hidden="1">
      <c r="B2501" s="296" t="s">
        <v>2448</v>
      </c>
    </row>
    <row r="2502" spans="2:2" ht="243" hidden="1">
      <c r="B2502" s="296" t="s">
        <v>2449</v>
      </c>
    </row>
    <row r="2503" spans="2:2" ht="337.5" hidden="1">
      <c r="B2503" s="296" t="s">
        <v>2450</v>
      </c>
    </row>
    <row r="2504" spans="2:2" ht="189" hidden="1">
      <c r="B2504" s="296" t="s">
        <v>2451</v>
      </c>
    </row>
    <row r="2505" spans="2:2" ht="409.5" hidden="1">
      <c r="B2505" s="296" t="s">
        <v>2452</v>
      </c>
    </row>
    <row r="2506" spans="2:2" ht="189" hidden="1">
      <c r="B2506" s="296" t="s">
        <v>2453</v>
      </c>
    </row>
    <row r="2507" spans="2:2" ht="409.5" hidden="1">
      <c r="B2507" s="296" t="s">
        <v>2454</v>
      </c>
    </row>
    <row r="2508" spans="2:2" ht="310.5" hidden="1">
      <c r="B2508" s="296" t="s">
        <v>2455</v>
      </c>
    </row>
    <row r="2509" spans="2:2" ht="270" hidden="1">
      <c r="B2509" s="296" t="s">
        <v>2456</v>
      </c>
    </row>
    <row r="2510" spans="2:2" ht="409.5" hidden="1">
      <c r="B2510" s="296" t="s">
        <v>2457</v>
      </c>
    </row>
    <row r="2511" spans="2:2" ht="409.5" hidden="1">
      <c r="B2511" s="296" t="s">
        <v>2458</v>
      </c>
    </row>
    <row r="2512" spans="2:2" ht="409.5" hidden="1">
      <c r="B2512" s="296" t="s">
        <v>2459</v>
      </c>
    </row>
    <row r="2513" spans="2:2" ht="409.5" hidden="1">
      <c r="B2513" s="296" t="s">
        <v>2460</v>
      </c>
    </row>
    <row r="2514" spans="2:2" ht="409.5" hidden="1">
      <c r="B2514" s="296" t="s">
        <v>2461</v>
      </c>
    </row>
    <row r="2515" spans="2:2" ht="409.5" hidden="1">
      <c r="B2515" s="296" t="s">
        <v>2462</v>
      </c>
    </row>
    <row r="2516" spans="2:2" ht="409.5" hidden="1">
      <c r="B2516" s="296" t="s">
        <v>2463</v>
      </c>
    </row>
    <row r="2517" spans="2:2" ht="391.5" hidden="1">
      <c r="B2517" s="296" t="s">
        <v>2464</v>
      </c>
    </row>
    <row r="2518" spans="2:2" ht="409.5" hidden="1">
      <c r="B2518" s="296" t="s">
        <v>2465</v>
      </c>
    </row>
    <row r="2519" spans="2:2" ht="378" hidden="1">
      <c r="B2519" s="296" t="s">
        <v>2466</v>
      </c>
    </row>
    <row r="2520" spans="2:2" ht="391.5" hidden="1">
      <c r="B2520" s="296" t="s">
        <v>2467</v>
      </c>
    </row>
    <row r="2521" spans="2:2" ht="34.700000000000003" hidden="1" customHeight="1">
      <c r="B2521" s="296" t="s">
        <v>2468</v>
      </c>
    </row>
    <row r="2522" spans="2:2" ht="81" hidden="1">
      <c r="B2522" s="296" t="s">
        <v>2469</v>
      </c>
    </row>
    <row r="2523" spans="2:2" ht="94.5" hidden="1">
      <c r="B2523" s="296" t="s">
        <v>2470</v>
      </c>
    </row>
    <row r="2524" spans="2:2" ht="81" hidden="1">
      <c r="B2524" s="296" t="s">
        <v>2471</v>
      </c>
    </row>
    <row r="2525" spans="2:2" ht="135" hidden="1">
      <c r="B2525" s="296" t="s">
        <v>2472</v>
      </c>
    </row>
    <row r="2526" spans="2:2" ht="175.5" hidden="1">
      <c r="B2526" s="296" t="s">
        <v>2473</v>
      </c>
    </row>
    <row r="2527" spans="2:2" ht="189" hidden="1">
      <c r="B2527" s="296" t="s">
        <v>2474</v>
      </c>
    </row>
    <row r="2528" spans="2:2" ht="202.5" hidden="1">
      <c r="B2528" s="296" t="s">
        <v>2475</v>
      </c>
    </row>
    <row r="2529" spans="2:2" ht="162" hidden="1">
      <c r="B2529" s="296" t="s">
        <v>2476</v>
      </c>
    </row>
    <row r="2530" spans="2:2" ht="310.5" hidden="1">
      <c r="B2530" s="296" t="s">
        <v>2477</v>
      </c>
    </row>
    <row r="2531" spans="2:2" ht="175.5" hidden="1">
      <c r="B2531" s="296" t="s">
        <v>2478</v>
      </c>
    </row>
    <row r="2532" spans="2:2" ht="175.5" hidden="1">
      <c r="B2532" s="296" t="s">
        <v>2479</v>
      </c>
    </row>
    <row r="2533" spans="2:2" ht="189" hidden="1">
      <c r="B2533" s="296" t="s">
        <v>2480</v>
      </c>
    </row>
    <row r="2534" spans="2:2" ht="202.5" hidden="1">
      <c r="B2534" s="296" t="s">
        <v>2481</v>
      </c>
    </row>
    <row r="2535" spans="2:2" ht="108" hidden="1">
      <c r="B2535" s="296" t="s">
        <v>2482</v>
      </c>
    </row>
    <row r="2536" spans="2:2" ht="94.5" hidden="1">
      <c r="B2536" s="296" t="s">
        <v>2483</v>
      </c>
    </row>
    <row r="2537" spans="2:2" ht="297" hidden="1">
      <c r="B2537" s="296" t="s">
        <v>2484</v>
      </c>
    </row>
    <row r="2538" spans="2:2" ht="54" hidden="1">
      <c r="B2538" s="296" t="s">
        <v>2485</v>
      </c>
    </row>
    <row r="2539" spans="2:2" ht="148.5" hidden="1">
      <c r="B2539" s="296" t="s">
        <v>2486</v>
      </c>
    </row>
    <row r="2540" spans="2:2" ht="256.5" hidden="1">
      <c r="B2540" s="296" t="s">
        <v>2487</v>
      </c>
    </row>
    <row r="2541" spans="2:2" ht="310.5" hidden="1">
      <c r="B2541" s="296" t="s">
        <v>2488</v>
      </c>
    </row>
    <row r="2542" spans="2:2" ht="409.5" hidden="1">
      <c r="B2542" s="296" t="s">
        <v>2489</v>
      </c>
    </row>
    <row r="2543" spans="2:2" ht="409.5" hidden="1">
      <c r="B2543" s="296" t="s">
        <v>2490</v>
      </c>
    </row>
    <row r="2544" spans="2:2" ht="391.5" hidden="1">
      <c r="B2544" s="296" t="s">
        <v>2491</v>
      </c>
    </row>
    <row r="2545" spans="2:2" ht="148.5" hidden="1">
      <c r="B2545" s="296" t="s">
        <v>2492</v>
      </c>
    </row>
    <row r="2546" spans="2:2" ht="283.5" hidden="1">
      <c r="B2546" s="296" t="s">
        <v>2493</v>
      </c>
    </row>
    <row r="2547" spans="2:2" ht="409.5" hidden="1">
      <c r="B2547" s="296" t="s">
        <v>2494</v>
      </c>
    </row>
    <row r="2548" spans="2:2" ht="283.5" hidden="1">
      <c r="B2548" s="296" t="s">
        <v>2495</v>
      </c>
    </row>
    <row r="2549" spans="2:2" ht="409.5" hidden="1">
      <c r="B2549" s="296" t="s">
        <v>2496</v>
      </c>
    </row>
    <row r="2550" spans="2:2" ht="243" hidden="1">
      <c r="B2550" s="296" t="s">
        <v>2497</v>
      </c>
    </row>
    <row r="2551" spans="2:2" hidden="1">
      <c r="B2551" s="291"/>
    </row>
    <row r="2552" spans="2:2" ht="121.5" hidden="1">
      <c r="B2552" s="296" t="s">
        <v>2498</v>
      </c>
    </row>
    <row r="2553" spans="2:2" ht="243" hidden="1">
      <c r="B2553" s="296" t="s">
        <v>2499</v>
      </c>
    </row>
    <row r="2554" spans="2:2" ht="175.5" hidden="1">
      <c r="B2554" s="296" t="s">
        <v>2500</v>
      </c>
    </row>
    <row r="2555" spans="2:2" ht="243" hidden="1">
      <c r="B2555" s="296" t="s">
        <v>2501</v>
      </c>
    </row>
    <row r="2556" spans="2:2" ht="270" hidden="1">
      <c r="B2556" s="296" t="s">
        <v>2502</v>
      </c>
    </row>
    <row r="2557" spans="2:2" ht="364.5" hidden="1">
      <c r="B2557" s="296" t="s">
        <v>2503</v>
      </c>
    </row>
    <row r="2558" spans="2:2" ht="108" hidden="1">
      <c r="B2558" s="296" t="s">
        <v>2504</v>
      </c>
    </row>
    <row r="2559" spans="2:2" ht="162" hidden="1">
      <c r="B2559" s="296" t="s">
        <v>2505</v>
      </c>
    </row>
    <row r="2560" spans="2:2" ht="310.5" hidden="1">
      <c r="B2560" s="296" t="s">
        <v>2506</v>
      </c>
    </row>
    <row r="2561" spans="2:2" ht="108" hidden="1">
      <c r="B2561" s="296" t="s">
        <v>2507</v>
      </c>
    </row>
    <row r="2562" spans="2:2" ht="283.5" hidden="1">
      <c r="B2562" s="296" t="s">
        <v>2508</v>
      </c>
    </row>
    <row r="2563" spans="2:2" ht="81" hidden="1">
      <c r="B2563" s="296" t="s">
        <v>2509</v>
      </c>
    </row>
    <row r="2564" spans="2:2" ht="216" hidden="1">
      <c r="B2564" s="296" t="s">
        <v>2510</v>
      </c>
    </row>
    <row r="2565" spans="2:2" ht="135" hidden="1">
      <c r="B2565" s="296" t="s">
        <v>2511</v>
      </c>
    </row>
    <row r="2566" spans="2:2" ht="270" hidden="1">
      <c r="B2566" s="296" t="s">
        <v>2512</v>
      </c>
    </row>
    <row r="2567" spans="2:2" ht="121.5" hidden="1">
      <c r="B2567" s="296" t="s">
        <v>2513</v>
      </c>
    </row>
    <row r="2568" spans="2:2" ht="216" hidden="1">
      <c r="B2568" s="296" t="s">
        <v>2514</v>
      </c>
    </row>
    <row r="2569" spans="2:2" ht="324" hidden="1">
      <c r="B2569" s="296" t="s">
        <v>2515</v>
      </c>
    </row>
    <row r="2570" spans="2:2" ht="409.5" hidden="1">
      <c r="B2570" s="296" t="s">
        <v>2516</v>
      </c>
    </row>
    <row r="2571" spans="2:2" ht="148.5" hidden="1">
      <c r="B2571" s="296" t="s">
        <v>2517</v>
      </c>
    </row>
    <row r="2572" spans="2:2" ht="351" hidden="1">
      <c r="B2572" s="296" t="s">
        <v>2518</v>
      </c>
    </row>
    <row r="2573" spans="2:2" ht="229.5" hidden="1">
      <c r="B2573" s="296" t="s">
        <v>2519</v>
      </c>
    </row>
    <row r="2574" spans="2:2" ht="202.5" hidden="1">
      <c r="B2574" s="296" t="s">
        <v>2520</v>
      </c>
    </row>
    <row r="2575" spans="2:2" ht="137.44999999999999" hidden="1" customHeight="1">
      <c r="B2575" s="296" t="s">
        <v>2521</v>
      </c>
    </row>
    <row r="2576" spans="2:2" ht="67.5" hidden="1">
      <c r="B2576" s="296" t="s">
        <v>2522</v>
      </c>
    </row>
    <row r="2577" spans="2:2" ht="162" hidden="1">
      <c r="B2577" s="296" t="s">
        <v>2523</v>
      </c>
    </row>
    <row r="2578" spans="2:2" ht="270" hidden="1">
      <c r="B2578" s="296" t="s">
        <v>2524</v>
      </c>
    </row>
    <row r="2579" spans="2:2" ht="67.5" hidden="1">
      <c r="B2579" s="296" t="s">
        <v>2525</v>
      </c>
    </row>
    <row r="2580" spans="2:2" ht="202.5" hidden="1">
      <c r="B2580" s="296" t="s">
        <v>2526</v>
      </c>
    </row>
    <row r="2581" spans="2:2" ht="15" hidden="1" customHeight="1">
      <c r="B2581" s="296" t="s">
        <v>2527</v>
      </c>
    </row>
    <row r="2582" spans="2:2" ht="15" hidden="1" customHeight="1">
      <c r="B2582" s="296" t="s">
        <v>2528</v>
      </c>
    </row>
    <row r="2583" spans="2:2" ht="81" hidden="1">
      <c r="B2583" s="296" t="s">
        <v>2529</v>
      </c>
    </row>
    <row r="2584" spans="2:2" ht="108" hidden="1">
      <c r="B2584" s="296" t="s">
        <v>2530</v>
      </c>
    </row>
    <row r="2585" spans="2:2" ht="81" hidden="1">
      <c r="B2585" s="296" t="s">
        <v>2531</v>
      </c>
    </row>
    <row r="2586" spans="2:2" ht="27" hidden="1">
      <c r="B2586" s="296" t="s">
        <v>2532</v>
      </c>
    </row>
    <row r="2587" spans="2:2" ht="40.5" hidden="1">
      <c r="B2587" s="296" t="s">
        <v>2533</v>
      </c>
    </row>
    <row r="2588" spans="2:2" ht="27" hidden="1">
      <c r="B2588" s="296" t="s">
        <v>2534</v>
      </c>
    </row>
    <row r="2589" spans="2:2" hidden="1">
      <c r="B2589" s="296" t="s">
        <v>2535</v>
      </c>
    </row>
    <row r="2590" spans="2:2" hidden="1"/>
  </sheetData>
  <mergeCells count="18">
    <mergeCell ref="B45:B49"/>
    <mergeCell ref="B9:B10"/>
    <mergeCell ref="B11:B12"/>
    <mergeCell ref="B14:B16"/>
    <mergeCell ref="B17:B40"/>
    <mergeCell ref="B41:B44"/>
    <mergeCell ref="B105:B106"/>
    <mergeCell ref="B50:B57"/>
    <mergeCell ref="B58:B69"/>
    <mergeCell ref="B70:B75"/>
    <mergeCell ref="B76:B78"/>
    <mergeCell ref="B79:B82"/>
    <mergeCell ref="B83:B85"/>
    <mergeCell ref="B86:B88"/>
    <mergeCell ref="B89:B90"/>
    <mergeCell ref="B91:B93"/>
    <mergeCell ref="B94:B95"/>
    <mergeCell ref="B96:B104"/>
  </mergeCells>
  <phoneticPr fontId="2"/>
  <hyperlinks>
    <hyperlink ref="B111" r:id="rId1" display="http://www.stat.go.jp/index/seido/sangyo/pdf/19san3a.pdf" xr:uid="{00000000-0004-0000-0300-000000000000}"/>
    <hyperlink ref="B248" r:id="rId2" location="mokuji" display="http://www.stat.go.jp/index/seido/sangyo/19-3.htm - mokuji" xr:uid="{00000000-0004-0000-0300-000001000000}"/>
    <hyperlink ref="B251" r:id="rId3" display="http://www.stat.go.jp/index/seido/sangyo/pdf/19san3d.pdf" xr:uid="{00000000-0004-0000-0300-000002000000}"/>
    <hyperlink ref="B340" r:id="rId4" location="mokuji" display="http://www.stat.go.jp/index/seido/sangyo/19-3.htm - mokuji" xr:uid="{00000000-0004-0000-0300-000003000000}"/>
    <hyperlink ref="B343" r:id="rId5" display="http://www.stat.go.jp/index/seido/sangyo/pdf/19san3e.pdf" xr:uid="{00000000-0004-0000-0300-000004000000}"/>
    <hyperlink ref="B1190" r:id="rId6" location="mokuji" display="http://www.stat.go.jp/index/seido/sangyo/19-3.htm - mokuji" xr:uid="{00000000-0004-0000-0300-000005000000}"/>
    <hyperlink ref="B1193" r:id="rId7" display="http://www.stat.go.jp/index/seido/sangyo/pdf/19san3f.pdf" xr:uid="{00000000-0004-0000-0300-000006000000}"/>
    <hyperlink ref="B1234" r:id="rId8" location="mokuji" display="http://www.stat.go.jp/index/seido/sangyo/19-3.htm - mokuji" xr:uid="{00000000-0004-0000-0300-000007000000}"/>
    <hyperlink ref="B1237" r:id="rId9" display="http://www.stat.go.jp/index/seido/sangyo/pdf/19san3g.pdf" xr:uid="{00000000-0004-0000-0300-000008000000}"/>
    <hyperlink ref="B1318" r:id="rId10" location="mokuji" display="http://www.stat.go.jp/index/seido/sangyo/19-3.htm - mokuji" xr:uid="{00000000-0004-0000-0300-000009000000}"/>
    <hyperlink ref="B1321" r:id="rId11" display="http://www.stat.go.jp/index/seido/sangyo/pdf/19san3h.pdf" xr:uid="{00000000-0004-0000-0300-00000A000000}"/>
    <hyperlink ref="B1442" r:id="rId12" location="mokuji" display="http://www.stat.go.jp/index/seido/sangyo/19-3.htm - mokuji" xr:uid="{00000000-0004-0000-0300-00000B000000}"/>
    <hyperlink ref="B1445" r:id="rId13" display="http://www.stat.go.jp/index/seido/sangyo/pdf/19san3i.pdf" xr:uid="{00000000-0004-0000-0300-00000C000000}"/>
    <hyperlink ref="B1746" r:id="rId14" location="mokuji" display="http://www.stat.go.jp/index/seido/sangyo/19-3.htm - mokuji" xr:uid="{00000000-0004-0000-0300-00000D000000}"/>
    <hyperlink ref="B1749" r:id="rId15" display="http://www.stat.go.jp/index/seido/sangyo/pdf/19san3j.pdf" xr:uid="{00000000-0004-0000-0300-00000E000000}"/>
    <hyperlink ref="B1865" r:id="rId16" location="mokuji" display="http://www.stat.go.jp/index/seido/sangyo/19-3.htm - mokuji" xr:uid="{00000000-0004-0000-0300-00000F000000}"/>
    <hyperlink ref="B1868" r:id="rId17" display="http://www.stat.go.jp/index/seido/sangyo/pdf/19san3k.pdf" xr:uid="{00000000-0004-0000-0300-000010000000}"/>
    <hyperlink ref="B1922" r:id="rId18" location="mokuji" display="http://www.stat.go.jp/index/seido/sangyo/19-3.htm - mokuji" xr:uid="{00000000-0004-0000-0300-000011000000}"/>
    <hyperlink ref="B1925" r:id="rId19" display="http://www.stat.go.jp/index/seido/sangyo/pdf/19san3l.pdf" xr:uid="{00000000-0004-0000-0300-000012000000}"/>
    <hyperlink ref="B2004" r:id="rId20" location="mokuji" display="http://www.stat.go.jp/index/seido/sangyo/19-3.htm - mokuji" xr:uid="{00000000-0004-0000-0300-000013000000}"/>
    <hyperlink ref="B2007" r:id="rId21" display="http://www.stat.go.jp/index/seido/sangyo/pdf/19san3m.pdf" xr:uid="{00000000-0004-0000-0300-000014000000}"/>
    <hyperlink ref="B2064" r:id="rId22" location="mokuji" display="http://www.stat.go.jp/index/seido/sangyo/19-3.htm - mokuji" xr:uid="{00000000-0004-0000-0300-000015000000}"/>
    <hyperlink ref="B2067" r:id="rId23" display="http://www.stat.go.jp/index/seido/sangyo/pdf/19san3n.pdf" xr:uid="{00000000-0004-0000-0300-000016000000}"/>
    <hyperlink ref="B2168" r:id="rId24" location="mokuji" display="http://www.stat.go.jp/index/seido/sangyo/19-3.htm - mokuji" xr:uid="{00000000-0004-0000-0300-000017000000}"/>
    <hyperlink ref="B2171" r:id="rId25" display="http://www.stat.go.jp/index/seido/sangyo/pdf/19san3o.pdf" xr:uid="{00000000-0004-0000-0300-000018000000}"/>
    <hyperlink ref="B2228" r:id="rId26" location="mokuji" display="http://www.stat.go.jp/index/seido/sangyo/19-3.htm - mokuji" xr:uid="{00000000-0004-0000-0300-000019000000}"/>
    <hyperlink ref="B2231" r:id="rId27" display="http://www.stat.go.jp/index/seido/sangyo/pdf/19san3p.pdf" xr:uid="{00000000-0004-0000-0300-00001A000000}"/>
    <hyperlink ref="B2301" r:id="rId28" location="mokuji" display="http://www.stat.go.jp/index/seido/sangyo/19-3.htm - mokuji" xr:uid="{00000000-0004-0000-0300-00001B000000}"/>
    <hyperlink ref="B2304" r:id="rId29" display="http://www.stat.go.jp/index/seido/sangyo/pdf/19san3q.pdf" xr:uid="{00000000-0004-0000-0300-00001C000000}"/>
    <hyperlink ref="B2328" r:id="rId30" location="mokuji" display="http://www.stat.go.jp/index/seido/sangyo/19-3.htm - mokuji" xr:uid="{00000000-0004-0000-0300-00001D000000}"/>
    <hyperlink ref="B2331" r:id="rId31" display="http://www.stat.go.jp/index/seido/sangyo/pdf/19san3r.pdf" xr:uid="{00000000-0004-0000-0300-00001E000000}"/>
    <hyperlink ref="B2459" r:id="rId32" location="mokuji" display="http://www.stat.go.jp/index/seido/sangyo/19-3.htm - mokuji" xr:uid="{00000000-0004-0000-0300-00001F000000}"/>
    <hyperlink ref="B2462" r:id="rId33" display="http://www.stat.go.jp/index/seido/sangyo/pdf/19san3s.pdf" xr:uid="{00000000-0004-0000-0300-000020000000}"/>
    <hyperlink ref="B2480" r:id="rId34" location="mokuji" display="mokuji" xr:uid="{00000000-0004-0000-0300-000021000000}"/>
    <hyperlink ref="B2483" r:id="rId35" display="http://www.stat.go.jp/index/seido/sangyo/pdf/19san3t.pdf" xr:uid="{00000000-0004-0000-0300-000022000000}"/>
    <hyperlink ref="B163" r:id="rId36" location="mokuji" display="http://www.stat.go.jp/index/seido/sangyo/19-3.htm - mokuji" xr:uid="{00000000-0004-0000-0300-000023000000}"/>
    <hyperlink ref="B166" r:id="rId37" display="http://www.stat.go.jp/index/seido/sangyo/pdf/19san3b.pdf" xr:uid="{00000000-0004-0000-0300-000024000000}"/>
    <hyperlink ref="B201" r:id="rId38" location="mokuji" display="http://www.stat.go.jp/index/seido/sangyo/19-3.htm - mokuji" xr:uid="{00000000-0004-0000-0300-000025000000}"/>
    <hyperlink ref="B204" r:id="rId39" display="http://www.stat.go.jp/index/seido/sangyo/pdf/19san3c.pdf" xr:uid="{00000000-0004-0000-0300-000026000000}"/>
    <hyperlink ref="B9" r:id="rId40" display="http://www.stat.go.jp/index/seido/sangyo/pdf/19san3a.pdf" xr:uid="{00000000-0004-0000-0300-000027000000}"/>
    <hyperlink ref="B11" r:id="rId41" display="http://www.stat.go.jp/index/seido/sangyo/pdf/19san3b.pdf" xr:uid="{00000000-0004-0000-0300-000028000000}"/>
    <hyperlink ref="B13" r:id="rId42" display="http://www.stat.go.jp/index/seido/sangyo/pdf/19san3c.pdf" xr:uid="{00000000-0004-0000-0300-000029000000}"/>
    <hyperlink ref="B14" r:id="rId43" display="http://www.stat.go.jp/index/seido/sangyo/pdf/19san3d.pdf" xr:uid="{00000000-0004-0000-0300-00002A000000}"/>
    <hyperlink ref="B17" r:id="rId44" display="http://www.stat.go.jp/index/seido/sangyo/pdf/19san3e.pdf" xr:uid="{00000000-0004-0000-0300-00002B000000}"/>
    <hyperlink ref="B41" r:id="rId45" display="http://www.stat.go.jp/index/seido/sangyo/pdf/19san3f.pdf" xr:uid="{00000000-0004-0000-0300-00002C000000}"/>
    <hyperlink ref="B45" r:id="rId46" display="http://www.stat.go.jp/index/seido/sangyo/pdf/19san3g.pdf" xr:uid="{00000000-0004-0000-0300-00002D000000}"/>
    <hyperlink ref="B50" r:id="rId47" display="http://www.stat.go.jp/index/seido/sangyo/pdf/19san3h.pdf" xr:uid="{00000000-0004-0000-0300-00002E000000}"/>
    <hyperlink ref="B58" r:id="rId48" display="http://www.stat.go.jp/index/seido/sangyo/pdf/19san3i.pdf" xr:uid="{00000000-0004-0000-0300-00002F000000}"/>
    <hyperlink ref="B70" r:id="rId49" display="http://www.stat.go.jp/index/seido/sangyo/pdf/19san3j.pdf" xr:uid="{00000000-0004-0000-0300-000030000000}"/>
    <hyperlink ref="B76" r:id="rId50" display="http://www.stat.go.jp/index/seido/sangyo/pdf/19san3k.pdf" xr:uid="{00000000-0004-0000-0300-000031000000}"/>
    <hyperlink ref="B79" r:id="rId51" display="http://www.stat.go.jp/index/seido/sangyo/pdf/19san3l.pdf" xr:uid="{00000000-0004-0000-0300-000032000000}"/>
    <hyperlink ref="B83" r:id="rId52" display="http://www.stat.go.jp/index/seido/sangyo/pdf/19san3m.pdf" xr:uid="{00000000-0004-0000-0300-000033000000}"/>
    <hyperlink ref="B86" r:id="rId53" display="http://www.stat.go.jp/index/seido/sangyo/pdf/19san3n.pdf" xr:uid="{00000000-0004-0000-0300-000034000000}"/>
    <hyperlink ref="B89" r:id="rId54" display="http://www.stat.go.jp/index/seido/sangyo/pdf/19san3o.pdf" xr:uid="{00000000-0004-0000-0300-000035000000}"/>
    <hyperlink ref="B91" r:id="rId55" display="http://www.stat.go.jp/index/seido/sangyo/pdf/19san3p.pdf" xr:uid="{00000000-0004-0000-0300-000036000000}"/>
    <hyperlink ref="B94" r:id="rId56" display="http://www.stat.go.jp/index/seido/sangyo/pdf/19san3q.pdf" xr:uid="{00000000-0004-0000-0300-000037000000}"/>
    <hyperlink ref="B96" r:id="rId57" display="http://www.stat.go.jp/index/seido/sangyo/pdf/19san3r.pdf" xr:uid="{00000000-0004-0000-0300-000038000000}"/>
    <hyperlink ref="B105" r:id="rId58" display="http://www.stat.go.jp/index/seido/sangyo/pdf/19san3s.pdf" xr:uid="{00000000-0004-0000-0300-000039000000}"/>
    <hyperlink ref="B107" r:id="rId59" display="http://www.stat.go.jp/index/seido/sangyo/pdf/19san3t.pdf" xr:uid="{00000000-0004-0000-0300-00003A000000}"/>
    <hyperlink ref="E1" location="様式第3号!A1" display="戻る" xr:uid="{00000000-0004-0000-0300-00003B000000}"/>
  </hyperlinks>
  <pageMargins left="0.7" right="0.7" top="0.75" bottom="0.75" header="0.3" footer="0.3"/>
  <pageSetup paperSize="9" scale="37" orientation="portrait" r:id="rId6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F668"/>
  <sheetViews>
    <sheetView view="pageBreakPreview" zoomScale="80" zoomScaleNormal="100" zoomScaleSheetLayoutView="80" workbookViewId="0"/>
  </sheetViews>
  <sheetFormatPr defaultColWidth="9" defaultRowHeight="13.5"/>
  <cols>
    <col min="1" max="1" width="2.25" style="3" customWidth="1"/>
    <col min="2" max="2" width="5.375" style="3" customWidth="1"/>
    <col min="3" max="3" width="13" style="3" customWidth="1"/>
    <col min="4" max="4" width="20.75" style="3" customWidth="1"/>
    <col min="5" max="5" width="70.125" style="3" customWidth="1"/>
    <col min="6" max="6" width="6.125" style="3" customWidth="1"/>
    <col min="7" max="7" width="20" style="3" customWidth="1"/>
    <col min="8" max="16384" width="9" style="3"/>
  </cols>
  <sheetData>
    <row r="1" spans="1:6" ht="18" customHeight="1">
      <c r="A1" s="1"/>
      <c r="B1" s="2" t="s">
        <v>2536</v>
      </c>
      <c r="F1" s="4" t="s">
        <v>105</v>
      </c>
    </row>
    <row r="2" spans="1:6" ht="17.25" customHeight="1">
      <c r="B2" s="5" t="s">
        <v>2537</v>
      </c>
      <c r="C2" s="6"/>
      <c r="D2" s="6"/>
      <c r="E2" s="6"/>
    </row>
    <row r="3" spans="1:6" ht="2.65" customHeight="1" thickBot="1">
      <c r="B3" s="6"/>
      <c r="C3" s="6"/>
      <c r="D3" s="6"/>
      <c r="E3" s="6"/>
    </row>
    <row r="4" spans="1:6" ht="18.600000000000001" customHeight="1">
      <c r="B4" s="7" t="s">
        <v>2538</v>
      </c>
      <c r="C4" s="8"/>
      <c r="D4" s="9"/>
      <c r="E4" s="10" t="s">
        <v>2539</v>
      </c>
    </row>
    <row r="5" spans="1:6" ht="18" customHeight="1">
      <c r="B5" s="11" t="s">
        <v>2540</v>
      </c>
      <c r="C5" s="528" t="s">
        <v>2541</v>
      </c>
      <c r="D5" s="528"/>
      <c r="E5" s="12" t="s">
        <v>2542</v>
      </c>
    </row>
    <row r="6" spans="1:6" ht="15" customHeight="1">
      <c r="B6" s="533" t="s">
        <v>2543</v>
      </c>
      <c r="C6" s="535" t="s">
        <v>2544</v>
      </c>
      <c r="D6" s="13" t="s">
        <v>2545</v>
      </c>
      <c r="E6" s="14" t="s">
        <v>2546</v>
      </c>
    </row>
    <row r="7" spans="1:6" ht="15" customHeight="1">
      <c r="B7" s="534"/>
      <c r="C7" s="536"/>
      <c r="D7" s="15" t="s">
        <v>2547</v>
      </c>
      <c r="E7" s="16" t="s">
        <v>2548</v>
      </c>
    </row>
    <row r="8" spans="1:6" ht="15" customHeight="1">
      <c r="B8" s="533" t="s">
        <v>2549</v>
      </c>
      <c r="C8" s="535" t="s">
        <v>2550</v>
      </c>
      <c r="D8" s="17" t="s">
        <v>2551</v>
      </c>
      <c r="E8" s="18" t="s">
        <v>2552</v>
      </c>
    </row>
    <row r="9" spans="1:6" ht="15" customHeight="1">
      <c r="B9" s="537"/>
      <c r="C9" s="538"/>
      <c r="D9" s="19" t="s">
        <v>2553</v>
      </c>
      <c r="E9" s="20" t="s">
        <v>2554</v>
      </c>
    </row>
    <row r="10" spans="1:6" ht="15" customHeight="1">
      <c r="B10" s="534"/>
      <c r="C10" s="536"/>
      <c r="D10" s="21" t="s">
        <v>2555</v>
      </c>
      <c r="E10" s="22" t="s">
        <v>2556</v>
      </c>
    </row>
    <row r="11" spans="1:6" ht="36" customHeight="1">
      <c r="B11" s="11" t="s">
        <v>2557</v>
      </c>
      <c r="C11" s="528" t="s">
        <v>2558</v>
      </c>
      <c r="D11" s="529"/>
      <c r="E11" s="23" t="s">
        <v>2559</v>
      </c>
    </row>
    <row r="12" spans="1:6" ht="18" customHeight="1">
      <c r="B12" s="11" t="s">
        <v>2560</v>
      </c>
      <c r="C12" s="528" t="s">
        <v>2561</v>
      </c>
      <c r="D12" s="529"/>
      <c r="E12" s="23" t="s">
        <v>2562</v>
      </c>
    </row>
    <row r="13" spans="1:6" ht="41.25" customHeight="1">
      <c r="B13" s="533" t="s">
        <v>2563</v>
      </c>
      <c r="C13" s="542" t="s">
        <v>2564</v>
      </c>
      <c r="D13" s="548"/>
      <c r="E13" s="18" t="s">
        <v>2565</v>
      </c>
    </row>
    <row r="14" spans="1:6">
      <c r="B14" s="534"/>
      <c r="C14" s="24"/>
      <c r="D14" s="25" t="s">
        <v>2566</v>
      </c>
      <c r="E14" s="22" t="s">
        <v>2566</v>
      </c>
    </row>
    <row r="15" spans="1:6" ht="18" customHeight="1">
      <c r="B15" s="11" t="s">
        <v>2567</v>
      </c>
      <c r="C15" s="528" t="s">
        <v>2568</v>
      </c>
      <c r="D15" s="529"/>
      <c r="E15" s="23" t="s">
        <v>2569</v>
      </c>
    </row>
    <row r="16" spans="1:6" ht="18" customHeight="1">
      <c r="B16" s="533" t="s">
        <v>2570</v>
      </c>
      <c r="C16" s="542" t="s">
        <v>2571</v>
      </c>
      <c r="D16" s="549"/>
      <c r="E16" s="26" t="s">
        <v>2572</v>
      </c>
    </row>
    <row r="17" spans="2:5" ht="18" customHeight="1">
      <c r="B17" s="534"/>
      <c r="C17" s="550"/>
      <c r="D17" s="551"/>
      <c r="E17" s="22" t="s">
        <v>2573</v>
      </c>
    </row>
    <row r="18" spans="2:5" ht="18" customHeight="1">
      <c r="B18" s="11" t="s">
        <v>2574</v>
      </c>
      <c r="C18" s="528" t="s">
        <v>2575</v>
      </c>
      <c r="D18" s="529"/>
      <c r="E18" s="23" t="s">
        <v>2576</v>
      </c>
    </row>
    <row r="19" spans="2:5" ht="18" customHeight="1">
      <c r="B19" s="11" t="s">
        <v>2577</v>
      </c>
      <c r="C19" s="528" t="s">
        <v>2578</v>
      </c>
      <c r="D19" s="529"/>
      <c r="E19" s="23" t="s">
        <v>2579</v>
      </c>
    </row>
    <row r="20" spans="2:5" ht="18" customHeight="1">
      <c r="B20" s="11" t="s">
        <v>2580</v>
      </c>
      <c r="C20" s="528" t="s">
        <v>2581</v>
      </c>
      <c r="D20" s="529"/>
      <c r="E20" s="26" t="s">
        <v>2582</v>
      </c>
    </row>
    <row r="21" spans="2:5" ht="18" customHeight="1">
      <c r="B21" s="11" t="s">
        <v>2583</v>
      </c>
      <c r="C21" s="528" t="s">
        <v>2584</v>
      </c>
      <c r="D21" s="529"/>
      <c r="E21" s="12" t="s">
        <v>2585</v>
      </c>
    </row>
    <row r="22" spans="2:5" ht="34.9" customHeight="1">
      <c r="B22" s="11" t="s">
        <v>2586</v>
      </c>
      <c r="C22" s="514" t="s">
        <v>2587</v>
      </c>
      <c r="D22" s="515"/>
      <c r="E22" s="27" t="s">
        <v>2588</v>
      </c>
    </row>
    <row r="23" spans="2:5" ht="18" customHeight="1">
      <c r="B23" s="11" t="s">
        <v>2589</v>
      </c>
      <c r="C23" s="528" t="s">
        <v>2590</v>
      </c>
      <c r="D23" s="529"/>
      <c r="E23" s="12" t="s">
        <v>2591</v>
      </c>
    </row>
    <row r="24" spans="2:5" ht="18" customHeight="1">
      <c r="B24" s="11" t="s">
        <v>2592</v>
      </c>
      <c r="C24" s="528" t="s">
        <v>2593</v>
      </c>
      <c r="D24" s="529"/>
      <c r="E24" s="26" t="s">
        <v>2594</v>
      </c>
    </row>
    <row r="25" spans="2:5" ht="18" customHeight="1">
      <c r="B25" s="11" t="s">
        <v>2595</v>
      </c>
      <c r="C25" s="528" t="s">
        <v>2596</v>
      </c>
      <c r="D25" s="529"/>
      <c r="E25" s="12" t="s">
        <v>2597</v>
      </c>
    </row>
    <row r="26" spans="2:5" ht="18" customHeight="1">
      <c r="B26" s="11" t="s">
        <v>2598</v>
      </c>
      <c r="C26" s="528" t="s">
        <v>2599</v>
      </c>
      <c r="D26" s="529"/>
      <c r="E26" s="27" t="s">
        <v>2600</v>
      </c>
    </row>
    <row r="27" spans="2:5" ht="69.75" customHeight="1">
      <c r="B27" s="11" t="s">
        <v>2601</v>
      </c>
      <c r="C27" s="528" t="s">
        <v>2602</v>
      </c>
      <c r="D27" s="529"/>
      <c r="E27" s="12" t="s">
        <v>2603</v>
      </c>
    </row>
    <row r="28" spans="2:5" ht="29.1" customHeight="1">
      <c r="B28" s="11" t="s">
        <v>2604</v>
      </c>
      <c r="C28" s="528" t="s">
        <v>2605</v>
      </c>
      <c r="D28" s="529"/>
      <c r="E28" s="27" t="s">
        <v>2606</v>
      </c>
    </row>
    <row r="29" spans="2:5" ht="18" customHeight="1">
      <c r="B29" s="11" t="s">
        <v>2607</v>
      </c>
      <c r="C29" s="528" t="s">
        <v>2608</v>
      </c>
      <c r="D29" s="529"/>
      <c r="E29" s="12" t="s">
        <v>2609</v>
      </c>
    </row>
    <row r="30" spans="2:5" s="29" customFormat="1" ht="39" customHeight="1">
      <c r="B30" s="364" t="s">
        <v>2610</v>
      </c>
      <c r="C30" s="530" t="s">
        <v>2611</v>
      </c>
      <c r="D30" s="530"/>
      <c r="E30" s="28" t="s">
        <v>2612</v>
      </c>
    </row>
    <row r="31" spans="2:5" s="29" customFormat="1" ht="39" customHeight="1">
      <c r="B31" s="11" t="s">
        <v>2613</v>
      </c>
      <c r="C31" s="514" t="s">
        <v>2614</v>
      </c>
      <c r="D31" s="515"/>
      <c r="E31" s="30" t="s">
        <v>2615</v>
      </c>
    </row>
    <row r="32" spans="2:5" s="29" customFormat="1" ht="23.25" customHeight="1">
      <c r="B32" s="11">
        <v>2100</v>
      </c>
      <c r="C32" s="514" t="s">
        <v>2616</v>
      </c>
      <c r="D32" s="515"/>
      <c r="E32" s="30" t="s">
        <v>2617</v>
      </c>
    </row>
    <row r="33" spans="1:5" s="29" customFormat="1" ht="23.25" customHeight="1">
      <c r="B33" s="11">
        <v>2200</v>
      </c>
      <c r="C33" s="514" t="s">
        <v>2618</v>
      </c>
      <c r="D33" s="515"/>
      <c r="E33" s="30" t="s">
        <v>2619</v>
      </c>
    </row>
    <row r="34" spans="1:5" s="29" customFormat="1" ht="16.7" customHeight="1">
      <c r="B34" s="11">
        <v>2300</v>
      </c>
      <c r="C34" s="514" t="s">
        <v>2620</v>
      </c>
      <c r="D34" s="515"/>
      <c r="E34" s="30" t="s">
        <v>2620</v>
      </c>
    </row>
    <row r="35" spans="1:5" s="29" customFormat="1" ht="22.5" customHeight="1">
      <c r="B35" s="11">
        <v>2410</v>
      </c>
      <c r="C35" s="531" t="s">
        <v>2621</v>
      </c>
      <c r="D35" s="532"/>
      <c r="E35" s="30" t="s">
        <v>2622</v>
      </c>
    </row>
    <row r="36" spans="1:5" s="29" customFormat="1" ht="27" customHeight="1">
      <c r="B36" s="11">
        <v>2420</v>
      </c>
      <c r="C36" s="531" t="s">
        <v>2623</v>
      </c>
      <c r="D36" s="532"/>
      <c r="E36" s="30" t="s">
        <v>2624</v>
      </c>
    </row>
    <row r="37" spans="1:5" s="29" customFormat="1" ht="21.75" customHeight="1">
      <c r="B37" s="11">
        <v>2430</v>
      </c>
      <c r="C37" s="531" t="s">
        <v>2625</v>
      </c>
      <c r="D37" s="532"/>
      <c r="E37" s="30" t="s">
        <v>2626</v>
      </c>
    </row>
    <row r="38" spans="1:5" s="29" customFormat="1" ht="21.75" customHeight="1">
      <c r="B38" s="11">
        <v>2440</v>
      </c>
      <c r="C38" s="514" t="s">
        <v>2627</v>
      </c>
      <c r="D38" s="515"/>
      <c r="E38" s="30" t="s">
        <v>2628</v>
      </c>
    </row>
    <row r="39" spans="1:5" s="29" customFormat="1" ht="21.75" customHeight="1">
      <c r="B39" s="11">
        <v>2450</v>
      </c>
      <c r="C39" s="514" t="s">
        <v>2629</v>
      </c>
      <c r="D39" s="515"/>
      <c r="E39" s="30" t="s">
        <v>2630</v>
      </c>
    </row>
    <row r="40" spans="1:5" s="29" customFormat="1" ht="21.75" customHeight="1">
      <c r="B40" s="11">
        <v>2460</v>
      </c>
      <c r="C40" s="514" t="s">
        <v>2631</v>
      </c>
      <c r="D40" s="515"/>
      <c r="E40" s="30" t="s">
        <v>2632</v>
      </c>
    </row>
    <row r="41" spans="1:5" s="29" customFormat="1" ht="21.75" customHeight="1">
      <c r="B41" s="11">
        <v>2470</v>
      </c>
      <c r="C41" s="514" t="s">
        <v>2633</v>
      </c>
      <c r="D41" s="515"/>
      <c r="E41" s="30" t="s">
        <v>2634</v>
      </c>
    </row>
    <row r="42" spans="1:5" s="29" customFormat="1" ht="16.5" customHeight="1">
      <c r="B42" s="539">
        <v>2500</v>
      </c>
      <c r="C42" s="542" t="s">
        <v>2635</v>
      </c>
      <c r="D42" s="543"/>
      <c r="E42" s="30" t="s">
        <v>2636</v>
      </c>
    </row>
    <row r="43" spans="1:5" s="29" customFormat="1" ht="16.5" customHeight="1">
      <c r="B43" s="540"/>
      <c r="C43" s="544"/>
      <c r="D43" s="545"/>
      <c r="E43" s="342" t="s">
        <v>2637</v>
      </c>
    </row>
    <row r="44" spans="1:5" s="29" customFormat="1" ht="16.5" customHeight="1">
      <c r="B44" s="540"/>
      <c r="C44" s="544"/>
      <c r="D44" s="545"/>
      <c r="E44" s="342" t="s">
        <v>2638</v>
      </c>
    </row>
    <row r="45" spans="1:5" s="29" customFormat="1" ht="16.5" customHeight="1">
      <c r="B45" s="540"/>
      <c r="C45" s="544"/>
      <c r="D45" s="545"/>
      <c r="E45" s="28" t="s">
        <v>2639</v>
      </c>
    </row>
    <row r="46" spans="1:5" s="29" customFormat="1" ht="16.5" customHeight="1">
      <c r="B46" s="541"/>
      <c r="C46" s="544"/>
      <c r="D46" s="545"/>
      <c r="E46" s="341" t="s">
        <v>2640</v>
      </c>
    </row>
    <row r="47" spans="1:5" s="29" customFormat="1" ht="16.5" customHeight="1">
      <c r="A47" s="343"/>
      <c r="B47" s="542">
        <v>2600</v>
      </c>
      <c r="C47" s="542" t="s">
        <v>2641</v>
      </c>
      <c r="D47" s="543"/>
      <c r="E47" s="28" t="s">
        <v>2642</v>
      </c>
    </row>
    <row r="48" spans="1:5" s="29" customFormat="1" ht="16.5" customHeight="1">
      <c r="A48" s="343"/>
      <c r="B48" s="546"/>
      <c r="C48" s="547"/>
      <c r="D48" s="545"/>
      <c r="E48" s="342" t="s">
        <v>2643</v>
      </c>
    </row>
    <row r="49" spans="1:5" s="29" customFormat="1" ht="16.5" customHeight="1">
      <c r="A49" s="343"/>
      <c r="B49" s="546"/>
      <c r="C49" s="547"/>
      <c r="D49" s="545"/>
      <c r="E49" s="28" t="s">
        <v>2644</v>
      </c>
    </row>
    <row r="50" spans="1:5" s="29" customFormat="1" ht="16.5" customHeight="1">
      <c r="A50" s="343"/>
      <c r="B50" s="546"/>
      <c r="C50" s="547"/>
      <c r="D50" s="545"/>
      <c r="E50" s="342" t="s">
        <v>2645</v>
      </c>
    </row>
    <row r="51" spans="1:5" s="29" customFormat="1" ht="16.5" customHeight="1">
      <c r="A51" s="343"/>
      <c r="B51" s="546"/>
      <c r="C51" s="547"/>
      <c r="D51" s="545"/>
      <c r="E51" s="344" t="s">
        <v>2646</v>
      </c>
    </row>
    <row r="52" spans="1:5" s="29" customFormat="1" ht="16.5" customHeight="1">
      <c r="A52" s="343"/>
      <c r="B52" s="546"/>
      <c r="C52" s="512"/>
      <c r="D52" s="513"/>
      <c r="E52" s="341" t="s">
        <v>2647</v>
      </c>
    </row>
    <row r="53" spans="1:5" s="29" customFormat="1" ht="17.25" customHeight="1">
      <c r="B53" s="11">
        <v>3000</v>
      </c>
      <c r="C53" s="512" t="s">
        <v>2648</v>
      </c>
      <c r="D53" s="513"/>
      <c r="E53" s="30" t="s">
        <v>2649</v>
      </c>
    </row>
    <row r="54" spans="1:5" s="29" customFormat="1" ht="36" customHeight="1">
      <c r="B54" s="11" t="s">
        <v>2650</v>
      </c>
      <c r="C54" s="514" t="s">
        <v>2651</v>
      </c>
      <c r="D54" s="515"/>
      <c r="E54" s="31" t="s">
        <v>2652</v>
      </c>
    </row>
    <row r="55" spans="1:5" s="29" customFormat="1" ht="15" customHeight="1">
      <c r="B55" s="363">
        <v>3500</v>
      </c>
      <c r="C55" s="514" t="s">
        <v>2653</v>
      </c>
      <c r="D55" s="515"/>
      <c r="E55" s="31" t="s">
        <v>2654</v>
      </c>
    </row>
    <row r="56" spans="1:5" s="29" customFormat="1" ht="15" customHeight="1" thickBot="1">
      <c r="B56" s="62">
        <v>3600</v>
      </c>
      <c r="C56" s="516" t="s">
        <v>2655</v>
      </c>
      <c r="D56" s="517"/>
      <c r="E56" s="61" t="s">
        <v>2655</v>
      </c>
    </row>
    <row r="57" spans="1:5" ht="18.600000000000001" customHeight="1">
      <c r="B57" s="33" t="s">
        <v>2656</v>
      </c>
      <c r="C57" s="365"/>
      <c r="D57" s="365"/>
      <c r="E57" s="34"/>
    </row>
    <row r="58" spans="1:5" ht="18.600000000000001" customHeight="1">
      <c r="B58" s="33"/>
      <c r="C58" s="365"/>
      <c r="D58" s="365"/>
      <c r="E58" s="34"/>
    </row>
    <row r="59" spans="1:5" ht="14.25" customHeight="1" thickBot="1">
      <c r="C59" s="6"/>
      <c r="D59" s="6"/>
      <c r="E59" s="6"/>
    </row>
    <row r="60" spans="1:5">
      <c r="B60" s="518" t="s">
        <v>2657</v>
      </c>
      <c r="C60" s="519"/>
      <c r="D60" s="520" t="s">
        <v>2658</v>
      </c>
      <c r="E60" s="521"/>
    </row>
    <row r="61" spans="1:5" ht="13.5" customHeight="1">
      <c r="B61" s="522" t="s">
        <v>2659</v>
      </c>
      <c r="C61" s="523"/>
      <c r="D61" s="35" t="s">
        <v>2660</v>
      </c>
      <c r="E61" s="36"/>
    </row>
    <row r="62" spans="1:5">
      <c r="B62" s="522"/>
      <c r="C62" s="523"/>
      <c r="D62" s="35" t="s">
        <v>2661</v>
      </c>
      <c r="E62" s="36"/>
    </row>
    <row r="63" spans="1:5">
      <c r="B63" s="522"/>
      <c r="C63" s="523"/>
      <c r="D63" s="35" t="s">
        <v>2662</v>
      </c>
      <c r="E63" s="36"/>
    </row>
    <row r="64" spans="1:5" ht="14.25" customHeight="1">
      <c r="B64" s="522"/>
      <c r="C64" s="523"/>
      <c r="D64" s="35" t="s">
        <v>2663</v>
      </c>
      <c r="E64" s="36"/>
    </row>
    <row r="65" spans="2:5">
      <c r="B65" s="522"/>
      <c r="C65" s="523"/>
      <c r="D65" s="35" t="s">
        <v>2664</v>
      </c>
      <c r="E65" s="36"/>
    </row>
    <row r="66" spans="2:5">
      <c r="B66" s="522"/>
      <c r="C66" s="523"/>
      <c r="D66" s="35" t="s">
        <v>2665</v>
      </c>
      <c r="E66" s="36"/>
    </row>
    <row r="67" spans="2:5">
      <c r="B67" s="522"/>
      <c r="C67" s="523"/>
      <c r="D67" s="37" t="s">
        <v>2666</v>
      </c>
      <c r="E67" s="38"/>
    </row>
    <row r="68" spans="2:5">
      <c r="B68" s="524" t="s">
        <v>2667</v>
      </c>
      <c r="C68" s="525"/>
      <c r="D68" s="39" t="s">
        <v>2668</v>
      </c>
      <c r="E68" s="40"/>
    </row>
    <row r="69" spans="2:5">
      <c r="B69" s="526"/>
      <c r="C69" s="527"/>
      <c r="D69" s="35" t="s">
        <v>2669</v>
      </c>
      <c r="E69" s="36"/>
    </row>
    <row r="70" spans="2:5">
      <c r="B70" s="526"/>
      <c r="C70" s="527"/>
      <c r="D70" s="35" t="s">
        <v>2670</v>
      </c>
      <c r="E70" s="36"/>
    </row>
    <row r="71" spans="2:5">
      <c r="B71" s="526"/>
      <c r="C71" s="527"/>
      <c r="D71" s="35" t="s">
        <v>2671</v>
      </c>
      <c r="E71" s="36"/>
    </row>
    <row r="72" spans="2:5">
      <c r="B72" s="526"/>
      <c r="C72" s="527"/>
      <c r="D72" s="35" t="s">
        <v>2672</v>
      </c>
      <c r="E72" s="36"/>
    </row>
    <row r="73" spans="2:5">
      <c r="B73" s="526"/>
      <c r="C73" s="527"/>
      <c r="D73" s="41" t="s">
        <v>2673</v>
      </c>
      <c r="E73" s="36"/>
    </row>
    <row r="74" spans="2:5">
      <c r="B74" s="522" t="s">
        <v>2674</v>
      </c>
      <c r="C74" s="523"/>
      <c r="D74" s="39" t="s">
        <v>2660</v>
      </c>
      <c r="E74" s="40"/>
    </row>
    <row r="75" spans="2:5">
      <c r="B75" s="522"/>
      <c r="C75" s="523"/>
      <c r="D75" s="35" t="s">
        <v>2675</v>
      </c>
      <c r="E75" s="36"/>
    </row>
    <row r="76" spans="2:5">
      <c r="B76" s="522"/>
      <c r="C76" s="523"/>
      <c r="D76" s="37" t="s">
        <v>2676</v>
      </c>
      <c r="E76" s="38"/>
    </row>
    <row r="77" spans="2:5" ht="14.45" customHeight="1">
      <c r="B77" s="522" t="s">
        <v>2677</v>
      </c>
      <c r="C77" s="523"/>
      <c r="D77" s="42" t="s">
        <v>2678</v>
      </c>
      <c r="E77" s="43"/>
    </row>
    <row r="78" spans="2:5" ht="14.45" customHeight="1">
      <c r="B78" s="522" t="s">
        <v>2679</v>
      </c>
      <c r="C78" s="523"/>
      <c r="D78" s="510" t="s">
        <v>2680</v>
      </c>
      <c r="E78" s="511"/>
    </row>
    <row r="79" spans="2:5" ht="14.45" customHeight="1" thickBot="1">
      <c r="B79" s="506" t="s">
        <v>2600</v>
      </c>
      <c r="C79" s="507"/>
      <c r="D79" s="508" t="s">
        <v>2680</v>
      </c>
      <c r="E79" s="509"/>
    </row>
    <row r="80" spans="2:5" ht="8.25" customHeight="1">
      <c r="B80" s="6"/>
      <c r="C80" s="6"/>
      <c r="D80" s="6"/>
      <c r="E80" s="6"/>
    </row>
    <row r="81" spans="2:5" ht="17.25" customHeight="1">
      <c r="B81" s="6" t="s">
        <v>2681</v>
      </c>
      <c r="C81" s="6"/>
      <c r="D81" s="6"/>
      <c r="E81" s="6"/>
    </row>
    <row r="82" spans="2:5" ht="19.149999999999999" customHeight="1">
      <c r="B82" s="6" t="s">
        <v>2682</v>
      </c>
      <c r="C82" s="6"/>
      <c r="D82" s="6"/>
      <c r="E82" s="6"/>
    </row>
    <row r="83" spans="2:5" ht="19.149999999999999" customHeight="1">
      <c r="B83" s="6"/>
      <c r="C83" s="6"/>
      <c r="D83" s="6"/>
      <c r="E83" s="6"/>
    </row>
    <row r="84" spans="2:5" ht="18.75" customHeight="1">
      <c r="B84" s="44" t="s">
        <v>2683</v>
      </c>
      <c r="C84" s="6"/>
      <c r="D84" s="6"/>
      <c r="E84" s="6"/>
    </row>
    <row r="85" spans="2:5" ht="3.6" customHeight="1" thickBot="1">
      <c r="B85" s="45"/>
      <c r="C85" s="6"/>
      <c r="D85" s="6"/>
      <c r="E85" s="6"/>
    </row>
    <row r="86" spans="2:5" ht="15" customHeight="1">
      <c r="B86" s="7" t="s">
        <v>2684</v>
      </c>
      <c r="C86" s="8"/>
      <c r="D86" s="46"/>
      <c r="E86" s="10" t="s">
        <v>2539</v>
      </c>
    </row>
    <row r="87" spans="2:5" ht="29.45" customHeight="1">
      <c r="B87" s="47" t="s">
        <v>2685</v>
      </c>
      <c r="C87" s="492" t="s">
        <v>2686</v>
      </c>
      <c r="D87" s="493"/>
      <c r="E87" s="23" t="s">
        <v>2687</v>
      </c>
    </row>
    <row r="88" spans="2:5" ht="18" customHeight="1">
      <c r="B88" s="47" t="s">
        <v>2688</v>
      </c>
      <c r="C88" s="492" t="s">
        <v>2689</v>
      </c>
      <c r="D88" s="493"/>
      <c r="E88" s="38" t="s">
        <v>2690</v>
      </c>
    </row>
    <row r="89" spans="2:5" ht="18" customHeight="1">
      <c r="B89" s="47" t="s">
        <v>2691</v>
      </c>
      <c r="C89" s="492" t="s">
        <v>2692</v>
      </c>
      <c r="D89" s="493"/>
      <c r="E89" s="38" t="s">
        <v>2693</v>
      </c>
    </row>
    <row r="90" spans="2:5" ht="19.149999999999999" customHeight="1">
      <c r="B90" s="47" t="s">
        <v>2694</v>
      </c>
      <c r="C90" s="492" t="s">
        <v>2695</v>
      </c>
      <c r="D90" s="493"/>
      <c r="E90" s="38" t="s">
        <v>2696</v>
      </c>
    </row>
    <row r="91" spans="2:5" ht="17.45" customHeight="1">
      <c r="B91" s="47" t="s">
        <v>2697</v>
      </c>
      <c r="C91" s="492" t="s">
        <v>2698</v>
      </c>
      <c r="D91" s="493"/>
      <c r="E91" s="38" t="s">
        <v>2699</v>
      </c>
    </row>
    <row r="92" spans="2:5" ht="18.600000000000001" customHeight="1">
      <c r="B92" s="47" t="s">
        <v>2700</v>
      </c>
      <c r="C92" s="492" t="s">
        <v>2701</v>
      </c>
      <c r="D92" s="493"/>
      <c r="E92" s="43" t="s">
        <v>2702</v>
      </c>
    </row>
    <row r="93" spans="2:5" ht="54.75" customHeight="1">
      <c r="B93" s="47" t="s">
        <v>2703</v>
      </c>
      <c r="C93" s="492" t="s">
        <v>2704</v>
      </c>
      <c r="D93" s="493"/>
      <c r="E93" s="23" t="s">
        <v>2705</v>
      </c>
    </row>
    <row r="94" spans="2:5" ht="17.45" customHeight="1">
      <c r="B94" s="47" t="s">
        <v>2706</v>
      </c>
      <c r="C94" s="492" t="s">
        <v>2707</v>
      </c>
      <c r="D94" s="493"/>
      <c r="E94" s="48" t="s">
        <v>2708</v>
      </c>
    </row>
    <row r="95" spans="2:5" ht="40.5">
      <c r="B95" s="47" t="s">
        <v>2709</v>
      </c>
      <c r="C95" s="492" t="s">
        <v>2710</v>
      </c>
      <c r="D95" s="493"/>
      <c r="E95" s="49" t="s">
        <v>2711</v>
      </c>
    </row>
    <row r="96" spans="2:5" ht="19.5" customHeight="1">
      <c r="B96" s="47" t="s">
        <v>2712</v>
      </c>
      <c r="C96" s="492" t="s">
        <v>2713</v>
      </c>
      <c r="D96" s="493"/>
      <c r="E96" s="31" t="s">
        <v>2714</v>
      </c>
    </row>
    <row r="97" spans="2:5" ht="19.5" customHeight="1">
      <c r="B97" s="47" t="s">
        <v>2715</v>
      </c>
      <c r="C97" s="490" t="s">
        <v>2716</v>
      </c>
      <c r="D97" s="491"/>
      <c r="E97" s="49" t="s">
        <v>2717</v>
      </c>
    </row>
    <row r="98" spans="2:5" ht="19.5" customHeight="1">
      <c r="B98" s="47" t="s">
        <v>2718</v>
      </c>
      <c r="C98" s="492" t="s">
        <v>2719</v>
      </c>
      <c r="D98" s="493"/>
      <c r="E98" s="31" t="s">
        <v>2719</v>
      </c>
    </row>
    <row r="99" spans="2:5" ht="19.5" customHeight="1">
      <c r="B99" s="47" t="s">
        <v>2720</v>
      </c>
      <c r="C99" s="492" t="s">
        <v>2721</v>
      </c>
      <c r="D99" s="493"/>
      <c r="E99" s="31" t="s">
        <v>2722</v>
      </c>
    </row>
    <row r="100" spans="2:5" ht="19.5" customHeight="1">
      <c r="B100" s="47" t="s">
        <v>2723</v>
      </c>
      <c r="C100" s="490" t="s">
        <v>2724</v>
      </c>
      <c r="D100" s="491"/>
      <c r="E100" s="49" t="s">
        <v>2725</v>
      </c>
    </row>
    <row r="101" spans="2:5" ht="19.5" customHeight="1">
      <c r="B101" s="494" t="s">
        <v>2726</v>
      </c>
      <c r="C101" s="496" t="s">
        <v>2727</v>
      </c>
      <c r="D101" s="497"/>
      <c r="E101" s="50" t="s">
        <v>2728</v>
      </c>
    </row>
    <row r="102" spans="2:5" ht="19.5" customHeight="1">
      <c r="B102" s="495"/>
      <c r="C102" s="498"/>
      <c r="D102" s="499"/>
      <c r="E102" s="32" t="s">
        <v>2729</v>
      </c>
    </row>
    <row r="103" spans="2:5" ht="22.5" customHeight="1">
      <c r="B103" s="494" t="s">
        <v>2730</v>
      </c>
      <c r="C103" s="496" t="s">
        <v>2731</v>
      </c>
      <c r="D103" s="497"/>
      <c r="E103" s="30" t="s">
        <v>2732</v>
      </c>
    </row>
    <row r="104" spans="2:5" ht="32.25" customHeight="1">
      <c r="B104" s="495"/>
      <c r="C104" s="498"/>
      <c r="D104" s="499"/>
      <c r="E104" s="32" t="s">
        <v>2733</v>
      </c>
    </row>
    <row r="105" spans="2:5" ht="19.5" customHeight="1">
      <c r="B105" s="47" t="s">
        <v>2734</v>
      </c>
      <c r="C105" s="492" t="s">
        <v>2735</v>
      </c>
      <c r="D105" s="493"/>
      <c r="E105" s="51" t="s">
        <v>2736</v>
      </c>
    </row>
    <row r="106" spans="2:5" ht="19.5" customHeight="1">
      <c r="B106" s="47" t="s">
        <v>2737</v>
      </c>
      <c r="C106" s="492" t="s">
        <v>2738</v>
      </c>
      <c r="D106" s="493"/>
      <c r="E106" s="51" t="s">
        <v>2739</v>
      </c>
    </row>
    <row r="107" spans="2:5" ht="19.149999999999999" customHeight="1">
      <c r="B107" s="47" t="s">
        <v>2740</v>
      </c>
      <c r="C107" s="492" t="s">
        <v>2741</v>
      </c>
      <c r="D107" s="493"/>
      <c r="E107" s="51" t="s">
        <v>2742</v>
      </c>
    </row>
    <row r="108" spans="2:5" ht="33" customHeight="1">
      <c r="B108" s="47">
        <v>7430</v>
      </c>
      <c r="C108" s="492" t="s">
        <v>2743</v>
      </c>
      <c r="D108" s="505"/>
      <c r="E108" s="51" t="s">
        <v>2744</v>
      </c>
    </row>
    <row r="109" spans="2:5" ht="33" customHeight="1">
      <c r="B109" s="47">
        <v>7440</v>
      </c>
      <c r="C109" s="492" t="s">
        <v>2745</v>
      </c>
      <c r="D109" s="505"/>
      <c r="E109" s="51" t="s">
        <v>2746</v>
      </c>
    </row>
    <row r="110" spans="2:5" ht="32.450000000000003" customHeight="1" thickBot="1">
      <c r="B110" s="52" t="s">
        <v>2747</v>
      </c>
      <c r="C110" s="503" t="s">
        <v>2748</v>
      </c>
      <c r="D110" s="504"/>
      <c r="E110" s="53" t="s">
        <v>2749</v>
      </c>
    </row>
    <row r="111" spans="2:5">
      <c r="B111" s="6" t="s">
        <v>2750</v>
      </c>
      <c r="C111" s="6"/>
      <c r="D111" s="6"/>
      <c r="E111" s="6"/>
    </row>
    <row r="112" spans="2:5">
      <c r="B112" s="6"/>
      <c r="C112" s="6"/>
      <c r="D112" s="6"/>
      <c r="E112" s="6"/>
    </row>
    <row r="113" spans="1:5">
      <c r="B113" s="6"/>
      <c r="C113" s="6"/>
      <c r="D113" s="6"/>
      <c r="E113" s="6"/>
    </row>
    <row r="114" spans="1:5">
      <c r="B114" s="6"/>
      <c r="C114" s="6"/>
      <c r="D114" s="6"/>
      <c r="E114" s="6"/>
    </row>
    <row r="115" spans="1:5">
      <c r="B115" s="6"/>
      <c r="C115" s="6"/>
      <c r="D115" s="6"/>
      <c r="E115" s="6"/>
    </row>
    <row r="116" spans="1:5">
      <c r="B116" s="37"/>
      <c r="C116" s="37"/>
      <c r="D116" s="37"/>
      <c r="E116" s="37"/>
    </row>
    <row r="117" spans="1:5">
      <c r="A117" s="54"/>
      <c r="B117" s="500" t="s">
        <v>2751</v>
      </c>
      <c r="C117" s="55" t="s">
        <v>19</v>
      </c>
      <c r="D117" s="6"/>
      <c r="E117" s="56"/>
    </row>
    <row r="118" spans="1:5">
      <c r="A118" s="54"/>
      <c r="B118" s="501"/>
      <c r="C118" s="57" t="s">
        <v>2752</v>
      </c>
      <c r="D118" s="42"/>
      <c r="E118" s="56"/>
    </row>
    <row r="119" spans="1:5">
      <c r="A119" s="54"/>
      <c r="B119" s="501"/>
      <c r="C119" s="57" t="s">
        <v>2753</v>
      </c>
      <c r="D119" s="42"/>
      <c r="E119" s="56"/>
    </row>
    <row r="120" spans="1:5">
      <c r="A120" s="54"/>
      <c r="B120" s="501"/>
      <c r="C120" s="57" t="s">
        <v>2754</v>
      </c>
      <c r="D120" s="42"/>
      <c r="E120" s="56"/>
    </row>
    <row r="121" spans="1:5">
      <c r="A121" s="54"/>
      <c r="B121" s="501"/>
      <c r="C121" s="57" t="s">
        <v>2755</v>
      </c>
      <c r="D121" s="42"/>
      <c r="E121" s="56"/>
    </row>
    <row r="122" spans="1:5">
      <c r="A122" s="54"/>
      <c r="B122" s="501"/>
      <c r="C122" s="57" t="s">
        <v>2756</v>
      </c>
      <c r="D122" s="42"/>
      <c r="E122" s="56"/>
    </row>
    <row r="123" spans="1:5">
      <c r="A123" s="54"/>
      <c r="B123" s="501"/>
      <c r="C123" s="57" t="s">
        <v>2757</v>
      </c>
      <c r="D123" s="42"/>
      <c r="E123" s="56"/>
    </row>
    <row r="124" spans="1:5">
      <c r="A124" s="54"/>
      <c r="B124" s="501"/>
      <c r="C124" s="57" t="s">
        <v>2758</v>
      </c>
      <c r="D124" s="42"/>
      <c r="E124" s="56"/>
    </row>
    <row r="125" spans="1:5">
      <c r="A125" s="54"/>
      <c r="B125" s="501"/>
      <c r="C125" s="57" t="s">
        <v>2759</v>
      </c>
      <c r="D125" s="42"/>
      <c r="E125" s="56"/>
    </row>
    <row r="126" spans="1:5">
      <c r="A126" s="54"/>
      <c r="B126" s="501"/>
      <c r="C126" s="57" t="s">
        <v>2760</v>
      </c>
      <c r="D126" s="42"/>
      <c r="E126" s="56"/>
    </row>
    <row r="127" spans="1:5">
      <c r="A127" s="54"/>
      <c r="B127" s="501"/>
      <c r="C127" s="57" t="s">
        <v>2761</v>
      </c>
      <c r="D127" s="42"/>
      <c r="E127" s="56"/>
    </row>
    <row r="128" spans="1:5">
      <c r="A128" s="54"/>
      <c r="B128" s="501"/>
      <c r="C128" s="57" t="s">
        <v>2762</v>
      </c>
      <c r="D128" s="42"/>
      <c r="E128" s="56"/>
    </row>
    <row r="129" spans="1:5">
      <c r="A129" s="54"/>
      <c r="B129" s="501"/>
      <c r="C129" s="57" t="s">
        <v>2763</v>
      </c>
      <c r="D129" s="42"/>
      <c r="E129" s="56"/>
    </row>
    <row r="130" spans="1:5">
      <c r="A130" s="54"/>
      <c r="B130" s="501"/>
      <c r="C130" s="57" t="s">
        <v>2764</v>
      </c>
      <c r="D130" s="42"/>
      <c r="E130" s="56"/>
    </row>
    <row r="131" spans="1:5">
      <c r="A131" s="54"/>
      <c r="B131" s="501"/>
      <c r="C131" s="57" t="s">
        <v>2765</v>
      </c>
      <c r="D131" s="42"/>
      <c r="E131" s="56"/>
    </row>
    <row r="132" spans="1:5">
      <c r="A132" s="54"/>
      <c r="B132" s="501"/>
      <c r="C132" s="57" t="s">
        <v>2766</v>
      </c>
      <c r="D132" s="42"/>
      <c r="E132" s="56"/>
    </row>
    <row r="133" spans="1:5">
      <c r="A133" s="54"/>
      <c r="B133" s="501"/>
      <c r="C133" s="57" t="s">
        <v>2767</v>
      </c>
      <c r="D133" s="42"/>
      <c r="E133" s="56"/>
    </row>
    <row r="134" spans="1:5">
      <c r="A134" s="54"/>
      <c r="B134" s="501"/>
      <c r="C134" s="57" t="s">
        <v>2768</v>
      </c>
      <c r="D134" s="42"/>
      <c r="E134" s="56"/>
    </row>
    <row r="135" spans="1:5">
      <c r="A135" s="54"/>
      <c r="B135" s="501"/>
      <c r="C135" s="57" t="s">
        <v>2769</v>
      </c>
      <c r="D135" s="42"/>
      <c r="E135" s="56"/>
    </row>
    <row r="136" spans="1:5">
      <c r="A136" s="54"/>
      <c r="B136" s="501"/>
      <c r="C136" s="57" t="s">
        <v>2770</v>
      </c>
      <c r="D136" s="42"/>
      <c r="E136" s="56"/>
    </row>
    <row r="137" spans="1:5">
      <c r="A137" s="54"/>
      <c r="B137" s="502"/>
      <c r="C137" s="57" t="s">
        <v>2771</v>
      </c>
      <c r="D137" s="42"/>
      <c r="E137" s="56"/>
    </row>
    <row r="138" spans="1:5">
      <c r="A138" s="54"/>
      <c r="B138" s="500" t="s">
        <v>2772</v>
      </c>
      <c r="C138" s="58" t="s">
        <v>2773</v>
      </c>
      <c r="D138" s="42"/>
      <c r="E138" s="56"/>
    </row>
    <row r="139" spans="1:5">
      <c r="A139" s="54"/>
      <c r="B139" s="501"/>
      <c r="C139" s="58" t="s">
        <v>2774</v>
      </c>
      <c r="D139" s="56"/>
      <c r="E139" s="59"/>
    </row>
    <row r="140" spans="1:5">
      <c r="A140" s="54"/>
      <c r="B140" s="501"/>
      <c r="C140" s="58" t="s">
        <v>2775</v>
      </c>
      <c r="D140" s="42"/>
      <c r="E140" s="56"/>
    </row>
    <row r="141" spans="1:5">
      <c r="A141" s="54"/>
      <c r="B141" s="501"/>
      <c r="C141" s="58" t="s">
        <v>2776</v>
      </c>
      <c r="D141" s="42"/>
      <c r="E141" s="56"/>
    </row>
    <row r="142" spans="1:5">
      <c r="A142" s="54"/>
      <c r="B142" s="501"/>
      <c r="C142" s="57" t="s">
        <v>2777</v>
      </c>
      <c r="D142" s="42"/>
      <c r="E142" s="56"/>
    </row>
    <row r="143" spans="1:5">
      <c r="A143" s="54"/>
      <c r="B143" s="501"/>
      <c r="C143" s="57" t="s">
        <v>2778</v>
      </c>
      <c r="D143" s="42"/>
      <c r="E143" s="56"/>
    </row>
    <row r="144" spans="1:5">
      <c r="A144" s="54"/>
      <c r="B144" s="501"/>
      <c r="C144" s="57" t="s">
        <v>2779</v>
      </c>
      <c r="D144" s="42"/>
      <c r="E144" s="56"/>
    </row>
    <row r="145" spans="1:5">
      <c r="A145" s="54"/>
      <c r="B145" s="501"/>
      <c r="C145" s="57" t="s">
        <v>2780</v>
      </c>
      <c r="D145" s="42"/>
      <c r="E145" s="56"/>
    </row>
    <row r="146" spans="1:5">
      <c r="A146" s="54"/>
      <c r="B146" s="501"/>
      <c r="C146" s="57" t="s">
        <v>98</v>
      </c>
      <c r="D146" s="42"/>
      <c r="E146" s="56"/>
    </row>
    <row r="147" spans="1:5">
      <c r="A147" s="54"/>
      <c r="B147" s="501"/>
      <c r="C147" s="57" t="s">
        <v>2781</v>
      </c>
      <c r="D147" s="42"/>
      <c r="E147" s="56"/>
    </row>
    <row r="148" spans="1:5">
      <c r="A148" s="54"/>
      <c r="B148" s="501"/>
      <c r="C148" s="57" t="s">
        <v>2782</v>
      </c>
      <c r="D148" s="42"/>
      <c r="E148" s="56"/>
    </row>
    <row r="149" spans="1:5">
      <c r="A149" s="54"/>
      <c r="B149" s="501"/>
      <c r="C149" s="57" t="s">
        <v>2783</v>
      </c>
      <c r="D149" s="42"/>
      <c r="E149" s="56"/>
    </row>
    <row r="150" spans="1:5">
      <c r="A150" s="54"/>
      <c r="B150" s="501"/>
      <c r="C150" s="57" t="s">
        <v>2784</v>
      </c>
      <c r="D150" s="42"/>
      <c r="E150" s="56"/>
    </row>
    <row r="151" spans="1:5">
      <c r="A151" s="54"/>
      <c r="B151" s="501"/>
      <c r="C151" s="58" t="s">
        <v>2785</v>
      </c>
      <c r="D151" s="42"/>
      <c r="E151" s="56"/>
    </row>
    <row r="152" spans="1:5">
      <c r="A152" s="54"/>
      <c r="B152" s="501"/>
      <c r="C152" s="58" t="s">
        <v>2786</v>
      </c>
      <c r="D152" s="42"/>
      <c r="E152" s="56"/>
    </row>
    <row r="153" spans="1:5">
      <c r="A153" s="54"/>
      <c r="B153" s="501"/>
      <c r="C153" s="58" t="s">
        <v>2787</v>
      </c>
      <c r="D153" s="42"/>
      <c r="E153" s="56"/>
    </row>
    <row r="154" spans="1:5">
      <c r="A154" s="54"/>
      <c r="B154" s="501"/>
      <c r="C154" s="57" t="s">
        <v>2788</v>
      </c>
      <c r="D154" s="42"/>
      <c r="E154" s="56"/>
    </row>
    <row r="155" spans="1:5">
      <c r="A155" s="54"/>
      <c r="B155" s="501"/>
      <c r="C155" s="57" t="s">
        <v>2789</v>
      </c>
      <c r="D155" s="42"/>
      <c r="E155" s="56"/>
    </row>
    <row r="156" spans="1:5">
      <c r="A156" s="54"/>
      <c r="B156" s="501"/>
      <c r="C156" s="57" t="s">
        <v>2790</v>
      </c>
      <c r="D156" s="42"/>
      <c r="E156" s="56"/>
    </row>
    <row r="157" spans="1:5">
      <c r="A157" s="54"/>
      <c r="B157" s="501"/>
      <c r="C157" s="57" t="s">
        <v>2791</v>
      </c>
      <c r="D157" s="42"/>
      <c r="E157" s="56"/>
    </row>
    <row r="158" spans="1:5">
      <c r="A158" s="54"/>
      <c r="B158" s="501"/>
      <c r="C158" s="57" t="s">
        <v>2792</v>
      </c>
      <c r="D158" s="42"/>
      <c r="E158" s="56"/>
    </row>
    <row r="159" spans="1:5">
      <c r="A159" s="54"/>
      <c r="B159" s="501"/>
      <c r="C159" s="57" t="s">
        <v>2793</v>
      </c>
      <c r="D159" s="42"/>
      <c r="E159" s="56"/>
    </row>
    <row r="160" spans="1:5">
      <c r="A160" s="54"/>
      <c r="B160" s="501"/>
      <c r="C160" s="57" t="s">
        <v>2794</v>
      </c>
      <c r="D160" s="42"/>
      <c r="E160" s="56"/>
    </row>
    <row r="161" spans="1:5">
      <c r="A161" s="54"/>
      <c r="B161" s="501"/>
      <c r="C161" s="58" t="s">
        <v>2795</v>
      </c>
      <c r="D161" s="42"/>
      <c r="E161" s="56"/>
    </row>
    <row r="162" spans="1:5">
      <c r="A162" s="54"/>
      <c r="B162" s="501"/>
      <c r="C162" s="58" t="s">
        <v>2796</v>
      </c>
      <c r="D162" s="42"/>
      <c r="E162" s="56"/>
    </row>
    <row r="163" spans="1:5">
      <c r="A163" s="54"/>
      <c r="B163" s="501"/>
      <c r="C163" s="58" t="s">
        <v>2797</v>
      </c>
      <c r="D163" s="42"/>
      <c r="E163" s="56"/>
    </row>
    <row r="164" spans="1:5">
      <c r="A164" s="54"/>
      <c r="B164" s="501"/>
      <c r="C164" s="58" t="s">
        <v>2798</v>
      </c>
      <c r="D164" s="42"/>
      <c r="E164" s="56"/>
    </row>
    <row r="165" spans="1:5">
      <c r="A165" s="54"/>
      <c r="B165" s="500" t="s">
        <v>2799</v>
      </c>
      <c r="C165" s="57" t="s">
        <v>2800</v>
      </c>
      <c r="D165" s="42"/>
      <c r="E165" s="56"/>
    </row>
    <row r="166" spans="1:5">
      <c r="A166" s="54"/>
      <c r="B166" s="501"/>
      <c r="C166" s="57" t="s">
        <v>2801</v>
      </c>
      <c r="D166" s="42"/>
      <c r="E166" s="56"/>
    </row>
    <row r="167" spans="1:5">
      <c r="A167" s="54"/>
      <c r="B167" s="501"/>
      <c r="C167" s="57" t="s">
        <v>2802</v>
      </c>
      <c r="D167" s="42"/>
      <c r="E167" s="56"/>
    </row>
    <row r="168" spans="1:5">
      <c r="A168" s="54"/>
      <c r="B168" s="501"/>
      <c r="C168" s="57" t="s">
        <v>2803</v>
      </c>
      <c r="D168" s="42"/>
      <c r="E168" s="56"/>
    </row>
    <row r="169" spans="1:5">
      <c r="A169" s="54"/>
      <c r="B169" s="501"/>
      <c r="C169" s="57" t="s">
        <v>2804</v>
      </c>
      <c r="D169" s="42"/>
      <c r="E169" s="56"/>
    </row>
    <row r="170" spans="1:5">
      <c r="A170" s="54"/>
      <c r="B170" s="501"/>
      <c r="C170" s="57" t="s">
        <v>2805</v>
      </c>
      <c r="D170" s="42"/>
      <c r="E170" s="56"/>
    </row>
    <row r="171" spans="1:5">
      <c r="A171" s="54"/>
      <c r="B171" s="501"/>
      <c r="C171" s="57" t="s">
        <v>2806</v>
      </c>
      <c r="D171" s="42"/>
      <c r="E171" s="56"/>
    </row>
    <row r="172" spans="1:5">
      <c r="A172" s="54"/>
      <c r="B172" s="501"/>
      <c r="C172" s="57" t="s">
        <v>2807</v>
      </c>
      <c r="D172" s="42"/>
      <c r="E172" s="56"/>
    </row>
    <row r="173" spans="1:5">
      <c r="A173" s="54"/>
      <c r="B173" s="501"/>
      <c r="C173" s="57" t="s">
        <v>2808</v>
      </c>
      <c r="D173" s="42"/>
      <c r="E173" s="56"/>
    </row>
    <row r="174" spans="1:5">
      <c r="A174" s="54"/>
      <c r="B174" s="501"/>
      <c r="C174" s="57" t="s">
        <v>2809</v>
      </c>
      <c r="D174" s="42"/>
      <c r="E174" s="56"/>
    </row>
    <row r="175" spans="1:5">
      <c r="A175" s="54"/>
      <c r="B175" s="501"/>
      <c r="C175" s="57" t="s">
        <v>2810</v>
      </c>
      <c r="D175" s="42"/>
      <c r="E175" s="56"/>
    </row>
    <row r="176" spans="1:5">
      <c r="A176" s="54"/>
      <c r="B176" s="501"/>
      <c r="C176" s="57" t="s">
        <v>2811</v>
      </c>
      <c r="D176" s="42"/>
      <c r="E176" s="56"/>
    </row>
    <row r="177" spans="1:5">
      <c r="A177" s="54"/>
      <c r="B177" s="501"/>
      <c r="C177" s="57" t="s">
        <v>2812</v>
      </c>
      <c r="D177" s="42"/>
      <c r="E177" s="56"/>
    </row>
    <row r="178" spans="1:5">
      <c r="A178" s="54"/>
      <c r="B178" s="501"/>
      <c r="C178" s="57" t="s">
        <v>2813</v>
      </c>
      <c r="D178" s="42"/>
      <c r="E178" s="56"/>
    </row>
    <row r="179" spans="1:5">
      <c r="A179" s="54"/>
      <c r="B179" s="501"/>
      <c r="C179" s="57" t="s">
        <v>2814</v>
      </c>
      <c r="D179" s="42"/>
      <c r="E179" s="56"/>
    </row>
    <row r="180" spans="1:5">
      <c r="A180" s="54"/>
      <c r="B180" s="501"/>
      <c r="C180" s="57" t="s">
        <v>2815</v>
      </c>
      <c r="D180" s="42"/>
      <c r="E180" s="56"/>
    </row>
    <row r="181" spans="1:5">
      <c r="A181" s="54"/>
      <c r="B181" s="501"/>
      <c r="C181" s="57" t="s">
        <v>2816</v>
      </c>
      <c r="D181" s="42"/>
      <c r="E181" s="56"/>
    </row>
    <row r="182" spans="1:5">
      <c r="A182" s="54"/>
      <c r="B182" s="501"/>
      <c r="C182" s="57" t="s">
        <v>2817</v>
      </c>
      <c r="D182" s="42"/>
      <c r="E182" s="56"/>
    </row>
    <row r="183" spans="1:5">
      <c r="A183" s="54"/>
      <c r="B183" s="501"/>
      <c r="C183" s="57" t="s">
        <v>2818</v>
      </c>
      <c r="D183" s="42"/>
      <c r="E183" s="56"/>
    </row>
    <row r="184" spans="1:5">
      <c r="A184" s="54"/>
      <c r="B184" s="501"/>
      <c r="C184" s="57" t="s">
        <v>2819</v>
      </c>
      <c r="D184" s="42"/>
      <c r="E184" s="56"/>
    </row>
    <row r="185" spans="1:5">
      <c r="A185" s="54"/>
      <c r="B185" s="501"/>
      <c r="C185" s="340" t="s">
        <v>2820</v>
      </c>
      <c r="D185" s="42"/>
      <c r="E185" s="56"/>
    </row>
    <row r="186" spans="1:5">
      <c r="A186" s="54"/>
      <c r="B186" s="502"/>
      <c r="C186" s="60" t="s">
        <v>2821</v>
      </c>
      <c r="D186" s="55"/>
      <c r="E186" s="56"/>
    </row>
    <row r="187" spans="1:5">
      <c r="B187" s="6"/>
      <c r="D187" s="6"/>
      <c r="E187" s="6"/>
    </row>
    <row r="188" spans="1:5">
      <c r="B188" s="6"/>
      <c r="C188" s="6"/>
      <c r="D188" s="6"/>
      <c r="E188" s="6"/>
    </row>
    <row r="189" spans="1:5">
      <c r="B189" s="6"/>
      <c r="C189" s="6"/>
      <c r="D189" s="6"/>
      <c r="E189" s="6"/>
    </row>
    <row r="190" spans="1:5">
      <c r="B190" s="6"/>
      <c r="C190" s="6"/>
      <c r="D190" s="6"/>
      <c r="E190" s="6"/>
    </row>
    <row r="191" spans="1:5">
      <c r="B191" s="6"/>
      <c r="C191" s="6"/>
      <c r="D191" s="6"/>
      <c r="E191" s="6"/>
    </row>
    <row r="192" spans="1:5">
      <c r="B192" s="6"/>
      <c r="C192" s="6"/>
      <c r="D192" s="6"/>
      <c r="E192" s="6"/>
    </row>
    <row r="193" spans="2:5">
      <c r="B193" s="6"/>
      <c r="C193" s="6"/>
      <c r="D193" s="6"/>
      <c r="E193" s="6"/>
    </row>
    <row r="194" spans="2:5">
      <c r="B194" s="6"/>
      <c r="C194" s="6"/>
      <c r="D194" s="6"/>
      <c r="E194" s="6"/>
    </row>
    <row r="195" spans="2:5">
      <c r="B195" s="6"/>
      <c r="C195" s="6"/>
      <c r="D195" s="6"/>
      <c r="E195" s="6"/>
    </row>
    <row r="196" spans="2:5">
      <c r="B196" s="6"/>
      <c r="C196" s="6"/>
      <c r="D196" s="6"/>
      <c r="E196" s="6"/>
    </row>
    <row r="197" spans="2:5">
      <c r="B197" s="6"/>
      <c r="C197" s="6"/>
      <c r="D197" s="6"/>
      <c r="E197" s="6"/>
    </row>
    <row r="198" spans="2:5">
      <c r="B198" s="6"/>
      <c r="C198" s="6"/>
      <c r="D198" s="6"/>
      <c r="E198" s="6"/>
    </row>
    <row r="199" spans="2:5">
      <c r="B199" s="6"/>
      <c r="C199" s="6"/>
      <c r="D199" s="6"/>
      <c r="E199" s="6"/>
    </row>
    <row r="200" spans="2:5">
      <c r="B200" s="6"/>
      <c r="C200" s="6"/>
      <c r="D200" s="6"/>
      <c r="E200" s="6"/>
    </row>
    <row r="201" spans="2:5">
      <c r="B201" s="6"/>
      <c r="C201" s="6"/>
      <c r="D201" s="6"/>
      <c r="E201" s="6"/>
    </row>
    <row r="202" spans="2:5">
      <c r="B202" s="6"/>
      <c r="C202" s="6"/>
      <c r="D202" s="6"/>
      <c r="E202" s="6"/>
    </row>
    <row r="203" spans="2:5">
      <c r="B203" s="6"/>
      <c r="C203" s="6"/>
      <c r="D203" s="6"/>
      <c r="E203" s="6"/>
    </row>
    <row r="204" spans="2:5">
      <c r="B204" s="6"/>
      <c r="C204" s="6"/>
      <c r="D204" s="6"/>
      <c r="E204" s="6"/>
    </row>
    <row r="205" spans="2:5">
      <c r="B205" s="6"/>
      <c r="C205" s="6"/>
      <c r="D205" s="6"/>
      <c r="E205" s="6"/>
    </row>
    <row r="206" spans="2:5">
      <c r="B206" s="6"/>
      <c r="C206" s="6"/>
      <c r="D206" s="6"/>
      <c r="E206" s="6"/>
    </row>
    <row r="207" spans="2:5">
      <c r="B207" s="6"/>
      <c r="C207" s="6"/>
      <c r="D207" s="6"/>
      <c r="E207" s="6"/>
    </row>
    <row r="208" spans="2:5">
      <c r="B208" s="6"/>
      <c r="C208" s="6"/>
      <c r="D208" s="6"/>
      <c r="E208" s="6"/>
    </row>
    <row r="209" spans="2:5">
      <c r="B209" s="6"/>
      <c r="C209" s="6"/>
      <c r="D209" s="6"/>
      <c r="E209" s="6"/>
    </row>
    <row r="210" spans="2:5">
      <c r="B210" s="6"/>
      <c r="C210" s="6"/>
      <c r="D210" s="6"/>
      <c r="E210" s="6"/>
    </row>
    <row r="211" spans="2:5">
      <c r="B211" s="6"/>
      <c r="C211" s="6"/>
      <c r="D211" s="6"/>
      <c r="E211" s="6"/>
    </row>
    <row r="212" spans="2:5">
      <c r="B212" s="6"/>
      <c r="C212" s="6"/>
      <c r="D212" s="6"/>
      <c r="E212" s="6"/>
    </row>
    <row r="213" spans="2:5">
      <c r="B213" s="6"/>
      <c r="C213" s="6"/>
      <c r="D213" s="6"/>
      <c r="E213" s="6"/>
    </row>
    <row r="214" spans="2:5">
      <c r="B214" s="6"/>
      <c r="C214" s="6"/>
      <c r="D214" s="6"/>
      <c r="E214" s="6"/>
    </row>
    <row r="215" spans="2:5">
      <c r="B215" s="6"/>
      <c r="C215" s="6"/>
      <c r="D215" s="6"/>
      <c r="E215" s="6"/>
    </row>
    <row r="216" spans="2:5">
      <c r="B216" s="6"/>
      <c r="C216" s="6"/>
      <c r="D216" s="6"/>
      <c r="E216" s="6"/>
    </row>
    <row r="217" spans="2:5">
      <c r="B217" s="6"/>
      <c r="C217" s="6"/>
      <c r="D217" s="6"/>
      <c r="E217" s="6"/>
    </row>
    <row r="218" spans="2:5">
      <c r="B218" s="6"/>
      <c r="C218" s="6"/>
      <c r="D218" s="6"/>
      <c r="E218" s="6"/>
    </row>
    <row r="219" spans="2:5">
      <c r="B219" s="6"/>
      <c r="C219" s="6"/>
      <c r="D219" s="6"/>
      <c r="E219" s="6"/>
    </row>
    <row r="220" spans="2:5">
      <c r="B220" s="6"/>
      <c r="C220" s="6"/>
      <c r="D220" s="6"/>
      <c r="E220" s="6"/>
    </row>
    <row r="221" spans="2:5">
      <c r="B221" s="6"/>
      <c r="C221" s="6"/>
      <c r="D221" s="6"/>
      <c r="E221" s="6"/>
    </row>
    <row r="222" spans="2:5">
      <c r="B222" s="6"/>
      <c r="C222" s="6"/>
      <c r="D222" s="6"/>
      <c r="E222" s="6"/>
    </row>
    <row r="223" spans="2:5">
      <c r="B223" s="6"/>
      <c r="C223" s="6"/>
      <c r="D223" s="6"/>
      <c r="E223" s="6"/>
    </row>
    <row r="224" spans="2:5">
      <c r="B224" s="6"/>
      <c r="C224" s="6"/>
      <c r="D224" s="6"/>
      <c r="E224" s="6"/>
    </row>
    <row r="225" spans="2:5">
      <c r="B225" s="6"/>
      <c r="C225" s="6"/>
      <c r="D225" s="6"/>
      <c r="E225" s="6"/>
    </row>
    <row r="226" spans="2:5">
      <c r="B226" s="6"/>
      <c r="C226" s="6"/>
      <c r="D226" s="6"/>
      <c r="E226" s="6"/>
    </row>
    <row r="227" spans="2:5">
      <c r="B227" s="6"/>
      <c r="C227" s="6"/>
      <c r="D227" s="6"/>
      <c r="E227" s="6"/>
    </row>
    <row r="228" spans="2:5">
      <c r="B228" s="6"/>
      <c r="C228" s="6"/>
      <c r="D228" s="6"/>
      <c r="E228" s="6"/>
    </row>
    <row r="229" spans="2:5">
      <c r="B229" s="6"/>
      <c r="C229" s="6"/>
      <c r="D229" s="6"/>
      <c r="E229" s="6"/>
    </row>
    <row r="230" spans="2:5">
      <c r="B230" s="6"/>
      <c r="C230" s="6"/>
      <c r="D230" s="6"/>
      <c r="E230" s="6"/>
    </row>
    <row r="231" spans="2:5">
      <c r="B231" s="6"/>
      <c r="C231" s="6"/>
      <c r="D231" s="6"/>
      <c r="E231" s="6"/>
    </row>
    <row r="232" spans="2:5">
      <c r="B232" s="6"/>
      <c r="C232" s="6"/>
      <c r="D232" s="6"/>
      <c r="E232" s="6"/>
    </row>
    <row r="233" spans="2:5">
      <c r="B233" s="6"/>
      <c r="C233" s="6"/>
      <c r="D233" s="6"/>
      <c r="E233" s="6"/>
    </row>
    <row r="234" spans="2:5">
      <c r="B234" s="6"/>
      <c r="C234" s="6"/>
      <c r="D234" s="6"/>
      <c r="E234" s="6"/>
    </row>
    <row r="235" spans="2:5">
      <c r="B235" s="6"/>
      <c r="C235" s="6"/>
      <c r="D235" s="6"/>
      <c r="E235" s="6"/>
    </row>
    <row r="236" spans="2:5">
      <c r="B236" s="6"/>
      <c r="C236" s="6"/>
      <c r="D236" s="6"/>
      <c r="E236" s="6"/>
    </row>
    <row r="237" spans="2:5">
      <c r="B237" s="6"/>
      <c r="C237" s="6"/>
      <c r="D237" s="6"/>
      <c r="E237" s="6"/>
    </row>
    <row r="238" spans="2:5">
      <c r="B238" s="6"/>
      <c r="C238" s="6"/>
      <c r="D238" s="6"/>
      <c r="E238" s="6"/>
    </row>
    <row r="239" spans="2:5">
      <c r="B239" s="6"/>
      <c r="C239" s="6"/>
      <c r="D239" s="6"/>
      <c r="E239" s="6"/>
    </row>
    <row r="240" spans="2:5">
      <c r="B240" s="6"/>
      <c r="C240" s="6"/>
      <c r="D240" s="6"/>
      <c r="E240" s="6"/>
    </row>
    <row r="241" spans="2:5">
      <c r="B241" s="6"/>
      <c r="C241" s="6"/>
      <c r="D241" s="6"/>
      <c r="E241" s="6"/>
    </row>
    <row r="242" spans="2:5">
      <c r="B242" s="6"/>
      <c r="C242" s="6"/>
      <c r="D242" s="6"/>
      <c r="E242" s="6"/>
    </row>
    <row r="243" spans="2:5">
      <c r="B243" s="6"/>
      <c r="C243" s="6"/>
      <c r="D243" s="6"/>
      <c r="E243" s="6"/>
    </row>
    <row r="244" spans="2:5">
      <c r="B244" s="6"/>
      <c r="C244" s="6"/>
      <c r="D244" s="6"/>
      <c r="E244" s="6"/>
    </row>
    <row r="245" spans="2:5">
      <c r="B245" s="6"/>
      <c r="C245" s="6"/>
      <c r="D245" s="6"/>
      <c r="E245" s="6"/>
    </row>
    <row r="246" spans="2:5">
      <c r="B246" s="6"/>
      <c r="C246" s="6"/>
      <c r="D246" s="6"/>
      <c r="E246" s="6"/>
    </row>
    <row r="247" spans="2:5">
      <c r="B247" s="6"/>
      <c r="C247" s="6"/>
      <c r="D247" s="6"/>
      <c r="E247" s="6"/>
    </row>
    <row r="248" spans="2:5">
      <c r="B248" s="6"/>
      <c r="C248" s="6"/>
      <c r="D248" s="6"/>
      <c r="E248" s="6"/>
    </row>
    <row r="249" spans="2:5">
      <c r="B249" s="6"/>
      <c r="C249" s="6"/>
      <c r="D249" s="6"/>
      <c r="E249" s="6"/>
    </row>
    <row r="250" spans="2:5">
      <c r="B250" s="6"/>
      <c r="C250" s="6"/>
      <c r="D250" s="6"/>
      <c r="E250" s="6"/>
    </row>
    <row r="251" spans="2:5">
      <c r="B251" s="6"/>
      <c r="C251" s="6"/>
      <c r="D251" s="6"/>
      <c r="E251" s="6"/>
    </row>
    <row r="252" spans="2:5">
      <c r="B252" s="6"/>
      <c r="C252" s="6"/>
      <c r="D252" s="6"/>
      <c r="E252" s="6"/>
    </row>
    <row r="253" spans="2:5">
      <c r="B253" s="6"/>
      <c r="C253" s="6"/>
      <c r="D253" s="6"/>
      <c r="E253" s="6"/>
    </row>
    <row r="254" spans="2:5">
      <c r="B254" s="6"/>
      <c r="C254" s="6"/>
      <c r="D254" s="6"/>
      <c r="E254" s="6"/>
    </row>
    <row r="255" spans="2:5">
      <c r="B255" s="6"/>
      <c r="C255" s="6"/>
      <c r="D255" s="6"/>
      <c r="E255" s="6"/>
    </row>
    <row r="256" spans="2:5">
      <c r="B256" s="6"/>
      <c r="C256" s="6"/>
      <c r="D256" s="6"/>
      <c r="E256" s="6"/>
    </row>
    <row r="257" spans="2:5">
      <c r="B257" s="6"/>
      <c r="C257" s="6"/>
      <c r="D257" s="6"/>
      <c r="E257" s="6"/>
    </row>
    <row r="258" spans="2:5">
      <c r="B258" s="6"/>
      <c r="C258" s="6"/>
      <c r="D258" s="6"/>
      <c r="E258" s="6"/>
    </row>
    <row r="259" spans="2:5">
      <c r="B259" s="6"/>
      <c r="C259" s="6"/>
      <c r="D259" s="6"/>
      <c r="E259" s="6"/>
    </row>
    <row r="260" spans="2:5">
      <c r="B260" s="6"/>
      <c r="C260" s="6"/>
      <c r="D260" s="6"/>
      <c r="E260" s="6"/>
    </row>
    <row r="261" spans="2:5">
      <c r="B261" s="6"/>
      <c r="C261" s="6"/>
      <c r="D261" s="6"/>
      <c r="E261" s="6"/>
    </row>
    <row r="262" spans="2:5">
      <c r="B262" s="6"/>
      <c r="C262" s="6"/>
      <c r="D262" s="6"/>
      <c r="E262" s="6"/>
    </row>
    <row r="263" spans="2:5">
      <c r="B263" s="6"/>
      <c r="C263" s="6"/>
      <c r="D263" s="6"/>
      <c r="E263" s="6"/>
    </row>
    <row r="264" spans="2:5">
      <c r="B264" s="6"/>
      <c r="C264" s="6"/>
      <c r="D264" s="6"/>
      <c r="E264" s="6"/>
    </row>
    <row r="265" spans="2:5">
      <c r="B265" s="6"/>
      <c r="C265" s="6"/>
      <c r="D265" s="6"/>
      <c r="E265" s="6"/>
    </row>
    <row r="266" spans="2:5">
      <c r="B266" s="6"/>
      <c r="C266" s="6"/>
      <c r="D266" s="6"/>
      <c r="E266" s="6"/>
    </row>
    <row r="267" spans="2:5">
      <c r="B267" s="6"/>
      <c r="C267" s="6"/>
      <c r="D267" s="6"/>
      <c r="E267" s="6"/>
    </row>
    <row r="268" spans="2:5">
      <c r="B268" s="6"/>
      <c r="C268" s="6"/>
      <c r="D268" s="6"/>
      <c r="E268" s="6"/>
    </row>
    <row r="269" spans="2:5">
      <c r="B269" s="6"/>
      <c r="C269" s="6"/>
      <c r="D269" s="6"/>
      <c r="E269" s="6"/>
    </row>
    <row r="270" spans="2:5">
      <c r="B270" s="6"/>
      <c r="C270" s="6"/>
      <c r="D270" s="6"/>
      <c r="E270" s="6"/>
    </row>
    <row r="271" spans="2:5">
      <c r="B271" s="6"/>
      <c r="C271" s="6"/>
      <c r="D271" s="6"/>
      <c r="E271" s="6"/>
    </row>
    <row r="272" spans="2:5">
      <c r="B272" s="6"/>
      <c r="C272" s="6"/>
      <c r="D272" s="6"/>
      <c r="E272" s="6"/>
    </row>
    <row r="273" spans="2:5">
      <c r="B273" s="6"/>
      <c r="C273" s="6"/>
      <c r="D273" s="6"/>
      <c r="E273" s="6"/>
    </row>
    <row r="274" spans="2:5">
      <c r="B274" s="6"/>
      <c r="C274" s="6"/>
      <c r="D274" s="6"/>
      <c r="E274" s="6"/>
    </row>
    <row r="275" spans="2:5">
      <c r="B275" s="6"/>
      <c r="C275" s="6"/>
      <c r="D275" s="6"/>
      <c r="E275" s="6"/>
    </row>
    <row r="276" spans="2:5">
      <c r="B276" s="6"/>
      <c r="C276" s="6"/>
      <c r="D276" s="6"/>
      <c r="E276" s="6"/>
    </row>
    <row r="277" spans="2:5">
      <c r="B277" s="6"/>
      <c r="C277" s="6"/>
      <c r="D277" s="6"/>
      <c r="E277" s="6"/>
    </row>
    <row r="278" spans="2:5">
      <c r="B278" s="6"/>
      <c r="C278" s="6"/>
      <c r="D278" s="6"/>
      <c r="E278" s="6"/>
    </row>
    <row r="279" spans="2:5">
      <c r="B279" s="6"/>
      <c r="C279" s="6"/>
      <c r="D279" s="6"/>
      <c r="E279" s="6"/>
    </row>
    <row r="280" spans="2:5">
      <c r="B280" s="6"/>
      <c r="C280" s="6"/>
      <c r="D280" s="6"/>
      <c r="E280" s="6"/>
    </row>
    <row r="281" spans="2:5">
      <c r="B281" s="6"/>
      <c r="C281" s="6"/>
      <c r="D281" s="6"/>
      <c r="E281" s="6"/>
    </row>
    <row r="282" spans="2:5">
      <c r="B282" s="6"/>
      <c r="C282" s="6"/>
      <c r="D282" s="6"/>
      <c r="E282" s="6"/>
    </row>
    <row r="283" spans="2:5">
      <c r="B283" s="6"/>
      <c r="C283" s="6"/>
      <c r="D283" s="6"/>
      <c r="E283" s="6"/>
    </row>
    <row r="284" spans="2:5">
      <c r="B284" s="6"/>
      <c r="C284" s="6"/>
      <c r="D284" s="6"/>
      <c r="E284" s="6"/>
    </row>
    <row r="285" spans="2:5">
      <c r="B285" s="6"/>
      <c r="C285" s="6"/>
      <c r="D285" s="6"/>
      <c r="E285" s="6"/>
    </row>
    <row r="286" spans="2:5">
      <c r="B286" s="6"/>
      <c r="C286" s="6"/>
      <c r="D286" s="6"/>
      <c r="E286" s="6"/>
    </row>
    <row r="287" spans="2:5">
      <c r="B287" s="6"/>
      <c r="C287" s="6"/>
      <c r="D287" s="6"/>
      <c r="E287" s="6"/>
    </row>
    <row r="288" spans="2:5">
      <c r="B288" s="6"/>
      <c r="C288" s="6"/>
      <c r="D288" s="6"/>
      <c r="E288" s="6"/>
    </row>
    <row r="289" spans="2:5">
      <c r="B289" s="6"/>
      <c r="C289" s="6"/>
      <c r="D289" s="6"/>
      <c r="E289" s="6"/>
    </row>
    <row r="290" spans="2:5">
      <c r="B290" s="6"/>
      <c r="C290" s="6"/>
      <c r="D290" s="6"/>
      <c r="E290" s="6"/>
    </row>
    <row r="291" spans="2:5">
      <c r="B291" s="6"/>
      <c r="C291" s="6"/>
      <c r="D291" s="6"/>
      <c r="E291" s="6"/>
    </row>
    <row r="292" spans="2:5">
      <c r="B292" s="6"/>
      <c r="C292" s="6"/>
      <c r="D292" s="6"/>
      <c r="E292" s="6"/>
    </row>
    <row r="293" spans="2:5">
      <c r="B293" s="6"/>
      <c r="C293" s="6"/>
      <c r="D293" s="6"/>
      <c r="E293" s="6"/>
    </row>
    <row r="294" spans="2:5">
      <c r="B294" s="6"/>
      <c r="C294" s="6"/>
      <c r="D294" s="6"/>
      <c r="E294" s="6"/>
    </row>
    <row r="295" spans="2:5">
      <c r="B295" s="6"/>
      <c r="C295" s="6"/>
      <c r="D295" s="6"/>
      <c r="E295" s="6"/>
    </row>
    <row r="296" spans="2:5">
      <c r="B296" s="6"/>
      <c r="C296" s="6"/>
      <c r="D296" s="6"/>
      <c r="E296" s="6"/>
    </row>
    <row r="297" spans="2:5">
      <c r="B297" s="6"/>
      <c r="C297" s="6"/>
      <c r="D297" s="6"/>
      <c r="E297" s="6"/>
    </row>
    <row r="298" spans="2:5">
      <c r="B298" s="6"/>
      <c r="C298" s="6"/>
      <c r="D298" s="6"/>
      <c r="E298" s="6"/>
    </row>
    <row r="299" spans="2:5">
      <c r="B299" s="6"/>
      <c r="C299" s="6"/>
      <c r="D299" s="6"/>
      <c r="E299" s="6"/>
    </row>
    <row r="300" spans="2:5">
      <c r="B300" s="6"/>
      <c r="C300" s="6"/>
      <c r="D300" s="6"/>
      <c r="E300" s="6"/>
    </row>
    <row r="301" spans="2:5">
      <c r="B301" s="6"/>
      <c r="C301" s="6"/>
      <c r="D301" s="6"/>
      <c r="E301" s="6"/>
    </row>
    <row r="302" spans="2:5">
      <c r="B302" s="6"/>
      <c r="C302" s="6"/>
      <c r="D302" s="6"/>
      <c r="E302" s="6"/>
    </row>
    <row r="303" spans="2:5">
      <c r="B303" s="6"/>
      <c r="C303" s="6"/>
      <c r="D303" s="6"/>
      <c r="E303" s="6"/>
    </row>
    <row r="304" spans="2:5">
      <c r="B304" s="6"/>
      <c r="C304" s="6"/>
      <c r="D304" s="6"/>
      <c r="E304" s="6"/>
    </row>
    <row r="305" spans="2:5">
      <c r="B305" s="6"/>
      <c r="C305" s="6"/>
      <c r="D305" s="6"/>
      <c r="E305" s="6"/>
    </row>
    <row r="306" spans="2:5">
      <c r="B306" s="6"/>
      <c r="C306" s="6"/>
      <c r="D306" s="6"/>
      <c r="E306" s="6"/>
    </row>
    <row r="307" spans="2:5">
      <c r="B307" s="6"/>
      <c r="C307" s="6"/>
      <c r="D307" s="6"/>
      <c r="E307" s="6"/>
    </row>
    <row r="308" spans="2:5">
      <c r="B308" s="6"/>
      <c r="C308" s="6"/>
      <c r="D308" s="6"/>
      <c r="E308" s="6"/>
    </row>
    <row r="309" spans="2:5">
      <c r="B309" s="6"/>
      <c r="C309" s="6"/>
      <c r="D309" s="6"/>
      <c r="E309" s="6"/>
    </row>
    <row r="310" spans="2:5">
      <c r="B310" s="6"/>
      <c r="C310" s="6"/>
      <c r="D310" s="6"/>
      <c r="E310" s="6"/>
    </row>
    <row r="311" spans="2:5">
      <c r="B311" s="6"/>
      <c r="C311" s="6"/>
      <c r="D311" s="6"/>
      <c r="E311" s="6"/>
    </row>
    <row r="312" spans="2:5">
      <c r="B312" s="6"/>
      <c r="C312" s="6"/>
      <c r="D312" s="6"/>
      <c r="E312" s="6"/>
    </row>
    <row r="313" spans="2:5">
      <c r="B313" s="6"/>
      <c r="C313" s="6"/>
      <c r="D313" s="6"/>
      <c r="E313" s="6"/>
    </row>
    <row r="314" spans="2:5">
      <c r="B314" s="6"/>
      <c r="C314" s="6"/>
      <c r="D314" s="6"/>
      <c r="E314" s="6"/>
    </row>
    <row r="315" spans="2:5">
      <c r="B315" s="6"/>
      <c r="C315" s="6"/>
      <c r="D315" s="6"/>
      <c r="E315" s="6"/>
    </row>
    <row r="316" spans="2:5">
      <c r="B316" s="6"/>
      <c r="C316" s="6"/>
      <c r="D316" s="6"/>
      <c r="E316" s="6"/>
    </row>
    <row r="317" spans="2:5">
      <c r="B317" s="6"/>
      <c r="C317" s="6"/>
      <c r="D317" s="6"/>
      <c r="E317" s="6"/>
    </row>
    <row r="318" spans="2:5">
      <c r="B318" s="6"/>
      <c r="C318" s="6"/>
      <c r="D318" s="6"/>
      <c r="E318" s="6"/>
    </row>
    <row r="319" spans="2:5">
      <c r="B319" s="6"/>
      <c r="C319" s="6"/>
      <c r="D319" s="6"/>
      <c r="E319" s="6"/>
    </row>
    <row r="320" spans="2:5">
      <c r="B320" s="6"/>
      <c r="C320" s="6"/>
      <c r="D320" s="6"/>
      <c r="E320" s="6"/>
    </row>
    <row r="321" spans="2:5">
      <c r="B321" s="6"/>
      <c r="C321" s="6"/>
      <c r="D321" s="6"/>
      <c r="E321" s="6"/>
    </row>
    <row r="322" spans="2:5">
      <c r="B322" s="6"/>
      <c r="C322" s="6"/>
      <c r="D322" s="6"/>
      <c r="E322" s="6"/>
    </row>
    <row r="323" spans="2:5">
      <c r="B323" s="6"/>
      <c r="C323" s="6"/>
      <c r="D323" s="6"/>
      <c r="E323" s="6"/>
    </row>
    <row r="324" spans="2:5">
      <c r="B324" s="6"/>
      <c r="C324" s="6"/>
      <c r="D324" s="6"/>
      <c r="E324" s="6"/>
    </row>
    <row r="325" spans="2:5">
      <c r="B325" s="6"/>
      <c r="C325" s="6"/>
      <c r="D325" s="6"/>
      <c r="E325" s="6"/>
    </row>
    <row r="326" spans="2:5">
      <c r="B326" s="6"/>
      <c r="C326" s="6"/>
      <c r="D326" s="6"/>
      <c r="E326" s="6"/>
    </row>
    <row r="327" spans="2:5">
      <c r="B327" s="6"/>
      <c r="C327" s="6"/>
      <c r="D327" s="6"/>
      <c r="E327" s="6"/>
    </row>
    <row r="328" spans="2:5">
      <c r="B328" s="6"/>
      <c r="C328" s="6"/>
      <c r="D328" s="6"/>
      <c r="E328" s="6"/>
    </row>
    <row r="329" spans="2:5">
      <c r="B329" s="6"/>
      <c r="C329" s="6"/>
      <c r="D329" s="6"/>
      <c r="E329" s="6"/>
    </row>
    <row r="330" spans="2:5">
      <c r="B330" s="6"/>
      <c r="C330" s="6"/>
      <c r="D330" s="6"/>
      <c r="E330" s="6"/>
    </row>
    <row r="331" spans="2:5">
      <c r="B331" s="6"/>
      <c r="C331" s="6"/>
      <c r="D331" s="6"/>
      <c r="E331" s="6"/>
    </row>
    <row r="332" spans="2:5">
      <c r="B332" s="6"/>
      <c r="C332" s="6"/>
      <c r="D332" s="6"/>
      <c r="E332" s="6"/>
    </row>
    <row r="333" spans="2:5">
      <c r="B333" s="6"/>
      <c r="C333" s="6"/>
      <c r="D333" s="6"/>
      <c r="E333" s="6"/>
    </row>
    <row r="334" spans="2:5">
      <c r="B334" s="6"/>
      <c r="C334" s="6"/>
      <c r="D334" s="6"/>
      <c r="E334" s="6"/>
    </row>
    <row r="335" spans="2:5">
      <c r="B335" s="6"/>
      <c r="C335" s="6"/>
      <c r="D335" s="6"/>
      <c r="E335" s="6"/>
    </row>
    <row r="336" spans="2:5">
      <c r="B336" s="6"/>
      <c r="C336" s="6"/>
      <c r="D336" s="6"/>
      <c r="E336" s="6"/>
    </row>
    <row r="337" spans="2:5">
      <c r="B337" s="6"/>
      <c r="C337" s="6"/>
      <c r="D337" s="6"/>
      <c r="E337" s="6"/>
    </row>
    <row r="338" spans="2:5">
      <c r="B338" s="6"/>
      <c r="C338" s="6"/>
      <c r="D338" s="6"/>
      <c r="E338" s="6"/>
    </row>
    <row r="339" spans="2:5">
      <c r="B339" s="6"/>
      <c r="C339" s="6"/>
      <c r="D339" s="6"/>
      <c r="E339" s="6"/>
    </row>
    <row r="340" spans="2:5">
      <c r="B340" s="6"/>
      <c r="C340" s="6"/>
      <c r="D340" s="6"/>
      <c r="E340" s="6"/>
    </row>
    <row r="341" spans="2:5">
      <c r="B341" s="6"/>
      <c r="C341" s="6"/>
      <c r="D341" s="6"/>
      <c r="E341" s="6"/>
    </row>
    <row r="342" spans="2:5">
      <c r="B342" s="6"/>
      <c r="C342" s="6"/>
      <c r="D342" s="6"/>
      <c r="E342" s="6"/>
    </row>
    <row r="343" spans="2:5">
      <c r="B343" s="6"/>
      <c r="C343" s="6"/>
      <c r="D343" s="6"/>
      <c r="E343" s="6"/>
    </row>
    <row r="344" spans="2:5">
      <c r="B344" s="6"/>
      <c r="C344" s="6"/>
      <c r="D344" s="6"/>
      <c r="E344" s="6"/>
    </row>
    <row r="345" spans="2:5">
      <c r="B345" s="6"/>
      <c r="C345" s="6"/>
      <c r="D345" s="6"/>
      <c r="E345" s="6"/>
    </row>
    <row r="346" spans="2:5">
      <c r="B346" s="6"/>
      <c r="C346" s="6"/>
      <c r="D346" s="6"/>
      <c r="E346" s="6"/>
    </row>
    <row r="347" spans="2:5">
      <c r="B347" s="6"/>
      <c r="C347" s="6"/>
      <c r="D347" s="6"/>
      <c r="E347" s="6"/>
    </row>
    <row r="348" spans="2:5">
      <c r="B348" s="6"/>
      <c r="C348" s="6"/>
      <c r="D348" s="6"/>
      <c r="E348" s="6"/>
    </row>
    <row r="349" spans="2:5">
      <c r="B349" s="6"/>
      <c r="C349" s="6"/>
      <c r="D349" s="6"/>
      <c r="E349" s="6"/>
    </row>
    <row r="350" spans="2:5">
      <c r="B350" s="6"/>
      <c r="C350" s="6"/>
      <c r="D350" s="6"/>
      <c r="E350" s="6"/>
    </row>
    <row r="351" spans="2:5">
      <c r="B351" s="6"/>
      <c r="C351" s="6"/>
      <c r="D351" s="6"/>
      <c r="E351" s="6"/>
    </row>
    <row r="352" spans="2:5">
      <c r="B352" s="6"/>
      <c r="C352" s="6"/>
      <c r="D352" s="6"/>
      <c r="E352" s="6"/>
    </row>
    <row r="353" spans="2:5">
      <c r="B353" s="6"/>
      <c r="C353" s="6"/>
      <c r="D353" s="6"/>
      <c r="E353" s="6"/>
    </row>
    <row r="354" spans="2:5">
      <c r="B354" s="6"/>
      <c r="C354" s="6"/>
      <c r="D354" s="6"/>
      <c r="E354" s="6"/>
    </row>
    <row r="355" spans="2:5">
      <c r="B355" s="6"/>
      <c r="C355" s="6"/>
      <c r="D355" s="6"/>
      <c r="E355" s="6"/>
    </row>
    <row r="356" spans="2:5">
      <c r="B356" s="6"/>
      <c r="C356" s="6"/>
      <c r="D356" s="6"/>
      <c r="E356" s="6"/>
    </row>
    <row r="357" spans="2:5">
      <c r="B357" s="6"/>
      <c r="C357" s="6"/>
      <c r="D357" s="6"/>
      <c r="E357" s="6"/>
    </row>
    <row r="358" spans="2:5">
      <c r="B358" s="6"/>
      <c r="C358" s="6"/>
      <c r="D358" s="6"/>
      <c r="E358" s="6"/>
    </row>
    <row r="359" spans="2:5">
      <c r="B359" s="6"/>
      <c r="C359" s="6"/>
      <c r="D359" s="6"/>
      <c r="E359" s="6"/>
    </row>
    <row r="360" spans="2:5">
      <c r="B360" s="6"/>
      <c r="C360" s="6"/>
      <c r="D360" s="6"/>
      <c r="E360" s="6"/>
    </row>
    <row r="361" spans="2:5">
      <c r="B361" s="6"/>
      <c r="C361" s="6"/>
      <c r="D361" s="6"/>
      <c r="E361" s="6"/>
    </row>
    <row r="362" spans="2:5">
      <c r="B362" s="6"/>
      <c r="C362" s="6"/>
      <c r="D362" s="6"/>
      <c r="E362" s="6"/>
    </row>
    <row r="363" spans="2:5">
      <c r="B363" s="6"/>
      <c r="C363" s="6"/>
      <c r="D363" s="6"/>
      <c r="E363" s="6"/>
    </row>
    <row r="364" spans="2:5">
      <c r="B364" s="6"/>
      <c r="C364" s="6"/>
      <c r="D364" s="6"/>
      <c r="E364" s="6"/>
    </row>
    <row r="365" spans="2:5">
      <c r="B365" s="6"/>
      <c r="C365" s="6"/>
      <c r="D365" s="6"/>
      <c r="E365" s="6"/>
    </row>
    <row r="366" spans="2:5">
      <c r="B366" s="6"/>
      <c r="C366" s="6"/>
      <c r="D366" s="6"/>
      <c r="E366" s="6"/>
    </row>
    <row r="367" spans="2:5">
      <c r="B367" s="6"/>
      <c r="C367" s="6"/>
      <c r="D367" s="6"/>
      <c r="E367" s="6"/>
    </row>
    <row r="368" spans="2:5">
      <c r="B368" s="6"/>
      <c r="C368" s="6"/>
      <c r="D368" s="6"/>
      <c r="E368" s="6"/>
    </row>
    <row r="369" spans="2:5">
      <c r="B369" s="6"/>
      <c r="C369" s="6"/>
      <c r="D369" s="6"/>
      <c r="E369" s="6"/>
    </row>
    <row r="370" spans="2:5">
      <c r="B370" s="6"/>
      <c r="C370" s="6"/>
      <c r="D370" s="6"/>
      <c r="E370" s="6"/>
    </row>
    <row r="371" spans="2:5">
      <c r="B371" s="6"/>
      <c r="C371" s="6"/>
      <c r="D371" s="6"/>
      <c r="E371" s="6"/>
    </row>
    <row r="372" spans="2:5">
      <c r="B372" s="6"/>
      <c r="C372" s="6"/>
      <c r="D372" s="6"/>
      <c r="E372" s="6"/>
    </row>
    <row r="373" spans="2:5">
      <c r="B373" s="6"/>
      <c r="C373" s="6"/>
      <c r="D373" s="6"/>
      <c r="E373" s="6"/>
    </row>
    <row r="374" spans="2:5">
      <c r="B374" s="6"/>
      <c r="C374" s="6"/>
      <c r="D374" s="6"/>
      <c r="E374" s="6"/>
    </row>
    <row r="375" spans="2:5">
      <c r="B375" s="6"/>
      <c r="C375" s="6"/>
      <c r="D375" s="6"/>
      <c r="E375" s="6"/>
    </row>
    <row r="376" spans="2:5">
      <c r="B376" s="6"/>
      <c r="C376" s="6"/>
      <c r="D376" s="6"/>
      <c r="E376" s="6"/>
    </row>
    <row r="377" spans="2:5">
      <c r="B377" s="6"/>
      <c r="C377" s="6"/>
      <c r="D377" s="6"/>
      <c r="E377" s="6"/>
    </row>
    <row r="378" spans="2:5">
      <c r="B378" s="6"/>
      <c r="C378" s="6"/>
      <c r="D378" s="6"/>
      <c r="E378" s="6"/>
    </row>
    <row r="379" spans="2:5">
      <c r="B379" s="6"/>
      <c r="C379" s="6"/>
      <c r="D379" s="6"/>
      <c r="E379" s="6"/>
    </row>
    <row r="380" spans="2:5">
      <c r="B380" s="6"/>
      <c r="C380" s="6"/>
      <c r="D380" s="6"/>
      <c r="E380" s="6"/>
    </row>
    <row r="381" spans="2:5">
      <c r="B381" s="6"/>
      <c r="C381" s="6"/>
      <c r="D381" s="6"/>
      <c r="E381" s="6"/>
    </row>
    <row r="382" spans="2:5">
      <c r="B382" s="6"/>
      <c r="C382" s="6"/>
      <c r="D382" s="6"/>
      <c r="E382" s="6"/>
    </row>
    <row r="383" spans="2:5">
      <c r="B383" s="6"/>
      <c r="C383" s="6"/>
      <c r="D383" s="6"/>
      <c r="E383" s="6"/>
    </row>
    <row r="384" spans="2:5">
      <c r="B384" s="6"/>
      <c r="C384" s="6"/>
      <c r="D384" s="6"/>
      <c r="E384" s="6"/>
    </row>
    <row r="385" spans="2:5">
      <c r="B385" s="6"/>
      <c r="C385" s="6"/>
      <c r="D385" s="6"/>
      <c r="E385" s="6"/>
    </row>
    <row r="386" spans="2:5">
      <c r="B386" s="6"/>
      <c r="C386" s="6"/>
      <c r="D386" s="6"/>
      <c r="E386" s="6"/>
    </row>
    <row r="387" spans="2:5">
      <c r="B387" s="6"/>
      <c r="C387" s="6"/>
      <c r="D387" s="6"/>
      <c r="E387" s="6"/>
    </row>
    <row r="388" spans="2:5">
      <c r="B388" s="6"/>
      <c r="C388" s="6"/>
      <c r="D388" s="6"/>
      <c r="E388" s="6"/>
    </row>
    <row r="389" spans="2:5">
      <c r="B389" s="6"/>
      <c r="C389" s="6"/>
      <c r="D389" s="6"/>
      <c r="E389" s="6"/>
    </row>
    <row r="390" spans="2:5">
      <c r="B390" s="6"/>
      <c r="C390" s="6"/>
      <c r="D390" s="6"/>
      <c r="E390" s="6"/>
    </row>
    <row r="391" spans="2:5">
      <c r="B391" s="6"/>
      <c r="C391" s="6"/>
      <c r="D391" s="6"/>
      <c r="E391" s="6"/>
    </row>
    <row r="392" spans="2:5">
      <c r="B392" s="6"/>
      <c r="C392" s="6"/>
      <c r="D392" s="6"/>
      <c r="E392" s="6"/>
    </row>
    <row r="393" spans="2:5">
      <c r="B393" s="6"/>
      <c r="C393" s="6"/>
      <c r="D393" s="6"/>
      <c r="E393" s="6"/>
    </row>
    <row r="394" spans="2:5">
      <c r="B394" s="6"/>
      <c r="C394" s="6"/>
      <c r="D394" s="6"/>
      <c r="E394" s="6"/>
    </row>
    <row r="395" spans="2:5">
      <c r="B395" s="6"/>
      <c r="C395" s="6"/>
      <c r="D395" s="6"/>
      <c r="E395" s="6"/>
    </row>
    <row r="396" spans="2:5">
      <c r="B396" s="6"/>
      <c r="C396" s="6"/>
      <c r="D396" s="6"/>
      <c r="E396" s="6"/>
    </row>
    <row r="397" spans="2:5">
      <c r="B397" s="6"/>
      <c r="C397" s="6"/>
      <c r="D397" s="6"/>
      <c r="E397" s="6"/>
    </row>
    <row r="398" spans="2:5">
      <c r="B398" s="6"/>
      <c r="C398" s="6"/>
      <c r="D398" s="6"/>
      <c r="E398" s="6"/>
    </row>
    <row r="399" spans="2:5">
      <c r="B399" s="6"/>
      <c r="C399" s="6"/>
      <c r="D399" s="6"/>
      <c r="E399" s="6"/>
    </row>
    <row r="400" spans="2:5">
      <c r="B400" s="6"/>
      <c r="C400" s="6"/>
      <c r="D400" s="6"/>
      <c r="E400" s="6"/>
    </row>
    <row r="401" spans="2:5">
      <c r="B401" s="6"/>
      <c r="C401" s="6"/>
      <c r="D401" s="6"/>
      <c r="E401" s="6"/>
    </row>
    <row r="402" spans="2:5">
      <c r="B402" s="6"/>
      <c r="C402" s="6"/>
      <c r="D402" s="6"/>
      <c r="E402" s="6"/>
    </row>
    <row r="403" spans="2:5">
      <c r="B403" s="6"/>
      <c r="C403" s="6"/>
      <c r="D403" s="6"/>
      <c r="E403" s="6"/>
    </row>
    <row r="404" spans="2:5">
      <c r="B404" s="6"/>
      <c r="C404" s="6"/>
      <c r="D404" s="6"/>
      <c r="E404" s="6"/>
    </row>
    <row r="405" spans="2:5">
      <c r="B405" s="6"/>
      <c r="C405" s="6"/>
      <c r="D405" s="6"/>
      <c r="E405" s="6"/>
    </row>
    <row r="406" spans="2:5">
      <c r="B406" s="6"/>
      <c r="C406" s="6"/>
      <c r="D406" s="6"/>
      <c r="E406" s="6"/>
    </row>
    <row r="407" spans="2:5">
      <c r="B407" s="6"/>
      <c r="C407" s="6"/>
      <c r="D407" s="6"/>
      <c r="E407" s="6"/>
    </row>
    <row r="408" spans="2:5">
      <c r="B408" s="6"/>
      <c r="C408" s="6"/>
      <c r="D408" s="6"/>
      <c r="E408" s="6"/>
    </row>
    <row r="409" spans="2:5">
      <c r="B409" s="6"/>
      <c r="C409" s="6"/>
      <c r="D409" s="6"/>
      <c r="E409" s="6"/>
    </row>
    <row r="410" spans="2:5">
      <c r="B410" s="6"/>
      <c r="C410" s="6"/>
      <c r="D410" s="6"/>
      <c r="E410" s="6"/>
    </row>
    <row r="411" spans="2:5">
      <c r="B411" s="6"/>
      <c r="C411" s="6"/>
      <c r="D411" s="6"/>
      <c r="E411" s="6"/>
    </row>
    <row r="412" spans="2:5">
      <c r="B412" s="6"/>
      <c r="C412" s="6"/>
      <c r="D412" s="6"/>
      <c r="E412" s="6"/>
    </row>
    <row r="413" spans="2:5">
      <c r="B413" s="6"/>
      <c r="C413" s="6"/>
      <c r="D413" s="6"/>
      <c r="E413" s="6"/>
    </row>
    <row r="414" spans="2:5">
      <c r="B414" s="6"/>
      <c r="C414" s="6"/>
      <c r="D414" s="6"/>
      <c r="E414" s="6"/>
    </row>
    <row r="415" spans="2:5">
      <c r="B415" s="6"/>
      <c r="C415" s="6"/>
      <c r="D415" s="6"/>
      <c r="E415" s="6"/>
    </row>
    <row r="416" spans="2:5">
      <c r="B416" s="6"/>
      <c r="C416" s="6"/>
      <c r="D416" s="6"/>
      <c r="E416" s="6"/>
    </row>
    <row r="417" spans="2:5">
      <c r="B417" s="6"/>
      <c r="C417" s="6"/>
      <c r="D417" s="6"/>
      <c r="E417" s="6"/>
    </row>
    <row r="418" spans="2:5">
      <c r="B418" s="6"/>
      <c r="C418" s="6"/>
      <c r="D418" s="6"/>
      <c r="E418" s="6"/>
    </row>
    <row r="419" spans="2:5">
      <c r="B419" s="6"/>
      <c r="C419" s="6"/>
      <c r="D419" s="6"/>
      <c r="E419" s="6"/>
    </row>
    <row r="420" spans="2:5">
      <c r="B420" s="6"/>
      <c r="C420" s="6"/>
      <c r="D420" s="6"/>
      <c r="E420" s="6"/>
    </row>
    <row r="421" spans="2:5">
      <c r="B421" s="6"/>
      <c r="C421" s="6"/>
      <c r="D421" s="6"/>
      <c r="E421" s="6"/>
    </row>
    <row r="422" spans="2:5">
      <c r="B422" s="6"/>
      <c r="C422" s="6"/>
      <c r="D422" s="6"/>
      <c r="E422" s="6"/>
    </row>
    <row r="423" spans="2:5">
      <c r="B423" s="6"/>
      <c r="C423" s="6"/>
      <c r="D423" s="6"/>
      <c r="E423" s="6"/>
    </row>
    <row r="424" spans="2:5">
      <c r="B424" s="6"/>
      <c r="C424" s="6"/>
      <c r="D424" s="6"/>
      <c r="E424" s="6"/>
    </row>
    <row r="425" spans="2:5">
      <c r="B425" s="6"/>
      <c r="C425" s="6"/>
      <c r="D425" s="6"/>
      <c r="E425" s="6"/>
    </row>
    <row r="426" spans="2:5">
      <c r="B426" s="6"/>
      <c r="C426" s="6"/>
      <c r="D426" s="6"/>
      <c r="E426" s="6"/>
    </row>
    <row r="427" spans="2:5">
      <c r="B427" s="6"/>
      <c r="C427" s="6"/>
      <c r="D427" s="6"/>
      <c r="E427" s="6"/>
    </row>
    <row r="428" spans="2:5">
      <c r="B428" s="6"/>
      <c r="C428" s="6"/>
      <c r="D428" s="6"/>
      <c r="E428" s="6"/>
    </row>
    <row r="429" spans="2:5">
      <c r="B429" s="6"/>
      <c r="C429" s="6"/>
      <c r="D429" s="6"/>
      <c r="E429" s="6"/>
    </row>
    <row r="430" spans="2:5">
      <c r="B430" s="6"/>
      <c r="C430" s="6"/>
      <c r="D430" s="6"/>
      <c r="E430" s="6"/>
    </row>
    <row r="431" spans="2:5">
      <c r="B431" s="6"/>
      <c r="C431" s="6"/>
      <c r="D431" s="6"/>
      <c r="E431" s="6"/>
    </row>
    <row r="432" spans="2:5">
      <c r="B432" s="6"/>
      <c r="C432" s="6"/>
      <c r="D432" s="6"/>
      <c r="E432" s="6"/>
    </row>
    <row r="433" spans="2:5">
      <c r="B433" s="6"/>
      <c r="C433" s="6"/>
      <c r="D433" s="6"/>
      <c r="E433" s="6"/>
    </row>
    <row r="434" spans="2:5">
      <c r="B434" s="6"/>
      <c r="C434" s="6"/>
      <c r="D434" s="6"/>
      <c r="E434" s="6"/>
    </row>
    <row r="435" spans="2:5">
      <c r="B435" s="6"/>
      <c r="C435" s="6"/>
      <c r="D435" s="6"/>
      <c r="E435" s="6"/>
    </row>
    <row r="436" spans="2:5">
      <c r="B436" s="6"/>
      <c r="C436" s="6"/>
      <c r="D436" s="6"/>
      <c r="E436" s="6"/>
    </row>
    <row r="437" spans="2:5">
      <c r="B437" s="6"/>
      <c r="C437" s="6"/>
      <c r="D437" s="6"/>
      <c r="E437" s="6"/>
    </row>
    <row r="438" spans="2:5">
      <c r="B438" s="6"/>
      <c r="C438" s="6"/>
      <c r="D438" s="6"/>
      <c r="E438" s="6"/>
    </row>
    <row r="439" spans="2:5">
      <c r="B439" s="6"/>
      <c r="C439" s="6"/>
      <c r="D439" s="6"/>
      <c r="E439" s="6"/>
    </row>
    <row r="440" spans="2:5">
      <c r="B440" s="6"/>
      <c r="C440" s="6"/>
      <c r="D440" s="6"/>
      <c r="E440" s="6"/>
    </row>
    <row r="441" spans="2:5">
      <c r="B441" s="6"/>
      <c r="C441" s="6"/>
      <c r="D441" s="6"/>
      <c r="E441" s="6"/>
    </row>
    <row r="442" spans="2:5">
      <c r="B442" s="6"/>
      <c r="C442" s="6"/>
      <c r="D442" s="6"/>
      <c r="E442" s="6"/>
    </row>
    <row r="443" spans="2:5">
      <c r="B443" s="6"/>
      <c r="C443" s="6"/>
      <c r="D443" s="6"/>
      <c r="E443" s="6"/>
    </row>
    <row r="444" spans="2:5">
      <c r="B444" s="6"/>
      <c r="C444" s="6"/>
      <c r="D444" s="6"/>
      <c r="E444" s="6"/>
    </row>
    <row r="445" spans="2:5">
      <c r="B445" s="6"/>
      <c r="C445" s="6"/>
      <c r="D445" s="6"/>
      <c r="E445" s="6"/>
    </row>
    <row r="446" spans="2:5">
      <c r="B446" s="6"/>
      <c r="C446" s="6"/>
      <c r="D446" s="6"/>
      <c r="E446" s="6"/>
    </row>
    <row r="447" spans="2:5">
      <c r="B447" s="6"/>
      <c r="C447" s="6"/>
      <c r="D447" s="6"/>
      <c r="E447" s="6"/>
    </row>
    <row r="448" spans="2:5">
      <c r="B448" s="6"/>
      <c r="C448" s="6"/>
      <c r="D448" s="6"/>
      <c r="E448" s="6"/>
    </row>
    <row r="449" spans="2:5">
      <c r="B449" s="6"/>
      <c r="C449" s="6"/>
      <c r="D449" s="6"/>
      <c r="E449" s="6"/>
    </row>
    <row r="450" spans="2:5">
      <c r="B450" s="6"/>
      <c r="C450" s="6"/>
      <c r="D450" s="6"/>
      <c r="E450" s="6"/>
    </row>
    <row r="451" spans="2:5">
      <c r="B451" s="6"/>
      <c r="C451" s="6"/>
      <c r="D451" s="6"/>
      <c r="E451" s="6"/>
    </row>
    <row r="452" spans="2:5">
      <c r="B452" s="6"/>
      <c r="C452" s="6"/>
      <c r="D452" s="6"/>
      <c r="E452" s="6"/>
    </row>
    <row r="453" spans="2:5">
      <c r="B453" s="6"/>
      <c r="C453" s="6"/>
      <c r="D453" s="6"/>
      <c r="E453" s="6"/>
    </row>
    <row r="454" spans="2:5">
      <c r="B454" s="6"/>
      <c r="C454" s="6"/>
      <c r="D454" s="6"/>
      <c r="E454" s="6"/>
    </row>
    <row r="455" spans="2:5">
      <c r="B455" s="6"/>
      <c r="C455" s="6"/>
      <c r="D455" s="6"/>
      <c r="E455" s="6"/>
    </row>
    <row r="456" spans="2:5">
      <c r="B456" s="6"/>
      <c r="C456" s="6"/>
      <c r="D456" s="6"/>
      <c r="E456" s="6"/>
    </row>
    <row r="457" spans="2:5">
      <c r="B457" s="6"/>
      <c r="C457" s="6"/>
      <c r="D457" s="6"/>
      <c r="E457" s="6"/>
    </row>
    <row r="458" spans="2:5">
      <c r="B458" s="6"/>
      <c r="C458" s="6"/>
      <c r="D458" s="6"/>
      <c r="E458" s="6"/>
    </row>
    <row r="459" spans="2:5">
      <c r="B459" s="6"/>
      <c r="C459" s="6"/>
      <c r="D459" s="6"/>
      <c r="E459" s="6"/>
    </row>
    <row r="460" spans="2:5">
      <c r="B460" s="6"/>
      <c r="C460" s="6"/>
      <c r="D460" s="6"/>
      <c r="E460" s="6"/>
    </row>
    <row r="461" spans="2:5">
      <c r="B461" s="6"/>
      <c r="C461" s="6"/>
      <c r="D461" s="6"/>
      <c r="E461" s="6"/>
    </row>
    <row r="462" spans="2:5">
      <c r="B462" s="6"/>
      <c r="C462" s="6"/>
      <c r="D462" s="6"/>
      <c r="E462" s="6"/>
    </row>
    <row r="463" spans="2:5">
      <c r="B463" s="6"/>
      <c r="C463" s="6"/>
      <c r="D463" s="6"/>
      <c r="E463" s="6"/>
    </row>
    <row r="464" spans="2:5">
      <c r="B464" s="6"/>
      <c r="C464" s="6"/>
      <c r="D464" s="6"/>
      <c r="E464" s="6"/>
    </row>
    <row r="465" spans="2:5">
      <c r="B465" s="6"/>
      <c r="C465" s="6"/>
      <c r="D465" s="6"/>
      <c r="E465" s="6"/>
    </row>
    <row r="466" spans="2:5">
      <c r="B466" s="6"/>
      <c r="C466" s="6"/>
      <c r="D466" s="6"/>
      <c r="E466" s="6"/>
    </row>
    <row r="467" spans="2:5">
      <c r="B467" s="6"/>
      <c r="C467" s="6"/>
      <c r="D467" s="6"/>
      <c r="E467" s="6"/>
    </row>
    <row r="468" spans="2:5">
      <c r="B468" s="6"/>
      <c r="C468" s="6"/>
      <c r="D468" s="6"/>
      <c r="E468" s="6"/>
    </row>
    <row r="469" spans="2:5">
      <c r="B469" s="6"/>
      <c r="C469" s="6"/>
      <c r="D469" s="6"/>
      <c r="E469" s="6"/>
    </row>
    <row r="470" spans="2:5">
      <c r="B470" s="6"/>
      <c r="C470" s="6"/>
      <c r="D470" s="6"/>
      <c r="E470" s="6"/>
    </row>
    <row r="471" spans="2:5">
      <c r="B471" s="6"/>
      <c r="C471" s="6"/>
      <c r="D471" s="6"/>
      <c r="E471" s="6"/>
    </row>
    <row r="472" spans="2:5">
      <c r="B472" s="6"/>
      <c r="C472" s="6"/>
      <c r="D472" s="6"/>
      <c r="E472" s="6"/>
    </row>
    <row r="473" spans="2:5">
      <c r="B473" s="6"/>
      <c r="C473" s="6"/>
      <c r="D473" s="6"/>
      <c r="E473" s="6"/>
    </row>
    <row r="474" spans="2:5">
      <c r="B474" s="6"/>
      <c r="C474" s="6"/>
      <c r="D474" s="6"/>
      <c r="E474" s="6"/>
    </row>
    <row r="475" spans="2:5">
      <c r="B475" s="6"/>
      <c r="C475" s="6"/>
      <c r="D475" s="6"/>
      <c r="E475" s="6"/>
    </row>
    <row r="476" spans="2:5">
      <c r="B476" s="6"/>
      <c r="C476" s="6"/>
      <c r="D476" s="6"/>
      <c r="E476" s="6"/>
    </row>
    <row r="477" spans="2:5">
      <c r="B477" s="6"/>
      <c r="C477" s="6"/>
      <c r="D477" s="6"/>
      <c r="E477" s="6"/>
    </row>
    <row r="478" spans="2:5">
      <c r="B478" s="6"/>
      <c r="C478" s="6"/>
      <c r="D478" s="6"/>
      <c r="E478" s="6"/>
    </row>
    <row r="479" spans="2:5">
      <c r="B479" s="6"/>
      <c r="C479" s="6"/>
      <c r="D479" s="6"/>
      <c r="E479" s="6"/>
    </row>
    <row r="480" spans="2:5">
      <c r="B480" s="6"/>
      <c r="C480" s="6"/>
      <c r="D480" s="6"/>
      <c r="E480" s="6"/>
    </row>
    <row r="481" spans="2:5">
      <c r="B481" s="6"/>
      <c r="C481" s="6"/>
      <c r="D481" s="6"/>
      <c r="E481" s="6"/>
    </row>
    <row r="482" spans="2:5">
      <c r="B482" s="6"/>
      <c r="C482" s="6"/>
      <c r="D482" s="6"/>
      <c r="E482" s="6"/>
    </row>
    <row r="483" spans="2:5">
      <c r="B483" s="6"/>
      <c r="C483" s="6"/>
      <c r="D483" s="6"/>
      <c r="E483" s="6"/>
    </row>
    <row r="484" spans="2:5">
      <c r="B484" s="6"/>
      <c r="C484" s="6"/>
      <c r="D484" s="6"/>
      <c r="E484" s="6"/>
    </row>
    <row r="485" spans="2:5">
      <c r="B485" s="6"/>
      <c r="C485" s="6"/>
      <c r="D485" s="6"/>
      <c r="E485" s="6"/>
    </row>
    <row r="486" spans="2:5">
      <c r="B486" s="6"/>
      <c r="C486" s="6"/>
      <c r="D486" s="6"/>
      <c r="E486" s="6"/>
    </row>
    <row r="487" spans="2:5">
      <c r="B487" s="6"/>
      <c r="C487" s="6"/>
      <c r="D487" s="6"/>
      <c r="E487" s="6"/>
    </row>
    <row r="488" spans="2:5">
      <c r="B488" s="6"/>
      <c r="C488" s="6"/>
      <c r="D488" s="6"/>
      <c r="E488" s="6"/>
    </row>
    <row r="489" spans="2:5">
      <c r="B489" s="6"/>
      <c r="C489" s="6"/>
      <c r="D489" s="6"/>
      <c r="E489" s="6"/>
    </row>
    <row r="490" spans="2:5">
      <c r="B490" s="6"/>
      <c r="C490" s="6"/>
      <c r="D490" s="6"/>
      <c r="E490" s="6"/>
    </row>
    <row r="491" spans="2:5">
      <c r="B491" s="6"/>
      <c r="C491" s="6"/>
      <c r="D491" s="6"/>
      <c r="E491" s="6"/>
    </row>
    <row r="492" spans="2:5">
      <c r="B492" s="6"/>
      <c r="C492" s="6"/>
      <c r="D492" s="6"/>
      <c r="E492" s="6"/>
    </row>
    <row r="493" spans="2:5">
      <c r="B493" s="6"/>
      <c r="C493" s="6"/>
      <c r="D493" s="6"/>
      <c r="E493" s="6"/>
    </row>
    <row r="494" spans="2:5">
      <c r="B494" s="6"/>
      <c r="C494" s="6"/>
      <c r="D494" s="6"/>
      <c r="E494" s="6"/>
    </row>
    <row r="495" spans="2:5">
      <c r="B495" s="6"/>
      <c r="C495" s="6"/>
      <c r="D495" s="6"/>
      <c r="E495" s="6"/>
    </row>
    <row r="496" spans="2:5">
      <c r="B496" s="6"/>
      <c r="C496" s="6"/>
      <c r="D496" s="6"/>
      <c r="E496" s="6"/>
    </row>
    <row r="497" spans="2:5">
      <c r="B497" s="6"/>
      <c r="C497" s="6"/>
      <c r="D497" s="6"/>
      <c r="E497" s="6"/>
    </row>
    <row r="498" spans="2:5">
      <c r="B498" s="6"/>
      <c r="C498" s="6"/>
      <c r="D498" s="6"/>
      <c r="E498" s="6"/>
    </row>
    <row r="499" spans="2:5">
      <c r="B499" s="6"/>
      <c r="C499" s="6"/>
      <c r="D499" s="6"/>
      <c r="E499" s="6"/>
    </row>
    <row r="500" spans="2:5">
      <c r="B500" s="6"/>
      <c r="C500" s="6"/>
      <c r="D500" s="6"/>
      <c r="E500" s="6"/>
    </row>
    <row r="501" spans="2:5">
      <c r="B501" s="6"/>
      <c r="C501" s="6"/>
      <c r="D501" s="6"/>
      <c r="E501" s="6"/>
    </row>
    <row r="502" spans="2:5">
      <c r="B502" s="6"/>
      <c r="C502" s="6"/>
      <c r="D502" s="6"/>
      <c r="E502" s="6"/>
    </row>
    <row r="503" spans="2:5">
      <c r="B503" s="6"/>
      <c r="C503" s="6"/>
      <c r="D503" s="6"/>
      <c r="E503" s="6"/>
    </row>
    <row r="504" spans="2:5">
      <c r="B504" s="6"/>
      <c r="C504" s="6"/>
      <c r="D504" s="6"/>
      <c r="E504" s="6"/>
    </row>
    <row r="505" spans="2:5">
      <c r="B505" s="6"/>
      <c r="C505" s="6"/>
      <c r="D505" s="6"/>
      <c r="E505" s="6"/>
    </row>
    <row r="506" spans="2:5">
      <c r="B506" s="6"/>
      <c r="C506" s="6"/>
      <c r="D506" s="6"/>
      <c r="E506" s="6"/>
    </row>
    <row r="507" spans="2:5">
      <c r="B507" s="6"/>
      <c r="C507" s="6"/>
      <c r="D507" s="6"/>
      <c r="E507" s="6"/>
    </row>
    <row r="508" spans="2:5">
      <c r="B508" s="6"/>
      <c r="C508" s="6"/>
      <c r="D508" s="6"/>
      <c r="E508" s="6"/>
    </row>
    <row r="509" spans="2:5">
      <c r="B509" s="6"/>
      <c r="C509" s="6"/>
      <c r="D509" s="6"/>
      <c r="E509" s="6"/>
    </row>
    <row r="510" spans="2:5">
      <c r="B510" s="6"/>
      <c r="C510" s="6"/>
      <c r="D510" s="6"/>
      <c r="E510" s="6"/>
    </row>
    <row r="511" spans="2:5">
      <c r="B511" s="6"/>
      <c r="C511" s="6"/>
      <c r="D511" s="6"/>
      <c r="E511" s="6"/>
    </row>
    <row r="512" spans="2:5">
      <c r="B512" s="6"/>
      <c r="C512" s="6"/>
      <c r="D512" s="6"/>
      <c r="E512" s="6"/>
    </row>
    <row r="513" spans="2:5">
      <c r="B513" s="6"/>
      <c r="C513" s="6"/>
      <c r="D513" s="6"/>
      <c r="E513" s="6"/>
    </row>
    <row r="514" spans="2:5">
      <c r="B514" s="6"/>
      <c r="C514" s="6"/>
      <c r="D514" s="6"/>
      <c r="E514" s="6"/>
    </row>
    <row r="515" spans="2:5">
      <c r="B515" s="6"/>
      <c r="C515" s="6"/>
      <c r="D515" s="6"/>
      <c r="E515" s="6"/>
    </row>
    <row r="516" spans="2:5">
      <c r="B516" s="6"/>
      <c r="C516" s="6"/>
      <c r="D516" s="6"/>
      <c r="E516" s="6"/>
    </row>
    <row r="517" spans="2:5">
      <c r="B517" s="6"/>
      <c r="C517" s="6"/>
      <c r="D517" s="6"/>
      <c r="E517" s="6"/>
    </row>
    <row r="518" spans="2:5">
      <c r="B518" s="6"/>
      <c r="C518" s="6"/>
      <c r="D518" s="6"/>
      <c r="E518" s="6"/>
    </row>
    <row r="519" spans="2:5">
      <c r="B519" s="6"/>
      <c r="C519" s="6"/>
      <c r="D519" s="6"/>
      <c r="E519" s="6"/>
    </row>
    <row r="520" spans="2:5">
      <c r="B520" s="6"/>
      <c r="C520" s="6"/>
      <c r="D520" s="6"/>
      <c r="E520" s="6"/>
    </row>
    <row r="521" spans="2:5">
      <c r="B521" s="6"/>
      <c r="C521" s="6"/>
      <c r="D521" s="6"/>
      <c r="E521" s="6"/>
    </row>
    <row r="522" spans="2:5">
      <c r="B522" s="6"/>
      <c r="C522" s="6"/>
      <c r="D522" s="6"/>
      <c r="E522" s="6"/>
    </row>
    <row r="523" spans="2:5">
      <c r="B523" s="6"/>
      <c r="C523" s="6"/>
      <c r="D523" s="6"/>
      <c r="E523" s="6"/>
    </row>
    <row r="524" spans="2:5">
      <c r="B524" s="6"/>
      <c r="C524" s="6"/>
      <c r="D524" s="6"/>
      <c r="E524" s="6"/>
    </row>
    <row r="525" spans="2:5">
      <c r="B525" s="6"/>
      <c r="C525" s="6"/>
      <c r="D525" s="6"/>
      <c r="E525" s="6"/>
    </row>
    <row r="526" spans="2:5">
      <c r="B526" s="6"/>
      <c r="C526" s="6"/>
      <c r="D526" s="6"/>
      <c r="E526" s="6"/>
    </row>
    <row r="527" spans="2:5">
      <c r="B527" s="6"/>
      <c r="C527" s="6"/>
      <c r="D527" s="6"/>
      <c r="E527" s="6"/>
    </row>
    <row r="528" spans="2:5">
      <c r="B528" s="6"/>
      <c r="C528" s="6"/>
      <c r="D528" s="6"/>
      <c r="E528" s="6"/>
    </row>
    <row r="529" spans="2:5">
      <c r="B529" s="6"/>
      <c r="C529" s="6"/>
      <c r="D529" s="6"/>
      <c r="E529" s="6"/>
    </row>
    <row r="530" spans="2:5">
      <c r="B530" s="6"/>
      <c r="C530" s="6"/>
      <c r="D530" s="6"/>
      <c r="E530" s="6"/>
    </row>
    <row r="531" spans="2:5">
      <c r="B531" s="6"/>
      <c r="C531" s="6"/>
      <c r="D531" s="6"/>
      <c r="E531" s="6"/>
    </row>
    <row r="532" spans="2:5">
      <c r="B532" s="6"/>
      <c r="C532" s="6"/>
      <c r="D532" s="6"/>
      <c r="E532" s="6"/>
    </row>
    <row r="533" spans="2:5">
      <c r="B533" s="6"/>
      <c r="C533" s="6"/>
      <c r="D533" s="6"/>
      <c r="E533" s="6"/>
    </row>
    <row r="534" spans="2:5">
      <c r="B534" s="6"/>
      <c r="C534" s="6"/>
      <c r="D534" s="6"/>
      <c r="E534" s="6"/>
    </row>
    <row r="535" spans="2:5">
      <c r="B535" s="6"/>
      <c r="C535" s="6"/>
      <c r="D535" s="6"/>
      <c r="E535" s="6"/>
    </row>
    <row r="536" spans="2:5">
      <c r="B536" s="6"/>
      <c r="C536" s="6"/>
      <c r="D536" s="6"/>
      <c r="E536" s="6"/>
    </row>
    <row r="537" spans="2:5">
      <c r="B537" s="6"/>
      <c r="C537" s="6"/>
      <c r="D537" s="6"/>
      <c r="E537" s="6"/>
    </row>
    <row r="538" spans="2:5">
      <c r="B538" s="6"/>
      <c r="C538" s="6"/>
      <c r="D538" s="6"/>
      <c r="E538" s="6"/>
    </row>
    <row r="539" spans="2:5">
      <c r="B539" s="6"/>
      <c r="C539" s="6"/>
      <c r="D539" s="6"/>
      <c r="E539" s="6"/>
    </row>
    <row r="540" spans="2:5">
      <c r="B540" s="6"/>
      <c r="C540" s="6"/>
      <c r="D540" s="6"/>
      <c r="E540" s="6"/>
    </row>
    <row r="541" spans="2:5">
      <c r="B541" s="6"/>
      <c r="C541" s="6"/>
      <c r="D541" s="6"/>
      <c r="E541" s="6"/>
    </row>
    <row r="542" spans="2:5">
      <c r="B542" s="6"/>
      <c r="C542" s="6"/>
      <c r="D542" s="6"/>
      <c r="E542" s="6"/>
    </row>
    <row r="543" spans="2:5">
      <c r="B543" s="6"/>
      <c r="C543" s="6"/>
      <c r="D543" s="6"/>
      <c r="E543" s="6"/>
    </row>
    <row r="544" spans="2:5">
      <c r="B544" s="6"/>
      <c r="C544" s="6"/>
      <c r="D544" s="6"/>
      <c r="E544" s="6"/>
    </row>
    <row r="545" spans="2:5">
      <c r="B545" s="6"/>
      <c r="C545" s="6"/>
      <c r="D545" s="6"/>
      <c r="E545" s="6"/>
    </row>
    <row r="546" spans="2:5">
      <c r="B546" s="6"/>
      <c r="C546" s="6"/>
      <c r="D546" s="6"/>
      <c r="E546" s="6"/>
    </row>
    <row r="547" spans="2:5">
      <c r="B547" s="6"/>
      <c r="C547" s="6"/>
      <c r="D547" s="6"/>
      <c r="E547" s="6"/>
    </row>
    <row r="548" spans="2:5">
      <c r="B548" s="6"/>
      <c r="C548" s="6"/>
      <c r="D548" s="6"/>
      <c r="E548" s="6"/>
    </row>
    <row r="549" spans="2:5">
      <c r="B549" s="6"/>
      <c r="C549" s="6"/>
      <c r="D549" s="6"/>
      <c r="E549" s="6"/>
    </row>
    <row r="550" spans="2:5">
      <c r="B550" s="6"/>
      <c r="C550" s="6"/>
      <c r="D550" s="6"/>
      <c r="E550" s="6"/>
    </row>
    <row r="551" spans="2:5">
      <c r="B551" s="6"/>
      <c r="C551" s="6"/>
      <c r="D551" s="6"/>
      <c r="E551" s="6"/>
    </row>
    <row r="552" spans="2:5">
      <c r="B552" s="6"/>
      <c r="C552" s="6"/>
      <c r="D552" s="6"/>
      <c r="E552" s="6"/>
    </row>
    <row r="553" spans="2:5">
      <c r="B553" s="6"/>
      <c r="C553" s="6"/>
      <c r="D553" s="6"/>
      <c r="E553" s="6"/>
    </row>
    <row r="554" spans="2:5">
      <c r="B554" s="6"/>
      <c r="C554" s="6"/>
      <c r="D554" s="6"/>
      <c r="E554" s="6"/>
    </row>
    <row r="555" spans="2:5">
      <c r="B555" s="6"/>
      <c r="C555" s="6"/>
      <c r="D555" s="6"/>
      <c r="E555" s="6"/>
    </row>
    <row r="556" spans="2:5">
      <c r="B556" s="6"/>
      <c r="C556" s="6"/>
      <c r="D556" s="6"/>
      <c r="E556" s="6"/>
    </row>
    <row r="557" spans="2:5">
      <c r="B557" s="6"/>
      <c r="C557" s="6"/>
      <c r="D557" s="6"/>
      <c r="E557" s="6"/>
    </row>
    <row r="558" spans="2:5">
      <c r="B558" s="6"/>
      <c r="C558" s="6"/>
      <c r="D558" s="6"/>
      <c r="E558" s="6"/>
    </row>
    <row r="559" spans="2:5">
      <c r="B559" s="6"/>
      <c r="C559" s="6"/>
      <c r="D559" s="6"/>
      <c r="E559" s="6"/>
    </row>
    <row r="560" spans="2:5">
      <c r="B560" s="6"/>
      <c r="C560" s="6"/>
      <c r="D560" s="6"/>
      <c r="E560" s="6"/>
    </row>
    <row r="561" spans="2:5">
      <c r="B561" s="6"/>
      <c r="C561" s="6"/>
      <c r="D561" s="6"/>
      <c r="E561" s="6"/>
    </row>
    <row r="562" spans="2:5">
      <c r="B562" s="6"/>
      <c r="C562" s="6"/>
      <c r="D562" s="6"/>
      <c r="E562" s="6"/>
    </row>
    <row r="563" spans="2:5">
      <c r="B563" s="6"/>
      <c r="C563" s="6"/>
      <c r="D563" s="6"/>
      <c r="E563" s="6"/>
    </row>
    <row r="564" spans="2:5">
      <c r="B564" s="6"/>
      <c r="C564" s="6"/>
      <c r="D564" s="6"/>
      <c r="E564" s="6"/>
    </row>
    <row r="565" spans="2:5">
      <c r="B565" s="6"/>
      <c r="C565" s="6"/>
      <c r="D565" s="6"/>
      <c r="E565" s="6"/>
    </row>
    <row r="566" spans="2:5">
      <c r="B566" s="6"/>
      <c r="C566" s="6"/>
      <c r="D566" s="6"/>
      <c r="E566" s="6"/>
    </row>
    <row r="567" spans="2:5">
      <c r="B567" s="6"/>
      <c r="C567" s="6"/>
      <c r="D567" s="6"/>
      <c r="E567" s="6"/>
    </row>
    <row r="568" spans="2:5">
      <c r="B568" s="6"/>
      <c r="C568" s="6"/>
      <c r="D568" s="6"/>
      <c r="E568" s="6"/>
    </row>
    <row r="569" spans="2:5">
      <c r="B569" s="6"/>
      <c r="C569" s="6"/>
      <c r="D569" s="6"/>
      <c r="E569" s="6"/>
    </row>
    <row r="570" spans="2:5">
      <c r="B570" s="6"/>
      <c r="C570" s="6"/>
      <c r="D570" s="6"/>
      <c r="E570" s="6"/>
    </row>
    <row r="571" spans="2:5">
      <c r="B571" s="6"/>
      <c r="C571" s="6"/>
      <c r="D571" s="6"/>
      <c r="E571" s="6"/>
    </row>
    <row r="572" spans="2:5">
      <c r="B572" s="6"/>
      <c r="C572" s="6"/>
      <c r="D572" s="6"/>
      <c r="E572" s="6"/>
    </row>
    <row r="573" spans="2:5">
      <c r="B573" s="6"/>
      <c r="C573" s="6"/>
      <c r="D573" s="6"/>
      <c r="E573" s="6"/>
    </row>
    <row r="574" spans="2:5">
      <c r="B574" s="6"/>
      <c r="C574" s="6"/>
      <c r="D574" s="6"/>
      <c r="E574" s="6"/>
    </row>
    <row r="575" spans="2:5">
      <c r="B575" s="6"/>
      <c r="C575" s="6"/>
      <c r="D575" s="6"/>
      <c r="E575" s="6"/>
    </row>
    <row r="576" spans="2:5">
      <c r="B576" s="6"/>
      <c r="C576" s="6"/>
      <c r="D576" s="6"/>
      <c r="E576" s="6"/>
    </row>
    <row r="577" spans="2:5">
      <c r="B577" s="6"/>
      <c r="C577" s="6"/>
      <c r="D577" s="6"/>
      <c r="E577" s="6"/>
    </row>
    <row r="578" spans="2:5">
      <c r="B578" s="6"/>
      <c r="C578" s="6"/>
      <c r="D578" s="6"/>
      <c r="E578" s="6"/>
    </row>
    <row r="579" spans="2:5">
      <c r="B579" s="6"/>
      <c r="C579" s="6"/>
      <c r="D579" s="6"/>
      <c r="E579" s="6"/>
    </row>
    <row r="580" spans="2:5">
      <c r="B580" s="6"/>
      <c r="C580" s="6"/>
      <c r="D580" s="6"/>
      <c r="E580" s="6"/>
    </row>
    <row r="581" spans="2:5">
      <c r="B581" s="6"/>
      <c r="C581" s="6"/>
      <c r="D581" s="6"/>
      <c r="E581" s="6"/>
    </row>
    <row r="582" spans="2:5">
      <c r="B582" s="6"/>
      <c r="C582" s="6"/>
      <c r="D582" s="6"/>
      <c r="E582" s="6"/>
    </row>
    <row r="583" spans="2:5">
      <c r="B583" s="6"/>
      <c r="C583" s="6"/>
      <c r="D583" s="6"/>
      <c r="E583" s="6"/>
    </row>
    <row r="584" spans="2:5">
      <c r="B584" s="6"/>
      <c r="C584" s="6"/>
      <c r="D584" s="6"/>
      <c r="E584" s="6"/>
    </row>
    <row r="585" spans="2:5">
      <c r="B585" s="6"/>
      <c r="C585" s="6"/>
      <c r="D585" s="6"/>
      <c r="E585" s="6"/>
    </row>
    <row r="586" spans="2:5">
      <c r="B586" s="6"/>
      <c r="C586" s="6"/>
      <c r="D586" s="6"/>
      <c r="E586" s="6"/>
    </row>
    <row r="587" spans="2:5">
      <c r="B587" s="6"/>
      <c r="C587" s="6"/>
      <c r="D587" s="6"/>
      <c r="E587" s="6"/>
    </row>
    <row r="588" spans="2:5">
      <c r="B588" s="6"/>
      <c r="C588" s="6"/>
      <c r="D588" s="6"/>
      <c r="E588" s="6"/>
    </row>
    <row r="589" spans="2:5">
      <c r="B589" s="6"/>
      <c r="C589" s="6"/>
      <c r="D589" s="6"/>
      <c r="E589" s="6"/>
    </row>
    <row r="590" spans="2:5">
      <c r="B590" s="6"/>
      <c r="C590" s="6"/>
      <c r="D590" s="6"/>
      <c r="E590" s="6"/>
    </row>
    <row r="591" spans="2:5">
      <c r="B591" s="6"/>
      <c r="C591" s="6"/>
      <c r="D591" s="6"/>
      <c r="E591" s="6"/>
    </row>
    <row r="592" spans="2:5">
      <c r="B592" s="6"/>
      <c r="C592" s="6"/>
      <c r="D592" s="6"/>
      <c r="E592" s="6"/>
    </row>
    <row r="593" spans="2:5">
      <c r="B593" s="6"/>
      <c r="C593" s="6"/>
      <c r="D593" s="6"/>
      <c r="E593" s="6"/>
    </row>
    <row r="594" spans="2:5">
      <c r="B594" s="6"/>
      <c r="C594" s="6"/>
      <c r="D594" s="6"/>
      <c r="E594" s="6"/>
    </row>
    <row r="595" spans="2:5">
      <c r="B595" s="6"/>
      <c r="C595" s="6"/>
      <c r="D595" s="6"/>
      <c r="E595" s="6"/>
    </row>
    <row r="596" spans="2:5">
      <c r="B596" s="6"/>
      <c r="C596" s="6"/>
      <c r="D596" s="6"/>
      <c r="E596" s="6"/>
    </row>
    <row r="597" spans="2:5">
      <c r="B597" s="6"/>
      <c r="C597" s="6"/>
      <c r="D597" s="6"/>
      <c r="E597" s="6"/>
    </row>
    <row r="598" spans="2:5">
      <c r="B598" s="6"/>
      <c r="C598" s="6"/>
      <c r="D598" s="6"/>
      <c r="E598" s="6"/>
    </row>
    <row r="599" spans="2:5">
      <c r="B599" s="6"/>
      <c r="C599" s="6"/>
      <c r="D599" s="6"/>
      <c r="E599" s="6"/>
    </row>
    <row r="600" spans="2:5">
      <c r="B600" s="6"/>
      <c r="C600" s="6"/>
      <c r="D600" s="6"/>
      <c r="E600" s="6"/>
    </row>
    <row r="601" spans="2:5">
      <c r="B601" s="6"/>
      <c r="C601" s="6"/>
      <c r="D601" s="6"/>
      <c r="E601" s="6"/>
    </row>
    <row r="602" spans="2:5">
      <c r="B602" s="6"/>
      <c r="C602" s="6"/>
      <c r="D602" s="6"/>
      <c r="E602" s="6"/>
    </row>
    <row r="603" spans="2:5">
      <c r="B603" s="6"/>
      <c r="C603" s="6"/>
      <c r="D603" s="6"/>
      <c r="E603" s="6"/>
    </row>
    <row r="604" spans="2:5">
      <c r="B604" s="6"/>
      <c r="C604" s="6"/>
      <c r="D604" s="6"/>
      <c r="E604" s="6"/>
    </row>
    <row r="605" spans="2:5">
      <c r="B605" s="6"/>
      <c r="C605" s="6"/>
      <c r="D605" s="6"/>
      <c r="E605" s="6"/>
    </row>
    <row r="606" spans="2:5">
      <c r="B606" s="6"/>
      <c r="C606" s="6"/>
      <c r="D606" s="6"/>
      <c r="E606" s="6"/>
    </row>
    <row r="607" spans="2:5">
      <c r="B607" s="6"/>
      <c r="C607" s="6"/>
      <c r="D607" s="6"/>
      <c r="E607" s="6"/>
    </row>
    <row r="608" spans="2:5">
      <c r="B608" s="6"/>
      <c r="C608" s="6"/>
      <c r="D608" s="6"/>
      <c r="E608" s="6"/>
    </row>
    <row r="609" spans="2:5">
      <c r="B609" s="6"/>
      <c r="C609" s="6"/>
      <c r="D609" s="6"/>
      <c r="E609" s="6"/>
    </row>
    <row r="610" spans="2:5">
      <c r="B610" s="6"/>
      <c r="C610" s="6"/>
      <c r="D610" s="6"/>
      <c r="E610" s="6"/>
    </row>
    <row r="611" spans="2:5">
      <c r="B611" s="6"/>
      <c r="C611" s="6"/>
      <c r="D611" s="6"/>
      <c r="E611" s="6"/>
    </row>
    <row r="612" spans="2:5">
      <c r="B612" s="6"/>
      <c r="C612" s="6"/>
      <c r="D612" s="6"/>
      <c r="E612" s="6"/>
    </row>
    <row r="613" spans="2:5">
      <c r="B613" s="6"/>
      <c r="C613" s="6"/>
      <c r="D613" s="6"/>
      <c r="E613" s="6"/>
    </row>
    <row r="614" spans="2:5">
      <c r="B614" s="6"/>
      <c r="C614" s="6"/>
      <c r="D614" s="6"/>
      <c r="E614" s="6"/>
    </row>
    <row r="615" spans="2:5">
      <c r="B615" s="6"/>
      <c r="C615" s="6"/>
      <c r="D615" s="6"/>
      <c r="E615" s="6"/>
    </row>
    <row r="616" spans="2:5">
      <c r="B616" s="6"/>
      <c r="C616" s="6"/>
      <c r="D616" s="6"/>
      <c r="E616" s="6"/>
    </row>
    <row r="617" spans="2:5">
      <c r="B617" s="6"/>
      <c r="C617" s="6"/>
      <c r="D617" s="6"/>
      <c r="E617" s="6"/>
    </row>
    <row r="618" spans="2:5">
      <c r="B618" s="6"/>
      <c r="C618" s="6"/>
      <c r="D618" s="6"/>
      <c r="E618" s="6"/>
    </row>
    <row r="619" spans="2:5">
      <c r="B619" s="6"/>
      <c r="C619" s="6"/>
      <c r="D619" s="6"/>
      <c r="E619" s="6"/>
    </row>
    <row r="620" spans="2:5">
      <c r="B620" s="6"/>
      <c r="C620" s="6"/>
      <c r="D620" s="6"/>
      <c r="E620" s="6"/>
    </row>
    <row r="621" spans="2:5">
      <c r="B621" s="6"/>
      <c r="C621" s="6"/>
      <c r="D621" s="6"/>
      <c r="E621" s="6"/>
    </row>
    <row r="622" spans="2:5">
      <c r="B622" s="6"/>
      <c r="C622" s="6"/>
      <c r="D622" s="6"/>
      <c r="E622" s="6"/>
    </row>
    <row r="623" spans="2:5">
      <c r="B623" s="6"/>
      <c r="C623" s="6"/>
      <c r="D623" s="6"/>
      <c r="E623" s="6"/>
    </row>
    <row r="624" spans="2:5">
      <c r="B624" s="6"/>
      <c r="C624" s="6"/>
      <c r="D624" s="6"/>
      <c r="E624" s="6"/>
    </row>
    <row r="625" spans="2:5">
      <c r="B625" s="6"/>
      <c r="C625" s="6"/>
      <c r="D625" s="6"/>
      <c r="E625" s="6"/>
    </row>
    <row r="626" spans="2:5">
      <c r="B626" s="6"/>
      <c r="C626" s="6"/>
      <c r="D626" s="6"/>
      <c r="E626" s="6"/>
    </row>
    <row r="627" spans="2:5">
      <c r="B627" s="6"/>
      <c r="C627" s="6"/>
      <c r="D627" s="6"/>
      <c r="E627" s="6"/>
    </row>
    <row r="628" spans="2:5">
      <c r="B628" s="6"/>
      <c r="C628" s="6"/>
      <c r="D628" s="6"/>
      <c r="E628" s="6"/>
    </row>
    <row r="629" spans="2:5">
      <c r="B629" s="6"/>
      <c r="C629" s="6"/>
      <c r="D629" s="6"/>
      <c r="E629" s="6"/>
    </row>
    <row r="630" spans="2:5">
      <c r="B630" s="6"/>
      <c r="C630" s="6"/>
      <c r="D630" s="6"/>
      <c r="E630" s="6"/>
    </row>
    <row r="631" spans="2:5">
      <c r="B631" s="6"/>
      <c r="C631" s="6"/>
      <c r="D631" s="6"/>
      <c r="E631" s="6"/>
    </row>
    <row r="632" spans="2:5">
      <c r="B632" s="6"/>
      <c r="C632" s="6"/>
      <c r="D632" s="6"/>
      <c r="E632" s="6"/>
    </row>
    <row r="633" spans="2:5">
      <c r="B633" s="6"/>
      <c r="C633" s="6"/>
      <c r="D633" s="6"/>
      <c r="E633" s="6"/>
    </row>
    <row r="634" spans="2:5">
      <c r="B634" s="6"/>
      <c r="C634" s="6"/>
      <c r="D634" s="6"/>
      <c r="E634" s="6"/>
    </row>
    <row r="635" spans="2:5">
      <c r="B635" s="6"/>
      <c r="C635" s="6"/>
      <c r="D635" s="6"/>
      <c r="E635" s="6"/>
    </row>
    <row r="636" spans="2:5">
      <c r="B636" s="6"/>
      <c r="C636" s="6"/>
      <c r="D636" s="6"/>
      <c r="E636" s="6"/>
    </row>
    <row r="637" spans="2:5">
      <c r="B637" s="6"/>
      <c r="C637" s="6"/>
      <c r="D637" s="6"/>
      <c r="E637" s="6"/>
    </row>
    <row r="638" spans="2:5">
      <c r="B638" s="6"/>
      <c r="C638" s="6"/>
      <c r="D638" s="6"/>
      <c r="E638" s="6"/>
    </row>
    <row r="639" spans="2:5">
      <c r="B639" s="6"/>
      <c r="C639" s="6"/>
      <c r="D639" s="6"/>
      <c r="E639" s="6"/>
    </row>
    <row r="640" spans="2:5">
      <c r="B640" s="6"/>
      <c r="C640" s="6"/>
      <c r="D640" s="6"/>
      <c r="E640" s="6"/>
    </row>
    <row r="641" spans="2:5">
      <c r="B641" s="6"/>
      <c r="C641" s="6"/>
      <c r="D641" s="6"/>
      <c r="E641" s="6"/>
    </row>
    <row r="642" spans="2:5">
      <c r="B642" s="6"/>
      <c r="C642" s="6"/>
      <c r="D642" s="6"/>
      <c r="E642" s="6"/>
    </row>
    <row r="643" spans="2:5">
      <c r="B643" s="6"/>
      <c r="C643" s="6"/>
      <c r="D643" s="6"/>
      <c r="E643" s="6"/>
    </row>
    <row r="644" spans="2:5">
      <c r="B644" s="6"/>
      <c r="C644" s="6"/>
      <c r="D644" s="6"/>
      <c r="E644" s="6"/>
    </row>
    <row r="645" spans="2:5">
      <c r="B645" s="6"/>
      <c r="C645" s="6"/>
      <c r="D645" s="6"/>
      <c r="E645" s="6"/>
    </row>
    <row r="646" spans="2:5">
      <c r="B646" s="6"/>
      <c r="C646" s="6"/>
      <c r="D646" s="6"/>
      <c r="E646" s="6"/>
    </row>
    <row r="647" spans="2:5">
      <c r="B647" s="6"/>
      <c r="C647" s="6"/>
      <c r="D647" s="6"/>
      <c r="E647" s="6"/>
    </row>
    <row r="648" spans="2:5">
      <c r="B648" s="6"/>
      <c r="C648" s="6"/>
      <c r="D648" s="6"/>
      <c r="E648" s="6"/>
    </row>
    <row r="649" spans="2:5">
      <c r="B649" s="6"/>
      <c r="C649" s="6"/>
      <c r="D649" s="6"/>
      <c r="E649" s="6"/>
    </row>
    <row r="650" spans="2:5">
      <c r="B650" s="6"/>
      <c r="C650" s="6"/>
      <c r="D650" s="6"/>
      <c r="E650" s="6"/>
    </row>
    <row r="651" spans="2:5">
      <c r="B651" s="6"/>
      <c r="C651" s="6"/>
      <c r="D651" s="6"/>
      <c r="E651" s="6"/>
    </row>
    <row r="652" spans="2:5">
      <c r="B652" s="6"/>
      <c r="C652" s="6"/>
      <c r="D652" s="6"/>
      <c r="E652" s="6"/>
    </row>
    <row r="653" spans="2:5">
      <c r="B653" s="6"/>
      <c r="C653" s="6"/>
      <c r="D653" s="6"/>
      <c r="E653" s="6"/>
    </row>
    <row r="654" spans="2:5">
      <c r="B654" s="6"/>
      <c r="C654" s="6"/>
      <c r="D654" s="6"/>
      <c r="E654" s="6"/>
    </row>
    <row r="655" spans="2:5">
      <c r="B655" s="6"/>
      <c r="C655" s="6"/>
      <c r="D655" s="6"/>
      <c r="E655" s="6"/>
    </row>
    <row r="656" spans="2:5">
      <c r="B656" s="6"/>
      <c r="C656" s="6"/>
      <c r="D656" s="6"/>
      <c r="E656" s="6"/>
    </row>
    <row r="657" spans="2:5">
      <c r="B657" s="6"/>
      <c r="C657" s="6"/>
      <c r="D657" s="6"/>
      <c r="E657" s="6"/>
    </row>
    <row r="658" spans="2:5">
      <c r="B658" s="6"/>
      <c r="C658" s="6"/>
      <c r="D658" s="6"/>
      <c r="E658" s="6"/>
    </row>
    <row r="659" spans="2:5">
      <c r="B659" s="6"/>
      <c r="C659" s="6"/>
      <c r="D659" s="6"/>
      <c r="E659" s="6"/>
    </row>
    <row r="660" spans="2:5">
      <c r="B660" s="6"/>
      <c r="C660" s="6"/>
      <c r="D660" s="6"/>
      <c r="E660" s="6"/>
    </row>
    <row r="661" spans="2:5">
      <c r="B661" s="6"/>
      <c r="C661" s="6"/>
      <c r="D661" s="6"/>
      <c r="E661" s="6"/>
    </row>
    <row r="662" spans="2:5">
      <c r="B662" s="6"/>
      <c r="C662" s="6"/>
      <c r="D662" s="6"/>
      <c r="E662" s="6"/>
    </row>
    <row r="663" spans="2:5">
      <c r="B663" s="6"/>
      <c r="C663" s="6"/>
      <c r="D663" s="6"/>
      <c r="E663" s="6"/>
    </row>
    <row r="664" spans="2:5">
      <c r="B664" s="6"/>
      <c r="C664" s="6"/>
      <c r="D664" s="6"/>
      <c r="E664" s="6"/>
    </row>
    <row r="665" spans="2:5">
      <c r="B665" s="6"/>
      <c r="D665" s="6"/>
      <c r="E665" s="6"/>
    </row>
    <row r="666" spans="2:5">
      <c r="B666" s="6"/>
      <c r="D666" s="6"/>
      <c r="E666" s="6"/>
    </row>
    <row r="667" spans="2:5">
      <c r="B667" s="6"/>
      <c r="D667" s="6"/>
      <c r="E667" s="6"/>
    </row>
    <row r="668" spans="2:5">
      <c r="B668" s="6"/>
      <c r="D668" s="6"/>
      <c r="E668" s="6"/>
    </row>
  </sheetData>
  <mergeCells count="81">
    <mergeCell ref="C11:D11"/>
    <mergeCell ref="B42:B46"/>
    <mergeCell ref="C42:D46"/>
    <mergeCell ref="B47:B52"/>
    <mergeCell ref="C47:D52"/>
    <mergeCell ref="C12:D12"/>
    <mergeCell ref="B13:B14"/>
    <mergeCell ref="C13:D13"/>
    <mergeCell ref="C15:D15"/>
    <mergeCell ref="B16:B17"/>
    <mergeCell ref="C16:D17"/>
    <mergeCell ref="C29:D29"/>
    <mergeCell ref="C18:D18"/>
    <mergeCell ref="C19:D19"/>
    <mergeCell ref="C20:D20"/>
    <mergeCell ref="C21:D21"/>
    <mergeCell ref="C5:D5"/>
    <mergeCell ref="B6:B7"/>
    <mergeCell ref="C6:C7"/>
    <mergeCell ref="B8:B10"/>
    <mergeCell ref="C8:C10"/>
    <mergeCell ref="C22:D22"/>
    <mergeCell ref="C23:D23"/>
    <mergeCell ref="C24:D24"/>
    <mergeCell ref="C25:D25"/>
    <mergeCell ref="C26:D26"/>
    <mergeCell ref="C27:D27"/>
    <mergeCell ref="C28:D28"/>
    <mergeCell ref="C41:D41"/>
    <mergeCell ref="C30:D30"/>
    <mergeCell ref="C31:D31"/>
    <mergeCell ref="C32:D32"/>
    <mergeCell ref="C33:D33"/>
    <mergeCell ref="C34:D34"/>
    <mergeCell ref="C35:D35"/>
    <mergeCell ref="C36:D36"/>
    <mergeCell ref="C37:D37"/>
    <mergeCell ref="C38:D38"/>
    <mergeCell ref="C39:D39"/>
    <mergeCell ref="C40:D40"/>
    <mergeCell ref="D78:E78"/>
    <mergeCell ref="C53:D53"/>
    <mergeCell ref="C54:D54"/>
    <mergeCell ref="C55:D55"/>
    <mergeCell ref="C56:D56"/>
    <mergeCell ref="B60:C60"/>
    <mergeCell ref="D60:E60"/>
    <mergeCell ref="B61:C67"/>
    <mergeCell ref="B68:C73"/>
    <mergeCell ref="B74:C76"/>
    <mergeCell ref="B77:C77"/>
    <mergeCell ref="B78:C78"/>
    <mergeCell ref="C96:D96"/>
    <mergeCell ref="B79:C79"/>
    <mergeCell ref="D79:E79"/>
    <mergeCell ref="C87:D87"/>
    <mergeCell ref="C88:D88"/>
    <mergeCell ref="C89:D89"/>
    <mergeCell ref="C90:D90"/>
    <mergeCell ref="C91:D91"/>
    <mergeCell ref="C92:D92"/>
    <mergeCell ref="C93:D93"/>
    <mergeCell ref="C94:D94"/>
    <mergeCell ref="C95:D95"/>
    <mergeCell ref="B165:B186"/>
    <mergeCell ref="B103:B104"/>
    <mergeCell ref="C103:D104"/>
    <mergeCell ref="C105:D105"/>
    <mergeCell ref="C106:D106"/>
    <mergeCell ref="C107:D107"/>
    <mergeCell ref="C110:D110"/>
    <mergeCell ref="C108:D108"/>
    <mergeCell ref="C109:D109"/>
    <mergeCell ref="B117:B137"/>
    <mergeCell ref="B138:B164"/>
    <mergeCell ref="C97:D97"/>
    <mergeCell ref="C98:D98"/>
    <mergeCell ref="C99:D99"/>
    <mergeCell ref="C100:D100"/>
    <mergeCell ref="B101:B102"/>
    <mergeCell ref="C101:D102"/>
  </mergeCells>
  <phoneticPr fontId="2"/>
  <hyperlinks>
    <hyperlink ref="F1" location="様式第3号!A1" display="戻る" xr:uid="{00000000-0004-0000-0400-000000000000}"/>
  </hyperlinks>
  <pageMargins left="0.70866141732283472" right="0.70866141732283472" top="0.15748031496062992" bottom="0.15748031496062992" header="0.31496062992125984" footer="0.31496062992125984"/>
  <pageSetup paperSize="9" scale="74" fitToHeight="0" orientation="portrait" r:id="rId1"/>
  <rowBreaks count="2" manualBreakCount="2">
    <brk id="57" max="5" man="1"/>
    <brk id="112" max="5" man="1"/>
  </rowBreaks>
  <colBreaks count="1" manualBreakCount="1">
    <brk id="6" max="18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36"/>
  <sheetViews>
    <sheetView view="pageBreakPreview" zoomScale="80" zoomScaleNormal="100" zoomScaleSheetLayoutView="80" workbookViewId="0">
      <selection activeCell="K21" sqref="K21"/>
    </sheetView>
  </sheetViews>
  <sheetFormatPr defaultColWidth="9" defaultRowHeight="13.5"/>
  <cols>
    <col min="1" max="1" width="1.75" style="306" customWidth="1"/>
    <col min="2" max="2" width="4.25" style="306" customWidth="1"/>
    <col min="3" max="3" width="13" style="306" customWidth="1"/>
    <col min="4" max="4" width="31.375" style="306" customWidth="1"/>
    <col min="5" max="5" width="21" style="306" customWidth="1"/>
    <col min="6" max="6" width="21.25" style="306" customWidth="1"/>
    <col min="7" max="16384" width="9" style="306"/>
  </cols>
  <sheetData>
    <row r="1" spans="2:6">
      <c r="B1" s="305" t="s">
        <v>2822</v>
      </c>
      <c r="F1" s="4" t="s">
        <v>105</v>
      </c>
    </row>
    <row r="2" spans="2:6" ht="17.25" customHeight="1">
      <c r="C2" s="307" t="s">
        <v>2823</v>
      </c>
    </row>
    <row r="3" spans="2:6" ht="10.15" customHeight="1" thickBot="1"/>
    <row r="4" spans="2:6" ht="22.15" customHeight="1">
      <c r="B4" s="565" t="s">
        <v>2824</v>
      </c>
      <c r="C4" s="566"/>
      <c r="D4" s="567"/>
      <c r="E4" s="571" t="s">
        <v>2825</v>
      </c>
      <c r="F4" s="572"/>
    </row>
    <row r="5" spans="2:6" ht="37.15" customHeight="1" thickBot="1">
      <c r="B5" s="568"/>
      <c r="C5" s="569"/>
      <c r="D5" s="570"/>
      <c r="E5" s="308" t="s">
        <v>2826</v>
      </c>
      <c r="F5" s="309" t="s">
        <v>2827</v>
      </c>
    </row>
    <row r="6" spans="2:6" ht="20.65" customHeight="1">
      <c r="B6" s="310">
        <v>1</v>
      </c>
      <c r="C6" s="573" t="s">
        <v>2541</v>
      </c>
      <c r="D6" s="573"/>
      <c r="E6" s="574">
        <v>1.1399999999999999</v>
      </c>
      <c r="F6" s="575"/>
    </row>
    <row r="7" spans="2:6" ht="20.65" customHeight="1">
      <c r="B7" s="311">
        <v>2</v>
      </c>
      <c r="C7" s="529" t="s">
        <v>2544</v>
      </c>
      <c r="D7" s="564"/>
      <c r="E7" s="556" t="s">
        <v>2828</v>
      </c>
      <c r="F7" s="560"/>
    </row>
    <row r="8" spans="2:6" ht="20.65" customHeight="1">
      <c r="B8" s="311">
        <v>3</v>
      </c>
      <c r="C8" s="529" t="s">
        <v>2550</v>
      </c>
      <c r="D8" s="564"/>
      <c r="E8" s="556" t="s">
        <v>2829</v>
      </c>
      <c r="F8" s="560"/>
    </row>
    <row r="9" spans="2:6" ht="20.65" customHeight="1">
      <c r="B9" s="311">
        <v>4</v>
      </c>
      <c r="C9" s="529" t="s">
        <v>2558</v>
      </c>
      <c r="D9" s="564"/>
      <c r="E9" s="559">
        <v>1.25</v>
      </c>
      <c r="F9" s="560"/>
    </row>
    <row r="10" spans="2:6" ht="20.65" customHeight="1">
      <c r="B10" s="311">
        <v>5</v>
      </c>
      <c r="C10" s="529" t="s">
        <v>2561</v>
      </c>
      <c r="D10" s="564"/>
      <c r="E10" s="559">
        <v>1.1299999999999999</v>
      </c>
      <c r="F10" s="560"/>
    </row>
    <row r="11" spans="2:6" ht="20.65" customHeight="1">
      <c r="B11" s="311">
        <v>6</v>
      </c>
      <c r="C11" s="529" t="s">
        <v>2564</v>
      </c>
      <c r="D11" s="564"/>
      <c r="E11" s="559">
        <v>0.35</v>
      </c>
      <c r="F11" s="560"/>
    </row>
    <row r="12" spans="2:6" ht="20.65" customHeight="1">
      <c r="B12" s="311">
        <v>7</v>
      </c>
      <c r="C12" s="564" t="s">
        <v>2659</v>
      </c>
      <c r="D12" s="564"/>
      <c r="E12" s="367" t="s">
        <v>2830</v>
      </c>
      <c r="F12" s="312" t="s">
        <v>2831</v>
      </c>
    </row>
    <row r="13" spans="2:6" ht="20.65" customHeight="1">
      <c r="B13" s="311">
        <v>8</v>
      </c>
      <c r="C13" s="564" t="s">
        <v>2667</v>
      </c>
      <c r="D13" s="564"/>
      <c r="E13" s="559">
        <v>0.55000000000000004</v>
      </c>
      <c r="F13" s="560"/>
    </row>
    <row r="14" spans="2:6" ht="20.65" customHeight="1">
      <c r="B14" s="311">
        <v>9</v>
      </c>
      <c r="C14" s="564" t="s">
        <v>2674</v>
      </c>
      <c r="D14" s="564"/>
      <c r="E14" s="559">
        <v>0.12</v>
      </c>
      <c r="F14" s="560"/>
    </row>
    <row r="15" spans="2:6" ht="20.65" customHeight="1">
      <c r="B15" s="311">
        <v>10</v>
      </c>
      <c r="C15" s="564" t="s">
        <v>2832</v>
      </c>
      <c r="D15" s="564"/>
      <c r="E15" s="556" t="s">
        <v>2833</v>
      </c>
      <c r="F15" s="557"/>
    </row>
    <row r="16" spans="2:6" ht="20.65" customHeight="1">
      <c r="B16" s="311">
        <v>11</v>
      </c>
      <c r="C16" s="564" t="s">
        <v>2581</v>
      </c>
      <c r="D16" s="564"/>
      <c r="E16" s="559">
        <v>0.52</v>
      </c>
      <c r="F16" s="560"/>
    </row>
    <row r="17" spans="2:6" ht="20.65" customHeight="1">
      <c r="B17" s="311">
        <v>12</v>
      </c>
      <c r="C17" s="564" t="s">
        <v>2584</v>
      </c>
      <c r="D17" s="564"/>
      <c r="E17" s="559">
        <v>1.1299999999999999</v>
      </c>
      <c r="F17" s="560"/>
    </row>
    <row r="18" spans="2:6" ht="20.65" customHeight="1">
      <c r="B18" s="311">
        <v>13</v>
      </c>
      <c r="C18" s="555" t="s">
        <v>2587</v>
      </c>
      <c r="D18" s="555"/>
      <c r="E18" s="367" t="s">
        <v>2834</v>
      </c>
      <c r="F18" s="312" t="s">
        <v>2833</v>
      </c>
    </row>
    <row r="19" spans="2:6" ht="20.65" customHeight="1">
      <c r="B19" s="311">
        <v>14</v>
      </c>
      <c r="C19" s="529" t="s">
        <v>2590</v>
      </c>
      <c r="D19" s="564"/>
      <c r="E19" s="313" t="s">
        <v>2835</v>
      </c>
      <c r="F19" s="312" t="s">
        <v>2836</v>
      </c>
    </row>
    <row r="20" spans="2:6" ht="20.65" customHeight="1">
      <c r="B20" s="311">
        <v>15</v>
      </c>
      <c r="C20" s="529" t="s">
        <v>2593</v>
      </c>
      <c r="D20" s="564"/>
      <c r="E20" s="559">
        <v>1.48</v>
      </c>
      <c r="F20" s="560"/>
    </row>
    <row r="21" spans="2:6" ht="20.65" customHeight="1">
      <c r="B21" s="311">
        <v>16</v>
      </c>
      <c r="C21" s="529" t="s">
        <v>2679</v>
      </c>
      <c r="D21" s="564"/>
      <c r="E21" s="559" t="s">
        <v>2837</v>
      </c>
      <c r="F21" s="560"/>
    </row>
    <row r="22" spans="2:6" ht="20.65" customHeight="1">
      <c r="B22" s="311">
        <v>17</v>
      </c>
      <c r="C22" s="529" t="s">
        <v>2600</v>
      </c>
      <c r="D22" s="564"/>
      <c r="E22" s="559" t="s">
        <v>2837</v>
      </c>
      <c r="F22" s="560"/>
    </row>
    <row r="23" spans="2:6" ht="20.65" customHeight="1">
      <c r="B23" s="311">
        <v>18</v>
      </c>
      <c r="C23" s="529" t="s">
        <v>2602</v>
      </c>
      <c r="D23" s="564"/>
      <c r="E23" s="559">
        <v>1.26</v>
      </c>
      <c r="F23" s="560"/>
    </row>
    <row r="24" spans="2:6" ht="20.65" customHeight="1">
      <c r="B24" s="311">
        <v>19</v>
      </c>
      <c r="C24" s="529" t="s">
        <v>2605</v>
      </c>
      <c r="D24" s="564"/>
      <c r="E24" s="368">
        <v>1.48</v>
      </c>
      <c r="F24" s="312" t="s">
        <v>2833</v>
      </c>
    </row>
    <row r="25" spans="2:6" ht="20.65" customHeight="1">
      <c r="B25" s="311">
        <v>20</v>
      </c>
      <c r="C25" s="529" t="s">
        <v>2838</v>
      </c>
      <c r="D25" s="564"/>
      <c r="E25" s="556" t="s">
        <v>2833</v>
      </c>
      <c r="F25" s="557"/>
    </row>
    <row r="26" spans="2:6" ht="20.65" customHeight="1">
      <c r="B26" s="311">
        <v>21</v>
      </c>
      <c r="C26" s="515" t="s">
        <v>2839</v>
      </c>
      <c r="D26" s="555"/>
      <c r="E26" s="556" t="s">
        <v>2840</v>
      </c>
      <c r="F26" s="557"/>
    </row>
    <row r="27" spans="2:6" ht="20.65" customHeight="1">
      <c r="B27" s="311">
        <v>22</v>
      </c>
      <c r="C27" s="515" t="s">
        <v>2841</v>
      </c>
      <c r="D27" s="555"/>
      <c r="E27" s="556" t="s">
        <v>2833</v>
      </c>
      <c r="F27" s="557"/>
    </row>
    <row r="28" spans="2:6" ht="20.65" customHeight="1">
      <c r="B28" s="311">
        <v>23</v>
      </c>
      <c r="C28" s="493" t="s">
        <v>2842</v>
      </c>
      <c r="D28" s="558"/>
      <c r="E28" s="559" t="s">
        <v>2843</v>
      </c>
      <c r="F28" s="560"/>
    </row>
    <row r="29" spans="2:6" ht="20.65" customHeight="1">
      <c r="B29" s="311">
        <v>24</v>
      </c>
      <c r="C29" s="558" t="s">
        <v>2844</v>
      </c>
      <c r="D29" s="558"/>
      <c r="E29" s="556" t="s">
        <v>2831</v>
      </c>
      <c r="F29" s="557"/>
    </row>
    <row r="30" spans="2:6" ht="20.65" customHeight="1" thickBot="1">
      <c r="B30" s="314">
        <v>25</v>
      </c>
      <c r="C30" s="553" t="s">
        <v>2845</v>
      </c>
      <c r="D30" s="554"/>
      <c r="E30" s="561">
        <v>13.57</v>
      </c>
      <c r="F30" s="562"/>
    </row>
    <row r="31" spans="2:6" ht="13.5" customHeight="1">
      <c r="B31" s="345"/>
      <c r="C31" s="366"/>
      <c r="D31" s="346"/>
      <c r="E31" s="347"/>
      <c r="F31" s="362"/>
    </row>
    <row r="32" spans="2:6">
      <c r="C32" s="315" t="s">
        <v>2846</v>
      </c>
      <c r="D32" s="315"/>
      <c r="F32" s="315"/>
    </row>
    <row r="33" spans="3:6" ht="35.450000000000003" customHeight="1">
      <c r="C33" s="552" t="s">
        <v>2847</v>
      </c>
      <c r="D33" s="552"/>
      <c r="E33" s="552"/>
      <c r="F33" s="552"/>
    </row>
    <row r="34" spans="3:6" ht="34.9" customHeight="1">
      <c r="C34" s="563" t="s">
        <v>2848</v>
      </c>
      <c r="D34" s="563"/>
      <c r="E34" s="563"/>
      <c r="F34" s="563"/>
    </row>
    <row r="35" spans="3:6" ht="32.450000000000003" customHeight="1">
      <c r="C35" s="552" t="s">
        <v>2849</v>
      </c>
      <c r="D35" s="552"/>
      <c r="E35" s="552"/>
      <c r="F35" s="552"/>
    </row>
    <row r="36" spans="3:6" ht="33.75" customHeight="1">
      <c r="C36" s="552" t="s">
        <v>2850</v>
      </c>
      <c r="D36" s="552"/>
      <c r="E36" s="552"/>
      <c r="F36" s="552"/>
    </row>
  </sheetData>
  <mergeCells count="52">
    <mergeCell ref="B4:D5"/>
    <mergeCell ref="E4:F4"/>
    <mergeCell ref="C6:D6"/>
    <mergeCell ref="E6:F6"/>
    <mergeCell ref="C7:D7"/>
    <mergeCell ref="E7:F7"/>
    <mergeCell ref="C14:D14"/>
    <mergeCell ref="E14:F14"/>
    <mergeCell ref="C8:D8"/>
    <mergeCell ref="E8:F8"/>
    <mergeCell ref="C9:D9"/>
    <mergeCell ref="E9:F9"/>
    <mergeCell ref="C10:D10"/>
    <mergeCell ref="E10:F10"/>
    <mergeCell ref="C11:D11"/>
    <mergeCell ref="E11:F11"/>
    <mergeCell ref="C12:D12"/>
    <mergeCell ref="C13:D13"/>
    <mergeCell ref="E13:F13"/>
    <mergeCell ref="C15:D15"/>
    <mergeCell ref="E15:F15"/>
    <mergeCell ref="C16:D16"/>
    <mergeCell ref="E16:F16"/>
    <mergeCell ref="C17:D17"/>
    <mergeCell ref="E17:F17"/>
    <mergeCell ref="C25:D25"/>
    <mergeCell ref="E25:F25"/>
    <mergeCell ref="C18:D18"/>
    <mergeCell ref="C19:D19"/>
    <mergeCell ref="C20:D20"/>
    <mergeCell ref="E20:F20"/>
    <mergeCell ref="C21:D21"/>
    <mergeCell ref="E21:F21"/>
    <mergeCell ref="C22:D22"/>
    <mergeCell ref="E22:F22"/>
    <mergeCell ref="C23:D23"/>
    <mergeCell ref="E23:F23"/>
    <mergeCell ref="C24:D24"/>
    <mergeCell ref="C36:F36"/>
    <mergeCell ref="C30:D30"/>
    <mergeCell ref="C26:D26"/>
    <mergeCell ref="E26:F26"/>
    <mergeCell ref="C27:D27"/>
    <mergeCell ref="E27:F27"/>
    <mergeCell ref="C28:D28"/>
    <mergeCell ref="E28:F28"/>
    <mergeCell ref="E30:F30"/>
    <mergeCell ref="C29:D29"/>
    <mergeCell ref="E29:F29"/>
    <mergeCell ref="C33:F33"/>
    <mergeCell ref="C34:F34"/>
    <mergeCell ref="C35:F35"/>
  </mergeCells>
  <phoneticPr fontId="2"/>
  <hyperlinks>
    <hyperlink ref="F1" location="様式第3号!A1" display="戻る" xr:uid="{00000000-0004-0000-0500-000000000000}"/>
  </hyperlinks>
  <pageMargins left="0.23622047244094491" right="0.15748031496062992" top="1.0236220472440944" bottom="0.94488188976377963" header="0.51181102362204722" footer="0.59055118110236227"/>
  <pageSetup paperSize="9" scale="99"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24"/>
  <sheetViews>
    <sheetView view="pageBreakPreview" zoomScaleNormal="100" zoomScaleSheetLayoutView="100" workbookViewId="0">
      <selection activeCell="P14" sqref="P14"/>
    </sheetView>
  </sheetViews>
  <sheetFormatPr defaultColWidth="9" defaultRowHeight="13.5"/>
  <cols>
    <col min="1" max="1" width="1.25" style="29" customWidth="1"/>
    <col min="2" max="16384" width="9" style="29"/>
  </cols>
  <sheetData>
    <row r="1" spans="1:14">
      <c r="M1" s="316" t="s">
        <v>105</v>
      </c>
      <c r="N1" s="294"/>
    </row>
    <row r="2" spans="1:14" ht="17.25">
      <c r="B2" s="251" t="s">
        <v>2851</v>
      </c>
    </row>
    <row r="3" spans="1:14">
      <c r="B3" s="317" t="s">
        <v>2852</v>
      </c>
    </row>
    <row r="4" spans="1:14">
      <c r="B4" s="317" t="s">
        <v>2853</v>
      </c>
    </row>
    <row r="6" spans="1:14">
      <c r="A6" s="318"/>
    </row>
    <row r="7" spans="1:14">
      <c r="A7" s="319"/>
    </row>
    <row r="8" spans="1:14" ht="14.25">
      <c r="A8" s="320"/>
    </row>
    <row r="9" spans="1:14" ht="14.25">
      <c r="A9" s="321"/>
    </row>
    <row r="10" spans="1:14" ht="18.75">
      <c r="A10" s="322"/>
    </row>
    <row r="11" spans="1:14" ht="18.75">
      <c r="A11" s="322"/>
    </row>
    <row r="12" spans="1:14" ht="18.75">
      <c r="A12" s="322"/>
    </row>
    <row r="13" spans="1:14" ht="18.75">
      <c r="A13" s="322"/>
    </row>
    <row r="14" spans="1:14" ht="18.75">
      <c r="A14" s="322"/>
    </row>
    <row r="15" spans="1:14" ht="18.75">
      <c r="A15" s="322"/>
    </row>
    <row r="16" spans="1:14" ht="18.75">
      <c r="A16" s="322"/>
    </row>
    <row r="17" spans="1:1" ht="18.75">
      <c r="A17" s="322"/>
    </row>
    <row r="18" spans="1:1" ht="18.75">
      <c r="A18" s="322"/>
    </row>
    <row r="19" spans="1:1" ht="18.75">
      <c r="A19" s="322"/>
    </row>
    <row r="20" spans="1:1" ht="18.75">
      <c r="A20" s="322"/>
    </row>
    <row r="21" spans="1:1" ht="18.75">
      <c r="A21" s="322"/>
    </row>
    <row r="22" spans="1:1" ht="18.75">
      <c r="A22" s="322"/>
    </row>
    <row r="23" spans="1:1" ht="18.75">
      <c r="A23" s="322"/>
    </row>
    <row r="24" spans="1:1" ht="18.75">
      <c r="A24" s="322"/>
    </row>
    <row r="25" spans="1:1" ht="18.75">
      <c r="A25" s="322"/>
    </row>
    <row r="26" spans="1:1" ht="18.75">
      <c r="A26" s="322"/>
    </row>
    <row r="27" spans="1:1" ht="16.5">
      <c r="A27" s="323"/>
    </row>
    <row r="28" spans="1:1" ht="16.5">
      <c r="A28" s="323"/>
    </row>
    <row r="29" spans="1:1" ht="16.5">
      <c r="A29" s="323"/>
    </row>
    <row r="30" spans="1:1" ht="16.5">
      <c r="A30" s="323"/>
    </row>
    <row r="31" spans="1:1" ht="16.5">
      <c r="A31" s="323"/>
    </row>
    <row r="32" spans="1:1" ht="16.5">
      <c r="A32" s="323"/>
    </row>
    <row r="33" spans="1:1" ht="16.5">
      <c r="A33" s="323"/>
    </row>
    <row r="34" spans="1:1" ht="16.5">
      <c r="A34" s="323"/>
    </row>
    <row r="35" spans="1:1" ht="16.5">
      <c r="A35" s="323"/>
    </row>
    <row r="36" spans="1:1" ht="16.5">
      <c r="A36" s="323"/>
    </row>
    <row r="37" spans="1:1" ht="16.5">
      <c r="A37" s="323"/>
    </row>
    <row r="38" spans="1:1" ht="16.5">
      <c r="A38" s="323"/>
    </row>
    <row r="39" spans="1:1" ht="16.5">
      <c r="A39" s="323"/>
    </row>
    <row r="40" spans="1:1" ht="16.5">
      <c r="A40" s="323"/>
    </row>
    <row r="41" spans="1:1" ht="16.5">
      <c r="A41" s="323"/>
    </row>
    <row r="42" spans="1:1" ht="16.5">
      <c r="A42" s="323"/>
    </row>
    <row r="43" spans="1:1" ht="16.5">
      <c r="A43" s="323"/>
    </row>
    <row r="44" spans="1:1" ht="16.5">
      <c r="A44" s="323"/>
    </row>
    <row r="45" spans="1:1" ht="16.5">
      <c r="A45" s="323"/>
    </row>
    <row r="46" spans="1:1" ht="16.5">
      <c r="A46" s="323"/>
    </row>
    <row r="47" spans="1:1" ht="16.5">
      <c r="A47" s="323"/>
    </row>
    <row r="48" spans="1:1" ht="16.5">
      <c r="A48" s="323"/>
    </row>
    <row r="49" spans="1:1" ht="16.5">
      <c r="A49" s="323"/>
    </row>
    <row r="50" spans="1:1" ht="16.5">
      <c r="A50" s="323"/>
    </row>
    <row r="51" spans="1:1" ht="16.5">
      <c r="A51" s="323"/>
    </row>
    <row r="52" spans="1:1" ht="16.5">
      <c r="A52" s="323"/>
    </row>
    <row r="53" spans="1:1" ht="16.5">
      <c r="A53" s="323"/>
    </row>
    <row r="54" spans="1:1" ht="16.5">
      <c r="A54" s="323"/>
    </row>
    <row r="55" spans="1:1" ht="14.25">
      <c r="A55" s="321"/>
    </row>
    <row r="56" spans="1:1" ht="14.25">
      <c r="A56" s="320"/>
    </row>
    <row r="57" spans="1:1">
      <c r="A57" s="324"/>
    </row>
    <row r="58" spans="1:1">
      <c r="A58" s="319"/>
    </row>
    <row r="59" spans="1:1" ht="14.25">
      <c r="A59" s="325"/>
    </row>
    <row r="60" spans="1:1" ht="14.25">
      <c r="A60" s="321"/>
    </row>
    <row r="61" spans="1:1" ht="14.25">
      <c r="A61" s="321"/>
    </row>
    <row r="62" spans="1:1" ht="14.25">
      <c r="A62" s="325"/>
    </row>
    <row r="63" spans="1:1" ht="14.25">
      <c r="A63" s="325"/>
    </row>
    <row r="64" spans="1:1" ht="14.25">
      <c r="A64" s="325"/>
    </row>
    <row r="65" spans="1:14" ht="14.25">
      <c r="A65" s="321"/>
    </row>
    <row r="66" spans="1:14" ht="17.25">
      <c r="A66" s="326"/>
    </row>
    <row r="67" spans="1:14" ht="17.25">
      <c r="A67" s="326"/>
    </row>
    <row r="68" spans="1:14" ht="17.25">
      <c r="A68" s="326"/>
    </row>
    <row r="69" spans="1:14" ht="17.25">
      <c r="A69" s="326"/>
    </row>
    <row r="70" spans="1:14" ht="17.25">
      <c r="A70" s="326"/>
    </row>
    <row r="71" spans="1:14" ht="17.25">
      <c r="A71" s="326"/>
    </row>
    <row r="72" spans="1:14" ht="17.25">
      <c r="A72" s="326"/>
      <c r="B72" s="576" t="s">
        <v>2854</v>
      </c>
      <c r="C72" s="576"/>
      <c r="D72" s="576"/>
      <c r="E72" s="576"/>
      <c r="F72" s="576"/>
      <c r="G72" s="576"/>
      <c r="H72" s="576"/>
      <c r="I72" s="576"/>
      <c r="J72" s="576"/>
      <c r="K72" s="576"/>
      <c r="L72" s="576"/>
      <c r="M72" s="576"/>
    </row>
    <row r="73" spans="1:14" ht="17.25">
      <c r="A73" s="326"/>
      <c r="B73" s="577" t="s">
        <v>2855</v>
      </c>
      <c r="C73" s="577"/>
      <c r="D73" s="577"/>
      <c r="E73" s="577"/>
      <c r="F73" s="577"/>
      <c r="G73" s="577"/>
      <c r="H73" s="577"/>
      <c r="I73" s="577"/>
      <c r="J73" s="577"/>
      <c r="K73" s="577"/>
      <c r="L73" s="577"/>
      <c r="M73" s="577"/>
      <c r="N73" s="577"/>
    </row>
    <row r="74" spans="1:14" ht="17.25">
      <c r="A74" s="326"/>
      <c r="B74" s="319"/>
    </row>
    <row r="75" spans="1:14" ht="17.25">
      <c r="A75" s="326"/>
      <c r="B75" s="319"/>
    </row>
    <row r="76" spans="1:14" ht="17.25">
      <c r="A76" s="326"/>
      <c r="B76" s="319"/>
    </row>
    <row r="77" spans="1:14" ht="17.25">
      <c r="A77" s="326"/>
      <c r="B77" s="321"/>
    </row>
    <row r="78" spans="1:14" ht="17.25">
      <c r="A78" s="326"/>
      <c r="B78" s="319"/>
    </row>
    <row r="79" spans="1:14" ht="14.25">
      <c r="A79" s="321"/>
      <c r="B79" s="319"/>
    </row>
    <row r="80" spans="1:14" ht="17.25">
      <c r="A80" s="326"/>
      <c r="B80" s="319"/>
    </row>
    <row r="81" spans="1:14" ht="14.25">
      <c r="A81" s="319"/>
      <c r="B81" s="321"/>
    </row>
    <row r="82" spans="1:14">
      <c r="A82" s="324"/>
      <c r="B82" s="327"/>
    </row>
    <row r="83" spans="1:14" ht="14.25">
      <c r="A83" s="321"/>
      <c r="B83" s="327"/>
    </row>
    <row r="84" spans="1:14" ht="14.25">
      <c r="A84" s="321"/>
      <c r="B84" s="321"/>
    </row>
    <row r="85" spans="1:14" ht="14.25">
      <c r="A85" s="321"/>
      <c r="B85" s="321"/>
    </row>
    <row r="86" spans="1:14" ht="14.25">
      <c r="A86" s="321"/>
      <c r="B86" s="321"/>
      <c r="C86" s="328"/>
    </row>
    <row r="87" spans="1:14" ht="16.5">
      <c r="A87" s="323"/>
      <c r="B87" s="321"/>
      <c r="C87" s="328"/>
    </row>
    <row r="88" spans="1:14" ht="16.5">
      <c r="A88" s="323"/>
      <c r="B88" s="321"/>
      <c r="C88" s="328"/>
    </row>
    <row r="89" spans="1:14" ht="16.5">
      <c r="A89" s="323"/>
      <c r="B89" s="321"/>
      <c r="C89" s="328"/>
    </row>
    <row r="90" spans="1:14" ht="16.5">
      <c r="A90" s="323"/>
      <c r="B90" s="321"/>
      <c r="C90" s="328"/>
    </row>
    <row r="91" spans="1:14" ht="16.5">
      <c r="A91" s="323"/>
      <c r="B91" s="325"/>
      <c r="C91" s="328"/>
    </row>
    <row r="92" spans="1:14" ht="16.5">
      <c r="A92" s="323"/>
      <c r="B92" s="325"/>
      <c r="C92" s="328"/>
    </row>
    <row r="93" spans="1:14" ht="16.5">
      <c r="A93" s="323"/>
      <c r="B93" s="321"/>
      <c r="C93" s="328"/>
    </row>
    <row r="94" spans="1:14" ht="16.5">
      <c r="A94" s="323"/>
      <c r="B94" s="321"/>
      <c r="C94" s="328"/>
    </row>
    <row r="95" spans="1:14" ht="16.5">
      <c r="A95" s="323"/>
      <c r="B95" s="578"/>
      <c r="C95" s="578"/>
      <c r="D95" s="578"/>
      <c r="E95" s="578"/>
      <c r="F95" s="578"/>
      <c r="G95" s="578"/>
      <c r="H95" s="578"/>
      <c r="I95" s="578"/>
      <c r="J95" s="578"/>
      <c r="K95" s="578"/>
      <c r="L95" s="578"/>
      <c r="M95" s="578"/>
      <c r="N95" s="578"/>
    </row>
    <row r="96" spans="1:14" ht="16.5">
      <c r="A96" s="323"/>
      <c r="B96" s="321"/>
    </row>
    <row r="97" spans="1:13" ht="16.5">
      <c r="A97" s="323"/>
      <c r="B97" s="576" t="s">
        <v>2856</v>
      </c>
      <c r="C97" s="576"/>
      <c r="D97" s="576"/>
      <c r="E97" s="576"/>
      <c r="F97" s="576"/>
      <c r="G97" s="576"/>
      <c r="H97" s="576"/>
      <c r="I97" s="576"/>
      <c r="J97" s="576"/>
      <c r="K97" s="576"/>
      <c r="L97" s="576"/>
      <c r="M97" s="576"/>
    </row>
    <row r="98" spans="1:13" ht="16.5">
      <c r="A98" s="323"/>
      <c r="B98" s="329" t="s">
        <v>2857</v>
      </c>
    </row>
    <row r="99" spans="1:13" ht="16.5">
      <c r="A99" s="323"/>
      <c r="B99" s="319"/>
    </row>
    <row r="100" spans="1:13" ht="16.5">
      <c r="A100" s="323"/>
      <c r="B100" s="319"/>
    </row>
    <row r="101" spans="1:13" ht="16.5">
      <c r="A101" s="323"/>
      <c r="B101" s="319"/>
    </row>
    <row r="102" spans="1:13" ht="16.5">
      <c r="A102" s="323"/>
      <c r="B102" s="321"/>
    </row>
    <row r="103" spans="1:13">
      <c r="B103" s="319"/>
    </row>
    <row r="104" spans="1:13">
      <c r="B104" s="319"/>
    </row>
    <row r="105" spans="1:13">
      <c r="B105" s="319"/>
    </row>
    <row r="106" spans="1:13" ht="14.25">
      <c r="B106" s="321"/>
    </row>
    <row r="107" spans="1:13">
      <c r="B107" s="327"/>
    </row>
    <row r="108" spans="1:13">
      <c r="B108" s="327"/>
    </row>
    <row r="109" spans="1:13" ht="14.25">
      <c r="B109" s="321"/>
    </row>
    <row r="110" spans="1:13" ht="14.25">
      <c r="B110" s="321"/>
    </row>
    <row r="111" spans="1:13" ht="14.25">
      <c r="B111" s="321"/>
      <c r="C111" s="328"/>
    </row>
    <row r="112" spans="1:13" ht="14.25">
      <c r="B112" s="321"/>
      <c r="C112" s="328"/>
    </row>
    <row r="113" spans="2:13" ht="14.25">
      <c r="B113" s="321"/>
      <c r="C113" s="328"/>
    </row>
    <row r="114" spans="2:13" ht="14.25">
      <c r="B114" s="321"/>
      <c r="C114" s="328"/>
    </row>
    <row r="115" spans="2:13" ht="14.25">
      <c r="B115" s="321"/>
      <c r="C115" s="328"/>
    </row>
    <row r="116" spans="2:13" ht="14.25">
      <c r="B116" s="325"/>
      <c r="C116" s="328"/>
    </row>
    <row r="117" spans="2:13" ht="14.25">
      <c r="B117" s="325"/>
      <c r="C117" s="328"/>
    </row>
    <row r="118" spans="2:13" ht="14.25">
      <c r="B118" s="321"/>
      <c r="C118" s="328"/>
    </row>
    <row r="119" spans="2:13" ht="14.25">
      <c r="B119" s="321"/>
      <c r="C119" s="328"/>
    </row>
    <row r="120" spans="2:13">
      <c r="B120" s="319"/>
      <c r="C120" s="328"/>
    </row>
    <row r="121" spans="2:13">
      <c r="B121" s="319"/>
      <c r="C121" s="328"/>
    </row>
    <row r="122" spans="2:13" ht="14.25">
      <c r="B122" s="321"/>
      <c r="C122" s="328"/>
    </row>
    <row r="123" spans="2:13" ht="14.25">
      <c r="B123" s="321"/>
      <c r="C123" s="328"/>
    </row>
    <row r="124" spans="2:13">
      <c r="B124" s="579"/>
      <c r="C124" s="579"/>
      <c r="D124" s="579"/>
      <c r="E124" s="579"/>
      <c r="F124" s="579"/>
      <c r="G124" s="579"/>
      <c r="H124" s="579"/>
      <c r="I124" s="579"/>
      <c r="J124" s="579"/>
      <c r="K124" s="579"/>
      <c r="L124" s="579"/>
      <c r="M124" s="579"/>
    </row>
  </sheetData>
  <mergeCells count="5">
    <mergeCell ref="B72:M72"/>
    <mergeCell ref="B73:N73"/>
    <mergeCell ref="B95:N95"/>
    <mergeCell ref="B97:M97"/>
    <mergeCell ref="B124:M124"/>
  </mergeCells>
  <phoneticPr fontId="2"/>
  <hyperlinks>
    <hyperlink ref="M1" location="様式第3号!A1" display="戻る" xr:uid="{00000000-0004-0000-0600-000000000000}"/>
  </hyperlinks>
  <pageMargins left="0.7" right="0.7" top="0.75" bottom="0.75" header="0.3" footer="0.3"/>
  <pageSetup paperSize="9" scale="70" fitToHeight="0" orientation="portrait" r:id="rId1"/>
  <rowBreaks count="1" manualBreakCount="1">
    <brk id="7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M120"/>
  <sheetViews>
    <sheetView view="pageBreakPreview" zoomScale="110" zoomScaleNormal="100" zoomScaleSheetLayoutView="110" workbookViewId="0"/>
  </sheetViews>
  <sheetFormatPr defaultColWidth="9" defaultRowHeight="13.5"/>
  <cols>
    <col min="1" max="1" width="1.125" style="29" customWidth="1"/>
    <col min="2" max="2" width="7.75" style="29" customWidth="1"/>
    <col min="3" max="3" width="8.375" style="29" customWidth="1"/>
    <col min="4" max="9" width="7.375" style="29" customWidth="1"/>
    <col min="10" max="10" width="1.75" style="29" customWidth="1"/>
    <col min="11" max="13" width="7.375" style="29" customWidth="1"/>
    <col min="14" max="16384" width="9" style="29"/>
  </cols>
  <sheetData>
    <row r="1" spans="2:13">
      <c r="B1" s="317" t="s">
        <v>2858</v>
      </c>
      <c r="M1" s="316" t="s">
        <v>105</v>
      </c>
    </row>
    <row r="2" spans="2:13" ht="17.25">
      <c r="B2" s="251" t="s">
        <v>2859</v>
      </c>
    </row>
    <row r="3" spans="2:13">
      <c r="B3" s="330" t="s">
        <v>2860</v>
      </c>
    </row>
    <row r="4" spans="2:13">
      <c r="B4" s="29" t="s">
        <v>2861</v>
      </c>
    </row>
    <row r="5" spans="2:13" ht="14.25" thickBot="1"/>
    <row r="6" spans="2:13" ht="24" customHeight="1">
      <c r="B6" s="598" t="s">
        <v>2862</v>
      </c>
      <c r="C6" s="598" t="s">
        <v>2862</v>
      </c>
      <c r="D6" s="598" t="s">
        <v>2862</v>
      </c>
      <c r="E6" s="600" t="s">
        <v>2862</v>
      </c>
      <c r="F6" s="602" t="s">
        <v>2862</v>
      </c>
      <c r="G6" s="604" t="s">
        <v>2862</v>
      </c>
      <c r="H6" s="604" t="s">
        <v>2862</v>
      </c>
      <c r="I6" s="604" t="s">
        <v>2862</v>
      </c>
      <c r="J6" s="604" t="s">
        <v>2862</v>
      </c>
      <c r="K6" s="606"/>
      <c r="L6" s="604" t="s">
        <v>2862</v>
      </c>
      <c r="M6" s="592" t="s">
        <v>2862</v>
      </c>
    </row>
    <row r="7" spans="2:13" ht="14.25" thickBot="1">
      <c r="B7" s="599"/>
      <c r="C7" s="599"/>
      <c r="D7" s="599"/>
      <c r="E7" s="601"/>
      <c r="F7" s="603"/>
      <c r="G7" s="605"/>
      <c r="H7" s="605"/>
      <c r="I7" s="605"/>
      <c r="J7" s="605"/>
      <c r="K7" s="607"/>
      <c r="L7" s="605"/>
      <c r="M7" s="593"/>
    </row>
    <row r="15" spans="2:13" ht="24" customHeight="1"/>
    <row r="16" spans="2:13" ht="23.25" customHeight="1"/>
    <row r="22" spans="2:13">
      <c r="B22" s="331" t="s">
        <v>2863</v>
      </c>
      <c r="C22" s="331"/>
      <c r="D22" s="331"/>
      <c r="E22" s="331"/>
      <c r="F22" s="331"/>
      <c r="G22" s="331"/>
      <c r="H22" s="331"/>
      <c r="I22" s="331"/>
      <c r="J22" s="289"/>
      <c r="K22" s="332" t="s">
        <v>2864</v>
      </c>
      <c r="L22" s="332"/>
      <c r="M22" s="332"/>
    </row>
    <row r="23" spans="2:13" ht="25.7" customHeight="1">
      <c r="B23" s="333" t="s">
        <v>2865</v>
      </c>
      <c r="C23" s="333" t="s">
        <v>2866</v>
      </c>
      <c r="D23" s="333" t="s">
        <v>2865</v>
      </c>
      <c r="E23" s="333" t="s">
        <v>2866</v>
      </c>
      <c r="F23" s="333" t="s">
        <v>2867</v>
      </c>
      <c r="G23" s="333" t="s">
        <v>2868</v>
      </c>
      <c r="H23" s="333" t="s">
        <v>2867</v>
      </c>
      <c r="I23" s="333" t="s">
        <v>2868</v>
      </c>
      <c r="J23" s="334"/>
      <c r="K23" s="596" t="s">
        <v>2864</v>
      </c>
      <c r="L23" s="597"/>
      <c r="M23" s="335" t="s">
        <v>18</v>
      </c>
    </row>
    <row r="24" spans="2:13" ht="16.7" customHeight="1">
      <c r="B24" s="336">
        <v>1</v>
      </c>
      <c r="C24" s="337" t="s">
        <v>2869</v>
      </c>
      <c r="D24" s="336">
        <v>31</v>
      </c>
      <c r="E24" s="337" t="s">
        <v>2870</v>
      </c>
      <c r="F24" s="336">
        <v>50</v>
      </c>
      <c r="G24" s="337" t="s">
        <v>2871</v>
      </c>
      <c r="H24" s="336">
        <v>91</v>
      </c>
      <c r="I24" s="337" t="s">
        <v>2872</v>
      </c>
      <c r="J24" s="338"/>
      <c r="K24" s="589" t="s">
        <v>2873</v>
      </c>
      <c r="L24" s="594" t="s">
        <v>2874</v>
      </c>
      <c r="M24" s="583">
        <v>0</v>
      </c>
    </row>
    <row r="25" spans="2:13" ht="13.5" customHeight="1">
      <c r="B25" s="336">
        <v>2</v>
      </c>
      <c r="C25" s="337" t="s">
        <v>2875</v>
      </c>
      <c r="D25" s="336">
        <v>32</v>
      </c>
      <c r="E25" s="337" t="s">
        <v>2876</v>
      </c>
      <c r="F25" s="336">
        <v>51</v>
      </c>
      <c r="G25" s="337" t="s">
        <v>2877</v>
      </c>
      <c r="H25" s="336">
        <v>92</v>
      </c>
      <c r="I25" s="337" t="s">
        <v>2878</v>
      </c>
      <c r="J25" s="338"/>
      <c r="K25" s="590"/>
      <c r="L25" s="595"/>
      <c r="M25" s="583"/>
    </row>
    <row r="26" spans="2:13" ht="13.5" customHeight="1">
      <c r="B26" s="336">
        <v>3</v>
      </c>
      <c r="C26" s="337" t="s">
        <v>2879</v>
      </c>
      <c r="D26" s="336">
        <v>33</v>
      </c>
      <c r="E26" s="337" t="s">
        <v>2880</v>
      </c>
      <c r="F26" s="336">
        <v>52</v>
      </c>
      <c r="G26" s="337" t="s">
        <v>2881</v>
      </c>
      <c r="H26" s="336">
        <v>93</v>
      </c>
      <c r="I26" s="337" t="s">
        <v>2882</v>
      </c>
      <c r="J26" s="338"/>
      <c r="K26" s="590"/>
      <c r="L26" s="584" t="s">
        <v>2883</v>
      </c>
      <c r="M26" s="583">
        <v>1</v>
      </c>
    </row>
    <row r="27" spans="2:13">
      <c r="B27" s="336">
        <v>4</v>
      </c>
      <c r="C27" s="337" t="s">
        <v>2884</v>
      </c>
      <c r="D27" s="336">
        <v>34</v>
      </c>
      <c r="E27" s="337" t="s">
        <v>2885</v>
      </c>
      <c r="F27" s="336">
        <v>54</v>
      </c>
      <c r="G27" s="337" t="s">
        <v>2886</v>
      </c>
      <c r="H27" s="336">
        <v>94</v>
      </c>
      <c r="I27" s="337" t="s">
        <v>2887</v>
      </c>
      <c r="J27" s="338"/>
      <c r="K27" s="591"/>
      <c r="L27" s="585"/>
      <c r="M27" s="583"/>
    </row>
    <row r="28" spans="2:13" ht="12.75" customHeight="1">
      <c r="B28" s="336">
        <v>5</v>
      </c>
      <c r="C28" s="337" t="s">
        <v>2888</v>
      </c>
      <c r="D28" s="336">
        <v>35</v>
      </c>
      <c r="E28" s="337" t="s">
        <v>2889</v>
      </c>
      <c r="F28" s="336">
        <v>55</v>
      </c>
      <c r="G28" s="337" t="s">
        <v>2890</v>
      </c>
      <c r="H28" s="336">
        <v>95</v>
      </c>
      <c r="I28" s="337" t="s">
        <v>2891</v>
      </c>
      <c r="J28" s="338"/>
      <c r="K28" s="589" t="s">
        <v>2892</v>
      </c>
      <c r="L28" s="584" t="s">
        <v>2893</v>
      </c>
      <c r="M28" s="583">
        <v>2</v>
      </c>
    </row>
    <row r="29" spans="2:13" ht="13.5" customHeight="1">
      <c r="B29" s="336">
        <v>6</v>
      </c>
      <c r="C29" s="337" t="s">
        <v>2894</v>
      </c>
      <c r="D29" s="336">
        <v>36</v>
      </c>
      <c r="E29" s="337" t="s">
        <v>2895</v>
      </c>
      <c r="F29" s="336">
        <v>56</v>
      </c>
      <c r="G29" s="337" t="s">
        <v>2896</v>
      </c>
      <c r="H29" s="336">
        <v>96</v>
      </c>
      <c r="I29" s="337" t="s">
        <v>2897</v>
      </c>
      <c r="J29" s="338"/>
      <c r="K29" s="590"/>
      <c r="L29" s="585"/>
      <c r="M29" s="583"/>
    </row>
    <row r="30" spans="2:13" ht="13.5" customHeight="1">
      <c r="B30" s="336">
        <v>7</v>
      </c>
      <c r="C30" s="337" t="s">
        <v>2898</v>
      </c>
      <c r="D30" s="336">
        <v>37</v>
      </c>
      <c r="E30" s="337" t="s">
        <v>2899</v>
      </c>
      <c r="F30" s="336">
        <v>57</v>
      </c>
      <c r="G30" s="337" t="s">
        <v>2900</v>
      </c>
      <c r="H30" s="336">
        <v>97</v>
      </c>
      <c r="I30" s="337" t="s">
        <v>2901</v>
      </c>
      <c r="J30" s="338"/>
      <c r="K30" s="590"/>
      <c r="L30" s="584" t="s">
        <v>2902</v>
      </c>
      <c r="M30" s="583">
        <v>3</v>
      </c>
    </row>
    <row r="31" spans="2:13" ht="14.25" customHeight="1">
      <c r="B31" s="336">
        <v>8</v>
      </c>
      <c r="C31" s="337" t="s">
        <v>2903</v>
      </c>
      <c r="D31" s="336">
        <v>38</v>
      </c>
      <c r="E31" s="337" t="s">
        <v>2904</v>
      </c>
      <c r="F31" s="336">
        <v>58</v>
      </c>
      <c r="G31" s="337" t="s">
        <v>2905</v>
      </c>
      <c r="H31" s="336">
        <v>98</v>
      </c>
      <c r="I31" s="337" t="s">
        <v>2906</v>
      </c>
      <c r="J31" s="338"/>
      <c r="K31" s="590"/>
      <c r="L31" s="585"/>
      <c r="M31" s="583"/>
    </row>
    <row r="32" spans="2:13" ht="15" customHeight="1">
      <c r="B32" s="336">
        <v>9</v>
      </c>
      <c r="C32" s="337" t="s">
        <v>2907</v>
      </c>
      <c r="D32" s="336">
        <v>39</v>
      </c>
      <c r="E32" s="337" t="s">
        <v>2908</v>
      </c>
      <c r="F32" s="336">
        <v>59</v>
      </c>
      <c r="G32" s="337" t="s">
        <v>2909</v>
      </c>
      <c r="H32" s="336">
        <v>99</v>
      </c>
      <c r="I32" s="337" t="s">
        <v>2910</v>
      </c>
      <c r="J32" s="338"/>
      <c r="K32" s="590"/>
      <c r="L32" s="584" t="s">
        <v>2911</v>
      </c>
      <c r="M32" s="583">
        <v>4</v>
      </c>
    </row>
    <row r="33" spans="2:13" ht="13.5" customHeight="1">
      <c r="B33" s="336">
        <v>10</v>
      </c>
      <c r="C33" s="337" t="s">
        <v>2912</v>
      </c>
      <c r="D33" s="336">
        <v>40</v>
      </c>
      <c r="E33" s="337" t="s">
        <v>2913</v>
      </c>
      <c r="F33" s="336">
        <v>60</v>
      </c>
      <c r="G33" s="337" t="s">
        <v>2914</v>
      </c>
      <c r="H33" s="336">
        <v>100</v>
      </c>
      <c r="I33" s="337" t="s">
        <v>2915</v>
      </c>
      <c r="J33" s="338"/>
      <c r="K33" s="591"/>
      <c r="L33" s="585"/>
      <c r="M33" s="583"/>
    </row>
    <row r="34" spans="2:13" ht="13.5" customHeight="1">
      <c r="B34" s="336">
        <v>11</v>
      </c>
      <c r="C34" s="337" t="s">
        <v>2916</v>
      </c>
      <c r="D34" s="336">
        <v>41</v>
      </c>
      <c r="E34" s="337" t="s">
        <v>2917</v>
      </c>
      <c r="F34" s="336">
        <v>61</v>
      </c>
      <c r="G34" s="337" t="s">
        <v>2918</v>
      </c>
      <c r="H34" s="336">
        <v>101</v>
      </c>
      <c r="I34" s="337" t="s">
        <v>2919</v>
      </c>
      <c r="J34" s="338"/>
      <c r="K34" s="586" t="s">
        <v>2920</v>
      </c>
      <c r="L34" s="584" t="s">
        <v>2874</v>
      </c>
      <c r="M34" s="583">
        <v>5</v>
      </c>
    </row>
    <row r="35" spans="2:13">
      <c r="B35" s="336">
        <v>12</v>
      </c>
      <c r="C35" s="337" t="s">
        <v>2921</v>
      </c>
      <c r="D35" s="336">
        <v>42</v>
      </c>
      <c r="E35" s="337" t="s">
        <v>2922</v>
      </c>
      <c r="F35" s="336">
        <v>62</v>
      </c>
      <c r="G35" s="337" t="s">
        <v>2923</v>
      </c>
      <c r="H35" s="336">
        <v>102</v>
      </c>
      <c r="I35" s="337" t="s">
        <v>2924</v>
      </c>
      <c r="J35" s="338"/>
      <c r="K35" s="587"/>
      <c r="L35" s="585"/>
      <c r="M35" s="583"/>
    </row>
    <row r="36" spans="2:13" ht="13.5" customHeight="1">
      <c r="B36" s="336">
        <v>13</v>
      </c>
      <c r="C36" s="337" t="s">
        <v>2925</v>
      </c>
      <c r="D36" s="336">
        <v>43</v>
      </c>
      <c r="E36" s="337" t="s">
        <v>2926</v>
      </c>
      <c r="F36" s="336">
        <v>63</v>
      </c>
      <c r="G36" s="337" t="s">
        <v>2927</v>
      </c>
      <c r="H36" s="336">
        <v>103</v>
      </c>
      <c r="I36" s="337" t="s">
        <v>2928</v>
      </c>
      <c r="J36" s="338"/>
      <c r="K36" s="587"/>
      <c r="L36" s="584" t="s">
        <v>2883</v>
      </c>
      <c r="M36" s="583">
        <v>6</v>
      </c>
    </row>
    <row r="37" spans="2:13" ht="15" customHeight="1">
      <c r="B37" s="336">
        <v>14</v>
      </c>
      <c r="C37" s="337" t="s">
        <v>2929</v>
      </c>
      <c r="D37" s="336">
        <v>44</v>
      </c>
      <c r="E37" s="337" t="s">
        <v>2930</v>
      </c>
      <c r="F37" s="336">
        <v>64</v>
      </c>
      <c r="G37" s="337" t="s">
        <v>2931</v>
      </c>
      <c r="H37" s="336">
        <v>104</v>
      </c>
      <c r="I37" s="337" t="s">
        <v>2932</v>
      </c>
      <c r="J37" s="338"/>
      <c r="K37" s="588"/>
      <c r="L37" s="585"/>
      <c r="M37" s="583"/>
    </row>
    <row r="38" spans="2:13" ht="13.5" customHeight="1">
      <c r="B38" s="336">
        <v>15</v>
      </c>
      <c r="C38" s="337" t="s">
        <v>2933</v>
      </c>
      <c r="D38" s="336">
        <v>45</v>
      </c>
      <c r="E38" s="337" t="s">
        <v>2934</v>
      </c>
      <c r="F38" s="336">
        <v>65</v>
      </c>
      <c r="G38" s="337" t="s">
        <v>2935</v>
      </c>
      <c r="H38" s="336">
        <v>105</v>
      </c>
      <c r="I38" s="337" t="s">
        <v>2936</v>
      </c>
      <c r="J38" s="338"/>
      <c r="K38" s="581" t="s">
        <v>2937</v>
      </c>
      <c r="L38" s="582" t="s">
        <v>2893</v>
      </c>
      <c r="M38" s="583">
        <v>7</v>
      </c>
    </row>
    <row r="39" spans="2:13">
      <c r="B39" s="336">
        <v>16</v>
      </c>
      <c r="C39" s="337" t="s">
        <v>2938</v>
      </c>
      <c r="D39" s="336">
        <v>46</v>
      </c>
      <c r="E39" s="337" t="s">
        <v>2939</v>
      </c>
      <c r="F39" s="336">
        <v>66</v>
      </c>
      <c r="G39" s="337" t="s">
        <v>2940</v>
      </c>
      <c r="H39" s="336">
        <v>106</v>
      </c>
      <c r="I39" s="337" t="s">
        <v>2941</v>
      </c>
      <c r="J39" s="338"/>
      <c r="K39" s="581"/>
      <c r="L39" s="582"/>
      <c r="M39" s="583"/>
    </row>
    <row r="40" spans="2:13" ht="15.95" customHeight="1">
      <c r="B40" s="336">
        <v>17</v>
      </c>
      <c r="C40" s="337" t="s">
        <v>2942</v>
      </c>
      <c r="D40" s="336">
        <v>47</v>
      </c>
      <c r="E40" s="337" t="s">
        <v>2943</v>
      </c>
      <c r="F40" s="336">
        <v>67</v>
      </c>
      <c r="G40" s="337" t="s">
        <v>2944</v>
      </c>
      <c r="H40" s="336">
        <v>108</v>
      </c>
      <c r="I40" s="337" t="s">
        <v>2945</v>
      </c>
      <c r="J40" s="338"/>
      <c r="K40" s="581"/>
      <c r="L40" s="582" t="s">
        <v>2902</v>
      </c>
      <c r="M40" s="583">
        <v>8</v>
      </c>
    </row>
    <row r="41" spans="2:13" ht="15" customHeight="1">
      <c r="B41" s="336">
        <v>18</v>
      </c>
      <c r="C41" s="337" t="s">
        <v>2946</v>
      </c>
      <c r="F41" s="336">
        <v>68</v>
      </c>
      <c r="G41" s="337" t="s">
        <v>2947</v>
      </c>
      <c r="H41" s="336">
        <v>110</v>
      </c>
      <c r="I41" s="337" t="s">
        <v>2948</v>
      </c>
      <c r="J41" s="338"/>
      <c r="K41" s="581"/>
      <c r="L41" s="582"/>
      <c r="M41" s="583"/>
    </row>
    <row r="42" spans="2:13" ht="12.2" customHeight="1">
      <c r="B42" s="336">
        <v>19</v>
      </c>
      <c r="C42" s="337" t="s">
        <v>2949</v>
      </c>
      <c r="F42" s="336">
        <v>69</v>
      </c>
      <c r="G42" s="337" t="s">
        <v>2950</v>
      </c>
      <c r="H42" s="336">
        <v>111</v>
      </c>
      <c r="I42" s="337" t="s">
        <v>2951</v>
      </c>
      <c r="J42" s="338"/>
      <c r="K42" s="581"/>
      <c r="L42" s="582" t="s">
        <v>2911</v>
      </c>
      <c r="M42" s="583">
        <v>9</v>
      </c>
    </row>
    <row r="43" spans="2:13">
      <c r="B43" s="336">
        <v>20</v>
      </c>
      <c r="C43" s="337" t="s">
        <v>2952</v>
      </c>
      <c r="F43" s="336">
        <v>70</v>
      </c>
      <c r="G43" s="337" t="s">
        <v>2953</v>
      </c>
      <c r="H43" s="336">
        <v>112</v>
      </c>
      <c r="I43" s="348" t="s">
        <v>2954</v>
      </c>
      <c r="J43" s="338"/>
      <c r="K43" s="581"/>
      <c r="L43" s="582"/>
      <c r="M43" s="583"/>
    </row>
    <row r="44" spans="2:13" ht="17.25" customHeight="1">
      <c r="B44" s="336">
        <v>21</v>
      </c>
      <c r="C44" s="337" t="s">
        <v>2955</v>
      </c>
      <c r="F44" s="336">
        <v>71</v>
      </c>
      <c r="G44" s="337" t="s">
        <v>2956</v>
      </c>
      <c r="H44" s="336">
        <v>114</v>
      </c>
      <c r="I44" s="349" t="s">
        <v>2957</v>
      </c>
      <c r="J44" s="338"/>
    </row>
    <row r="45" spans="2:13" ht="14.25" customHeight="1">
      <c r="B45" s="336">
        <v>22</v>
      </c>
      <c r="C45" s="337" t="s">
        <v>2958</v>
      </c>
      <c r="F45" s="336">
        <v>72</v>
      </c>
      <c r="G45" s="337" t="s">
        <v>2959</v>
      </c>
      <c r="H45" s="336">
        <v>115</v>
      </c>
      <c r="I45" s="349" t="s">
        <v>2960</v>
      </c>
      <c r="J45" s="338"/>
    </row>
    <row r="46" spans="2:13">
      <c r="B46" s="336">
        <v>23</v>
      </c>
      <c r="C46" s="337" t="s">
        <v>2961</v>
      </c>
      <c r="F46" s="336">
        <v>73</v>
      </c>
      <c r="G46" s="337" t="s">
        <v>2962</v>
      </c>
      <c r="H46" s="336">
        <v>116</v>
      </c>
      <c r="I46" s="349" t="s">
        <v>2963</v>
      </c>
      <c r="J46" s="338"/>
    </row>
    <row r="47" spans="2:13">
      <c r="B47" s="336">
        <v>24</v>
      </c>
      <c r="C47" s="337" t="s">
        <v>2964</v>
      </c>
      <c r="F47" s="336">
        <v>74</v>
      </c>
      <c r="G47" s="337" t="s">
        <v>2965</v>
      </c>
      <c r="H47" s="336">
        <v>118</v>
      </c>
      <c r="I47" s="349" t="s">
        <v>2966</v>
      </c>
      <c r="J47" s="338"/>
    </row>
    <row r="48" spans="2:13" ht="16.7" customHeight="1">
      <c r="B48" s="336">
        <v>25</v>
      </c>
      <c r="C48" s="337" t="s">
        <v>2967</v>
      </c>
      <c r="F48" s="336">
        <v>75</v>
      </c>
      <c r="G48" s="337" t="s">
        <v>2968</v>
      </c>
      <c r="H48" s="336">
        <v>119</v>
      </c>
      <c r="I48" s="349" t="s">
        <v>2969</v>
      </c>
      <c r="J48" s="338"/>
    </row>
    <row r="49" spans="2:13">
      <c r="B49" s="336">
        <v>26</v>
      </c>
      <c r="C49" s="337" t="s">
        <v>2970</v>
      </c>
      <c r="F49" s="336">
        <v>76</v>
      </c>
      <c r="G49" s="337" t="s">
        <v>2971</v>
      </c>
      <c r="H49" s="336">
        <v>120</v>
      </c>
      <c r="I49" s="349" t="s">
        <v>2972</v>
      </c>
      <c r="J49" s="338"/>
    </row>
    <row r="50" spans="2:13">
      <c r="B50" s="336">
        <v>27</v>
      </c>
      <c r="C50" s="337" t="s">
        <v>2973</v>
      </c>
      <c r="F50" s="336">
        <v>77</v>
      </c>
      <c r="G50" s="337" t="s">
        <v>2974</v>
      </c>
      <c r="H50" s="336">
        <v>121</v>
      </c>
      <c r="I50" s="349" t="s">
        <v>2975</v>
      </c>
      <c r="J50" s="338"/>
    </row>
    <row r="51" spans="2:13">
      <c r="B51" s="336">
        <v>28</v>
      </c>
      <c r="C51" s="337" t="s">
        <v>2976</v>
      </c>
      <c r="F51" s="336">
        <v>78</v>
      </c>
      <c r="G51" s="337" t="s">
        <v>2977</v>
      </c>
      <c r="H51" s="336">
        <v>122</v>
      </c>
      <c r="I51" s="349" t="s">
        <v>2978</v>
      </c>
      <c r="J51" s="338"/>
    </row>
    <row r="52" spans="2:13">
      <c r="B52" s="336">
        <v>29</v>
      </c>
      <c r="C52" s="337" t="s">
        <v>2979</v>
      </c>
      <c r="F52" s="336">
        <v>79</v>
      </c>
      <c r="G52" s="337" t="s">
        <v>2980</v>
      </c>
      <c r="H52" s="336">
        <v>124</v>
      </c>
      <c r="I52" s="349" t="s">
        <v>2981</v>
      </c>
      <c r="J52" s="338"/>
    </row>
    <row r="53" spans="2:13">
      <c r="B53" s="336">
        <v>30</v>
      </c>
      <c r="C53" s="337" t="s">
        <v>2982</v>
      </c>
      <c r="F53" s="336">
        <v>80</v>
      </c>
      <c r="G53" s="337" t="s">
        <v>2983</v>
      </c>
      <c r="H53" s="336">
        <v>125</v>
      </c>
      <c r="I53" s="349" t="s">
        <v>2984</v>
      </c>
      <c r="J53" s="338"/>
    </row>
    <row r="54" spans="2:13">
      <c r="F54" s="336">
        <v>81</v>
      </c>
      <c r="G54" s="337" t="s">
        <v>2985</v>
      </c>
      <c r="H54" s="336">
        <v>126</v>
      </c>
      <c r="I54" s="349" t="s">
        <v>2986</v>
      </c>
      <c r="J54" s="289"/>
    </row>
    <row r="55" spans="2:13">
      <c r="F55" s="336">
        <v>82</v>
      </c>
      <c r="G55" s="337" t="s">
        <v>2987</v>
      </c>
      <c r="H55" s="336">
        <v>127</v>
      </c>
      <c r="I55" s="350" t="s">
        <v>2988</v>
      </c>
    </row>
    <row r="56" spans="2:13">
      <c r="F56" s="336">
        <v>83</v>
      </c>
      <c r="G56" s="337" t="s">
        <v>2989</v>
      </c>
      <c r="H56" s="336">
        <v>128</v>
      </c>
      <c r="I56" s="349" t="s">
        <v>2990</v>
      </c>
    </row>
    <row r="57" spans="2:13">
      <c r="F57" s="336">
        <v>84</v>
      </c>
      <c r="G57" s="337" t="s">
        <v>2991</v>
      </c>
      <c r="H57" s="336">
        <v>129</v>
      </c>
      <c r="I57" s="351" t="s">
        <v>2992</v>
      </c>
    </row>
    <row r="58" spans="2:13">
      <c r="F58" s="336">
        <v>85</v>
      </c>
      <c r="G58" s="337" t="s">
        <v>2993</v>
      </c>
      <c r="H58" s="352">
        <v>130</v>
      </c>
      <c r="I58" s="352" t="s">
        <v>2994</v>
      </c>
    </row>
    <row r="59" spans="2:13">
      <c r="F59" s="336">
        <v>86</v>
      </c>
      <c r="G59" s="337" t="s">
        <v>2995</v>
      </c>
      <c r="H59" s="353">
        <v>131</v>
      </c>
      <c r="I59" s="353" t="s">
        <v>2996</v>
      </c>
    </row>
    <row r="60" spans="2:13">
      <c r="F60" s="336">
        <v>87</v>
      </c>
      <c r="G60" s="337" t="s">
        <v>2997</v>
      </c>
      <c r="H60" s="353">
        <v>132</v>
      </c>
      <c r="I60" s="353" t="s">
        <v>2998</v>
      </c>
    </row>
    <row r="61" spans="2:13">
      <c r="F61" s="336">
        <v>88</v>
      </c>
      <c r="G61" s="337" t="s">
        <v>2999</v>
      </c>
      <c r="H61" s="353">
        <v>133</v>
      </c>
      <c r="I61" s="353" t="s">
        <v>3000</v>
      </c>
    </row>
    <row r="62" spans="2:13">
      <c r="F62" s="336">
        <v>89</v>
      </c>
      <c r="G62" s="337" t="s">
        <v>3001</v>
      </c>
      <c r="H62" s="353">
        <v>135</v>
      </c>
      <c r="I62" s="353" t="s">
        <v>3002</v>
      </c>
    </row>
    <row r="63" spans="2:13">
      <c r="F63" s="336">
        <v>90</v>
      </c>
      <c r="G63" s="337" t="s">
        <v>3003</v>
      </c>
      <c r="H63" s="354"/>
      <c r="I63" s="354"/>
    </row>
    <row r="64" spans="2:13">
      <c r="B64" s="576" t="s">
        <v>3004</v>
      </c>
      <c r="C64" s="576"/>
      <c r="D64" s="576"/>
      <c r="E64" s="576"/>
      <c r="F64" s="576"/>
      <c r="G64" s="576"/>
      <c r="H64" s="576"/>
      <c r="I64" s="576"/>
      <c r="J64" s="576"/>
      <c r="K64" s="576"/>
      <c r="L64" s="576"/>
      <c r="M64" s="576"/>
    </row>
    <row r="65" spans="2:3" ht="14.25" customHeight="1"/>
    <row r="66" spans="2:3">
      <c r="B66" s="319"/>
    </row>
    <row r="67" spans="2:3">
      <c r="B67" s="319"/>
    </row>
    <row r="68" spans="2:3">
      <c r="B68" s="319"/>
    </row>
    <row r="69" spans="2:3" ht="14.25">
      <c r="B69" s="321"/>
    </row>
    <row r="70" spans="2:3">
      <c r="B70" s="319"/>
    </row>
    <row r="71" spans="2:3">
      <c r="B71" s="319"/>
    </row>
    <row r="72" spans="2:3">
      <c r="B72" s="319"/>
    </row>
    <row r="73" spans="2:3" ht="14.25">
      <c r="B73" s="321"/>
    </row>
    <row r="74" spans="2:3">
      <c r="B74" s="327"/>
    </row>
    <row r="75" spans="2:3">
      <c r="B75" s="327"/>
    </row>
    <row r="76" spans="2:3" ht="14.25">
      <c r="B76" s="321"/>
    </row>
    <row r="77" spans="2:3" ht="14.25">
      <c r="B77" s="321"/>
    </row>
    <row r="78" spans="2:3" ht="14.25">
      <c r="B78" s="321"/>
      <c r="C78" s="328"/>
    </row>
    <row r="79" spans="2:3" ht="14.25">
      <c r="B79" s="321"/>
      <c r="C79" s="328"/>
    </row>
    <row r="80" spans="2:3" ht="14.25">
      <c r="B80" s="321"/>
      <c r="C80" s="328"/>
    </row>
    <row r="81" spans="2:13" ht="14.25">
      <c r="B81" s="321"/>
      <c r="C81" s="328"/>
    </row>
    <row r="82" spans="2:13" ht="14.25">
      <c r="B82" s="321"/>
      <c r="C82" s="328"/>
    </row>
    <row r="83" spans="2:13" ht="14.25">
      <c r="B83" s="325"/>
      <c r="C83" s="328"/>
    </row>
    <row r="84" spans="2:13" ht="14.25">
      <c r="B84" s="325"/>
      <c r="C84" s="328"/>
    </row>
    <row r="85" spans="2:13" ht="14.25">
      <c r="B85" s="321"/>
      <c r="C85" s="328"/>
    </row>
    <row r="86" spans="2:13" ht="14.25">
      <c r="B86" s="321"/>
      <c r="C86" s="328"/>
    </row>
    <row r="87" spans="2:13">
      <c r="B87" s="319"/>
      <c r="C87" s="328"/>
    </row>
    <row r="88" spans="2:13">
      <c r="B88" s="319"/>
      <c r="C88" s="328"/>
    </row>
    <row r="89" spans="2:13" ht="14.25">
      <c r="B89" s="321"/>
      <c r="C89" s="328"/>
    </row>
    <row r="90" spans="2:13" ht="14.25">
      <c r="B90" s="321"/>
      <c r="C90" s="328"/>
    </row>
    <row r="91" spans="2:13" ht="63.75" customHeight="1">
      <c r="B91" s="580" t="s">
        <v>3005</v>
      </c>
      <c r="C91" s="580"/>
      <c r="D91" s="580"/>
      <c r="E91" s="580"/>
      <c r="F91" s="580"/>
      <c r="G91" s="580"/>
      <c r="H91" s="580"/>
      <c r="I91" s="580"/>
      <c r="J91" s="580"/>
      <c r="K91" s="580"/>
      <c r="L91" s="580"/>
      <c r="M91" s="580"/>
    </row>
    <row r="92" spans="2:13" ht="14.25">
      <c r="B92" s="321"/>
    </row>
    <row r="93" spans="2:13">
      <c r="B93" s="339"/>
    </row>
    <row r="95" spans="2:13">
      <c r="B95" s="319"/>
    </row>
    <row r="96" spans="2:13">
      <c r="B96" s="319"/>
    </row>
    <row r="97" spans="2:3">
      <c r="B97" s="319"/>
    </row>
    <row r="98" spans="2:3" ht="14.25">
      <c r="B98" s="321"/>
    </row>
    <row r="99" spans="2:3">
      <c r="B99" s="319"/>
    </row>
    <row r="100" spans="2:3">
      <c r="B100" s="319"/>
    </row>
    <row r="101" spans="2:3">
      <c r="B101" s="319"/>
    </row>
    <row r="102" spans="2:3" ht="14.25">
      <c r="B102" s="321"/>
    </row>
    <row r="103" spans="2:3">
      <c r="B103" s="327"/>
    </row>
    <row r="104" spans="2:3">
      <c r="B104" s="327"/>
    </row>
    <row r="105" spans="2:3" ht="14.25">
      <c r="B105" s="321"/>
    </row>
    <row r="106" spans="2:3" ht="14.25">
      <c r="B106" s="321"/>
    </row>
    <row r="107" spans="2:3" ht="14.25">
      <c r="B107" s="321"/>
      <c r="C107" s="328"/>
    </row>
    <row r="108" spans="2:3" ht="14.25">
      <c r="B108" s="321"/>
      <c r="C108" s="328"/>
    </row>
    <row r="109" spans="2:3" ht="14.25">
      <c r="B109" s="321"/>
      <c r="C109" s="328"/>
    </row>
    <row r="110" spans="2:3" ht="14.25">
      <c r="B110" s="321"/>
      <c r="C110" s="328"/>
    </row>
    <row r="111" spans="2:3" ht="14.25">
      <c r="B111" s="321"/>
      <c r="C111" s="328"/>
    </row>
    <row r="112" spans="2:3" ht="14.25">
      <c r="B112" s="325"/>
      <c r="C112" s="328"/>
    </row>
    <row r="113" spans="2:13" ht="14.25">
      <c r="B113" s="325"/>
      <c r="C113" s="328"/>
    </row>
    <row r="114" spans="2:13" ht="14.25">
      <c r="B114" s="321"/>
      <c r="C114" s="328"/>
    </row>
    <row r="115" spans="2:13" ht="14.25">
      <c r="B115" s="321"/>
      <c r="C115" s="328"/>
    </row>
    <row r="116" spans="2:13">
      <c r="B116" s="319"/>
      <c r="C116" s="328"/>
    </row>
    <row r="117" spans="2:13">
      <c r="B117" s="319"/>
      <c r="C117" s="328"/>
    </row>
    <row r="118" spans="2:13" ht="14.25">
      <c r="B118" s="321"/>
      <c r="C118" s="328"/>
    </row>
    <row r="119" spans="2:13" ht="14.25">
      <c r="B119" s="321"/>
      <c r="C119" s="328"/>
    </row>
    <row r="120" spans="2:13">
      <c r="B120" s="579"/>
      <c r="C120" s="579"/>
      <c r="D120" s="579"/>
      <c r="E120" s="579"/>
      <c r="F120" s="579"/>
      <c r="G120" s="579"/>
      <c r="H120" s="579"/>
      <c r="I120" s="579"/>
      <c r="J120" s="579"/>
      <c r="K120" s="579"/>
      <c r="L120" s="579"/>
      <c r="M120" s="579"/>
    </row>
  </sheetData>
  <mergeCells count="39">
    <mergeCell ref="G6:G7"/>
    <mergeCell ref="H6:H7"/>
    <mergeCell ref="I6:I7"/>
    <mergeCell ref="J6:K7"/>
    <mergeCell ref="L6:L7"/>
    <mergeCell ref="B6:B7"/>
    <mergeCell ref="C6:C7"/>
    <mergeCell ref="D6:D7"/>
    <mergeCell ref="E6:E7"/>
    <mergeCell ref="F6:F7"/>
    <mergeCell ref="M6:M7"/>
    <mergeCell ref="K24:K27"/>
    <mergeCell ref="L24:L25"/>
    <mergeCell ref="M24:M25"/>
    <mergeCell ref="L26:L27"/>
    <mergeCell ref="M26:M27"/>
    <mergeCell ref="K23:L23"/>
    <mergeCell ref="L32:L33"/>
    <mergeCell ref="M32:M33"/>
    <mergeCell ref="K34:K37"/>
    <mergeCell ref="L34:L35"/>
    <mergeCell ref="M34:M35"/>
    <mergeCell ref="L36:L37"/>
    <mergeCell ref="M36:M37"/>
    <mergeCell ref="K28:K33"/>
    <mergeCell ref="L28:L29"/>
    <mergeCell ref="M28:M29"/>
    <mergeCell ref="L30:L31"/>
    <mergeCell ref="M30:M31"/>
    <mergeCell ref="B64:M64"/>
    <mergeCell ref="B91:M91"/>
    <mergeCell ref="B120:M120"/>
    <mergeCell ref="K38:K43"/>
    <mergeCell ref="L38:L39"/>
    <mergeCell ref="M38:M39"/>
    <mergeCell ref="L40:L41"/>
    <mergeCell ref="M40:M41"/>
    <mergeCell ref="L42:L43"/>
    <mergeCell ref="M42:M43"/>
  </mergeCells>
  <phoneticPr fontId="2"/>
  <hyperlinks>
    <hyperlink ref="M1" location="様式第3号!A1" display="様式第3号戻る" xr:uid="{00000000-0004-0000-0700-000000000000}"/>
  </hyperlinks>
  <pageMargins left="0.7" right="0.7" top="0.75" bottom="0.75" header="0.3" footer="0.3"/>
  <pageSetup paperSize="9" scale="88" orientation="portrait" r:id="rId1"/>
  <rowBreaks count="1" manualBreakCount="1">
    <brk id="63"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F29" sqref="F29"/>
    </sheetView>
  </sheetViews>
  <sheetFormatPr defaultRowHeight="13.5"/>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1E3FF94B8C53B41982D49D3B459FAF2" ma:contentTypeVersion="8" ma:contentTypeDescription="新しいドキュメントを作成します。" ma:contentTypeScope="" ma:versionID="6e71cd68ee5bc0a7387c41e376cfdb43">
  <xsd:schema xmlns:xsd="http://www.w3.org/2001/XMLSchema" xmlns:xs="http://www.w3.org/2001/XMLSchema" xmlns:p="http://schemas.microsoft.com/office/2006/metadata/properties" xmlns:ns2="ea7e0b62-53b4-43df-bc65-3f83543fdacb" xmlns:ns3="8b99a1d2-32c8-425c-8814-5f378772e9c4" targetNamespace="http://schemas.microsoft.com/office/2006/metadata/properties" ma:root="true" ma:fieldsID="bcfac098bcb47e798ea9a327a6473d2d" ns2:_="" ns3:_="">
    <xsd:import namespace="ea7e0b62-53b4-43df-bc65-3f83543fdacb"/>
    <xsd:import namespace="8b99a1d2-32c8-425c-8814-5f378772e9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7e0b62-53b4-43df-bc65-3f83543fda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99a1d2-32c8-425c-8814-5f378772e9c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B0C935-D3B5-46DE-B0DC-45418F6A15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7e0b62-53b4-43df-bc65-3f83543fdacb"/>
    <ds:schemaRef ds:uri="8b99a1d2-32c8-425c-8814-5f378772e9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4F8224-8C0E-4998-B95E-AF536D300977}">
  <ds:schemaRefs>
    <ds:schemaRef ds:uri="http://schemas.microsoft.com/sharepoint/v3/contenttype/forms"/>
  </ds:schemaRefs>
</ds:datastoreItem>
</file>

<file path=customXml/itemProps3.xml><?xml version="1.0" encoding="utf-8"?>
<ds:datastoreItem xmlns:ds="http://schemas.openxmlformats.org/officeDocument/2006/customXml" ds:itemID="{EDD9D8D1-A09D-46FE-9F1E-07AD26A9193A}">
  <ds:schemaRefs>
    <ds:schemaRef ds:uri="http://schemas.microsoft.com/office/infopath/2007/PartnerControls"/>
    <ds:schemaRef ds:uri="ea7e0b62-53b4-43df-bc65-3f83543fdacb"/>
    <ds:schemaRef ds:uri="8b99a1d2-32c8-425c-8814-5f378772e9c4"/>
    <ds:schemaRef ds:uri="http://purl.org/dc/elements/1.1/"/>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様式第３号</vt:lpstr>
      <vt:lpstr>作成例（工場等）</vt:lpstr>
      <vt:lpstr>作成例（建設現場）</vt:lpstr>
      <vt:lpstr>別表１日本標準産業分類</vt:lpstr>
      <vt:lpstr>別表２，３（産業廃棄物の種類） </vt:lpstr>
      <vt:lpstr>別表４（産業廃棄物換算係数）</vt:lpstr>
      <vt:lpstr>運搬先の住所について</vt:lpstr>
      <vt:lpstr>許可番号について</vt:lpstr>
      <vt:lpstr>Sheet3</vt:lpstr>
      <vt:lpstr>許可番号について!Print_Area</vt:lpstr>
      <vt:lpstr>'作成例（建設現場）'!Print_Area</vt:lpstr>
      <vt:lpstr>'作成例（工場等）'!Print_Area</vt:lpstr>
      <vt:lpstr>'別表２，３（産業廃棄物の種類） '!Print_Area</vt:lpstr>
      <vt:lpstr>'別表４（産業廃棄物換算係数）'!Print_Area</vt:lpstr>
      <vt:lpstr>様式第３号!Print_Area</vt:lpstr>
    </vt:vector>
  </TitlesOfParts>
  <Manager/>
  <Company>兵庫県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revision/>
  <dcterms:created xsi:type="dcterms:W3CDTF">2018-04-17T08:18:02Z</dcterms:created>
  <dcterms:modified xsi:type="dcterms:W3CDTF">2023-08-04T04:37:34Z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0x01010021E3FF94B8C53B41982D49D3B459FAF2</vt:lpwstr>
  </property>
</Properties>
</file>