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6020" windowHeight="9000" activeTab="0"/>
  </bookViews>
  <sheets>
    <sheet name="計算用別紙１" sheetId="1" r:id="rId1"/>
    <sheet name="計算用固定資産税" sheetId="2" r:id="rId2"/>
    <sheet name="計算用法人事業税" sheetId="3" r:id="rId3"/>
    <sheet name="計算用法人税" sheetId="4" r:id="rId4"/>
  </sheets>
  <definedNames>
    <definedName name="_xlnm.Print_Area" localSheetId="1">'計算用固定資産税'!$A$1:$M$39</definedName>
    <definedName name="_xlnm.Print_Area" localSheetId="0">'計算用別紙１'!$A$1:$Y$49</definedName>
    <definedName name="_xlnm.Print_Area" localSheetId="3">'計算用法人税'!$A$1:$O$52</definedName>
  </definedNames>
  <calcPr fullCalcOnLoad="1"/>
</workbook>
</file>

<file path=xl/sharedStrings.xml><?xml version="1.0" encoding="utf-8"?>
<sst xmlns="http://schemas.openxmlformats.org/spreadsheetml/2006/main" count="362" uniqueCount="231">
  <si>
    <t>（単位：円）</t>
  </si>
  <si>
    <t>収入</t>
  </si>
  <si>
    <t>売電収入</t>
  </si>
  <si>
    <t>計</t>
  </si>
  <si>
    <t>支出</t>
  </si>
  <si>
    <t>再生可能エネルギーの種類</t>
  </si>
  <si>
    <t>設置容量（ｋW）</t>
  </si>
  <si>
    <t>自己資金</t>
  </si>
  <si>
    <t>本事業からの借入金</t>
  </si>
  <si>
    <t>本事業への返済額</t>
  </si>
  <si>
    <t>本事業に係る手数料</t>
  </si>
  <si>
    <t>消費税（％）</t>
  </si>
  <si>
    <t>税抜き売電単価（円／ｋWh）</t>
  </si>
  <si>
    <t>年間予測発電量（ｋWh)</t>
  </si>
  <si>
    <t>経過年（年後）</t>
  </si>
  <si>
    <t>保険料</t>
  </si>
  <si>
    <t>合計</t>
  </si>
  <si>
    <t>事業開始</t>
  </si>
  <si>
    <t>本事業の返済残高</t>
  </si>
  <si>
    <t>資金</t>
  </si>
  <si>
    <t>市町からの補助等</t>
  </si>
  <si>
    <t>修繕費（パワーコンディショナー更新等）</t>
  </si>
  <si>
    <t>売電収入に対する返済額の割合（％）</t>
  </si>
  <si>
    <t>本事業貸付金額を２０年で除した金額（円）</t>
  </si>
  <si>
    <t>その他（　　　　　　　　　　　　　　　　　　　）</t>
  </si>
  <si>
    <t>その他（　　　　　　　　　　　　　　　　　　　）</t>
  </si>
  <si>
    <t>その他（　　　　　　　　　　　　　　　　　　　）</t>
  </si>
  <si>
    <t>法人事業税※１</t>
  </si>
  <si>
    <t>法人税（所得等依存分）※２</t>
  </si>
  <si>
    <t>※１　法人事業税（収入金額課税）の他、地方法人特別税を含みます。</t>
  </si>
  <si>
    <t>※３　法人県民税（均等割）、法人市町民税（均等割）があります。</t>
  </si>
  <si>
    <t>法人住民税（均等割）※３</t>
  </si>
  <si>
    <t>減価率</t>
  </si>
  <si>
    <t>耐用年数（年）</t>
  </si>
  <si>
    <t>税率（％）</t>
  </si>
  <si>
    <t>取得価額（円）</t>
  </si>
  <si>
    <t>取得価額×（１－減価率×０．５）</t>
  </si>
  <si>
    <t>前年度評価額×（１－減価率）</t>
  </si>
  <si>
    <t>・次年度以降評価額：</t>
  </si>
  <si>
    <t>・初年度評価額　　　：</t>
  </si>
  <si>
    <t>（取得した月にかかわらず、半年分を償却）　</t>
  </si>
  <si>
    <t>←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</si>
  <si>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</si>
  <si>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</si>
  <si>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</si>
  <si>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</si>
  <si>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</si>
  <si>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</si>
  <si>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</si>
  <si>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</si>
  <si>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</si>
  <si>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</si>
  <si>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</si>
  <si>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</si>
  <si>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</si>
  <si>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</si>
  <si>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</si>
  <si>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</si>
  <si>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</si>
  <si>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</si>
  <si>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</si>
  <si>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</si>
  <si>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税算出のための評価額（円）</t>
  </si>
  <si>
    <t>・１，０００円未満は切り捨てる。</t>
  </si>
  <si>
    <t>（太陽光・風力は１７年、小水力は２２年）</t>
  </si>
  <si>
    <t>３．固定資産税の計算方法</t>
  </si>
  <si>
    <t>２．固定資産税算出のための評価額の計算方法</t>
  </si>
  <si>
    <t>設備の評価額（円）</t>
  </si>
  <si>
    <t>１．太陽光発電等設備の評価額の計算方法</t>
  </si>
  <si>
    <t>１～１０年目</t>
  </si>
  <si>
    <t>１１～２０年目</t>
  </si>
  <si>
    <t>①法人事業税</t>
  </si>
  <si>
    <t>合　　　計</t>
  </si>
  <si>
    <t>②地方法人特別税</t>
  </si>
  <si>
    <t>1．減価償却費（定額法）の計算方法</t>
  </si>
  <si>
    <t>①電気事業の場合の法人事業税（収入金額課税）＝年間発電量（kWh）×税抜き売電単価（円/kWh)×０．９％</t>
  </si>
  <si>
    <t>②地方法人特別税＝法人事業税（収入金額課税）×４３．２％</t>
  </si>
  <si>
    <t>３．法人税、法人県民税（法人税割）、法人市町民税（法人税割）の税率の計算方法</t>
  </si>
  <si>
    <t>２．課税対象となる所得の計算方法</t>
  </si>
  <si>
    <t>①売電収入</t>
  </si>
  <si>
    <t>②-1減価償却費</t>
  </si>
  <si>
    <t>②-2支出欄の計</t>
  </si>
  <si>
    <t>課税対象所得（A－B）</t>
  </si>
  <si>
    <t>B　マイナス分の繰越</t>
  </si>
  <si>
    <t>A　所得（①－②）</t>
  </si>
  <si>
    <t>←</t>
  </si>
  <si>
    <t>固定資産税の金額（円）</t>
  </si>
  <si>
    <t>（固定資産評価基準　別表第１５より、耐用年数17年の場合0.127、22年の場合0.099）</t>
  </si>
  <si>
    <t>※以下の計算例はあくまで参考です。詳しくは、お近くの県税事務所にお問い合わせ下さい。</t>
  </si>
  <si>
    <t>（固定資産税対象設備の概要）</t>
  </si>
  <si>
    <t>売電事業に係る法人事業税は、以下の①と②の合計値となる。</t>
  </si>
  <si>
    <t>※以下の計算例はあくまで参考です。詳しくは、お近くの税務署、県税事務所等にお問い合わせ下さい。</t>
  </si>
  <si>
    <t>初年度と次年度以降について、以下の計算により評価額を求める。</t>
  </si>
  <si>
    <t>「１」で求めた設備の評価額について、以下の計算により固定資産税算出のための評価額を求める。</t>
  </si>
  <si>
    <t>「２」で求めた税算出のための評価額に固定資産の税率１．４％を乗じて、税額を求める。（１００円未満は切り捨て）</t>
  </si>
  <si>
    <t>※以下の計算例はあくまで参考です。詳しくは、各市町の固定資産税担当課にお問い合わせ下さい。</t>
  </si>
  <si>
    <t>②-2支出欄の合計　：　収支シミュレーションの支出項目の内、「返済額」「法人税（所得依存分）」「法人住民税（均等割）」を除く金額の合計値</t>
  </si>
  <si>
    <t>④地方法人税（仮称）の税率　：　法人税額（課税対象所得×１５％）×４．４％　</t>
  </si>
  <si>
    <t>③法人市町民税　　　 　　　　　：　法人税額（課税対象所得×１５％）×９．７％</t>
  </si>
  <si>
    <t>「２」で算出した課税対象所得の金額を用いて、次の①～④の税額を求め合計する。</t>
  </si>
  <si>
    <t>法人税</t>
  </si>
  <si>
    <t>法人県民税</t>
  </si>
  <si>
    <t>法人市町民税</t>
  </si>
  <si>
    <t>地方法人税</t>
  </si>
  <si>
    <t>法人税の合計</t>
  </si>
  <si>
    <t>※ただし、①～④の税額は100円未満切り捨てる。また、②～④の計算に用いる法人税額は1,000円未満切り捨てた額とする。</t>
  </si>
  <si>
    <t>※ただし、課税対象の金額（年間発電量×税抜き売電単価）は1,000円未満を切り捨ててから計算に用い、①②の税額は100円未満切り捨てる。</t>
  </si>
  <si>
    <t>次の①から②ｰ1，②ｰ2を差し引いて、課税対象所得を求める。（なお、マイナスとなった場合、以降最大９年目まで損金として繰り越せる。）</t>
  </si>
  <si>
    <t>　　　　　　　　　　　　　　（なお、１年目には、事業開始時の「設備導入」以外の全ての項目の支出の合計値も合算する。）</t>
  </si>
  <si>
    <t>耐用年数</t>
  </si>
  <si>
    <t>÷</t>
  </si>
  <si>
    <t>＝</t>
  </si>
  <si>
    <t>円/年</t>
  </si>
  <si>
    <t>資金・収入の合計</t>
  </si>
  <si>
    <t>資金・収入－支出（単年度）</t>
  </si>
  <si>
    <t>資金・収入－支出（累積）</t>
  </si>
  <si>
    <t>（他に定率法がある。どちらの方法であっても耐用年数期間の総額は取得価額と同額）</t>
  </si>
  <si>
    <t>参考１　【固定資産税の計算例】</t>
  </si>
  <si>
    <t>１年目の欠損金残額</t>
  </si>
  <si>
    <t>２年目の欠損金残額</t>
  </si>
  <si>
    <t>３年目の欠損金残額</t>
  </si>
  <si>
    <t>４年目の欠損金残額</t>
  </si>
  <si>
    <t>５年目の欠損金残額</t>
  </si>
  <si>
    <t>６年目の欠損金残額</t>
  </si>
  <si>
    <t>７年目の欠損金残額</t>
  </si>
  <si>
    <t>８年目の欠損金残額</t>
  </si>
  <si>
    <t>９年目の欠損金残額</t>
  </si>
  <si>
    <t>１０年目の欠損金残額</t>
  </si>
  <si>
    <t>１１年目の欠損金残額</t>
  </si>
  <si>
    <t>１２年目の欠損金残額</t>
  </si>
  <si>
    <t>１３年目の欠損金残額</t>
  </si>
  <si>
    <t>１４年目の欠損金残額</t>
  </si>
  <si>
    <t>１５年目の欠損金残額</t>
  </si>
  <si>
    <t>１６年目の欠損金残額</t>
  </si>
  <si>
    <t>１７年目の欠損金残額</t>
  </si>
  <si>
    <t>１８年目の欠損金残額</t>
  </si>
  <si>
    <t>１９年目の欠損金残額</t>
  </si>
  <si>
    <t>２０年目の欠損金残額</t>
  </si>
  <si>
    <t>１年目の欠損金残額－当該年度の所得</t>
  </si>
  <si>
    <t>２年目の欠損金残額－当該年度の所得</t>
  </si>
  <si>
    <t>３年目の欠損金残額－当該年度の所得</t>
  </si>
  <si>
    <t>４年目の欠損金残額－当該年度の所得</t>
  </si>
  <si>
    <t>５年目の欠損金残額－当該年度の所得</t>
  </si>
  <si>
    <t>６年目の欠損金残額－当該年度の所得</t>
  </si>
  <si>
    <t>７年目の欠損金残額－当該年度の所得</t>
  </si>
  <si>
    <t>８年目の欠損金残額－当該年度の所得</t>
  </si>
  <si>
    <t>９年目の欠損金残額－当該年度の所得</t>
  </si>
  <si>
    <t>１０年目の欠損金残額－当該年度の所得</t>
  </si>
  <si>
    <t>１１年目の欠損金残額－当該年度の所得</t>
  </si>
  <si>
    <t>１２年目の欠損金残額－当該年度の所得</t>
  </si>
  <si>
    <t>１３年目の欠損金残額－当該年度の所得</t>
  </si>
  <si>
    <t>１４年目の欠損金残額－当該年度の所得</t>
  </si>
  <si>
    <t>１５年目の欠損金残額－当該年度の所得</t>
  </si>
  <si>
    <t>１６年目の欠損金残額－当該年度の所得</t>
  </si>
  <si>
    <t>１７年目の欠損金残額－当該年度の所得</t>
  </si>
  <si>
    <t>１８年目の欠損金残額－当該年度の所得</t>
  </si>
  <si>
    <t>１９年目の欠損金残額－当該年度の所得</t>
  </si>
  <si>
    <t>(転記)</t>
  </si>
  <si>
    <t>２年目の欠損金残額－当該年度の所得</t>
  </si>
  <si>
    <t>３年目の欠損金残額－当該年度の所得</t>
  </si>
  <si>
    <t>４年目の欠損金残額－当該年度の所得</t>
  </si>
  <si>
    <t>５年目の欠損金残額－当該年度の所得</t>
  </si>
  <si>
    <t>６年目の欠損金残額－当該年度の所得</t>
  </si>
  <si>
    <t>７年目の欠損金残額－当該年度の所得</t>
  </si>
  <si>
    <t>８年目の欠損金残額－当該年度の所得</t>
  </si>
  <si>
    <t>９年目の欠損金残額－当該年度の所得</t>
  </si>
  <si>
    <t>１０年目の欠損金残額－当該年度の所得</t>
  </si>
  <si>
    <t>１１年目の欠損金残額－当該年度の所得</t>
  </si>
  <si>
    <t>１２年目の欠損金残額－当該年度の所得</t>
  </si>
  <si>
    <t>１３年目の欠損金残額－当該年度の所得</t>
  </si>
  <si>
    <t>１４年目の欠損金残額－当該年度の所得</t>
  </si>
  <si>
    <t>１５年目の欠損金残額－当該年度の所得</t>
  </si>
  <si>
    <t>１６年目の欠損金残額－当該年度の所得</t>
  </si>
  <si>
    <t>１７年目の欠損金残額－当該年度の所得</t>
  </si>
  <si>
    <t>１８年目の欠損金残額－当該年度の所得</t>
  </si>
  <si>
    <t>１９年目の欠損金残額－当該年度の所得</t>
  </si>
  <si>
    <t>２０年目の欠損金残額－当該年度の所得</t>
  </si>
  <si>
    <t>※欠損金の繰越は９年間までなので、以降は全て０。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</si>
  <si>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</si>
  <si>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</si>
  <si>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</si>
  <si>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</si>
  <si>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</si>
  <si>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</si>
  <si>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</si>
  <si>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</si>
  <si>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</si>
  <si>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</si>
  <si>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</si>
  <si>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</si>
  <si>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</si>
  <si>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</si>
  <si>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</si>
  <si>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</si>
  <si>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</si>
  <si>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</si>
  <si>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</si>
  <si>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</si>
  <si>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「B　マイナス分の繰越」の自動計算用</t>
  </si>
  <si>
    <t>←B欄合計</t>
  </si>
  <si>
    <t>①売電収入　　　　：　年間売電収入の金額</t>
  </si>
  <si>
    <r>
      <t>・初年度から３年間は再エネ発電設備に係る固定資産税の軽減措置により、「１」で求めた評価額の２／３となる。</t>
    </r>
    <r>
      <rPr>
        <sz val="11"/>
        <color indexed="10"/>
        <rFont val="ＭＳ Ｐゴシック"/>
        <family val="3"/>
      </rPr>
      <t>（ただし、１０ｋＷ未満の太陽光発電を除く。）</t>
    </r>
  </si>
  <si>
    <r>
      <t>・「１」で求めた評価額が１５０万円以下となった場合、非課税となるため、０とする。</t>
    </r>
    <r>
      <rPr>
        <sz val="11"/>
        <color indexed="10"/>
        <rFont val="ＭＳ Ｐゴシック"/>
        <family val="3"/>
      </rPr>
      <t>（ただし、取得価額が３，０００万円以上の場合は取扱が異なるので、要確認。）</t>
    </r>
  </si>
  <si>
    <t>②-1減価償却費　   ：　「１」で求めた減価償却費（耐用年数の期間中のみ）</t>
  </si>
  <si>
    <t>取得価額を耐用年数で割り、減価償却費を求める。（耐用年数期間中、毎年、この金額を損金（経費）とできる。）　</t>
  </si>
  <si>
    <t>当該年度の所得</t>
  </si>
  <si>
    <t>設備廃棄費</t>
  </si>
  <si>
    <t>設計費（調査費含む、税込）</t>
  </si>
  <si>
    <t>系統接続費用（税込）</t>
  </si>
  <si>
    <t>参考２　【法人事業税の計算例】</t>
  </si>
  <si>
    <t>参考３　【法人税（所得等依存分）の計算例】</t>
  </si>
  <si>
    <t>①法人税　　　　　　　　　    　　：　課税対象所得×１５％  ←（年８００万円超等の場合、税率が異なるため、要確認）　</t>
  </si>
  <si>
    <t>※２　法人税の他、法人県民税（法人税割）、法人市町民税（法人税割）を含みます。</t>
  </si>
  <si>
    <t>（別紙１）　事業実施期間収支シミュレーション</t>
  </si>
  <si>
    <t>固定資産税</t>
  </si>
  <si>
    <t>事業開始時の自己資金</t>
  </si>
  <si>
    <t>20年間の累積収支-自己資金</t>
  </si>
  <si>
    <t xml:space="preserve">製品販売収入  </t>
  </si>
  <si>
    <t xml:space="preserve">受入処理費による収入 </t>
  </si>
  <si>
    <t xml:space="preserve"> 副産物販売収入 </t>
  </si>
  <si>
    <t>輸送・保管費</t>
  </si>
  <si>
    <t>原料購入費</t>
  </si>
  <si>
    <t>※　必要に応じ項目を追加、削除して下さい。</t>
  </si>
  <si>
    <t>20年目以降の運営費のための内部留保</t>
  </si>
  <si>
    <t>地域貢献事業費</t>
  </si>
  <si>
    <t>設備導入経費（税込）</t>
  </si>
  <si>
    <t>②法人県民税　　　　　　　　　　：　法人税額（課税対象所得×１５％）×３．２％</t>
  </si>
  <si>
    <t>経年劣化率（％／年）</t>
  </si>
  <si>
    <t>設備利用率（％）</t>
  </si>
  <si>
    <t>土地賃借料、水利使用料</t>
  </si>
  <si>
    <t>維持管理費（メンテナンス費、人件費、電気代等）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</si>
</sst>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&quot;年後&quot;"/>
    <numFmt numFmtId="178" formatCode="mmm\-yyyy"/>
    <numFmt numFmtId="179" formatCode="0_);[Red]\(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%"/>
    <numFmt numFmtId="186" formatCode="#,##0.0;[Red]\-#,##0.0"/>
    <numFmt numFmtId="187" formatCode="#,##0_ "/>
    <numFmt numFmtId="188" formatCode="#,##0;&quot;▲ &quot;#,##0"/>
    <numFmt numFmtId="189" formatCode="General&quot;年目&quot;"/>
    <numFmt numFmtId="190" formatCode="0_ "/>
    <numFmt numFmtId="191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599839985370636"/>
      <name val="ＭＳ Ｐゴシック"/>
      <family val="3"/>
    </font>
    <font>
      <sz val="11"/>
      <color theme="9" tint="0.39998000860214233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830007553100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87" fontId="0" fillId="0" borderId="10" xfId="0" applyNumberForma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38" fontId="0" fillId="0" borderId="0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8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35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0" fillId="34" borderId="0" xfId="0" applyFill="1" applyAlignment="1">
      <alignment vertical="center"/>
    </xf>
    <xf numFmtId="38" fontId="0" fillId="36" borderId="14" xfId="48" applyFont="1" applyFill="1" applyBorder="1" applyAlignment="1">
      <alignment horizontal="right" vertical="center"/>
    </xf>
    <xf numFmtId="38" fontId="0" fillId="36" borderId="15" xfId="48" applyFont="1" applyFill="1" applyBorder="1" applyAlignment="1">
      <alignment horizontal="right" vertical="center"/>
    </xf>
    <xf numFmtId="38" fontId="0" fillId="36" borderId="14" xfId="48" applyFont="1" applyFill="1" applyBorder="1" applyAlignment="1">
      <alignment vertical="center"/>
    </xf>
    <xf numFmtId="38" fontId="0" fillId="36" borderId="15" xfId="48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89" fontId="0" fillId="34" borderId="10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0" fillId="34" borderId="13" xfId="0" applyFill="1" applyBorder="1" applyAlignment="1">
      <alignment vertical="center"/>
    </xf>
    <xf numFmtId="38" fontId="0" fillId="6" borderId="10" xfId="48" applyFill="1" applyBorder="1" applyAlignment="1">
      <alignment vertical="center"/>
    </xf>
    <xf numFmtId="38" fontId="0" fillId="6" borderId="16" xfId="48" applyFill="1" applyBorder="1" applyAlignment="1">
      <alignment vertical="center"/>
    </xf>
    <xf numFmtId="38" fontId="0" fillId="6" borderId="10" xfId="0" applyNumberFormat="1" applyFill="1" applyBorder="1" applyAlignment="1">
      <alignment vertical="center"/>
    </xf>
    <xf numFmtId="38" fontId="0" fillId="6" borderId="16" xfId="0" applyNumberFormat="1" applyFill="1" applyBorder="1" applyAlignment="1">
      <alignment vertical="center"/>
    </xf>
    <xf numFmtId="38" fontId="0" fillId="6" borderId="10" xfId="48" applyNumberFormat="1" applyFill="1" applyBorder="1" applyAlignment="1">
      <alignment vertical="center"/>
    </xf>
    <xf numFmtId="38" fontId="0" fillId="8" borderId="14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6" borderId="10" xfId="48" applyFont="1" applyFill="1" applyBorder="1" applyAlignment="1">
      <alignment vertical="center"/>
    </xf>
    <xf numFmtId="187" fontId="0" fillId="6" borderId="10" xfId="0" applyNumberFormat="1" applyFill="1" applyBorder="1" applyAlignment="1">
      <alignment vertical="center"/>
    </xf>
    <xf numFmtId="38" fontId="0" fillId="36" borderId="10" xfId="0" applyNumberFormat="1" applyFill="1" applyBorder="1" applyAlignment="1">
      <alignment vertical="center"/>
    </xf>
    <xf numFmtId="38" fontId="0" fillId="2" borderId="10" xfId="48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0" fillId="37" borderId="10" xfId="48" applyFont="1" applyFill="1" applyBorder="1" applyAlignment="1">
      <alignment horizontal="right" vertical="center"/>
    </xf>
    <xf numFmtId="38" fontId="0" fillId="37" borderId="16" xfId="48" applyFont="1" applyFill="1" applyBorder="1" applyAlignment="1">
      <alignment horizontal="right" vertical="center"/>
    </xf>
    <xf numFmtId="0" fontId="47" fillId="38" borderId="10" xfId="0" applyFont="1" applyFill="1" applyBorder="1" applyAlignment="1">
      <alignment horizontal="center" vertical="center"/>
    </xf>
    <xf numFmtId="191" fontId="47" fillId="38" borderId="10" xfId="0" applyNumberFormat="1" applyFont="1" applyFill="1" applyBorder="1" applyAlignment="1">
      <alignment horizontal="right" vertical="center" shrinkToFit="1"/>
    </xf>
    <xf numFmtId="191" fontId="48" fillId="13" borderId="10" xfId="0" applyNumberFormat="1" applyFont="1" applyFill="1" applyBorder="1" applyAlignment="1">
      <alignment vertical="center" shrinkToFit="1"/>
    </xf>
    <xf numFmtId="191" fontId="47" fillId="0" borderId="10" xfId="0" applyNumberFormat="1" applyFont="1" applyBorder="1" applyAlignment="1">
      <alignment vertical="center" shrinkToFit="1"/>
    </xf>
    <xf numFmtId="191" fontId="47" fillId="35" borderId="10" xfId="0" applyNumberFormat="1" applyFont="1" applyFill="1" applyBorder="1" applyAlignment="1">
      <alignment vertical="center" shrinkToFit="1"/>
    </xf>
    <xf numFmtId="191" fontId="47" fillId="39" borderId="10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191" fontId="47" fillId="0" borderId="0" xfId="0" applyNumberFormat="1" applyFont="1" applyBorder="1" applyAlignment="1">
      <alignment vertical="center" shrinkToFit="1"/>
    </xf>
    <xf numFmtId="191" fontId="0" fillId="0" borderId="0" xfId="0" applyNumberFormat="1" applyAlignment="1">
      <alignment vertical="center" shrinkToFit="1"/>
    </xf>
    <xf numFmtId="191" fontId="47" fillId="0" borderId="16" xfId="0" applyNumberFormat="1" applyFont="1" applyBorder="1" applyAlignment="1">
      <alignment vertical="center" shrinkToFit="1"/>
    </xf>
    <xf numFmtId="191" fontId="47" fillId="0" borderId="20" xfId="0" applyNumberFormat="1" applyFont="1" applyBorder="1" applyAlignment="1">
      <alignment vertical="center" shrinkToFit="1"/>
    </xf>
    <xf numFmtId="38" fontId="0" fillId="34" borderId="10" xfId="0" applyNumberFormat="1" applyFont="1" applyFill="1" applyBorder="1" applyAlignment="1">
      <alignment vertical="center"/>
    </xf>
    <xf numFmtId="38" fontId="0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38" fontId="8" fillId="34" borderId="0" xfId="0" applyNumberFormat="1" applyFont="1" applyFill="1" applyAlignment="1">
      <alignment vertical="center"/>
    </xf>
    <xf numFmtId="38" fontId="0" fillId="34" borderId="0" xfId="0" applyNumberFormat="1" applyFill="1" applyAlignment="1">
      <alignment vertical="center"/>
    </xf>
    <xf numFmtId="0" fontId="2" fillId="34" borderId="22" xfId="0" applyFont="1" applyFill="1" applyBorder="1" applyAlignment="1">
      <alignment vertical="center"/>
    </xf>
    <xf numFmtId="38" fontId="2" fillId="34" borderId="23" xfId="48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38" fontId="0" fillId="34" borderId="14" xfId="0" applyNumberFormat="1" applyFill="1" applyBorder="1" applyAlignment="1">
      <alignment horizontal="center" vertical="center"/>
    </xf>
    <xf numFmtId="179" fontId="0" fillId="34" borderId="24" xfId="0" applyNumberFormat="1" applyFill="1" applyBorder="1" applyAlignment="1">
      <alignment horizontal="center" vertical="center"/>
    </xf>
    <xf numFmtId="179" fontId="0" fillId="34" borderId="14" xfId="0" applyNumberFormat="1" applyFill="1" applyBorder="1" applyAlignment="1">
      <alignment horizontal="center" vertical="center"/>
    </xf>
    <xf numFmtId="38" fontId="0" fillId="34" borderId="15" xfId="0" applyNumberFormat="1" applyFill="1" applyBorder="1" applyAlignment="1">
      <alignment horizontal="center" vertical="center"/>
    </xf>
    <xf numFmtId="38" fontId="0" fillId="34" borderId="25" xfId="0" applyNumberFormat="1" applyFont="1" applyFill="1" applyBorder="1" applyAlignment="1">
      <alignment horizontal="right" vertical="center"/>
    </xf>
    <xf numFmtId="187" fontId="0" fillId="34" borderId="14" xfId="0" applyNumberFormat="1" applyFont="1" applyFill="1" applyBorder="1" applyAlignment="1">
      <alignment vertical="center"/>
    </xf>
    <xf numFmtId="38" fontId="0" fillId="34" borderId="26" xfId="0" applyNumberFormat="1" applyFont="1" applyFill="1" applyBorder="1" applyAlignment="1">
      <alignment vertical="center"/>
    </xf>
    <xf numFmtId="38" fontId="0" fillId="34" borderId="14" xfId="0" applyNumberFormat="1" applyFont="1" applyFill="1" applyBorder="1" applyAlignment="1">
      <alignment vertical="center"/>
    </xf>
    <xf numFmtId="38" fontId="0" fillId="34" borderId="15" xfId="0" applyNumberFormat="1" applyFont="1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38" fontId="0" fillId="34" borderId="27" xfId="0" applyNumberFormat="1" applyFont="1" applyFill="1" applyBorder="1" applyAlignment="1">
      <alignment vertical="center"/>
    </xf>
    <xf numFmtId="38" fontId="0" fillId="34" borderId="28" xfId="0" applyNumberFormat="1" applyFont="1" applyFill="1" applyBorder="1" applyAlignment="1">
      <alignment horizontal="center" vertical="center"/>
    </xf>
    <xf numFmtId="38" fontId="0" fillId="34" borderId="29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38" fontId="0" fillId="34" borderId="10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38" fontId="0" fillId="34" borderId="12" xfId="0" applyNumberFormat="1" applyFont="1" applyFill="1" applyBorder="1" applyAlignment="1">
      <alignment horizontal="right" vertical="center"/>
    </xf>
    <xf numFmtId="38" fontId="0" fillId="34" borderId="12" xfId="0" applyNumberFormat="1" applyFont="1" applyFill="1" applyBorder="1" applyAlignment="1">
      <alignment vertical="center"/>
    </xf>
    <xf numFmtId="38" fontId="0" fillId="34" borderId="3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38" fontId="0" fillId="34" borderId="31" xfId="0" applyNumberFormat="1" applyFont="1" applyFill="1" applyBorder="1" applyAlignment="1">
      <alignment horizontal="center" vertical="center"/>
    </xf>
    <xf numFmtId="38" fontId="0" fillId="34" borderId="16" xfId="0" applyNumberFormat="1" applyFont="1" applyFill="1" applyBorder="1" applyAlignment="1">
      <alignment vertical="center"/>
    </xf>
    <xf numFmtId="38" fontId="0" fillId="34" borderId="32" xfId="0" applyNumberFormat="1" applyFont="1" applyFill="1" applyBorder="1" applyAlignment="1">
      <alignment horizontal="center" vertical="center"/>
    </xf>
    <xf numFmtId="38" fontId="0" fillId="34" borderId="10" xfId="48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4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38" fontId="0" fillId="34" borderId="24" xfId="0" applyNumberFormat="1" applyFont="1" applyFill="1" applyBorder="1" applyAlignment="1">
      <alignment vertical="center"/>
    </xf>
    <xf numFmtId="38" fontId="0" fillId="34" borderId="34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 shrinkToFit="1"/>
    </xf>
    <xf numFmtId="0" fontId="6" fillId="34" borderId="0" xfId="0" applyFont="1" applyFill="1" applyAlignment="1">
      <alignment vertical="center"/>
    </xf>
    <xf numFmtId="176" fontId="2" fillId="34" borderId="14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180" fontId="2" fillId="34" borderId="14" xfId="0" applyNumberFormat="1" applyFont="1" applyFill="1" applyBorder="1" applyAlignment="1">
      <alignment vertical="center"/>
    </xf>
    <xf numFmtId="180" fontId="2" fillId="34" borderId="15" xfId="0" applyNumberFormat="1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8" xfId="0" applyFill="1" applyBorder="1" applyAlignment="1">
      <alignment vertical="center" textRotation="255"/>
    </xf>
    <xf numFmtId="0" fontId="0" fillId="34" borderId="39" xfId="0" applyFill="1" applyBorder="1" applyAlignment="1">
      <alignment vertical="center" textRotation="255"/>
    </xf>
    <xf numFmtId="0" fontId="0" fillId="34" borderId="40" xfId="0" applyFill="1" applyBorder="1" applyAlignment="1">
      <alignment vertical="center" textRotation="255"/>
    </xf>
    <xf numFmtId="38" fontId="0" fillId="34" borderId="41" xfId="0" applyNumberFormat="1" applyFill="1" applyBorder="1" applyAlignment="1">
      <alignment horizontal="center" vertical="center"/>
    </xf>
    <xf numFmtId="38" fontId="0" fillId="34" borderId="27" xfId="0" applyNumberFormat="1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/>
    </xf>
    <xf numFmtId="0" fontId="0" fillId="34" borderId="43" xfId="0" applyFill="1" applyBorder="1" applyAlignment="1">
      <alignment horizontal="center" vertical="center" textRotation="255"/>
    </xf>
    <xf numFmtId="0" fontId="0" fillId="34" borderId="44" xfId="0" applyFill="1" applyBorder="1" applyAlignment="1">
      <alignment horizontal="center" vertical="center" textRotation="255"/>
    </xf>
    <xf numFmtId="0" fontId="0" fillId="34" borderId="43" xfId="0" applyFill="1" applyBorder="1" applyAlignment="1">
      <alignment vertical="center" textRotation="255"/>
    </xf>
    <xf numFmtId="38" fontId="0" fillId="33" borderId="10" xfId="48" applyFont="1" applyFill="1" applyBorder="1" applyAlignment="1">
      <alignment vertical="center"/>
    </xf>
    <xf numFmtId="0" fontId="0" fillId="0" borderId="0" xfId="0" applyAlignment="1">
      <alignment vertical="center"/>
    </xf>
    <xf numFmtId="176" fontId="2" fillId="34" borderId="25" xfId="0" applyNumberFormat="1" applyFont="1" applyFill="1" applyBorder="1" applyAlignment="1">
      <alignment horizontal="center" vertical="center"/>
    </xf>
    <xf numFmtId="176" fontId="2" fillId="34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9</xdr:row>
      <xdr:rowOff>152400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5905500" y="2933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95250</xdr:colOff>
      <xdr:row>0</xdr:row>
      <xdr:rowOff>38100</xdr:rowOff>
    </xdr:from>
    <xdr:ext cx="9144000" cy="533400"/>
    <xdr:sp>
      <xdr:nvSpPr>
        <xdr:cNvPr id="2" name="Text Box 36"/>
        <xdr:cNvSpPr txBox="1">
          <a:spLocks noChangeArrowheads="1"/>
        </xdr:cNvSpPr>
      </xdr:nvSpPr>
      <xdr:spPr>
        <a:xfrm>
          <a:off x="95250" y="38100"/>
          <a:ext cx="9144000" cy="53340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塗りつぶした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数値は自動計算になっています。その他の数値（赤色の四角囲み内）は直接数値を入力するようになっています。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・黄色で塗りつぶした数値がシート「計算用別紙１」の表中「固定資産税」の行に記入する数値となります。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85725</xdr:rowOff>
    </xdr:from>
    <xdr:ext cx="7534275" cy="619125"/>
    <xdr:sp>
      <xdr:nvSpPr>
        <xdr:cNvPr id="1" name="Text Box 36"/>
        <xdr:cNvSpPr txBox="1">
          <a:spLocks noChangeArrowheads="1"/>
        </xdr:cNvSpPr>
      </xdr:nvSpPr>
      <xdr:spPr>
        <a:xfrm>
          <a:off x="133350" y="85725"/>
          <a:ext cx="7534275" cy="619125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・シート「計算用別紙１」に記載の数値が反映され、全ての数値は自動計算になっています。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黄色で塗りつぶした数値が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「計算用別紙１」の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表中「法人事業税」の行に記入する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数値となります。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34</xdr:row>
      <xdr:rowOff>28575</xdr:rowOff>
    </xdr:from>
    <xdr:to>
      <xdr:col>7</xdr:col>
      <xdr:colOff>552450</xdr:colOff>
      <xdr:row>37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781675" y="8439150"/>
          <a:ext cx="14287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16</xdr:row>
      <xdr:rowOff>209550</xdr:rowOff>
    </xdr:from>
    <xdr:to>
      <xdr:col>14</xdr:col>
      <xdr:colOff>161925</xdr:colOff>
      <xdr:row>18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9077325" y="3981450"/>
          <a:ext cx="1333500" cy="590550"/>
        </a:xfrm>
        <a:prstGeom prst="wedgeRectCallout">
          <a:avLst>
            <a:gd name="adj1" fmla="val -379"/>
            <a:gd name="adj2" fmla="val 10409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欄のマイナスの値と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欄の合計値は同額となる。</a:t>
          </a:r>
        </a:p>
      </xdr:txBody>
    </xdr:sp>
    <xdr:clientData/>
  </xdr:twoCellAnchor>
  <xdr:twoCellAnchor>
    <xdr:from>
      <xdr:col>12</xdr:col>
      <xdr:colOff>104775</xdr:colOff>
      <xdr:row>24</xdr:row>
      <xdr:rowOff>209550</xdr:rowOff>
    </xdr:from>
    <xdr:to>
      <xdr:col>14</xdr:col>
      <xdr:colOff>104775</xdr:colOff>
      <xdr:row>26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9020175" y="5934075"/>
          <a:ext cx="1333500" cy="581025"/>
        </a:xfrm>
        <a:prstGeom prst="wedgeRectCallout">
          <a:avLst>
            <a:gd name="adj1" fmla="val -379"/>
            <a:gd name="adj2" fmla="val 10409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欄のマイナスの値と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欄の合計値は同額となる。</a:t>
          </a:r>
        </a:p>
      </xdr:txBody>
    </xdr:sp>
    <xdr:clientData/>
  </xdr:twoCellAnchor>
  <xdr:oneCellAnchor>
    <xdr:from>
      <xdr:col>7</xdr:col>
      <xdr:colOff>685800</xdr:colOff>
      <xdr:row>34</xdr:row>
      <xdr:rowOff>114300</xdr:rowOff>
    </xdr:from>
    <xdr:ext cx="4581525" cy="619125"/>
    <xdr:sp>
      <xdr:nvSpPr>
        <xdr:cNvPr id="4" name="Text Box 4"/>
        <xdr:cNvSpPr txBox="1">
          <a:spLocks noChangeArrowheads="1"/>
        </xdr:cNvSpPr>
      </xdr:nvSpPr>
      <xdr:spPr>
        <a:xfrm>
          <a:off x="6057900" y="8524875"/>
          <a:ext cx="4581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（資本金１億円超、法人税額２，０００万円超等、法人の規模に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より税率が異なるため、要確認）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（③の税率は市町により異なる場合があるため、要確認）</a:t>
          </a:r>
        </a:p>
      </xdr:txBody>
    </xdr:sp>
    <xdr:clientData/>
  </xdr:oneCellAnchor>
  <xdr:oneCellAnchor>
    <xdr:from>
      <xdr:col>0</xdr:col>
      <xdr:colOff>171450</xdr:colOff>
      <xdr:row>0</xdr:row>
      <xdr:rowOff>57150</xdr:rowOff>
    </xdr:from>
    <xdr:ext cx="8496300" cy="552450"/>
    <xdr:sp>
      <xdr:nvSpPr>
        <xdr:cNvPr id="5" name="Text Box 36"/>
        <xdr:cNvSpPr txBox="1">
          <a:spLocks noChangeArrowheads="1"/>
        </xdr:cNvSpPr>
      </xdr:nvSpPr>
      <xdr:spPr>
        <a:xfrm>
          <a:off x="171450" y="57150"/>
          <a:ext cx="8496300" cy="55245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計算用別紙１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「計算用固定資産税」に記載の数値が反映され、全ての数値は自動計算になっています。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黄色で塗りつぶした数値が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「計算用別紙１」の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表中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法人税（所得等依存分）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」の行に記入する数値となります。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8"/>
  <sheetViews>
    <sheetView tabSelected="1" view="pageBreakPreview" zoomScale="90" zoomScaleNormal="55" zoomScaleSheetLayoutView="90" zoomScalePageLayoutView="0" workbookViewId="0" topLeftCell="A1">
      <selection activeCell="B17" sqref="A17:IV17"/>
    </sheetView>
  </sheetViews>
  <sheetFormatPr defaultColWidth="9.00390625" defaultRowHeight="13.5"/>
  <cols>
    <col min="1" max="1" width="4.125" style="33" customWidth="1"/>
    <col min="2" max="2" width="45.00390625" style="33" customWidth="1"/>
    <col min="3" max="3" width="10.50390625" style="33" customWidth="1"/>
    <col min="4" max="22" width="9.125" style="33" customWidth="1"/>
    <col min="23" max="23" width="9.25390625" style="33" customWidth="1"/>
    <col min="24" max="24" width="10.00390625" style="33" customWidth="1"/>
    <col min="25" max="25" width="2.00390625" style="33" customWidth="1"/>
    <col min="26" max="26" width="10.25390625" style="33" bestFit="1" customWidth="1"/>
    <col min="27" max="16384" width="9.00390625" style="33" customWidth="1"/>
  </cols>
  <sheetData>
    <row r="1" ht="16.5" customHeight="1"/>
    <row r="2" spans="1:23" ht="17.25">
      <c r="A2" s="79" t="s">
        <v>213</v>
      </c>
      <c r="V2" s="128"/>
      <c r="W2" s="128"/>
    </row>
    <row r="3" spans="22:23" ht="14.25" thickBot="1">
      <c r="V3" s="128"/>
      <c r="W3" s="128"/>
    </row>
    <row r="4" spans="2:22" ht="21.75" customHeight="1" thickBot="1">
      <c r="B4" s="80" t="s">
        <v>5</v>
      </c>
      <c r="C4" s="129"/>
      <c r="D4" s="130"/>
      <c r="E4" s="81"/>
      <c r="F4" s="135" t="s">
        <v>12</v>
      </c>
      <c r="G4" s="136"/>
      <c r="H4" s="137"/>
      <c r="I4" s="82"/>
      <c r="J4" s="83"/>
      <c r="K4" s="126" t="s">
        <v>22</v>
      </c>
      <c r="L4" s="127"/>
      <c r="M4" s="127"/>
      <c r="N4" s="133"/>
      <c r="O4" s="82"/>
      <c r="P4" s="84"/>
      <c r="Q4" s="85"/>
      <c r="R4" s="85"/>
      <c r="S4" s="85"/>
      <c r="T4" s="85"/>
      <c r="U4" s="85"/>
      <c r="V4" s="85"/>
    </row>
    <row r="5" spans="2:22" ht="21.75" customHeight="1" thickBot="1">
      <c r="B5" s="86" t="s">
        <v>6</v>
      </c>
      <c r="C5" s="131"/>
      <c r="D5" s="132"/>
      <c r="E5" s="81"/>
      <c r="F5" s="126" t="s">
        <v>11</v>
      </c>
      <c r="G5" s="127"/>
      <c r="H5" s="127"/>
      <c r="I5" s="82"/>
      <c r="J5" s="83"/>
      <c r="K5" s="126" t="s">
        <v>23</v>
      </c>
      <c r="L5" s="127"/>
      <c r="M5" s="127"/>
      <c r="N5" s="134"/>
      <c r="O5" s="87"/>
      <c r="P5" s="84"/>
      <c r="Q5" s="85"/>
      <c r="R5" s="85"/>
      <c r="S5" s="85"/>
      <c r="T5" s="85"/>
      <c r="U5" s="85"/>
      <c r="V5" s="85"/>
    </row>
    <row r="6" spans="2:19" ht="21.75" customHeight="1" thickBot="1">
      <c r="B6" s="86" t="s">
        <v>228</v>
      </c>
      <c r="C6" s="154"/>
      <c r="D6" s="15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2:24" ht="21.75" customHeight="1" thickBot="1">
      <c r="B7" s="86" t="s">
        <v>227</v>
      </c>
      <c r="C7" s="124"/>
      <c r="D7" s="125"/>
      <c r="E7" s="88"/>
      <c r="M7" s="85"/>
      <c r="N7" s="85"/>
      <c r="O7" s="85"/>
      <c r="P7" s="85"/>
      <c r="Q7" s="85"/>
      <c r="R7" s="85"/>
      <c r="S7" s="85"/>
      <c r="T7" s="85"/>
      <c r="U7" s="85"/>
      <c r="V7" s="85"/>
      <c r="X7" s="85"/>
    </row>
    <row r="8" spans="6:22" ht="21.75" customHeight="1">
      <c r="F8" s="85"/>
      <c r="H8" s="85"/>
      <c r="V8" s="85"/>
    </row>
    <row r="9" ht="19.5" customHeight="1" thickBot="1">
      <c r="X9" s="33" t="s">
        <v>0</v>
      </c>
    </row>
    <row r="10" spans="1:24" s="23" customFormat="1" ht="25.5" customHeight="1" thickBot="1">
      <c r="A10" s="139" t="s">
        <v>14</v>
      </c>
      <c r="B10" s="140"/>
      <c r="C10" s="89" t="s">
        <v>17</v>
      </c>
      <c r="D10" s="90">
        <v>1</v>
      </c>
      <c r="E10" s="91">
        <v>2</v>
      </c>
      <c r="F10" s="89">
        <v>3</v>
      </c>
      <c r="G10" s="89">
        <v>4</v>
      </c>
      <c r="H10" s="89">
        <v>5</v>
      </c>
      <c r="I10" s="89">
        <v>6</v>
      </c>
      <c r="J10" s="89">
        <v>7</v>
      </c>
      <c r="K10" s="89">
        <v>8</v>
      </c>
      <c r="L10" s="89">
        <v>9</v>
      </c>
      <c r="M10" s="89">
        <v>10</v>
      </c>
      <c r="N10" s="89">
        <v>11</v>
      </c>
      <c r="O10" s="89">
        <v>12</v>
      </c>
      <c r="P10" s="89">
        <v>13</v>
      </c>
      <c r="Q10" s="89">
        <v>14</v>
      </c>
      <c r="R10" s="89">
        <v>15</v>
      </c>
      <c r="S10" s="89">
        <v>16</v>
      </c>
      <c r="T10" s="89">
        <v>17</v>
      </c>
      <c r="U10" s="89">
        <v>18</v>
      </c>
      <c r="V10" s="89">
        <v>19</v>
      </c>
      <c r="W10" s="89">
        <v>20</v>
      </c>
      <c r="X10" s="92" t="s">
        <v>16</v>
      </c>
    </row>
    <row r="11" spans="1:24" s="23" customFormat="1" ht="26.25" customHeight="1" thickBot="1">
      <c r="A11" s="139" t="s">
        <v>13</v>
      </c>
      <c r="B11" s="140"/>
      <c r="C11" s="93"/>
      <c r="D11" s="94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</row>
    <row r="12" spans="1:24" ht="26.25" customHeight="1">
      <c r="A12" s="148" t="s">
        <v>19</v>
      </c>
      <c r="B12" s="98" t="s">
        <v>7</v>
      </c>
      <c r="C12" s="99"/>
      <c r="D12" s="7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</row>
    <row r="13" spans="1:24" ht="26.25" customHeight="1">
      <c r="A13" s="149"/>
      <c r="B13" s="39" t="s">
        <v>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101"/>
    </row>
    <row r="14" spans="1:24" s="23" customFormat="1" ht="26.25" customHeight="1">
      <c r="A14" s="149"/>
      <c r="B14" s="102" t="s">
        <v>20</v>
      </c>
      <c r="C14" s="103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101"/>
    </row>
    <row r="15" spans="1:24" s="23" customFormat="1" ht="26.25" customHeight="1" thickBot="1">
      <c r="A15" s="150"/>
      <c r="B15" s="104" t="s">
        <v>24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</row>
    <row r="16" spans="1:24" ht="26.25" customHeight="1">
      <c r="A16" s="151" t="s">
        <v>1</v>
      </c>
      <c r="B16" s="108" t="s">
        <v>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109"/>
    </row>
    <row r="17" spans="1:24" ht="26.25" customHeight="1">
      <c r="A17" s="151"/>
      <c r="B17" s="121" t="s">
        <v>217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101"/>
    </row>
    <row r="18" spans="1:24" ht="26.25" customHeight="1">
      <c r="A18" s="151"/>
      <c r="B18" s="121" t="s">
        <v>219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101"/>
    </row>
    <row r="19" spans="1:24" ht="26.25" customHeight="1">
      <c r="A19" s="151"/>
      <c r="B19" s="121" t="s">
        <v>218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101"/>
    </row>
    <row r="20" spans="1:24" ht="26.25" customHeight="1" thickBot="1">
      <c r="A20" s="151"/>
      <c r="B20" s="40" t="s">
        <v>25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</row>
    <row r="21" spans="1:24" ht="26.25" customHeight="1" thickBot="1">
      <c r="A21" s="138" t="s">
        <v>113</v>
      </c>
      <c r="B21" s="13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</row>
    <row r="22" spans="1:24" ht="26.25" customHeight="1" thickBot="1">
      <c r="A22" s="138" t="s">
        <v>18</v>
      </c>
      <c r="B22" s="134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</row>
    <row r="23" spans="1:24" ht="26.25" customHeight="1">
      <c r="A23" s="141" t="s">
        <v>4</v>
      </c>
      <c r="B23" s="108" t="s">
        <v>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9"/>
    </row>
    <row r="24" spans="1:24" ht="26.25" customHeight="1">
      <c r="A24" s="142"/>
      <c r="B24" s="39" t="s">
        <v>10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01"/>
    </row>
    <row r="25" spans="1:24" ht="26.25" customHeight="1">
      <c r="A25" s="142"/>
      <c r="B25" s="39" t="s">
        <v>207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101"/>
    </row>
    <row r="26" spans="1:24" ht="26.25" customHeight="1">
      <c r="A26" s="142"/>
      <c r="B26" s="39" t="s">
        <v>225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01"/>
    </row>
    <row r="27" spans="1:26" ht="26.25" customHeight="1">
      <c r="A27" s="142"/>
      <c r="B27" s="39" t="s">
        <v>208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101"/>
      <c r="Z27" s="85"/>
    </row>
    <row r="28" spans="1:24" ht="26.25" customHeight="1">
      <c r="A28" s="142"/>
      <c r="B28" s="39" t="s">
        <v>15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101"/>
    </row>
    <row r="29" spans="1:24" ht="26.25" customHeight="1">
      <c r="A29" s="142"/>
      <c r="B29" s="113" t="s">
        <v>21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101"/>
    </row>
    <row r="30" spans="1:24" ht="26.25" customHeight="1">
      <c r="A30" s="142"/>
      <c r="B30" s="113" t="s">
        <v>230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101"/>
    </row>
    <row r="31" spans="1:24" ht="26.25" customHeight="1">
      <c r="A31" s="142"/>
      <c r="B31" s="113" t="s">
        <v>229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101"/>
    </row>
    <row r="32" spans="1:24" ht="26.25" customHeight="1">
      <c r="A32" s="142"/>
      <c r="B32" s="122" t="s">
        <v>221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101"/>
    </row>
    <row r="33" spans="1:24" ht="26.25" customHeight="1">
      <c r="A33" s="142"/>
      <c r="B33" s="122" t="s">
        <v>220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101"/>
    </row>
    <row r="34" spans="1:24" ht="26.25" customHeight="1">
      <c r="A34" s="142"/>
      <c r="B34" s="39" t="s">
        <v>214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101"/>
    </row>
    <row r="35" spans="1:24" ht="26.25" customHeight="1">
      <c r="A35" s="142"/>
      <c r="B35" s="39" t="s">
        <v>27</v>
      </c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1"/>
    </row>
    <row r="36" spans="1:24" ht="26.25" customHeight="1">
      <c r="A36" s="142"/>
      <c r="B36" s="39" t="s">
        <v>28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01"/>
    </row>
    <row r="37" spans="1:24" ht="26.25" customHeight="1">
      <c r="A37" s="142"/>
      <c r="B37" s="39" t="s">
        <v>31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01"/>
    </row>
    <row r="38" spans="1:24" ht="26.25" customHeight="1">
      <c r="A38" s="142"/>
      <c r="B38" s="39" t="s">
        <v>206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101"/>
    </row>
    <row r="39" spans="1:24" ht="26.25" customHeight="1">
      <c r="A39" s="142"/>
      <c r="B39" s="39" t="s">
        <v>224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01"/>
    </row>
    <row r="40" spans="1:24" ht="26.25" customHeight="1">
      <c r="A40" s="142"/>
      <c r="B40" s="39" t="s">
        <v>223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101"/>
    </row>
    <row r="41" spans="1:24" ht="26.25" customHeight="1">
      <c r="A41" s="142"/>
      <c r="B41" s="39" t="s">
        <v>26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101"/>
    </row>
    <row r="42" spans="1:26" ht="26.25" customHeight="1" thickBot="1">
      <c r="A42" s="143"/>
      <c r="B42" s="40" t="s">
        <v>3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85"/>
      <c r="Z42" s="85"/>
    </row>
    <row r="43" spans="1:25" ht="26.25" customHeight="1" thickBot="1">
      <c r="A43" s="48" t="s">
        <v>114</v>
      </c>
      <c r="B43" s="114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7"/>
      <c r="Y43" s="85"/>
    </row>
    <row r="44" spans="1:24" ht="26.25" customHeight="1" thickBot="1">
      <c r="A44" s="115" t="s">
        <v>115</v>
      </c>
      <c r="B44" s="48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117"/>
      <c r="V44" s="117"/>
      <c r="W44" s="117"/>
      <c r="X44" s="118"/>
    </row>
    <row r="45" spans="2:24" ht="13.5">
      <c r="B45" s="116" t="s">
        <v>29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144" t="s">
        <v>215</v>
      </c>
      <c r="V45" s="145"/>
      <c r="W45" s="145"/>
      <c r="X45" s="119"/>
    </row>
    <row r="46" spans="2:24" ht="17.25" customHeight="1" thickBot="1">
      <c r="B46" s="116" t="s">
        <v>212</v>
      </c>
      <c r="Q46" s="24"/>
      <c r="R46" s="83"/>
      <c r="U46" s="146" t="s">
        <v>216</v>
      </c>
      <c r="V46" s="147"/>
      <c r="W46" s="147"/>
      <c r="X46" s="120"/>
    </row>
    <row r="47" spans="2:17" ht="16.5" customHeight="1">
      <c r="B47" s="116" t="s">
        <v>30</v>
      </c>
      <c r="Q47" s="24"/>
    </row>
    <row r="48" spans="2:18" ht="13.5">
      <c r="B48" s="123" t="s">
        <v>222</v>
      </c>
      <c r="Q48" s="24"/>
      <c r="R48" s="85"/>
    </row>
  </sheetData>
  <sheetProtection/>
  <mergeCells count="18">
    <mergeCell ref="A22:B22"/>
    <mergeCell ref="A10:B10"/>
    <mergeCell ref="A23:A42"/>
    <mergeCell ref="U45:W45"/>
    <mergeCell ref="U46:W46"/>
    <mergeCell ref="A12:A15"/>
    <mergeCell ref="A16:A20"/>
    <mergeCell ref="A21:B21"/>
    <mergeCell ref="A11:B11"/>
    <mergeCell ref="C7:D7"/>
    <mergeCell ref="F5:H5"/>
    <mergeCell ref="V2:W3"/>
    <mergeCell ref="C4:D4"/>
    <mergeCell ref="C5:D5"/>
    <mergeCell ref="C6:D6"/>
    <mergeCell ref="K4:N4"/>
    <mergeCell ref="K5:N5"/>
    <mergeCell ref="F4:H4"/>
  </mergeCells>
  <printOptions horizontalCentered="1" verticalCentered="1"/>
  <pageMargins left="0" right="0" top="0" bottom="0" header="0" footer="0"/>
  <pageSetup blackAndWhite="1" fitToWidth="0" fitToHeight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2.875" style="0" customWidth="1"/>
    <col min="2" max="2" width="20.625" style="0" customWidth="1"/>
    <col min="3" max="12" width="9.50390625" style="0" customWidth="1"/>
    <col min="13" max="13" width="16.50390625" style="0" customWidth="1"/>
    <col min="14" max="22" width="9.50390625" style="0" customWidth="1"/>
  </cols>
  <sheetData>
    <row r="1" ht="56.25" customHeight="1"/>
    <row r="2" s="18" customFormat="1" ht="22.5" customHeight="1">
      <c r="A2" s="18" t="s">
        <v>117</v>
      </c>
    </row>
    <row r="3" s="18" customFormat="1" ht="22.5" customHeight="1">
      <c r="B3" s="63" t="s">
        <v>95</v>
      </c>
    </row>
    <row r="4" spans="1:2" ht="11.25" customHeight="1">
      <c r="A4" s="7"/>
      <c r="B4" s="7"/>
    </row>
    <row r="5" ht="23.25" customHeight="1" thickBot="1">
      <c r="B5" t="s">
        <v>89</v>
      </c>
    </row>
    <row r="6" spans="2:4" ht="20.25" customHeight="1" thickBot="1">
      <c r="B6" s="55" t="s">
        <v>35</v>
      </c>
      <c r="C6" s="56"/>
      <c r="D6" s="9"/>
    </row>
    <row r="7" spans="2:5" ht="20.25" customHeight="1" thickBot="1">
      <c r="B7" s="55" t="s">
        <v>33</v>
      </c>
      <c r="C7" s="57"/>
      <c r="D7" s="9" t="s">
        <v>41</v>
      </c>
      <c r="E7" t="s">
        <v>64</v>
      </c>
    </row>
    <row r="8" spans="2:5" ht="22.5" customHeight="1" thickBot="1">
      <c r="B8" s="55" t="s">
        <v>32</v>
      </c>
      <c r="C8" s="58"/>
      <c r="D8" s="9" t="s">
        <v>41</v>
      </c>
      <c r="E8" t="s">
        <v>87</v>
      </c>
    </row>
    <row r="9" spans="2:3" ht="20.25" customHeight="1" thickBot="1">
      <c r="B9" s="55" t="s">
        <v>34</v>
      </c>
      <c r="C9" s="58"/>
    </row>
    <row r="10" ht="15.75" customHeight="1"/>
    <row r="11" ht="2.25" customHeight="1"/>
    <row r="12" ht="19.5" customHeight="1">
      <c r="B12" t="s">
        <v>68</v>
      </c>
    </row>
    <row r="13" ht="19.5" customHeight="1">
      <c r="B13" t="s">
        <v>92</v>
      </c>
    </row>
    <row r="14" spans="2:7" ht="19.5" customHeight="1">
      <c r="B14" t="s">
        <v>39</v>
      </c>
      <c r="C14" t="s">
        <v>36</v>
      </c>
      <c r="F14" s="9" t="s">
        <v>41</v>
      </c>
      <c r="G14" t="s">
        <v>40</v>
      </c>
    </row>
    <row r="15" spans="2:3" ht="19.5" customHeight="1">
      <c r="B15" t="s">
        <v>38</v>
      </c>
      <c r="C15" t="s">
        <v>37</v>
      </c>
    </row>
    <row r="16" spans="2:12" s="2" customFormat="1" ht="19.5" customHeight="1">
      <c r="B16" s="10" t="s">
        <v>69</v>
      </c>
      <c r="C16" s="10" t="s">
        <v>42</v>
      </c>
      <c r="D16" s="10" t="s">
        <v>43</v>
      </c>
      <c r="E16" s="10" t="s">
        <v>44</v>
      </c>
      <c r="F16" s="10" t="s">
        <v>45</v>
      </c>
      <c r="G16" s="10" t="s">
        <v>46</v>
      </c>
      <c r="H16" s="10" t="s">
        <v>47</v>
      </c>
      <c r="I16" s="10" t="s">
        <v>48</v>
      </c>
      <c r="J16" s="10" t="s">
        <v>49</v>
      </c>
      <c r="K16" s="10" t="s">
        <v>50</v>
      </c>
      <c r="L16" s="10" t="s">
        <v>51</v>
      </c>
    </row>
    <row r="17" spans="2:12" ht="18.75" customHeight="1">
      <c r="B17" s="11" t="s">
        <v>67</v>
      </c>
      <c r="C17" s="59">
        <f>ROUNDUP(C6*(1-C8*0.5),0)</f>
        <v>0</v>
      </c>
      <c r="D17" s="60">
        <f>ROUNDUP(C17*(1-$C$8),0)</f>
        <v>0</v>
      </c>
      <c r="E17" s="60">
        <f>ROUNDUP(D17*(1-$C$8),0)</f>
        <v>0</v>
      </c>
      <c r="F17" s="60">
        <f aca="true" t="shared" si="0" ref="F17:L17">ROUNDUP(E17*(1-$C$8),0)</f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</row>
    <row r="18" spans="2:12" ht="2.25" customHeight="1">
      <c r="B18" s="11"/>
      <c r="C18" s="3"/>
      <c r="D18" s="8"/>
      <c r="E18" s="8"/>
      <c r="F18" s="8"/>
      <c r="G18" s="8"/>
      <c r="H18" s="8"/>
      <c r="I18" s="8"/>
      <c r="J18" s="8"/>
      <c r="K18" s="8"/>
      <c r="L18" s="8"/>
    </row>
    <row r="19" spans="2:22" ht="18.75" customHeight="1">
      <c r="B19" s="10" t="s">
        <v>70</v>
      </c>
      <c r="C19" s="10" t="s">
        <v>52</v>
      </c>
      <c r="D19" s="10" t="s">
        <v>53</v>
      </c>
      <c r="E19" s="10" t="s">
        <v>54</v>
      </c>
      <c r="F19" s="10" t="s">
        <v>55</v>
      </c>
      <c r="G19" s="10" t="s">
        <v>56</v>
      </c>
      <c r="H19" s="10" t="s">
        <v>57</v>
      </c>
      <c r="I19" s="10" t="s">
        <v>58</v>
      </c>
      <c r="J19" s="10" t="s">
        <v>59</v>
      </c>
      <c r="K19" s="10" t="s">
        <v>60</v>
      </c>
      <c r="L19" s="10" t="s">
        <v>61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2" ht="18.75" customHeight="1">
      <c r="B20" s="11" t="s">
        <v>67</v>
      </c>
      <c r="C20" s="60">
        <f>ROUNDUP(L17*(1-$C$8),0)</f>
        <v>0</v>
      </c>
      <c r="D20" s="60">
        <f aca="true" t="shared" si="1" ref="D20:L20">ROUNDUP(C20*(1-$C$8),0)</f>
        <v>0</v>
      </c>
      <c r="E20" s="60">
        <f t="shared" si="1"/>
        <v>0</v>
      </c>
      <c r="F20" s="60">
        <f t="shared" si="1"/>
        <v>0</v>
      </c>
      <c r="G20" s="60">
        <f t="shared" si="1"/>
        <v>0</v>
      </c>
      <c r="H20" s="60">
        <f t="shared" si="1"/>
        <v>0</v>
      </c>
      <c r="I20" s="60">
        <f t="shared" si="1"/>
        <v>0</v>
      </c>
      <c r="J20" s="60">
        <f t="shared" si="1"/>
        <v>0</v>
      </c>
      <c r="K20" s="60">
        <f t="shared" si="1"/>
        <v>0</v>
      </c>
      <c r="L20" s="60">
        <f t="shared" si="1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2:22" ht="14.25" customHeight="1"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ht="22.5" customHeight="1">
      <c r="B22" t="s">
        <v>66</v>
      </c>
    </row>
    <row r="23" ht="18" customHeight="1">
      <c r="B23" s="20" t="s">
        <v>93</v>
      </c>
    </row>
    <row r="24" ht="18" customHeight="1">
      <c r="B24" t="s">
        <v>201</v>
      </c>
    </row>
    <row r="25" ht="18" customHeight="1">
      <c r="B25" t="s">
        <v>202</v>
      </c>
    </row>
    <row r="26" ht="18" customHeight="1">
      <c r="B26" t="s">
        <v>63</v>
      </c>
    </row>
    <row r="27" spans="2:12" s="2" customFormat="1" ht="19.5" customHeight="1">
      <c r="B27" s="10" t="s">
        <v>69</v>
      </c>
      <c r="C27" s="10" t="s">
        <v>42</v>
      </c>
      <c r="D27" s="10" t="s">
        <v>43</v>
      </c>
      <c r="E27" s="10" t="s">
        <v>44</v>
      </c>
      <c r="F27" s="10" t="s">
        <v>45</v>
      </c>
      <c r="G27" s="10" t="s">
        <v>46</v>
      </c>
      <c r="H27" s="10" t="s">
        <v>47</v>
      </c>
      <c r="I27" s="10" t="s">
        <v>48</v>
      </c>
      <c r="J27" s="10" t="s">
        <v>49</v>
      </c>
      <c r="K27" s="10" t="s">
        <v>50</v>
      </c>
      <c r="L27" s="10" t="s">
        <v>51</v>
      </c>
    </row>
    <row r="28" spans="2:12" ht="18.75" customHeight="1">
      <c r="B28" s="11" t="s">
        <v>62</v>
      </c>
      <c r="C28" s="51">
        <f>IF(C17&gt;150000,ROUNDDOWN(C17*2/3/1000,0)*1000,0)</f>
        <v>0</v>
      </c>
      <c r="D28" s="51">
        <f>IF(D17&gt;150000,ROUNDDOWN(D17*2/3/1000,0)*1000,0)</f>
        <v>0</v>
      </c>
      <c r="E28" s="51">
        <f>IF(E17&gt;150000,ROUNDDOWN(E17*2/3/1000,0)*1000,0)</f>
        <v>0</v>
      </c>
      <c r="F28" s="51">
        <f aca="true" t="shared" si="2" ref="F28:L28">IF(F17&gt;1500000,ROUNDDOWN(F17/1000,0)*1000,0)</f>
        <v>0</v>
      </c>
      <c r="G28" s="51">
        <f t="shared" si="2"/>
        <v>0</v>
      </c>
      <c r="H28" s="51">
        <f t="shared" si="2"/>
        <v>0</v>
      </c>
      <c r="I28" s="51">
        <f t="shared" si="2"/>
        <v>0</v>
      </c>
      <c r="J28" s="51">
        <f t="shared" si="2"/>
        <v>0</v>
      </c>
      <c r="K28" s="51">
        <f t="shared" si="2"/>
        <v>0</v>
      </c>
      <c r="L28" s="51">
        <f t="shared" si="2"/>
        <v>0</v>
      </c>
    </row>
    <row r="29" spans="2:12" ht="2.25" customHeight="1"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22" ht="18.75" customHeight="1">
      <c r="B30" s="10" t="s">
        <v>70</v>
      </c>
      <c r="C30" s="10" t="s">
        <v>52</v>
      </c>
      <c r="D30" s="10" t="s">
        <v>53</v>
      </c>
      <c r="E30" s="10" t="s">
        <v>54</v>
      </c>
      <c r="F30" s="10" t="s">
        <v>55</v>
      </c>
      <c r="G30" s="10" t="s">
        <v>56</v>
      </c>
      <c r="H30" s="10" t="s">
        <v>57</v>
      </c>
      <c r="I30" s="10" t="s">
        <v>58</v>
      </c>
      <c r="J30" s="10" t="s">
        <v>59</v>
      </c>
      <c r="K30" s="10" t="s">
        <v>60</v>
      </c>
      <c r="L30" s="10" t="s">
        <v>61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2:22" ht="18.75" customHeight="1">
      <c r="B31" s="11" t="s">
        <v>62</v>
      </c>
      <c r="C31" s="51">
        <f>IF(C20&gt;1500000,ROUNDDOWN(C20/1000,0)*1000,0)</f>
        <v>0</v>
      </c>
      <c r="D31" s="51">
        <f aca="true" t="shared" si="3" ref="D31:L31">IF(D20&gt;1500000,ROUNDDOWN(D20/1000,0)*1000,0)</f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8" customHeight="1"/>
    <row r="33" ht="20.25" customHeight="1">
      <c r="B33" t="s">
        <v>65</v>
      </c>
    </row>
    <row r="34" ht="18.75" customHeight="1">
      <c r="B34" t="s">
        <v>94</v>
      </c>
    </row>
    <row r="35" spans="2:12" s="2" customFormat="1" ht="18" customHeight="1">
      <c r="B35" s="10" t="s">
        <v>69</v>
      </c>
      <c r="C35" s="10" t="s">
        <v>42</v>
      </c>
      <c r="D35" s="10" t="s">
        <v>43</v>
      </c>
      <c r="E35" s="10" t="s">
        <v>44</v>
      </c>
      <c r="F35" s="10" t="s">
        <v>45</v>
      </c>
      <c r="G35" s="10" t="s">
        <v>46</v>
      </c>
      <c r="H35" s="10" t="s">
        <v>47</v>
      </c>
      <c r="I35" s="10" t="s">
        <v>48</v>
      </c>
      <c r="J35" s="10" t="s">
        <v>49</v>
      </c>
      <c r="K35" s="10" t="s">
        <v>50</v>
      </c>
      <c r="L35" s="10" t="s">
        <v>51</v>
      </c>
    </row>
    <row r="36" spans="2:12" ht="18" customHeight="1">
      <c r="B36" s="11" t="s">
        <v>86</v>
      </c>
      <c r="C36" s="61">
        <f>ROUNDDOWN(C28*0.014/100,0)*100</f>
        <v>0</v>
      </c>
      <c r="D36" s="61">
        <f aca="true" t="shared" si="4" ref="D36:L36">ROUNDDOWN(D28*0.014/100,0)*100</f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</row>
    <row r="37" spans="2:12" ht="2.25" customHeight="1"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8" customHeight="1">
      <c r="B38" s="10" t="s">
        <v>70</v>
      </c>
      <c r="C38" s="10" t="s">
        <v>52</v>
      </c>
      <c r="D38" s="10" t="s">
        <v>53</v>
      </c>
      <c r="E38" s="10" t="s">
        <v>54</v>
      </c>
      <c r="F38" s="10" t="s">
        <v>55</v>
      </c>
      <c r="G38" s="10" t="s">
        <v>56</v>
      </c>
      <c r="H38" s="10" t="s">
        <v>57</v>
      </c>
      <c r="I38" s="10" t="s">
        <v>58</v>
      </c>
      <c r="J38" s="10" t="s">
        <v>59</v>
      </c>
      <c r="K38" s="10" t="s">
        <v>60</v>
      </c>
      <c r="L38" s="10" t="s">
        <v>61</v>
      </c>
    </row>
    <row r="39" spans="2:12" ht="18" customHeight="1">
      <c r="B39" s="11" t="s">
        <v>86</v>
      </c>
      <c r="C39" s="61">
        <f aca="true" t="shared" si="5" ref="C39:L39">ROUNDDOWN(C31*0.014/100,0)*100</f>
        <v>0</v>
      </c>
      <c r="D39" s="61">
        <f t="shared" si="5"/>
        <v>0</v>
      </c>
      <c r="E39" s="61">
        <f t="shared" si="5"/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</row>
  </sheetData>
  <sheetProtection/>
  <printOptions horizontalCentered="1" verticalCentered="1"/>
  <pageMargins left="0" right="0" top="0" bottom="0" header="0" footer="0"/>
  <pageSetup blackAndWhite="1" fitToWidth="0" fitToHeight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3.25390625" style="0" customWidth="1"/>
    <col min="2" max="2" width="19.00390625" style="0" customWidth="1"/>
    <col min="3" max="3" width="10.25390625" style="0" bestFit="1" customWidth="1"/>
    <col min="4" max="9" width="9.25390625" style="0" bestFit="1" customWidth="1"/>
    <col min="10" max="12" width="9.125" style="0" bestFit="1" customWidth="1"/>
    <col min="13" max="13" width="9.25390625" style="0" bestFit="1" customWidth="1"/>
    <col min="14" max="14" width="15.875" style="0" customWidth="1"/>
  </cols>
  <sheetData>
    <row r="1" ht="56.25" customHeight="1"/>
    <row r="2" ht="5.25" customHeight="1"/>
    <row r="3" spans="1:3" s="18" customFormat="1" ht="28.5" customHeight="1">
      <c r="A3" s="18" t="s">
        <v>209</v>
      </c>
      <c r="C3" s="19"/>
    </row>
    <row r="4" s="18" customFormat="1" ht="18.75" customHeight="1">
      <c r="B4" s="63" t="s">
        <v>88</v>
      </c>
    </row>
    <row r="5" ht="18.75" customHeight="1">
      <c r="B5" s="7"/>
    </row>
    <row r="6" ht="20.25" customHeight="1">
      <c r="B6" t="s">
        <v>90</v>
      </c>
    </row>
    <row r="7" spans="2:9" ht="21">
      <c r="B7" t="s">
        <v>75</v>
      </c>
      <c r="I7" s="9"/>
    </row>
    <row r="8" ht="21" customHeight="1">
      <c r="B8" t="s">
        <v>76</v>
      </c>
    </row>
    <row r="9" ht="19.5" customHeight="1">
      <c r="B9" t="s">
        <v>106</v>
      </c>
    </row>
    <row r="10" spans="2:12" ht="21.75" customHeight="1">
      <c r="B10" s="10" t="s">
        <v>69</v>
      </c>
      <c r="C10" s="10" t="s">
        <v>42</v>
      </c>
      <c r="D10" s="10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10" t="s">
        <v>50</v>
      </c>
      <c r="L10" s="10" t="s">
        <v>51</v>
      </c>
    </row>
    <row r="11" spans="2:12" ht="21.75" customHeight="1">
      <c r="B11" s="4" t="s">
        <v>71</v>
      </c>
      <c r="C11" s="62">
        <f>ROUNDDOWN(ROUNDDOWN('計算用別紙１'!D11*'計算用別紙１'!$I$4/1000,0)*1000*0.9/100/100,0)*100</f>
        <v>0</v>
      </c>
      <c r="D11" s="62">
        <f>ROUNDDOWN(ROUNDDOWN('計算用別紙１'!E11*'計算用別紙１'!$I$4/1000,0)*1000*0.9/100/100,0)*100</f>
        <v>0</v>
      </c>
      <c r="E11" s="62">
        <f>ROUNDDOWN(ROUNDDOWN('計算用別紙１'!F11*'計算用別紙１'!$I$4/1000,0)*1000*0.9/100/100,0)*100</f>
        <v>0</v>
      </c>
      <c r="F11" s="62">
        <f>ROUNDDOWN(ROUNDDOWN('計算用別紙１'!G11*'計算用別紙１'!$I$4/1000,0)*1000*0.9/100/100,0)*100</f>
        <v>0</v>
      </c>
      <c r="G11" s="62">
        <f>ROUNDDOWN(ROUNDDOWN('計算用別紙１'!H11*'計算用別紙１'!$I$4/1000,0)*1000*0.9/100/100,0)*100</f>
        <v>0</v>
      </c>
      <c r="H11" s="62">
        <f>ROUNDDOWN(ROUNDDOWN('計算用別紙１'!I11*'計算用別紙１'!$I$4/1000,0)*1000*0.9/100/100,0)*100</f>
        <v>0</v>
      </c>
      <c r="I11" s="62">
        <f>ROUNDDOWN(ROUNDDOWN('計算用別紙１'!J11*'計算用別紙１'!$I$4/1000,0)*1000*0.9/100/100,0)*100</f>
        <v>0</v>
      </c>
      <c r="J11" s="62">
        <f>ROUNDDOWN(ROUNDDOWN('計算用別紙１'!K11*'計算用別紙１'!$I$4/1000,0)*1000*0.9/100/100,0)*100</f>
        <v>0</v>
      </c>
      <c r="K11" s="62">
        <f>ROUNDDOWN(ROUNDDOWN('計算用別紙１'!L11*'計算用別紙１'!$I$4/1000,0)*1000*0.9/100/100,0)*100</f>
        <v>0</v>
      </c>
      <c r="L11" s="62">
        <f>ROUNDDOWN(ROUNDDOWN('計算用別紙１'!M11*'計算用別紙１'!$I$4/1000,0)*1000*0.9/100/100,0)*100</f>
        <v>0</v>
      </c>
    </row>
    <row r="12" spans="2:12" ht="21.75" customHeight="1" thickBot="1">
      <c r="B12" s="6" t="s">
        <v>73</v>
      </c>
      <c r="C12" s="62">
        <f>ROUNDDOWN(C11*0.432/100,0)*100</f>
        <v>0</v>
      </c>
      <c r="D12" s="62">
        <f aca="true" t="shared" si="0" ref="D12:L12">ROUNDDOWN(D11*0.432/100,0)*100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2">
        <f t="shared" si="0"/>
        <v>0</v>
      </c>
    </row>
    <row r="13" spans="2:12" ht="21.75" customHeight="1" thickBot="1">
      <c r="B13" s="15" t="s">
        <v>72</v>
      </c>
      <c r="C13" s="36">
        <f>C11+C12</f>
        <v>0</v>
      </c>
      <c r="D13" s="36">
        <f aca="true" t="shared" si="1" ref="D13:L13">D11+D12</f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7">
        <f t="shared" si="1"/>
        <v>0</v>
      </c>
    </row>
    <row r="14" spans="2:12" ht="6" customHeight="1"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21.75" customHeight="1">
      <c r="B15" s="10" t="s">
        <v>70</v>
      </c>
      <c r="C15" s="10" t="s">
        <v>52</v>
      </c>
      <c r="D15" s="10" t="s">
        <v>53</v>
      </c>
      <c r="E15" s="10" t="s">
        <v>54</v>
      </c>
      <c r="F15" s="10" t="s">
        <v>55</v>
      </c>
      <c r="G15" s="10" t="s">
        <v>56</v>
      </c>
      <c r="H15" s="10" t="s">
        <v>57</v>
      </c>
      <c r="I15" s="10" t="s">
        <v>58</v>
      </c>
      <c r="J15" s="10" t="s">
        <v>59</v>
      </c>
      <c r="K15" s="10" t="s">
        <v>60</v>
      </c>
      <c r="L15" s="10" t="s">
        <v>61</v>
      </c>
    </row>
    <row r="16" spans="2:12" ht="21.75" customHeight="1">
      <c r="B16" s="4" t="s">
        <v>71</v>
      </c>
      <c r="C16" s="62">
        <f>ROUNDDOWN(ROUNDDOWN('計算用別紙１'!N11*'計算用別紙１'!$I$4/1000,0)*1000*0.9/100/100,0)*100</f>
        <v>0</v>
      </c>
      <c r="D16" s="62">
        <f>ROUNDDOWN(ROUNDDOWN('計算用別紙１'!O11*'計算用別紙１'!$I$4/1000,0)*1000*0.9/100/100,0)*100</f>
        <v>0</v>
      </c>
      <c r="E16" s="62">
        <f>ROUNDDOWN(ROUNDDOWN('計算用別紙１'!P11*'計算用別紙１'!$I$4/1000,0)*1000*0.9/100/100,0)*100</f>
        <v>0</v>
      </c>
      <c r="F16" s="62">
        <f>ROUNDDOWN(ROUNDDOWN('計算用別紙１'!Q11*'計算用別紙１'!$I$4/1000,0)*1000*0.9/100/100,0)*100</f>
        <v>0</v>
      </c>
      <c r="G16" s="62">
        <f>ROUNDDOWN(ROUNDDOWN('計算用別紙１'!R11*'計算用別紙１'!$I$4/1000,0)*1000*0.9/100/100,0)*100</f>
        <v>0</v>
      </c>
      <c r="H16" s="62">
        <f>ROUNDDOWN(ROUNDDOWN('計算用別紙１'!S11*'計算用別紙１'!$I$4/1000,0)*1000*0.9/100/100,0)*100</f>
        <v>0</v>
      </c>
      <c r="I16" s="62">
        <f>ROUNDDOWN(ROUNDDOWN('計算用別紙１'!T11*'計算用別紙１'!$I$4/1000,0)*1000*0.9/100/100,0)*100</f>
        <v>0</v>
      </c>
      <c r="J16" s="62">
        <f>ROUNDDOWN(ROUNDDOWN('計算用別紙１'!U11*'計算用別紙１'!$I$4/1000,0)*1000*0.9/100/100,0)*100</f>
        <v>0</v>
      </c>
      <c r="K16" s="62">
        <f>ROUNDDOWN(ROUNDDOWN('計算用別紙１'!V11*'計算用別紙１'!$I$4/1000,0)*1000*0.9/100/100,0)*100</f>
        <v>0</v>
      </c>
      <c r="L16" s="62">
        <f>ROUNDDOWN(ROUNDDOWN('計算用別紙１'!W11*'計算用別紙１'!$I$4/1000,0)*1000*0.9/100/100,0)*100</f>
        <v>0</v>
      </c>
    </row>
    <row r="17" spans="2:14" ht="21.75" customHeight="1" thickBot="1">
      <c r="B17" s="6" t="s">
        <v>73</v>
      </c>
      <c r="C17" s="62">
        <f>ROUNDDOWN(C16*0.432/100,0)*100</f>
        <v>0</v>
      </c>
      <c r="D17" s="62">
        <f aca="true" t="shared" si="2" ref="D17:L17">ROUNDDOWN(D16*0.432/100,0)*100</f>
        <v>0</v>
      </c>
      <c r="E17" s="62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N17" s="1"/>
    </row>
    <row r="18" spans="2:14" ht="21.75" customHeight="1" thickBot="1">
      <c r="B18" s="15" t="s">
        <v>72</v>
      </c>
      <c r="C18" s="36">
        <f>C16+C17</f>
        <v>0</v>
      </c>
      <c r="D18" s="36">
        <f aca="true" t="shared" si="3" ref="D18:L18">D16+D17</f>
        <v>0</v>
      </c>
      <c r="E18" s="36">
        <f t="shared" si="3"/>
        <v>0</v>
      </c>
      <c r="F18" s="36">
        <f t="shared" si="3"/>
        <v>0</v>
      </c>
      <c r="G18" s="36">
        <f t="shared" si="3"/>
        <v>0</v>
      </c>
      <c r="H18" s="36">
        <f t="shared" si="3"/>
        <v>0</v>
      </c>
      <c r="I18" s="36">
        <f t="shared" si="3"/>
        <v>0</v>
      </c>
      <c r="J18" s="36">
        <f t="shared" si="3"/>
        <v>0</v>
      </c>
      <c r="K18" s="36">
        <f t="shared" si="3"/>
        <v>0</v>
      </c>
      <c r="L18" s="37">
        <f t="shared" si="3"/>
        <v>0</v>
      </c>
      <c r="N18" s="1"/>
    </row>
    <row r="19" ht="237" customHeight="1">
      <c r="N19" s="1"/>
    </row>
    <row r="20" ht="264.75" customHeight="1"/>
  </sheetData>
  <sheetProtection/>
  <printOptions horizontalCentered="1" verticalCentered="1"/>
  <pageMargins left="0" right="0" top="0" bottom="0" header="0" footer="0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26"/>
  <sheetViews>
    <sheetView zoomScalePageLayoutView="0" workbookViewId="0" topLeftCell="A1">
      <selection activeCell="N33" sqref="N33"/>
    </sheetView>
  </sheetViews>
  <sheetFormatPr defaultColWidth="9.00390625" defaultRowHeight="13.5"/>
  <cols>
    <col min="1" max="1" width="3.25390625" style="0" customWidth="1"/>
    <col min="2" max="2" width="19.00390625" style="0" customWidth="1"/>
    <col min="3" max="3" width="10.75390625" style="0" bestFit="1" customWidth="1"/>
    <col min="4" max="9" width="9.375" style="0" bestFit="1" customWidth="1"/>
    <col min="10" max="12" width="9.25390625" style="0" bestFit="1" customWidth="1"/>
    <col min="13" max="13" width="10.375" style="0" customWidth="1"/>
    <col min="14" max="14" width="7.125" style="0" customWidth="1"/>
    <col min="15" max="15" width="8.00390625" style="0" customWidth="1"/>
  </cols>
  <sheetData>
    <row r="1" ht="51.75" customHeight="1"/>
    <row r="2" spans="1:2" ht="21.75" customHeight="1">
      <c r="A2" s="18" t="s">
        <v>210</v>
      </c>
      <c r="B2" s="18"/>
    </row>
    <row r="3" spans="1:2" ht="22.5" customHeight="1">
      <c r="A3" s="18"/>
      <c r="B3" s="63" t="s">
        <v>91</v>
      </c>
    </row>
    <row r="4" ht="10.5" customHeight="1"/>
    <row r="5" spans="2:6" ht="21">
      <c r="B5" t="s">
        <v>74</v>
      </c>
      <c r="E5" s="9" t="s">
        <v>85</v>
      </c>
      <c r="F5" t="s">
        <v>116</v>
      </c>
    </row>
    <row r="6" ht="17.25" customHeight="1">
      <c r="B6" t="s">
        <v>204</v>
      </c>
    </row>
    <row r="7" spans="2:10" ht="17.25" customHeight="1">
      <c r="B7" s="38" t="s">
        <v>35</v>
      </c>
      <c r="C7" s="21">
        <f>'計算用固定資産税'!C6</f>
        <v>0</v>
      </c>
      <c r="D7" s="23" t="s">
        <v>110</v>
      </c>
      <c r="E7" s="39" t="s">
        <v>109</v>
      </c>
      <c r="F7" s="22">
        <f>'計算用固定資産税'!C7</f>
        <v>0</v>
      </c>
      <c r="G7" s="24" t="s">
        <v>111</v>
      </c>
      <c r="H7" s="152" t="e">
        <f>ROUNDDOWN(C7/F7,0)</f>
        <v>#DIV/0!</v>
      </c>
      <c r="I7" s="152"/>
      <c r="J7" s="33" t="s">
        <v>112</v>
      </c>
    </row>
    <row r="8" ht="8.25" customHeight="1"/>
    <row r="9" ht="2.25" customHeight="1"/>
    <row r="10" ht="22.5" customHeight="1">
      <c r="B10" t="s">
        <v>78</v>
      </c>
    </row>
    <row r="11" ht="15.75" customHeight="1">
      <c r="B11" t="s">
        <v>107</v>
      </c>
    </row>
    <row r="12" ht="15.75" customHeight="1">
      <c r="B12" t="s">
        <v>200</v>
      </c>
    </row>
    <row r="13" ht="15.75" customHeight="1">
      <c r="B13" t="s">
        <v>203</v>
      </c>
    </row>
    <row r="14" ht="15.75" customHeight="1">
      <c r="B14" t="s">
        <v>96</v>
      </c>
    </row>
    <row r="15" ht="21" customHeight="1">
      <c r="B15" t="s">
        <v>108</v>
      </c>
    </row>
    <row r="16" spans="2:12" ht="18" customHeight="1">
      <c r="B16" s="38" t="s">
        <v>69</v>
      </c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>
        <v>7</v>
      </c>
      <c r="J16" s="44">
        <v>8</v>
      </c>
      <c r="K16" s="44">
        <v>9</v>
      </c>
      <c r="L16" s="44">
        <v>10</v>
      </c>
    </row>
    <row r="17" spans="2:12" ht="21.75" customHeight="1">
      <c r="B17" s="39" t="s">
        <v>79</v>
      </c>
      <c r="C17" s="49">
        <f>'計算用別紙１'!D16</f>
        <v>0</v>
      </c>
      <c r="D17" s="49">
        <f>'計算用別紙１'!E16</f>
        <v>0</v>
      </c>
      <c r="E17" s="49">
        <f>'計算用別紙１'!F16</f>
        <v>0</v>
      </c>
      <c r="F17" s="49">
        <f>'計算用別紙１'!G16</f>
        <v>0</v>
      </c>
      <c r="G17" s="49">
        <f>'計算用別紙１'!H16</f>
        <v>0</v>
      </c>
      <c r="H17" s="49">
        <f>'計算用別紙１'!I16</f>
        <v>0</v>
      </c>
      <c r="I17" s="49">
        <f>'計算用別紙１'!J16</f>
        <v>0</v>
      </c>
      <c r="J17" s="49">
        <f>'計算用別紙１'!K16</f>
        <v>0</v>
      </c>
      <c r="K17" s="49">
        <f>'計算用別紙１'!L16</f>
        <v>0</v>
      </c>
      <c r="L17" s="49">
        <f>'計算用別紙１'!M16</f>
        <v>0</v>
      </c>
    </row>
    <row r="18" spans="2:12" ht="21.75" customHeight="1">
      <c r="B18" s="40" t="s">
        <v>80</v>
      </c>
      <c r="C18" s="50">
        <f>IF(C16&lt;=$F$7,$H$7,0)</f>
        <v>0</v>
      </c>
      <c r="D18" s="50">
        <f aca="true" t="shared" si="0" ref="D18:K18">IF(D16&lt;=$F$7,$H$7,0)</f>
        <v>0</v>
      </c>
      <c r="E18" s="50">
        <f t="shared" si="0"/>
        <v>0</v>
      </c>
      <c r="F18" s="50">
        <f t="shared" si="0"/>
        <v>0</v>
      </c>
      <c r="G18" s="50">
        <f t="shared" si="0"/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>IF(L16&lt;=$F$7,$H$7,0)</f>
        <v>0</v>
      </c>
    </row>
    <row r="19" spans="2:12" ht="21.75" customHeight="1">
      <c r="B19" s="40" t="s">
        <v>81</v>
      </c>
      <c r="C19" s="50">
        <f>SUM('計算用別紙１'!C24:C25)+SUM('計算用別紙１'!C27:C35)+'計算用別紙１'!C38+'計算用別紙１'!C41+SUM('計算用別紙１'!D24:D35)+'計算用別紙１'!D38+'計算用別紙１'!D41</f>
        <v>0</v>
      </c>
      <c r="D19" s="50">
        <f>SUM('計算用別紙１'!E24:E35)+'計算用別紙１'!E38+'計算用別紙１'!E41</f>
        <v>0</v>
      </c>
      <c r="E19" s="50">
        <f>SUM('計算用別紙１'!F24:F35)+'計算用別紙１'!F38+'計算用別紙１'!F41</f>
        <v>0</v>
      </c>
      <c r="F19" s="50">
        <f>SUM('計算用別紙１'!G24:G35)+'計算用別紙１'!G38+'計算用別紙１'!G41</f>
        <v>0</v>
      </c>
      <c r="G19" s="50">
        <f>SUM('計算用別紙１'!H24:H35)+'計算用別紙１'!H38+'計算用別紙１'!H41</f>
        <v>0</v>
      </c>
      <c r="H19" s="50">
        <f>SUM('計算用別紙１'!I24:I35)+'計算用別紙１'!I38+'計算用別紙１'!I41</f>
        <v>0</v>
      </c>
      <c r="I19" s="50">
        <f>SUM('計算用別紙１'!J24:J35)+'計算用別紙１'!J38+'計算用別紙１'!J41</f>
        <v>0</v>
      </c>
      <c r="J19" s="50">
        <f>SUM('計算用別紙１'!K24:K35)+'計算用別紙１'!K38+'計算用別紙１'!K41</f>
        <v>0</v>
      </c>
      <c r="K19" s="50">
        <f>SUM('計算用別紙１'!L24:L35)+'計算用別紙１'!L38+'計算用別紙１'!L41</f>
        <v>0</v>
      </c>
      <c r="L19" s="50">
        <f>SUM('計算用別紙１'!M24:M35)+'計算用別紙１'!M38+'計算用別紙１'!M41</f>
        <v>0</v>
      </c>
    </row>
    <row r="20" spans="2:12" ht="21.75" customHeight="1">
      <c r="B20" s="41" t="s">
        <v>84</v>
      </c>
      <c r="C20" s="51">
        <f>C17-C18-C19</f>
        <v>0</v>
      </c>
      <c r="D20" s="51">
        <f>D17-D18-D19</f>
        <v>0</v>
      </c>
      <c r="E20" s="51">
        <f aca="true" t="shared" si="1" ref="E20:K20">E17-E18-E19</f>
        <v>0</v>
      </c>
      <c r="F20" s="51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1">
        <f t="shared" si="1"/>
        <v>0</v>
      </c>
      <c r="K20" s="51">
        <f t="shared" si="1"/>
        <v>0</v>
      </c>
      <c r="L20" s="51">
        <f>L17-L18-L19</f>
        <v>0</v>
      </c>
    </row>
    <row r="21" spans="2:14" ht="21.75" customHeight="1" thickBot="1">
      <c r="B21" s="42" t="s">
        <v>83</v>
      </c>
      <c r="C21" s="52">
        <f>IF(C126&lt;0,-C126,0)</f>
        <v>0</v>
      </c>
      <c r="D21" s="52">
        <f>IF(D126&lt;0,-D126,0)</f>
        <v>0</v>
      </c>
      <c r="E21" s="52">
        <f aca="true" t="shared" si="2" ref="E21:L21">IF(E126&lt;0,-E126,0)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46" t="s">
        <v>199</v>
      </c>
      <c r="N21" s="47">
        <f>SUM(C21:L21)</f>
        <v>0</v>
      </c>
    </row>
    <row r="22" spans="2:12" ht="21.75" customHeight="1" thickBot="1">
      <c r="B22" s="43" t="s">
        <v>82</v>
      </c>
      <c r="C22" s="54">
        <f>IF((C20-C21)&lt;0,0,C20-C21)</f>
        <v>0</v>
      </c>
      <c r="D22" s="54">
        <f aca="true" t="shared" si="3" ref="D22:K22">IF((D20-D21)&lt;0,0,D20-D21)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>IF((L20-L21)&lt;0,0,L20-L21)</f>
        <v>0</v>
      </c>
    </row>
    <row r="23" spans="2:12" ht="6" customHeight="1"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7.25" customHeight="1">
      <c r="B24" s="38" t="s">
        <v>70</v>
      </c>
      <c r="C24" s="44">
        <v>11</v>
      </c>
      <c r="D24" s="44">
        <v>12</v>
      </c>
      <c r="E24" s="44">
        <v>13</v>
      </c>
      <c r="F24" s="44">
        <v>14</v>
      </c>
      <c r="G24" s="44">
        <v>15</v>
      </c>
      <c r="H24" s="44">
        <v>16</v>
      </c>
      <c r="I24" s="44">
        <v>17</v>
      </c>
      <c r="J24" s="44">
        <v>18</v>
      </c>
      <c r="K24" s="44">
        <v>19</v>
      </c>
      <c r="L24" s="44">
        <v>20</v>
      </c>
    </row>
    <row r="25" spans="2:12" ht="21.75" customHeight="1">
      <c r="B25" s="39" t="s">
        <v>79</v>
      </c>
      <c r="C25" s="53">
        <f>'計算用別紙１'!N16</f>
        <v>0</v>
      </c>
      <c r="D25" s="53">
        <f>'計算用別紙１'!O16</f>
        <v>0</v>
      </c>
      <c r="E25" s="53">
        <f>'計算用別紙１'!P16</f>
        <v>0</v>
      </c>
      <c r="F25" s="53">
        <f>'計算用別紙１'!Q16</f>
        <v>0</v>
      </c>
      <c r="G25" s="53">
        <f>'計算用別紙１'!R16</f>
        <v>0</v>
      </c>
      <c r="H25" s="53">
        <f>'計算用別紙１'!S16</f>
        <v>0</v>
      </c>
      <c r="I25" s="53">
        <f>'計算用別紙１'!T16</f>
        <v>0</v>
      </c>
      <c r="J25" s="53">
        <f>'計算用別紙１'!U16</f>
        <v>0</v>
      </c>
      <c r="K25" s="53">
        <f>'計算用別紙１'!V16</f>
        <v>0</v>
      </c>
      <c r="L25" s="53">
        <f>'計算用別紙１'!W16</f>
        <v>0</v>
      </c>
    </row>
    <row r="26" spans="2:12" ht="21.75" customHeight="1">
      <c r="B26" s="39" t="s">
        <v>80</v>
      </c>
      <c r="C26" s="50">
        <f>IF(C24&lt;=$F$7,$H$7,0)</f>
        <v>0</v>
      </c>
      <c r="D26" s="50">
        <f aca="true" t="shared" si="4" ref="D26:L26">IF(D24&lt;=$F$7,$H$7,0)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</row>
    <row r="27" spans="2:12" ht="21.75" customHeight="1">
      <c r="B27" s="45" t="s">
        <v>81</v>
      </c>
      <c r="C27" s="50">
        <f>SUM('計算用別紙１'!N24:N35)+'計算用別紙１'!N38+'計算用別紙１'!N41</f>
        <v>0</v>
      </c>
      <c r="D27" s="50">
        <f>SUM('計算用別紙１'!O24:O35)+'計算用別紙１'!O38+'計算用別紙１'!O41</f>
        <v>0</v>
      </c>
      <c r="E27" s="50">
        <f>SUM('計算用別紙１'!P24:P35)+'計算用別紙１'!P38+'計算用別紙１'!P41</f>
        <v>0</v>
      </c>
      <c r="F27" s="50">
        <f>SUM('計算用別紙１'!Q24:Q35)+'計算用別紙１'!Q38+'計算用別紙１'!Q41</f>
        <v>0</v>
      </c>
      <c r="G27" s="50">
        <f>SUM('計算用別紙１'!R24:R35)+'計算用別紙１'!R38+'計算用別紙１'!R41</f>
        <v>0</v>
      </c>
      <c r="H27" s="50">
        <f>SUM('計算用別紙１'!S24:S35)+'計算用別紙１'!S38+'計算用別紙１'!S41</f>
        <v>0</v>
      </c>
      <c r="I27" s="50">
        <f>SUM('計算用別紙１'!T24:T35)+'計算用別紙１'!T38+'計算用別紙１'!T41</f>
        <v>0</v>
      </c>
      <c r="J27" s="50">
        <f>SUM('計算用別紙１'!U24:U35)+'計算用別紙１'!U38+'計算用別紙１'!U41</f>
        <v>0</v>
      </c>
      <c r="K27" s="50">
        <f>SUM('計算用別紙１'!V24:V35)+'計算用別紙１'!V38+'計算用別紙１'!V41</f>
        <v>0</v>
      </c>
      <c r="L27" s="50">
        <f>SUM('計算用別紙１'!W24:W35)+'計算用別紙１'!W38+'計算用別紙１'!W41</f>
        <v>0</v>
      </c>
    </row>
    <row r="28" spans="2:12" ht="21.75" customHeight="1">
      <c r="B28" s="41" t="s">
        <v>84</v>
      </c>
      <c r="C28" s="51">
        <f aca="true" t="shared" si="5" ref="C28:L28">C25-C26-C27</f>
        <v>0</v>
      </c>
      <c r="D28" s="51">
        <f t="shared" si="5"/>
        <v>0</v>
      </c>
      <c r="E28" s="51">
        <f t="shared" si="5"/>
        <v>0</v>
      </c>
      <c r="F28" s="51">
        <f t="shared" si="5"/>
        <v>0</v>
      </c>
      <c r="G28" s="51">
        <f t="shared" si="5"/>
        <v>0</v>
      </c>
      <c r="H28" s="51">
        <f t="shared" si="5"/>
        <v>0</v>
      </c>
      <c r="I28" s="51">
        <f t="shared" si="5"/>
        <v>0</v>
      </c>
      <c r="J28" s="51">
        <f t="shared" si="5"/>
        <v>0</v>
      </c>
      <c r="K28" s="51">
        <f t="shared" si="5"/>
        <v>0</v>
      </c>
      <c r="L28" s="51">
        <f t="shared" si="5"/>
        <v>0</v>
      </c>
    </row>
    <row r="29" spans="2:14" ht="24.75" customHeight="1" thickBot="1">
      <c r="B29" s="42" t="s">
        <v>83</v>
      </c>
      <c r="C29" s="52">
        <f>IF(M126&lt;0,-M126,0)</f>
        <v>0</v>
      </c>
      <c r="D29" s="52">
        <f aca="true" t="shared" si="6" ref="D29:L29">IF(N126&lt;0,-N126,0)</f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52">
        <f t="shared" si="6"/>
        <v>0</v>
      </c>
      <c r="K29" s="52">
        <f t="shared" si="6"/>
        <v>0</v>
      </c>
      <c r="L29" s="52">
        <f t="shared" si="6"/>
        <v>0</v>
      </c>
      <c r="M29" s="46" t="s">
        <v>199</v>
      </c>
      <c r="N29" s="47">
        <f>SUM(C29:L29)</f>
        <v>0</v>
      </c>
    </row>
    <row r="30" spans="2:12" ht="20.25" customHeight="1" thickBot="1">
      <c r="B30" s="43" t="s">
        <v>82</v>
      </c>
      <c r="C30" s="54">
        <f aca="true" t="shared" si="7" ref="C30:L30">IF((C28-C29)&lt;0,0,C28-C29)</f>
        <v>0</v>
      </c>
      <c r="D30" s="54">
        <f t="shared" si="7"/>
        <v>0</v>
      </c>
      <c r="E30" s="54">
        <f t="shared" si="7"/>
        <v>0</v>
      </c>
      <c r="F30" s="54">
        <f t="shared" si="7"/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54">
        <f t="shared" si="7"/>
        <v>0</v>
      </c>
      <c r="K30" s="54">
        <f t="shared" si="7"/>
        <v>0</v>
      </c>
      <c r="L30" s="54">
        <f t="shared" si="7"/>
        <v>0</v>
      </c>
    </row>
    <row r="31" ht="20.25" customHeight="1">
      <c r="B31" s="17"/>
    </row>
    <row r="32" spans="2:9" ht="21.75" customHeight="1">
      <c r="B32" t="s">
        <v>77</v>
      </c>
      <c r="I32" s="9"/>
    </row>
    <row r="33" ht="18.75" customHeight="1">
      <c r="B33" t="s">
        <v>99</v>
      </c>
    </row>
    <row r="34" ht="18.75" customHeight="1">
      <c r="B34" t="s">
        <v>211</v>
      </c>
    </row>
    <row r="35" spans="2:8" ht="18.75" customHeight="1">
      <c r="B35" s="153" t="s">
        <v>226</v>
      </c>
      <c r="C35" s="153"/>
      <c r="D35" s="153"/>
      <c r="E35" s="153"/>
      <c r="F35" s="153"/>
      <c r="G35" s="153"/>
      <c r="H35" s="153"/>
    </row>
    <row r="36" spans="2:8" ht="18.75" customHeight="1">
      <c r="B36" s="153" t="s">
        <v>98</v>
      </c>
      <c r="C36" s="153"/>
      <c r="D36" s="153"/>
      <c r="E36" s="153"/>
      <c r="F36" s="153"/>
      <c r="G36" s="153"/>
      <c r="H36" s="153"/>
    </row>
    <row r="37" spans="2:8" ht="18.75" customHeight="1">
      <c r="B37" s="153" t="s">
        <v>97</v>
      </c>
      <c r="C37" s="153"/>
      <c r="D37" s="153"/>
      <c r="E37" s="153"/>
      <c r="F37" s="153"/>
      <c r="G37" s="153"/>
      <c r="H37" s="153"/>
    </row>
    <row r="38" ht="18.75" customHeight="1">
      <c r="B38" t="s">
        <v>105</v>
      </c>
    </row>
    <row r="39" spans="2:12" ht="15" customHeight="1">
      <c r="B39" s="38" t="s">
        <v>69</v>
      </c>
      <c r="C39" s="38" t="s">
        <v>42</v>
      </c>
      <c r="D39" s="38" t="s">
        <v>43</v>
      </c>
      <c r="E39" s="38" t="s">
        <v>44</v>
      </c>
      <c r="F39" s="38" t="s">
        <v>45</v>
      </c>
      <c r="G39" s="38" t="s">
        <v>46</v>
      </c>
      <c r="H39" s="38" t="s">
        <v>47</v>
      </c>
      <c r="I39" s="38" t="s">
        <v>48</v>
      </c>
      <c r="J39" s="38" t="s">
        <v>49</v>
      </c>
      <c r="K39" s="38" t="s">
        <v>50</v>
      </c>
      <c r="L39" s="38" t="s">
        <v>51</v>
      </c>
    </row>
    <row r="40" spans="2:12" ht="15" customHeight="1">
      <c r="B40" s="41" t="s">
        <v>100</v>
      </c>
      <c r="C40" s="64">
        <f>ROUNDDOWN(C22*0.15/100,0)*100</f>
        <v>0</v>
      </c>
      <c r="D40" s="64">
        <f>ROUNDDOWN(D22*0.15/100,0)*100</f>
        <v>0</v>
      </c>
      <c r="E40" s="64">
        <f aca="true" t="shared" si="8" ref="E40:L40">ROUNDDOWN(E22*0.15/100,0)*100</f>
        <v>0</v>
      </c>
      <c r="F40" s="64">
        <f t="shared" si="8"/>
        <v>0</v>
      </c>
      <c r="G40" s="64">
        <f t="shared" si="8"/>
        <v>0</v>
      </c>
      <c r="H40" s="64">
        <f t="shared" si="8"/>
        <v>0</v>
      </c>
      <c r="I40" s="64">
        <f t="shared" si="8"/>
        <v>0</v>
      </c>
      <c r="J40" s="64">
        <f t="shared" si="8"/>
        <v>0</v>
      </c>
      <c r="K40" s="64">
        <f t="shared" si="8"/>
        <v>0</v>
      </c>
      <c r="L40" s="64">
        <f t="shared" si="8"/>
        <v>0</v>
      </c>
    </row>
    <row r="41" spans="2:12" ht="15" customHeight="1">
      <c r="B41" s="41" t="s">
        <v>101</v>
      </c>
      <c r="C41" s="64">
        <f>ROUNDDOWN(ROUNDDOWN(C40/1000,0)*1000*0.032/100,0)*100</f>
        <v>0</v>
      </c>
      <c r="D41" s="64">
        <f>ROUNDDOWN(ROUNDDOWN(D40/1000,0)*1000*0.032/100,0)*100</f>
        <v>0</v>
      </c>
      <c r="E41" s="64">
        <f>ROUNDDOWN(ROUNDDOWN(E40/1000,0)*1000*0.032/100,0)*100</f>
        <v>0</v>
      </c>
      <c r="F41" s="64">
        <f aca="true" t="shared" si="9" ref="F41:L41">ROUNDDOWN(ROUNDDOWN(F40/1000,0)*1000*0.032/100,0)*100</f>
        <v>0</v>
      </c>
      <c r="G41" s="64">
        <f t="shared" si="9"/>
        <v>0</v>
      </c>
      <c r="H41" s="64">
        <f t="shared" si="9"/>
        <v>0</v>
      </c>
      <c r="I41" s="64">
        <f t="shared" si="9"/>
        <v>0</v>
      </c>
      <c r="J41" s="64">
        <f t="shared" si="9"/>
        <v>0</v>
      </c>
      <c r="K41" s="64">
        <f t="shared" si="9"/>
        <v>0</v>
      </c>
      <c r="L41" s="64">
        <f t="shared" si="9"/>
        <v>0</v>
      </c>
    </row>
    <row r="42" spans="2:12" ht="15" customHeight="1">
      <c r="B42" s="41" t="s">
        <v>102</v>
      </c>
      <c r="C42" s="64">
        <f>ROUNDDOWN(ROUNDDOWN(C40/1000,0)*1000*0.097/100,0)*100</f>
        <v>0</v>
      </c>
      <c r="D42" s="64">
        <f aca="true" t="shared" si="10" ref="D42:L42">ROUNDDOWN(ROUNDDOWN(D40/1000,0)*1000*0.097/100,0)*100</f>
        <v>0</v>
      </c>
      <c r="E42" s="64">
        <f t="shared" si="10"/>
        <v>0</v>
      </c>
      <c r="F42" s="64">
        <f t="shared" si="10"/>
        <v>0</v>
      </c>
      <c r="G42" s="64">
        <f t="shared" si="10"/>
        <v>0</v>
      </c>
      <c r="H42" s="64">
        <f t="shared" si="10"/>
        <v>0</v>
      </c>
      <c r="I42" s="64">
        <f t="shared" si="10"/>
        <v>0</v>
      </c>
      <c r="J42" s="64">
        <f t="shared" si="10"/>
        <v>0</v>
      </c>
      <c r="K42" s="64">
        <f t="shared" si="10"/>
        <v>0</v>
      </c>
      <c r="L42" s="64">
        <f t="shared" si="10"/>
        <v>0</v>
      </c>
    </row>
    <row r="43" spans="2:12" ht="15" customHeight="1" thickBot="1">
      <c r="B43" s="42" t="s">
        <v>103</v>
      </c>
      <c r="C43" s="65">
        <f>ROUNDDOWN(ROUNDDOWN(C40/1000,0)*1000*0.044/100,0)*100</f>
        <v>0</v>
      </c>
      <c r="D43" s="65">
        <f aca="true" t="shared" si="11" ref="D43:L43">ROUNDDOWN(ROUNDDOWN(D40/1000,0)*1000*0.044/100,0)*100</f>
        <v>0</v>
      </c>
      <c r="E43" s="65">
        <f t="shared" si="11"/>
        <v>0</v>
      </c>
      <c r="F43" s="65">
        <f t="shared" si="11"/>
        <v>0</v>
      </c>
      <c r="G43" s="65">
        <f t="shared" si="11"/>
        <v>0</v>
      </c>
      <c r="H43" s="65">
        <f t="shared" si="11"/>
        <v>0</v>
      </c>
      <c r="I43" s="65">
        <f t="shared" si="11"/>
        <v>0</v>
      </c>
      <c r="J43" s="65">
        <f t="shared" si="11"/>
        <v>0</v>
      </c>
      <c r="K43" s="65">
        <f t="shared" si="11"/>
        <v>0</v>
      </c>
      <c r="L43" s="65">
        <f t="shared" si="11"/>
        <v>0</v>
      </c>
    </row>
    <row r="44" spans="2:12" ht="21" customHeight="1" thickBot="1">
      <c r="B44" s="48" t="s">
        <v>104</v>
      </c>
      <c r="C44" s="34">
        <f>SUM(C40:C43)</f>
        <v>0</v>
      </c>
      <c r="D44" s="34">
        <f aca="true" t="shared" si="12" ref="D44:L44">SUM(D40:D43)</f>
        <v>0</v>
      </c>
      <c r="E44" s="34">
        <f t="shared" si="12"/>
        <v>0</v>
      </c>
      <c r="F44" s="34">
        <f t="shared" si="12"/>
        <v>0</v>
      </c>
      <c r="G44" s="34">
        <f t="shared" si="12"/>
        <v>0</v>
      </c>
      <c r="H44" s="34">
        <f t="shared" si="12"/>
        <v>0</v>
      </c>
      <c r="I44" s="34">
        <f t="shared" si="12"/>
        <v>0</v>
      </c>
      <c r="J44" s="34">
        <f t="shared" si="12"/>
        <v>0</v>
      </c>
      <c r="K44" s="34">
        <f t="shared" si="12"/>
        <v>0</v>
      </c>
      <c r="L44" s="35">
        <f t="shared" si="12"/>
        <v>0</v>
      </c>
    </row>
    <row r="45" ht="4.5" customHeight="1"/>
    <row r="46" spans="2:12" ht="17.25" customHeight="1">
      <c r="B46" s="38" t="s">
        <v>70</v>
      </c>
      <c r="C46" s="38" t="s">
        <v>52</v>
      </c>
      <c r="D46" s="38" t="s">
        <v>53</v>
      </c>
      <c r="E46" s="38" t="s">
        <v>54</v>
      </c>
      <c r="F46" s="38" t="s">
        <v>55</v>
      </c>
      <c r="G46" s="38" t="s">
        <v>56</v>
      </c>
      <c r="H46" s="38" t="s">
        <v>57</v>
      </c>
      <c r="I46" s="38" t="s">
        <v>58</v>
      </c>
      <c r="J46" s="38" t="s">
        <v>59</v>
      </c>
      <c r="K46" s="38" t="s">
        <v>60</v>
      </c>
      <c r="L46" s="38" t="s">
        <v>61</v>
      </c>
    </row>
    <row r="47" spans="2:12" ht="17.25" customHeight="1">
      <c r="B47" s="41" t="s">
        <v>100</v>
      </c>
      <c r="C47" s="64">
        <f>ROUNDDOWN(C30*0.15/100,0)*100</f>
        <v>0</v>
      </c>
      <c r="D47" s="64">
        <f aca="true" t="shared" si="13" ref="D47:L47">ROUNDDOWN(D30*0.15/100,0)*100</f>
        <v>0</v>
      </c>
      <c r="E47" s="64">
        <f t="shared" si="13"/>
        <v>0</v>
      </c>
      <c r="F47" s="64">
        <f t="shared" si="13"/>
        <v>0</v>
      </c>
      <c r="G47" s="64">
        <f t="shared" si="13"/>
        <v>0</v>
      </c>
      <c r="H47" s="64">
        <f t="shared" si="13"/>
        <v>0</v>
      </c>
      <c r="I47" s="64">
        <f t="shared" si="13"/>
        <v>0</v>
      </c>
      <c r="J47" s="64">
        <f t="shared" si="13"/>
        <v>0</v>
      </c>
      <c r="K47" s="64">
        <f t="shared" si="13"/>
        <v>0</v>
      </c>
      <c r="L47" s="64">
        <f t="shared" si="13"/>
        <v>0</v>
      </c>
    </row>
    <row r="48" spans="2:12" ht="17.25" customHeight="1">
      <c r="B48" s="41" t="s">
        <v>101</v>
      </c>
      <c r="C48" s="64">
        <f>ROUNDDOWN(ROUNDDOWN(C47/1000,0)*1000*0.032/100,0)*100</f>
        <v>0</v>
      </c>
      <c r="D48" s="64">
        <f aca="true" t="shared" si="14" ref="D48:L48">ROUNDDOWN(ROUNDDOWN(D47/1000,0)*1000*0.032/100,0)*100</f>
        <v>0</v>
      </c>
      <c r="E48" s="64">
        <f t="shared" si="14"/>
        <v>0</v>
      </c>
      <c r="F48" s="64">
        <f t="shared" si="14"/>
        <v>0</v>
      </c>
      <c r="G48" s="64">
        <f t="shared" si="14"/>
        <v>0</v>
      </c>
      <c r="H48" s="64">
        <f t="shared" si="14"/>
        <v>0</v>
      </c>
      <c r="I48" s="64">
        <f t="shared" si="14"/>
        <v>0</v>
      </c>
      <c r="J48" s="64">
        <f t="shared" si="14"/>
        <v>0</v>
      </c>
      <c r="K48" s="64">
        <f t="shared" si="14"/>
        <v>0</v>
      </c>
      <c r="L48" s="64">
        <f t="shared" si="14"/>
        <v>0</v>
      </c>
    </row>
    <row r="49" spans="2:12" ht="17.25" customHeight="1">
      <c r="B49" s="41" t="s">
        <v>102</v>
      </c>
      <c r="C49" s="64">
        <f aca="true" t="shared" si="15" ref="C49:L49">ROUNDDOWN(ROUNDDOWN(C47/1000,0)*1000*0.097/100,0)*100</f>
        <v>0</v>
      </c>
      <c r="D49" s="64">
        <f t="shared" si="15"/>
        <v>0</v>
      </c>
      <c r="E49" s="64">
        <f t="shared" si="15"/>
        <v>0</v>
      </c>
      <c r="F49" s="64">
        <f t="shared" si="15"/>
        <v>0</v>
      </c>
      <c r="G49" s="64">
        <f t="shared" si="15"/>
        <v>0</v>
      </c>
      <c r="H49" s="64">
        <f t="shared" si="15"/>
        <v>0</v>
      </c>
      <c r="I49" s="64">
        <f t="shared" si="15"/>
        <v>0</v>
      </c>
      <c r="J49" s="64">
        <f t="shared" si="15"/>
        <v>0</v>
      </c>
      <c r="K49" s="64">
        <f t="shared" si="15"/>
        <v>0</v>
      </c>
      <c r="L49" s="64">
        <f t="shared" si="15"/>
        <v>0</v>
      </c>
    </row>
    <row r="50" spans="2:12" ht="17.25" customHeight="1" thickBot="1">
      <c r="B50" s="42" t="s">
        <v>103</v>
      </c>
      <c r="C50" s="65">
        <f aca="true" t="shared" si="16" ref="C50:L50">ROUNDDOWN(ROUNDDOWN(C47/1000,0)*1000*0.044/100,0)*100</f>
        <v>0</v>
      </c>
      <c r="D50" s="65">
        <f t="shared" si="16"/>
        <v>0</v>
      </c>
      <c r="E50" s="65">
        <f t="shared" si="16"/>
        <v>0</v>
      </c>
      <c r="F50" s="65">
        <f t="shared" si="16"/>
        <v>0</v>
      </c>
      <c r="G50" s="65">
        <f t="shared" si="16"/>
        <v>0</v>
      </c>
      <c r="H50" s="65">
        <f t="shared" si="16"/>
        <v>0</v>
      </c>
      <c r="I50" s="65">
        <f t="shared" si="16"/>
        <v>0</v>
      </c>
      <c r="J50" s="65">
        <f t="shared" si="16"/>
        <v>0</v>
      </c>
      <c r="K50" s="65">
        <f t="shared" si="16"/>
        <v>0</v>
      </c>
      <c r="L50" s="65">
        <f t="shared" si="16"/>
        <v>0</v>
      </c>
    </row>
    <row r="51" spans="2:12" ht="21.75" customHeight="1" thickBot="1">
      <c r="B51" s="48" t="s">
        <v>104</v>
      </c>
      <c r="C51" s="36">
        <f>SUM(C47:C50)</f>
        <v>0</v>
      </c>
      <c r="D51" s="36">
        <f aca="true" t="shared" si="17" ref="D51:L51">SUM(D47:D50)</f>
        <v>0</v>
      </c>
      <c r="E51" s="36">
        <f t="shared" si="17"/>
        <v>0</v>
      </c>
      <c r="F51" s="36">
        <f t="shared" si="17"/>
        <v>0</v>
      </c>
      <c r="G51" s="36">
        <f t="shared" si="17"/>
        <v>0</v>
      </c>
      <c r="H51" s="36">
        <f t="shared" si="17"/>
        <v>0</v>
      </c>
      <c r="I51" s="36">
        <f t="shared" si="17"/>
        <v>0</v>
      </c>
      <c r="J51" s="36">
        <f t="shared" si="17"/>
        <v>0</v>
      </c>
      <c r="K51" s="36">
        <f t="shared" si="17"/>
        <v>0</v>
      </c>
      <c r="L51" s="37">
        <f t="shared" si="17"/>
        <v>0</v>
      </c>
    </row>
    <row r="52" ht="7.5" customHeight="1"/>
    <row r="61" spans="2:22" ht="13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2:22" ht="13.5">
      <c r="B62" s="26" t="s">
        <v>198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7" t="s">
        <v>177</v>
      </c>
      <c r="N62" s="27"/>
      <c r="O62" s="27"/>
      <c r="P62" s="27"/>
      <c r="Q62" s="27"/>
      <c r="R62" s="28"/>
      <c r="S62" s="25"/>
      <c r="T62" s="25"/>
      <c r="U62" s="25"/>
      <c r="V62" s="25"/>
    </row>
    <row r="63" spans="2:22" ht="13.5">
      <c r="B63" s="29"/>
      <c r="C63" s="30" t="s">
        <v>178</v>
      </c>
      <c r="D63" s="30" t="s">
        <v>179</v>
      </c>
      <c r="E63" s="30" t="s">
        <v>180</v>
      </c>
      <c r="F63" s="30" t="s">
        <v>181</v>
      </c>
      <c r="G63" s="30" t="s">
        <v>182</v>
      </c>
      <c r="H63" s="30" t="s">
        <v>183</v>
      </c>
      <c r="I63" s="30" t="s">
        <v>184</v>
      </c>
      <c r="J63" s="30" t="s">
        <v>185</v>
      </c>
      <c r="K63" s="30" t="s">
        <v>186</v>
      </c>
      <c r="L63" s="30" t="s">
        <v>187</v>
      </c>
      <c r="M63" s="30" t="s">
        <v>188</v>
      </c>
      <c r="N63" s="30" t="s">
        <v>189</v>
      </c>
      <c r="O63" s="30" t="s">
        <v>190</v>
      </c>
      <c r="P63" s="30" t="s">
        <v>191</v>
      </c>
      <c r="Q63" s="30" t="s">
        <v>192</v>
      </c>
      <c r="R63" s="30" t="s">
        <v>193</v>
      </c>
      <c r="S63" s="30" t="s">
        <v>194</v>
      </c>
      <c r="T63" s="30" t="s">
        <v>195</v>
      </c>
      <c r="U63" s="30" t="s">
        <v>196</v>
      </c>
      <c r="V63" s="30" t="s">
        <v>197</v>
      </c>
    </row>
    <row r="64" spans="2:22" ht="13.5">
      <c r="B64" s="66" t="s">
        <v>205</v>
      </c>
      <c r="C64" s="67">
        <f>C20</f>
        <v>0</v>
      </c>
      <c r="D64" s="67">
        <f aca="true" t="shared" si="18" ref="D64:L64">D20</f>
        <v>0</v>
      </c>
      <c r="E64" s="67">
        <f t="shared" si="18"/>
        <v>0</v>
      </c>
      <c r="F64" s="67">
        <f t="shared" si="18"/>
        <v>0</v>
      </c>
      <c r="G64" s="67">
        <f t="shared" si="18"/>
        <v>0</v>
      </c>
      <c r="H64" s="67">
        <f t="shared" si="18"/>
        <v>0</v>
      </c>
      <c r="I64" s="67">
        <f t="shared" si="18"/>
        <v>0</v>
      </c>
      <c r="J64" s="67">
        <f t="shared" si="18"/>
        <v>0</v>
      </c>
      <c r="K64" s="67">
        <f t="shared" si="18"/>
        <v>0</v>
      </c>
      <c r="L64" s="67">
        <f t="shared" si="18"/>
        <v>0</v>
      </c>
      <c r="M64" s="67">
        <f>C28</f>
        <v>0</v>
      </c>
      <c r="N64" s="67">
        <f aca="true" t="shared" si="19" ref="N64:V64">D28</f>
        <v>0</v>
      </c>
      <c r="O64" s="67">
        <f t="shared" si="19"/>
        <v>0</v>
      </c>
      <c r="P64" s="67">
        <f t="shared" si="19"/>
        <v>0</v>
      </c>
      <c r="Q64" s="67">
        <f t="shared" si="19"/>
        <v>0</v>
      </c>
      <c r="R64" s="67">
        <f t="shared" si="19"/>
        <v>0</v>
      </c>
      <c r="S64" s="67">
        <f t="shared" si="19"/>
        <v>0</v>
      </c>
      <c r="T64" s="67">
        <f t="shared" si="19"/>
        <v>0</v>
      </c>
      <c r="U64" s="67">
        <f t="shared" si="19"/>
        <v>0</v>
      </c>
      <c r="V64" s="67">
        <f t="shared" si="19"/>
        <v>0</v>
      </c>
    </row>
    <row r="65" spans="2:22" ht="13.5">
      <c r="B65" s="31" t="s">
        <v>118</v>
      </c>
      <c r="C65" s="68">
        <f>IF(C64&lt;0,C64,0)</f>
        <v>0</v>
      </c>
      <c r="D65" s="69">
        <f>IF(D64&lt;=0,C65,IF(D64+C65&gt;=0,0,D64+C65))</f>
        <v>0</v>
      </c>
      <c r="E65" s="69">
        <f>IF(E64&lt;=0,D65,IF(E64+D65&gt;=0,0,E64+D65))</f>
        <v>0</v>
      </c>
      <c r="F65" s="69">
        <f aca="true" t="shared" si="20" ref="F65:L65">IF(F64&lt;=0,E65,IF(F64+E65&gt;=0,0,F64+E65))</f>
        <v>0</v>
      </c>
      <c r="G65" s="69">
        <f t="shared" si="20"/>
        <v>0</v>
      </c>
      <c r="H65" s="69">
        <f t="shared" si="20"/>
        <v>0</v>
      </c>
      <c r="I65" s="69">
        <f t="shared" si="20"/>
        <v>0</v>
      </c>
      <c r="J65" s="69">
        <f t="shared" si="20"/>
        <v>0</v>
      </c>
      <c r="K65" s="69">
        <f t="shared" si="20"/>
        <v>0</v>
      </c>
      <c r="L65" s="69">
        <f t="shared" si="20"/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</row>
    <row r="66" spans="2:22" ht="13.5">
      <c r="B66" s="31" t="s">
        <v>138</v>
      </c>
      <c r="C66" s="69"/>
      <c r="D66" s="69">
        <f>IF(D64&lt;=0,C65,IF(D64-(D65-C65)&lt;=0,0,D64-(D65-C65)))</f>
        <v>0</v>
      </c>
      <c r="E66" s="69">
        <f aca="true" t="shared" si="21" ref="E66:L66">IF(E64&lt;=0,D65,IF(E64-(E65-D65)&lt;=0,0,E64-(E65-D65)))</f>
        <v>0</v>
      </c>
      <c r="F66" s="69">
        <f t="shared" si="21"/>
        <v>0</v>
      </c>
      <c r="G66" s="69">
        <f t="shared" si="21"/>
        <v>0</v>
      </c>
      <c r="H66" s="69">
        <f t="shared" si="21"/>
        <v>0</v>
      </c>
      <c r="I66" s="69">
        <f t="shared" si="21"/>
        <v>0</v>
      </c>
      <c r="J66" s="69">
        <f t="shared" si="21"/>
        <v>0</v>
      </c>
      <c r="K66" s="69">
        <f t="shared" si="21"/>
        <v>0</v>
      </c>
      <c r="L66" s="69">
        <f t="shared" si="21"/>
        <v>0</v>
      </c>
      <c r="M66" s="71">
        <f aca="true" t="shared" si="22" ref="M66:V66">M64</f>
        <v>0</v>
      </c>
      <c r="N66" s="71">
        <f t="shared" si="22"/>
        <v>0</v>
      </c>
      <c r="O66" s="71">
        <f t="shared" si="22"/>
        <v>0</v>
      </c>
      <c r="P66" s="71">
        <f t="shared" si="22"/>
        <v>0</v>
      </c>
      <c r="Q66" s="71">
        <f t="shared" si="22"/>
        <v>0</v>
      </c>
      <c r="R66" s="71">
        <f t="shared" si="22"/>
        <v>0</v>
      </c>
      <c r="S66" s="71">
        <f t="shared" si="22"/>
        <v>0</v>
      </c>
      <c r="T66" s="71">
        <f t="shared" si="22"/>
        <v>0</v>
      </c>
      <c r="U66" s="71">
        <f t="shared" si="22"/>
        <v>0</v>
      </c>
      <c r="V66" s="71">
        <f t="shared" si="22"/>
        <v>0</v>
      </c>
    </row>
    <row r="67" spans="2:22" ht="13.5">
      <c r="B67" s="31" t="s">
        <v>119</v>
      </c>
      <c r="C67" s="69"/>
      <c r="D67" s="68">
        <f>IF(D64&lt;0,D64,0)</f>
        <v>0</v>
      </c>
      <c r="E67" s="69">
        <f>IF(E66&lt;=0,D67,IF(E66+D67&gt;=0,0,E66+D67))</f>
        <v>0</v>
      </c>
      <c r="F67" s="69">
        <f>IF(F66&lt;=0,E67,IF(F66+E67&gt;=0,0,F66+E67))</f>
        <v>0</v>
      </c>
      <c r="G67" s="69">
        <f aca="true" t="shared" si="23" ref="G67:L67">IF(G66&lt;=0,F67,IF(G66+F67&gt;=0,0,G66+F67))</f>
        <v>0</v>
      </c>
      <c r="H67" s="69">
        <f t="shared" si="23"/>
        <v>0</v>
      </c>
      <c r="I67" s="69">
        <f t="shared" si="23"/>
        <v>0</v>
      </c>
      <c r="J67" s="69">
        <f t="shared" si="23"/>
        <v>0</v>
      </c>
      <c r="K67" s="69">
        <f t="shared" si="23"/>
        <v>0</v>
      </c>
      <c r="L67" s="69">
        <f t="shared" si="23"/>
        <v>0</v>
      </c>
      <c r="M67" s="69">
        <f>IF(M66&lt;=0,L67,IF(M66+L67&gt;=0,0,M66+L67))</f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</row>
    <row r="68" spans="2:31" ht="13.5">
      <c r="B68" s="31" t="s">
        <v>139</v>
      </c>
      <c r="C68" s="69"/>
      <c r="D68" s="69"/>
      <c r="E68" s="69">
        <f>IF(E66&lt;=0,D67,IF(E66-(E67-D67)&lt;=0,0,E66-(E67-D67)))</f>
        <v>0</v>
      </c>
      <c r="F68" s="69">
        <f aca="true" t="shared" si="24" ref="F68:M68">IF(F66&lt;=0,E67,IF(F66-(F67-E67)&lt;=0,0,F66-(F67-E67)))</f>
        <v>0</v>
      </c>
      <c r="G68" s="69">
        <f t="shared" si="24"/>
        <v>0</v>
      </c>
      <c r="H68" s="69">
        <f t="shared" si="24"/>
        <v>0</v>
      </c>
      <c r="I68" s="69">
        <f t="shared" si="24"/>
        <v>0</v>
      </c>
      <c r="J68" s="69">
        <f t="shared" si="24"/>
        <v>0</v>
      </c>
      <c r="K68" s="69">
        <f t="shared" si="24"/>
        <v>0</v>
      </c>
      <c r="L68" s="69">
        <f t="shared" si="24"/>
        <v>0</v>
      </c>
      <c r="M68" s="69">
        <f t="shared" si="24"/>
        <v>0</v>
      </c>
      <c r="N68" s="71">
        <f aca="true" t="shared" si="25" ref="N68:V68">N66</f>
        <v>0</v>
      </c>
      <c r="O68" s="71">
        <f t="shared" si="25"/>
        <v>0</v>
      </c>
      <c r="P68" s="71">
        <f t="shared" si="25"/>
        <v>0</v>
      </c>
      <c r="Q68" s="71">
        <f t="shared" si="25"/>
        <v>0</v>
      </c>
      <c r="R68" s="71">
        <f t="shared" si="25"/>
        <v>0</v>
      </c>
      <c r="S68" s="71">
        <f t="shared" si="25"/>
        <v>0</v>
      </c>
      <c r="T68" s="71">
        <f t="shared" si="25"/>
        <v>0</v>
      </c>
      <c r="U68" s="71">
        <f t="shared" si="25"/>
        <v>0</v>
      </c>
      <c r="V68" s="71">
        <f t="shared" si="25"/>
        <v>0</v>
      </c>
      <c r="W68" s="72"/>
      <c r="X68" s="72"/>
      <c r="Y68" s="72"/>
      <c r="Z68" s="72"/>
      <c r="AA68" s="72"/>
      <c r="AB68" s="72"/>
      <c r="AC68" s="72"/>
      <c r="AD68" s="72"/>
      <c r="AE68" s="72"/>
    </row>
    <row r="69" spans="2:31" ht="13.5">
      <c r="B69" s="31" t="s">
        <v>120</v>
      </c>
      <c r="C69" s="69"/>
      <c r="D69" s="69"/>
      <c r="E69" s="68">
        <f>IF(E64&lt;0,E64,0)</f>
        <v>0</v>
      </c>
      <c r="F69" s="69">
        <f>IF(F68&lt;=0,E69,IF(F68+E69&gt;=0,0,F68+E69))</f>
        <v>0</v>
      </c>
      <c r="G69" s="69">
        <f>IF(G68&lt;=0,F69,IF(G68+F69&gt;=0,0,G68+F69))</f>
        <v>0</v>
      </c>
      <c r="H69" s="69">
        <f aca="true" t="shared" si="26" ref="H69:N69">IF(H68&lt;=0,G69,IF(H68+G69&gt;=0,0,H68+G69))</f>
        <v>0</v>
      </c>
      <c r="I69" s="69">
        <f t="shared" si="26"/>
        <v>0</v>
      </c>
      <c r="J69" s="69">
        <f t="shared" si="26"/>
        <v>0</v>
      </c>
      <c r="K69" s="69">
        <f t="shared" si="26"/>
        <v>0</v>
      </c>
      <c r="L69" s="69">
        <f t="shared" si="26"/>
        <v>0</v>
      </c>
      <c r="M69" s="69">
        <f t="shared" si="26"/>
        <v>0</v>
      </c>
      <c r="N69" s="69">
        <f t="shared" si="26"/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2"/>
      <c r="X69" s="72"/>
      <c r="Y69" s="72"/>
      <c r="Z69" s="72"/>
      <c r="AA69" s="72"/>
      <c r="AB69" s="72"/>
      <c r="AC69" s="72"/>
      <c r="AD69" s="72"/>
      <c r="AE69" s="72"/>
    </row>
    <row r="70" spans="2:31" ht="13.5">
      <c r="B70" s="31" t="s">
        <v>140</v>
      </c>
      <c r="C70" s="69"/>
      <c r="D70" s="69"/>
      <c r="E70" s="69"/>
      <c r="F70" s="69">
        <f>IF(F68&lt;=0,E69,IF(F68-(F69-E69)&lt;=0,0,F68-(F69-E69)))</f>
        <v>0</v>
      </c>
      <c r="G70" s="69">
        <f aca="true" t="shared" si="27" ref="G70:N70">IF(G68&lt;=0,F69,IF(G68-(G69-F69)&lt;=0,0,G68-(G69-F69)))</f>
        <v>0</v>
      </c>
      <c r="H70" s="69">
        <f t="shared" si="27"/>
        <v>0</v>
      </c>
      <c r="I70" s="69">
        <f t="shared" si="27"/>
        <v>0</v>
      </c>
      <c r="J70" s="69">
        <f t="shared" si="27"/>
        <v>0</v>
      </c>
      <c r="K70" s="69">
        <f t="shared" si="27"/>
        <v>0</v>
      </c>
      <c r="L70" s="69">
        <f t="shared" si="27"/>
        <v>0</v>
      </c>
      <c r="M70" s="69">
        <f t="shared" si="27"/>
        <v>0</v>
      </c>
      <c r="N70" s="69">
        <f t="shared" si="27"/>
        <v>0</v>
      </c>
      <c r="O70" s="71">
        <f aca="true" t="shared" si="28" ref="O70:V70">O68</f>
        <v>0</v>
      </c>
      <c r="P70" s="71">
        <f t="shared" si="28"/>
        <v>0</v>
      </c>
      <c r="Q70" s="71">
        <f t="shared" si="28"/>
        <v>0</v>
      </c>
      <c r="R70" s="71">
        <f t="shared" si="28"/>
        <v>0</v>
      </c>
      <c r="S70" s="71">
        <f t="shared" si="28"/>
        <v>0</v>
      </c>
      <c r="T70" s="71">
        <f t="shared" si="28"/>
        <v>0</v>
      </c>
      <c r="U70" s="71">
        <f t="shared" si="28"/>
        <v>0</v>
      </c>
      <c r="V70" s="71">
        <f t="shared" si="28"/>
        <v>0</v>
      </c>
      <c r="W70" s="73"/>
      <c r="X70" s="72"/>
      <c r="Y70" s="72"/>
      <c r="Z70" s="72"/>
      <c r="AA70" s="72"/>
      <c r="AB70" s="72"/>
      <c r="AC70" s="72"/>
      <c r="AD70" s="72"/>
      <c r="AE70" s="72"/>
    </row>
    <row r="71" spans="2:31" ht="13.5">
      <c r="B71" s="31" t="s">
        <v>121</v>
      </c>
      <c r="C71" s="69"/>
      <c r="D71" s="69"/>
      <c r="E71" s="69"/>
      <c r="F71" s="68">
        <f>IF(F64&lt;0,F64,0)</f>
        <v>0</v>
      </c>
      <c r="G71" s="69">
        <f>IF(G70&lt;=0,F71,IF(G70+F71&gt;=0,0,G70+F71))</f>
        <v>0</v>
      </c>
      <c r="H71" s="69">
        <f>IF(H70&lt;=0,G71,IF(H70+G71&gt;=0,0,H70+G71))</f>
        <v>0</v>
      </c>
      <c r="I71" s="69">
        <f aca="true" t="shared" si="29" ref="I71:O71">IF(I70&lt;=0,H71,IF(I70+H71&gt;=0,0,I70+H71))</f>
        <v>0</v>
      </c>
      <c r="J71" s="69">
        <f t="shared" si="29"/>
        <v>0</v>
      </c>
      <c r="K71" s="69">
        <f t="shared" si="29"/>
        <v>0</v>
      </c>
      <c r="L71" s="69">
        <f t="shared" si="29"/>
        <v>0</v>
      </c>
      <c r="M71" s="69">
        <f t="shared" si="29"/>
        <v>0</v>
      </c>
      <c r="N71" s="69">
        <f t="shared" si="29"/>
        <v>0</v>
      </c>
      <c r="O71" s="69">
        <f t="shared" si="29"/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2"/>
      <c r="X71" s="72"/>
      <c r="Y71" s="72"/>
      <c r="Z71" s="72"/>
      <c r="AA71" s="72"/>
      <c r="AB71" s="72"/>
      <c r="AC71" s="72"/>
      <c r="AD71" s="72"/>
      <c r="AE71" s="72"/>
    </row>
    <row r="72" spans="2:31" ht="13.5">
      <c r="B72" s="31" t="s">
        <v>141</v>
      </c>
      <c r="C72" s="69"/>
      <c r="D72" s="69"/>
      <c r="E72" s="69"/>
      <c r="F72" s="69"/>
      <c r="G72" s="69">
        <f>IF(G70&lt;=0,F71,IF(G70-(G71-F71)&lt;=0,0,G70-(G71-F71)))</f>
        <v>0</v>
      </c>
      <c r="H72" s="69">
        <f aca="true" t="shared" si="30" ref="H72:O72">IF(H70&lt;=0,G71,IF(H70-(H71-G71)&lt;=0,0,H70-(H71-G71)))</f>
        <v>0</v>
      </c>
      <c r="I72" s="69">
        <f t="shared" si="30"/>
        <v>0</v>
      </c>
      <c r="J72" s="69">
        <f t="shared" si="30"/>
        <v>0</v>
      </c>
      <c r="K72" s="69">
        <f t="shared" si="30"/>
        <v>0</v>
      </c>
      <c r="L72" s="69">
        <f t="shared" si="30"/>
        <v>0</v>
      </c>
      <c r="M72" s="69">
        <f t="shared" si="30"/>
        <v>0</v>
      </c>
      <c r="N72" s="69">
        <f t="shared" si="30"/>
        <v>0</v>
      </c>
      <c r="O72" s="69">
        <f t="shared" si="30"/>
        <v>0</v>
      </c>
      <c r="P72" s="71">
        <f aca="true" t="shared" si="31" ref="P72:V72">P70</f>
        <v>0</v>
      </c>
      <c r="Q72" s="71">
        <f t="shared" si="31"/>
        <v>0</v>
      </c>
      <c r="R72" s="71">
        <f t="shared" si="31"/>
        <v>0</v>
      </c>
      <c r="S72" s="71">
        <f t="shared" si="31"/>
        <v>0</v>
      </c>
      <c r="T72" s="71">
        <f t="shared" si="31"/>
        <v>0</v>
      </c>
      <c r="U72" s="71">
        <f t="shared" si="31"/>
        <v>0</v>
      </c>
      <c r="V72" s="71">
        <f t="shared" si="31"/>
        <v>0</v>
      </c>
      <c r="W72" s="73"/>
      <c r="X72" s="73"/>
      <c r="Y72" s="72"/>
      <c r="Z72" s="72"/>
      <c r="AA72" s="72"/>
      <c r="AB72" s="72"/>
      <c r="AC72" s="72"/>
      <c r="AD72" s="72"/>
      <c r="AE72" s="72"/>
    </row>
    <row r="73" spans="2:31" ht="13.5">
      <c r="B73" s="31" t="s">
        <v>122</v>
      </c>
      <c r="C73" s="69"/>
      <c r="D73" s="69"/>
      <c r="E73" s="69"/>
      <c r="F73" s="69"/>
      <c r="G73" s="68">
        <f>IF(G64&lt;0,G64,0)</f>
        <v>0</v>
      </c>
      <c r="H73" s="69">
        <f>IF(H72&lt;=0,G73,IF(H72+G73&gt;=0,0,H72+G73))</f>
        <v>0</v>
      </c>
      <c r="I73" s="69">
        <f>IF(I72&lt;=0,H73,IF(I72+H73&gt;=0,0,I72+H73))</f>
        <v>0</v>
      </c>
      <c r="J73" s="69">
        <f aca="true" t="shared" si="32" ref="J73:P73">IF(J72&lt;=0,I73,IF(J72+I73&gt;=0,0,J72+I73))</f>
        <v>0</v>
      </c>
      <c r="K73" s="69">
        <f t="shared" si="32"/>
        <v>0</v>
      </c>
      <c r="L73" s="69">
        <f t="shared" si="32"/>
        <v>0</v>
      </c>
      <c r="M73" s="69">
        <f t="shared" si="32"/>
        <v>0</v>
      </c>
      <c r="N73" s="69">
        <f t="shared" si="32"/>
        <v>0</v>
      </c>
      <c r="O73" s="69">
        <f t="shared" si="32"/>
        <v>0</v>
      </c>
      <c r="P73" s="69">
        <f t="shared" si="32"/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2"/>
      <c r="X73" s="72"/>
      <c r="Y73" s="72"/>
      <c r="Z73" s="72"/>
      <c r="AA73" s="72"/>
      <c r="AB73" s="72"/>
      <c r="AC73" s="72"/>
      <c r="AD73" s="72"/>
      <c r="AE73" s="72"/>
    </row>
    <row r="74" spans="2:31" ht="13.5">
      <c r="B74" s="31" t="s">
        <v>142</v>
      </c>
      <c r="C74" s="69"/>
      <c r="D74" s="69"/>
      <c r="E74" s="69"/>
      <c r="F74" s="69"/>
      <c r="G74" s="69"/>
      <c r="H74" s="69">
        <f>IF(H72&lt;=0,G73,IF(H72-(H73-G73)&lt;=0,0,H72-(H73-G73)))</f>
        <v>0</v>
      </c>
      <c r="I74" s="69">
        <f aca="true" t="shared" si="33" ref="I74:P74">IF(I72&lt;=0,H73,IF(I72-(I73-H73)&lt;=0,0,I72-(I73-H73)))</f>
        <v>0</v>
      </c>
      <c r="J74" s="69">
        <f t="shared" si="33"/>
        <v>0</v>
      </c>
      <c r="K74" s="69">
        <f t="shared" si="33"/>
        <v>0</v>
      </c>
      <c r="L74" s="69">
        <f t="shared" si="33"/>
        <v>0</v>
      </c>
      <c r="M74" s="69">
        <f t="shared" si="33"/>
        <v>0</v>
      </c>
      <c r="N74" s="69">
        <f t="shared" si="33"/>
        <v>0</v>
      </c>
      <c r="O74" s="69">
        <f t="shared" si="33"/>
        <v>0</v>
      </c>
      <c r="P74" s="69">
        <f t="shared" si="33"/>
        <v>0</v>
      </c>
      <c r="Q74" s="71">
        <f aca="true" t="shared" si="34" ref="Q74:V74">Q72</f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3"/>
      <c r="X74" s="73"/>
      <c r="Y74" s="73"/>
      <c r="Z74" s="72"/>
      <c r="AA74" s="72"/>
      <c r="AB74" s="72"/>
      <c r="AC74" s="72"/>
      <c r="AD74" s="72"/>
      <c r="AE74" s="72"/>
    </row>
    <row r="75" spans="2:31" ht="13.5">
      <c r="B75" s="31" t="s">
        <v>123</v>
      </c>
      <c r="C75" s="69"/>
      <c r="D75" s="69"/>
      <c r="E75" s="69"/>
      <c r="F75" s="69"/>
      <c r="G75" s="69"/>
      <c r="H75" s="68">
        <f>IF(H64&lt;0,H64,0)</f>
        <v>0</v>
      </c>
      <c r="I75" s="69">
        <f>IF(I74&lt;=0,H75,IF(I74+H75&gt;=0,0,I74+H75))</f>
        <v>0</v>
      </c>
      <c r="J75" s="69">
        <f>IF(J74&lt;=0,I75,IF(J74+I75&gt;=0,0,J74+I75))</f>
        <v>0</v>
      </c>
      <c r="K75" s="69">
        <f aca="true" t="shared" si="35" ref="K75:Q75">IF(K74&lt;=0,J75,IF(K74+J75&gt;=0,0,K74+J75))</f>
        <v>0</v>
      </c>
      <c r="L75" s="69">
        <f t="shared" si="35"/>
        <v>0</v>
      </c>
      <c r="M75" s="69">
        <f t="shared" si="35"/>
        <v>0</v>
      </c>
      <c r="N75" s="69">
        <f t="shared" si="35"/>
        <v>0</v>
      </c>
      <c r="O75" s="69">
        <f t="shared" si="35"/>
        <v>0</v>
      </c>
      <c r="P75" s="69">
        <f t="shared" si="35"/>
        <v>0</v>
      </c>
      <c r="Q75" s="69">
        <f t="shared" si="35"/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2"/>
      <c r="X75" s="72"/>
      <c r="Y75" s="72"/>
      <c r="Z75" s="72"/>
      <c r="AA75" s="72"/>
      <c r="AB75" s="72"/>
      <c r="AC75" s="72"/>
      <c r="AD75" s="72"/>
      <c r="AE75" s="72"/>
    </row>
    <row r="76" spans="2:31" ht="13.5">
      <c r="B76" s="31" t="s">
        <v>143</v>
      </c>
      <c r="C76" s="69"/>
      <c r="D76" s="69"/>
      <c r="E76" s="69"/>
      <c r="F76" s="69"/>
      <c r="G76" s="69"/>
      <c r="H76" s="69"/>
      <c r="I76" s="69">
        <f>IF(I74&lt;=0,H75,IF(I74-(I75-H75)&lt;=0,0,I74-(I75-H75)))</f>
        <v>0</v>
      </c>
      <c r="J76" s="69">
        <f aca="true" t="shared" si="36" ref="J76:Q76">IF(J74&lt;=0,I75,IF(J74-(J75-I75)&lt;=0,0,J74-(J75-I75)))</f>
        <v>0</v>
      </c>
      <c r="K76" s="69">
        <f t="shared" si="36"/>
        <v>0</v>
      </c>
      <c r="L76" s="69">
        <f t="shared" si="36"/>
        <v>0</v>
      </c>
      <c r="M76" s="69">
        <f t="shared" si="36"/>
        <v>0</v>
      </c>
      <c r="N76" s="69">
        <f t="shared" si="36"/>
        <v>0</v>
      </c>
      <c r="O76" s="69">
        <f t="shared" si="36"/>
        <v>0</v>
      </c>
      <c r="P76" s="69">
        <f t="shared" si="36"/>
        <v>0</v>
      </c>
      <c r="Q76" s="69">
        <f t="shared" si="36"/>
        <v>0</v>
      </c>
      <c r="R76" s="71">
        <f>R74</f>
        <v>0</v>
      </c>
      <c r="S76" s="71">
        <f>S74</f>
        <v>0</v>
      </c>
      <c r="T76" s="71">
        <f>T74</f>
        <v>0</v>
      </c>
      <c r="U76" s="71">
        <f>U74</f>
        <v>0</v>
      </c>
      <c r="V76" s="71">
        <f>V74</f>
        <v>0</v>
      </c>
      <c r="W76" s="73"/>
      <c r="X76" s="73"/>
      <c r="Y76" s="73"/>
      <c r="Z76" s="73"/>
      <c r="AA76" s="72"/>
      <c r="AB76" s="72"/>
      <c r="AC76" s="72"/>
      <c r="AD76" s="72"/>
      <c r="AE76" s="72"/>
    </row>
    <row r="77" spans="2:31" ht="13.5">
      <c r="B77" s="31" t="s">
        <v>124</v>
      </c>
      <c r="C77" s="69"/>
      <c r="D77" s="69"/>
      <c r="E77" s="69"/>
      <c r="F77" s="69"/>
      <c r="G77" s="69"/>
      <c r="H77" s="69"/>
      <c r="I77" s="68">
        <f>IF(I64&lt;0,I64,0)</f>
        <v>0</v>
      </c>
      <c r="J77" s="69">
        <f>IF(J76&lt;=0,I77,IF(J76+I77&gt;=0,0,J76+I77))</f>
        <v>0</v>
      </c>
      <c r="K77" s="69">
        <f>IF(K76&lt;=0,J77,IF(K76+J77&gt;=0,0,K76+J77))</f>
        <v>0</v>
      </c>
      <c r="L77" s="69">
        <f aca="true" t="shared" si="37" ref="L77:R77">IF(L76&lt;=0,K77,IF(L76+K77&gt;=0,0,L76+K77))</f>
        <v>0</v>
      </c>
      <c r="M77" s="69">
        <f t="shared" si="37"/>
        <v>0</v>
      </c>
      <c r="N77" s="69">
        <f t="shared" si="37"/>
        <v>0</v>
      </c>
      <c r="O77" s="69">
        <f t="shared" si="37"/>
        <v>0</v>
      </c>
      <c r="P77" s="69">
        <f t="shared" si="37"/>
        <v>0</v>
      </c>
      <c r="Q77" s="69">
        <f t="shared" si="37"/>
        <v>0</v>
      </c>
      <c r="R77" s="69">
        <f t="shared" si="37"/>
        <v>0</v>
      </c>
      <c r="S77" s="70">
        <v>0</v>
      </c>
      <c r="T77" s="70">
        <v>0</v>
      </c>
      <c r="U77" s="70">
        <v>0</v>
      </c>
      <c r="V77" s="70">
        <v>0</v>
      </c>
      <c r="W77" s="72"/>
      <c r="X77" s="72"/>
      <c r="Y77" s="72"/>
      <c r="Z77" s="72"/>
      <c r="AA77" s="72"/>
      <c r="AB77" s="72"/>
      <c r="AC77" s="72"/>
      <c r="AD77" s="72"/>
      <c r="AE77" s="72"/>
    </row>
    <row r="78" spans="2:31" ht="13.5">
      <c r="B78" s="31" t="s">
        <v>144</v>
      </c>
      <c r="C78" s="69"/>
      <c r="D78" s="69"/>
      <c r="E78" s="69"/>
      <c r="F78" s="69"/>
      <c r="G78" s="69"/>
      <c r="H78" s="69"/>
      <c r="I78" s="69"/>
      <c r="J78" s="69">
        <f>IF(J76&lt;=0,I77,IF(J76-(J77-I77)&lt;=0,0,J76-(J77-I77)))</f>
        <v>0</v>
      </c>
      <c r="K78" s="69">
        <f aca="true" t="shared" si="38" ref="K78:R78">IF(K76&lt;=0,J77,IF(K76-(K77-J77)&lt;=0,0,K76-(K77-J77)))</f>
        <v>0</v>
      </c>
      <c r="L78" s="69">
        <f t="shared" si="38"/>
        <v>0</v>
      </c>
      <c r="M78" s="69">
        <f t="shared" si="38"/>
        <v>0</v>
      </c>
      <c r="N78" s="69">
        <f t="shared" si="38"/>
        <v>0</v>
      </c>
      <c r="O78" s="69">
        <f t="shared" si="38"/>
        <v>0</v>
      </c>
      <c r="P78" s="69">
        <f t="shared" si="38"/>
        <v>0</v>
      </c>
      <c r="Q78" s="69">
        <f t="shared" si="38"/>
        <v>0</v>
      </c>
      <c r="R78" s="69">
        <f t="shared" si="38"/>
        <v>0</v>
      </c>
      <c r="S78" s="71">
        <f>S76</f>
        <v>0</v>
      </c>
      <c r="T78" s="71">
        <f>T76</f>
        <v>0</v>
      </c>
      <c r="U78" s="71">
        <f>U76</f>
        <v>0</v>
      </c>
      <c r="V78" s="71">
        <f>V76</f>
        <v>0</v>
      </c>
      <c r="W78" s="73"/>
      <c r="X78" s="73"/>
      <c r="Y78" s="73"/>
      <c r="Z78" s="73"/>
      <c r="AA78" s="73"/>
      <c r="AB78" s="72"/>
      <c r="AC78" s="72"/>
      <c r="AD78" s="72"/>
      <c r="AE78" s="72"/>
    </row>
    <row r="79" spans="2:31" ht="13.5">
      <c r="B79" s="31" t="s">
        <v>125</v>
      </c>
      <c r="C79" s="69"/>
      <c r="D79" s="69"/>
      <c r="E79" s="69"/>
      <c r="F79" s="69"/>
      <c r="G79" s="69"/>
      <c r="H79" s="69"/>
      <c r="I79" s="69"/>
      <c r="J79" s="68">
        <f>IF(J64&lt;0,J64,0)</f>
        <v>0</v>
      </c>
      <c r="K79" s="69">
        <f>IF(K78&lt;=0,J79,IF(K78+J79&gt;=0,0,K78+J79))</f>
        <v>0</v>
      </c>
      <c r="L79" s="69">
        <f>IF(L78&lt;=0,K79,IF(L78+K79&gt;=0,0,L78+K79))</f>
        <v>0</v>
      </c>
      <c r="M79" s="69">
        <f aca="true" t="shared" si="39" ref="M79:S79">IF(M78&lt;=0,L79,IF(M78+L79&gt;=0,0,M78+L79))</f>
        <v>0</v>
      </c>
      <c r="N79" s="69">
        <f t="shared" si="39"/>
        <v>0</v>
      </c>
      <c r="O79" s="69">
        <f t="shared" si="39"/>
        <v>0</v>
      </c>
      <c r="P79" s="69">
        <f t="shared" si="39"/>
        <v>0</v>
      </c>
      <c r="Q79" s="69">
        <f t="shared" si="39"/>
        <v>0</v>
      </c>
      <c r="R79" s="69">
        <f t="shared" si="39"/>
        <v>0</v>
      </c>
      <c r="S79" s="69">
        <f t="shared" si="39"/>
        <v>0</v>
      </c>
      <c r="T79" s="70">
        <v>0</v>
      </c>
      <c r="U79" s="70">
        <v>0</v>
      </c>
      <c r="V79" s="70">
        <v>0</v>
      </c>
      <c r="W79" s="72"/>
      <c r="X79" s="72"/>
      <c r="Y79" s="72"/>
      <c r="Z79" s="72"/>
      <c r="AA79" s="72"/>
      <c r="AB79" s="72"/>
      <c r="AC79" s="72"/>
      <c r="AD79" s="72"/>
      <c r="AE79" s="72"/>
    </row>
    <row r="80" spans="2:31" ht="13.5">
      <c r="B80" s="31" t="s">
        <v>145</v>
      </c>
      <c r="C80" s="69"/>
      <c r="D80" s="69"/>
      <c r="E80" s="69"/>
      <c r="F80" s="69"/>
      <c r="G80" s="69"/>
      <c r="H80" s="69"/>
      <c r="I80" s="69"/>
      <c r="J80" s="69"/>
      <c r="K80" s="69">
        <f>IF(K78&lt;=0,J79,IF(K78-(K79-J79)&lt;=0,0,K78-(K79-J79)))</f>
        <v>0</v>
      </c>
      <c r="L80" s="69">
        <f aca="true" t="shared" si="40" ref="L80:S80">IF(L78&lt;=0,K79,IF(L78-(L79-K79)&lt;=0,0,L78-(L79-K79)))</f>
        <v>0</v>
      </c>
      <c r="M80" s="69">
        <f t="shared" si="40"/>
        <v>0</v>
      </c>
      <c r="N80" s="69">
        <f t="shared" si="40"/>
        <v>0</v>
      </c>
      <c r="O80" s="69">
        <f t="shared" si="40"/>
        <v>0</v>
      </c>
      <c r="P80" s="69">
        <f t="shared" si="40"/>
        <v>0</v>
      </c>
      <c r="Q80" s="69">
        <f t="shared" si="40"/>
        <v>0</v>
      </c>
      <c r="R80" s="69">
        <f t="shared" si="40"/>
        <v>0</v>
      </c>
      <c r="S80" s="69">
        <f t="shared" si="40"/>
        <v>0</v>
      </c>
      <c r="T80" s="71">
        <f>T78</f>
        <v>0</v>
      </c>
      <c r="U80" s="71">
        <f>U78</f>
        <v>0</v>
      </c>
      <c r="V80" s="71">
        <f>V78</f>
        <v>0</v>
      </c>
      <c r="W80" s="73"/>
      <c r="X80" s="73"/>
      <c r="Y80" s="73"/>
      <c r="Z80" s="73"/>
      <c r="AA80" s="73"/>
      <c r="AB80" s="73"/>
      <c r="AC80" s="72"/>
      <c r="AD80" s="72"/>
      <c r="AE80" s="72"/>
    </row>
    <row r="81" spans="2:31" ht="13.5">
      <c r="B81" s="31" t="s">
        <v>126</v>
      </c>
      <c r="C81" s="69"/>
      <c r="D81" s="69"/>
      <c r="E81" s="69"/>
      <c r="F81" s="69"/>
      <c r="G81" s="69"/>
      <c r="H81" s="69"/>
      <c r="I81" s="69"/>
      <c r="J81" s="69"/>
      <c r="K81" s="68">
        <f>IF(K64&lt;0,K64,0)</f>
        <v>0</v>
      </c>
      <c r="L81" s="69">
        <f>IF(L80&lt;=0,K81,IF(L80+K81&gt;=0,0,L80+K81))</f>
        <v>0</v>
      </c>
      <c r="M81" s="69">
        <f>IF(M80&lt;=0,L81,IF(M80+L81&gt;=0,0,M80+L81))</f>
        <v>0</v>
      </c>
      <c r="N81" s="69">
        <f aca="true" t="shared" si="41" ref="N81:T81">IF(N80&lt;=0,M81,IF(N80+M81&gt;=0,0,N80+M81))</f>
        <v>0</v>
      </c>
      <c r="O81" s="69">
        <f t="shared" si="41"/>
        <v>0</v>
      </c>
      <c r="P81" s="69">
        <f t="shared" si="41"/>
        <v>0</v>
      </c>
      <c r="Q81" s="69">
        <f t="shared" si="41"/>
        <v>0</v>
      </c>
      <c r="R81" s="69">
        <f t="shared" si="41"/>
        <v>0</v>
      </c>
      <c r="S81" s="69">
        <f t="shared" si="41"/>
        <v>0</v>
      </c>
      <c r="T81" s="69">
        <f t="shared" si="41"/>
        <v>0</v>
      </c>
      <c r="U81" s="70">
        <v>0</v>
      </c>
      <c r="V81" s="70">
        <v>0</v>
      </c>
      <c r="W81" s="72"/>
      <c r="X81" s="72"/>
      <c r="Y81" s="72"/>
      <c r="Z81" s="72"/>
      <c r="AA81" s="72"/>
      <c r="AB81" s="72"/>
      <c r="AC81" s="72"/>
      <c r="AD81" s="72"/>
      <c r="AE81" s="72"/>
    </row>
    <row r="82" spans="2:31" ht="13.5">
      <c r="B82" s="31" t="s">
        <v>146</v>
      </c>
      <c r="C82" s="69"/>
      <c r="D82" s="69"/>
      <c r="E82" s="69"/>
      <c r="F82" s="69"/>
      <c r="G82" s="69"/>
      <c r="H82" s="69"/>
      <c r="I82" s="69"/>
      <c r="J82" s="69"/>
      <c r="K82" s="69"/>
      <c r="L82" s="69">
        <f>IF(L80&lt;=0,K81,IF(L80-(L81-K81)&lt;=0,0,L80-(L81-K81)))</f>
        <v>0</v>
      </c>
      <c r="M82" s="69">
        <f aca="true" t="shared" si="42" ref="M82:T82">IF(M80&lt;=0,L81,IF(M80-(M81-L81)&lt;=0,0,M80-(M81-L81)))</f>
        <v>0</v>
      </c>
      <c r="N82" s="69">
        <f t="shared" si="42"/>
        <v>0</v>
      </c>
      <c r="O82" s="69">
        <f t="shared" si="42"/>
        <v>0</v>
      </c>
      <c r="P82" s="69">
        <f t="shared" si="42"/>
        <v>0</v>
      </c>
      <c r="Q82" s="69">
        <f t="shared" si="42"/>
        <v>0</v>
      </c>
      <c r="R82" s="69">
        <f t="shared" si="42"/>
        <v>0</v>
      </c>
      <c r="S82" s="69">
        <f t="shared" si="42"/>
        <v>0</v>
      </c>
      <c r="T82" s="69">
        <f t="shared" si="42"/>
        <v>0</v>
      </c>
      <c r="U82" s="71">
        <f>U80</f>
        <v>0</v>
      </c>
      <c r="V82" s="71">
        <f>V80</f>
        <v>0</v>
      </c>
      <c r="W82" s="73"/>
      <c r="X82" s="73"/>
      <c r="Y82" s="73"/>
      <c r="Z82" s="73"/>
      <c r="AA82" s="73"/>
      <c r="AB82" s="73"/>
      <c r="AC82" s="73"/>
      <c r="AD82" s="72"/>
      <c r="AE82" s="72"/>
    </row>
    <row r="83" spans="2:31" ht="13.5">
      <c r="B83" s="31" t="s">
        <v>127</v>
      </c>
      <c r="C83" s="69"/>
      <c r="D83" s="69"/>
      <c r="E83" s="69"/>
      <c r="F83" s="69"/>
      <c r="G83" s="69"/>
      <c r="H83" s="69"/>
      <c r="I83" s="69"/>
      <c r="J83" s="69"/>
      <c r="K83" s="69"/>
      <c r="L83" s="68">
        <f>IF(L64&lt;0,L64,0)</f>
        <v>0</v>
      </c>
      <c r="M83" s="69">
        <f>IF(M82&lt;=0,L83,IF(M82+L83&gt;=0,0,M82+L83))</f>
        <v>0</v>
      </c>
      <c r="N83" s="69">
        <f>IF(N82&lt;=0,M83,IF(N82+M83&gt;=0,0,N82+M83))</f>
        <v>0</v>
      </c>
      <c r="O83" s="69">
        <f aca="true" t="shared" si="43" ref="O83:U83">IF(O82&lt;=0,N83,IF(O82+N83&gt;=0,0,O82+N83))</f>
        <v>0</v>
      </c>
      <c r="P83" s="69">
        <f t="shared" si="43"/>
        <v>0</v>
      </c>
      <c r="Q83" s="69">
        <f t="shared" si="43"/>
        <v>0</v>
      </c>
      <c r="R83" s="69">
        <f t="shared" si="43"/>
        <v>0</v>
      </c>
      <c r="S83" s="69">
        <f t="shared" si="43"/>
        <v>0</v>
      </c>
      <c r="T83" s="69">
        <f t="shared" si="43"/>
        <v>0</v>
      </c>
      <c r="U83" s="69">
        <f t="shared" si="43"/>
        <v>0</v>
      </c>
      <c r="V83" s="70">
        <v>0</v>
      </c>
      <c r="W83" s="72"/>
      <c r="X83" s="72"/>
      <c r="Y83" s="72"/>
      <c r="Z83" s="72"/>
      <c r="AA83" s="72"/>
      <c r="AB83" s="72"/>
      <c r="AC83" s="72"/>
      <c r="AD83" s="72"/>
      <c r="AE83" s="72"/>
    </row>
    <row r="84" spans="2:31" ht="13.5">
      <c r="B84" s="31" t="s">
        <v>147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>
        <f>IF(M82&lt;=0,L83,IF(M82-(M83-L83)&lt;=0,0,M82-(M83-L83)))</f>
        <v>0</v>
      </c>
      <c r="N84" s="69">
        <f aca="true" t="shared" si="44" ref="N84:U84">IF(N82&lt;=0,M83,IF(N82-(N83-M83)&lt;=0,0,N82-(N83-M83)))</f>
        <v>0</v>
      </c>
      <c r="O84" s="69">
        <f t="shared" si="44"/>
        <v>0</v>
      </c>
      <c r="P84" s="69">
        <f t="shared" si="44"/>
        <v>0</v>
      </c>
      <c r="Q84" s="69">
        <f t="shared" si="44"/>
        <v>0</v>
      </c>
      <c r="R84" s="69">
        <f t="shared" si="44"/>
        <v>0</v>
      </c>
      <c r="S84" s="69">
        <f t="shared" si="44"/>
        <v>0</v>
      </c>
      <c r="T84" s="69">
        <f t="shared" si="44"/>
        <v>0</v>
      </c>
      <c r="U84" s="69">
        <f t="shared" si="44"/>
        <v>0</v>
      </c>
      <c r="V84" s="71">
        <f>V82</f>
        <v>0</v>
      </c>
      <c r="W84" s="73"/>
      <c r="X84" s="73"/>
      <c r="Y84" s="73"/>
      <c r="Z84" s="73"/>
      <c r="AA84" s="73"/>
      <c r="AB84" s="73"/>
      <c r="AC84" s="73"/>
      <c r="AD84" s="73"/>
      <c r="AE84" s="72"/>
    </row>
    <row r="85" spans="2:31" ht="13.5">
      <c r="B85" s="31" t="s">
        <v>128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8">
        <f>IF(M64&lt;0,M64,0)</f>
        <v>0</v>
      </c>
      <c r="N85" s="69">
        <f>IF(N84&lt;=0,M85,IF(N84+M85&gt;=0,0,N84+M85))</f>
        <v>0</v>
      </c>
      <c r="O85" s="69">
        <f>IF(O84&lt;=0,N85,IF(O84+N85&gt;=0,0,O84+N85))</f>
        <v>0</v>
      </c>
      <c r="P85" s="69">
        <f aca="true" t="shared" si="45" ref="P85:V85">IF(P84&lt;=0,O85,IF(P84+O85&gt;=0,0,P84+O85))</f>
        <v>0</v>
      </c>
      <c r="Q85" s="69">
        <f t="shared" si="45"/>
        <v>0</v>
      </c>
      <c r="R85" s="69">
        <f t="shared" si="45"/>
        <v>0</v>
      </c>
      <c r="S85" s="69">
        <f t="shared" si="45"/>
        <v>0</v>
      </c>
      <c r="T85" s="69">
        <f t="shared" si="45"/>
        <v>0</v>
      </c>
      <c r="U85" s="69">
        <f t="shared" si="45"/>
        <v>0</v>
      </c>
      <c r="V85" s="69">
        <f t="shared" si="45"/>
        <v>0</v>
      </c>
      <c r="W85" s="72"/>
      <c r="X85" s="72"/>
      <c r="Y85" s="72"/>
      <c r="Z85" s="72"/>
      <c r="AA85" s="72"/>
      <c r="AB85" s="72"/>
      <c r="AC85" s="72"/>
      <c r="AD85" s="72"/>
      <c r="AE85" s="72"/>
    </row>
    <row r="86" spans="2:31" ht="13.5">
      <c r="B86" s="31" t="s">
        <v>148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>
        <f>IF(N84&lt;=0,M85,IF(N84-(N85-M85)&lt;=0,0,N84-(N85-M85)))</f>
        <v>0</v>
      </c>
      <c r="O86" s="69">
        <f aca="true" t="shared" si="46" ref="O86:V86">IF(O84&lt;=0,N85,IF(O84-(O85-N85)&lt;=0,0,O84-(O85-N85)))</f>
        <v>0</v>
      </c>
      <c r="P86" s="69">
        <f t="shared" si="46"/>
        <v>0</v>
      </c>
      <c r="Q86" s="69">
        <f t="shared" si="46"/>
        <v>0</v>
      </c>
      <c r="R86" s="69">
        <f t="shared" si="46"/>
        <v>0</v>
      </c>
      <c r="S86" s="69">
        <f t="shared" si="46"/>
        <v>0</v>
      </c>
      <c r="T86" s="69">
        <f t="shared" si="46"/>
        <v>0</v>
      </c>
      <c r="U86" s="69">
        <f t="shared" si="46"/>
        <v>0</v>
      </c>
      <c r="V86" s="69">
        <f t="shared" si="46"/>
        <v>0</v>
      </c>
      <c r="W86" s="72"/>
      <c r="X86" s="72"/>
      <c r="Y86" s="72"/>
      <c r="Z86" s="72"/>
      <c r="AA86" s="72"/>
      <c r="AB86" s="72"/>
      <c r="AC86" s="72"/>
      <c r="AD86" s="72"/>
      <c r="AE86" s="72"/>
    </row>
    <row r="87" spans="2:22" ht="13.5">
      <c r="B87" s="31" t="s">
        <v>129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8">
        <f>IF(N64&lt;0,N64,0)</f>
        <v>0</v>
      </c>
      <c r="O87" s="69">
        <f>IF(O86&lt;=0,N87,IF(O86+N87&gt;=0,0,O86+N87))</f>
        <v>0</v>
      </c>
      <c r="P87" s="69">
        <f>IF(P86&lt;=0,O87,IF(P86+O87&gt;=0,0,P86+O87))</f>
        <v>0</v>
      </c>
      <c r="Q87" s="69">
        <f aca="true" t="shared" si="47" ref="Q87:V87">IF(Q86&lt;=0,P87,IF(Q86+P87&gt;=0,0,Q86+P87))</f>
        <v>0</v>
      </c>
      <c r="R87" s="69">
        <f t="shared" si="47"/>
        <v>0</v>
      </c>
      <c r="S87" s="69">
        <f t="shared" si="47"/>
        <v>0</v>
      </c>
      <c r="T87" s="69">
        <f t="shared" si="47"/>
        <v>0</v>
      </c>
      <c r="U87" s="69">
        <f t="shared" si="47"/>
        <v>0</v>
      </c>
      <c r="V87" s="69">
        <f t="shared" si="47"/>
        <v>0</v>
      </c>
    </row>
    <row r="88" spans="2:22" ht="13.5">
      <c r="B88" s="31" t="s">
        <v>149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>
        <f>IF(O86&lt;=0,N87,IF(O86-(O87-N87)&lt;=0,0,O86-(O87-N87)))</f>
        <v>0</v>
      </c>
      <c r="P88" s="69">
        <f aca="true" t="shared" si="48" ref="P88:V88">IF(P86&lt;=0,O87,IF(P86-(P87-O87)&lt;=0,0,P86-(P87-O87)))</f>
        <v>0</v>
      </c>
      <c r="Q88" s="69">
        <f t="shared" si="48"/>
        <v>0</v>
      </c>
      <c r="R88" s="69">
        <f t="shared" si="48"/>
        <v>0</v>
      </c>
      <c r="S88" s="69">
        <f t="shared" si="48"/>
        <v>0</v>
      </c>
      <c r="T88" s="69">
        <f t="shared" si="48"/>
        <v>0</v>
      </c>
      <c r="U88" s="69">
        <f t="shared" si="48"/>
        <v>0</v>
      </c>
      <c r="V88" s="69">
        <f t="shared" si="48"/>
        <v>0</v>
      </c>
    </row>
    <row r="89" spans="2:22" ht="13.5">
      <c r="B89" s="31" t="s">
        <v>130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>
        <f>IF(O64&lt;0,O64,0)</f>
        <v>0</v>
      </c>
      <c r="P89" s="69">
        <f aca="true" t="shared" si="49" ref="P89:V89">IF(P88&lt;=0,O89,IF(P88+O89&gt;=0,0,P88+O89))</f>
        <v>0</v>
      </c>
      <c r="Q89" s="69">
        <f t="shared" si="49"/>
        <v>0</v>
      </c>
      <c r="R89" s="69">
        <f t="shared" si="49"/>
        <v>0</v>
      </c>
      <c r="S89" s="69">
        <f t="shared" si="49"/>
        <v>0</v>
      </c>
      <c r="T89" s="69">
        <f t="shared" si="49"/>
        <v>0</v>
      </c>
      <c r="U89" s="69">
        <f t="shared" si="49"/>
        <v>0</v>
      </c>
      <c r="V89" s="69">
        <f t="shared" si="49"/>
        <v>0</v>
      </c>
    </row>
    <row r="90" spans="2:22" ht="13.5">
      <c r="B90" s="31" t="s">
        <v>150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>
        <f>IF(P88&lt;=0,O89,IF(P88-(P89-O89)&lt;=0,0,P88-(P89-O89)))</f>
        <v>0</v>
      </c>
      <c r="Q90" s="69">
        <f aca="true" t="shared" si="50" ref="Q90:V90">IF(Q88&lt;=0,P89,IF(Q88-(Q89-P89)&lt;=0,0,Q88-(Q89-P89)))</f>
        <v>0</v>
      </c>
      <c r="R90" s="69">
        <f t="shared" si="50"/>
        <v>0</v>
      </c>
      <c r="S90" s="69">
        <f t="shared" si="50"/>
        <v>0</v>
      </c>
      <c r="T90" s="69">
        <f t="shared" si="50"/>
        <v>0</v>
      </c>
      <c r="U90" s="69">
        <f t="shared" si="50"/>
        <v>0</v>
      </c>
      <c r="V90" s="69">
        <f t="shared" si="50"/>
        <v>0</v>
      </c>
    </row>
    <row r="91" spans="2:22" ht="13.5">
      <c r="B91" s="31" t="s">
        <v>131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8">
        <f>IF(P64&lt;0,P64,0)</f>
        <v>0</v>
      </c>
      <c r="Q91" s="69">
        <f aca="true" t="shared" si="51" ref="Q91:V91">IF(Q90&lt;=0,P91,IF(Q90+P91&gt;=0,0,Q90+P91))</f>
        <v>0</v>
      </c>
      <c r="R91" s="69">
        <f t="shared" si="51"/>
        <v>0</v>
      </c>
      <c r="S91" s="69">
        <f t="shared" si="51"/>
        <v>0</v>
      </c>
      <c r="T91" s="69">
        <f t="shared" si="51"/>
        <v>0</v>
      </c>
      <c r="U91" s="69">
        <f t="shared" si="51"/>
        <v>0</v>
      </c>
      <c r="V91" s="69">
        <f t="shared" si="51"/>
        <v>0</v>
      </c>
    </row>
    <row r="92" spans="2:22" ht="13.5">
      <c r="B92" s="31" t="s">
        <v>151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>
        <f aca="true" t="shared" si="52" ref="Q92:V92">IF(Q90&lt;=0,P91,IF(Q90-(Q91-P91)&lt;=0,0,Q90-(Q91-P91)))</f>
        <v>0</v>
      </c>
      <c r="R92" s="69">
        <f t="shared" si="52"/>
        <v>0</v>
      </c>
      <c r="S92" s="69">
        <f t="shared" si="52"/>
        <v>0</v>
      </c>
      <c r="T92" s="69">
        <f t="shared" si="52"/>
        <v>0</v>
      </c>
      <c r="U92" s="69">
        <f t="shared" si="52"/>
        <v>0</v>
      </c>
      <c r="V92" s="69">
        <f t="shared" si="52"/>
        <v>0</v>
      </c>
    </row>
    <row r="93" spans="2:22" ht="13.5">
      <c r="B93" s="31" t="s">
        <v>132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8">
        <f>IF(Q64&lt;0,Q64,0)</f>
        <v>0</v>
      </c>
      <c r="R93" s="69">
        <f>IF(R92&lt;=0,Q93,IF(R92+Q93&gt;=0,0,R92+Q93))</f>
        <v>0</v>
      </c>
      <c r="S93" s="69">
        <f>IF(S92&lt;=0,R93,IF(S92+R93&gt;=0,0,S92+R93))</f>
        <v>0</v>
      </c>
      <c r="T93" s="69">
        <f>IF(T92&lt;=0,S93,IF(T92+S93&gt;=0,0,T92+S93))</f>
        <v>0</v>
      </c>
      <c r="U93" s="69">
        <f>IF(U92&lt;=0,T93,IF(U92+T93&gt;=0,0,U92+T93))</f>
        <v>0</v>
      </c>
      <c r="V93" s="69">
        <f>IF(V92&lt;=0,U93,IF(V92+U93&gt;=0,0,V92+U93))</f>
        <v>0</v>
      </c>
    </row>
    <row r="94" spans="2:22" ht="13.5">
      <c r="B94" s="31" t="s">
        <v>152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>
        <f>IF(R92&lt;=0,Q93,IF(R92-(R93-Q93)&lt;=0,0,R92-(R93-Q93)))</f>
        <v>0</v>
      </c>
      <c r="S94" s="69">
        <f>IF(S92&lt;=0,R93,IF(S92-(S93-R93)&lt;=0,0,S92-(S93-R93)))</f>
        <v>0</v>
      </c>
      <c r="T94" s="69">
        <f>IF(T92&lt;=0,S93,IF(T92-(T93-S93)&lt;=0,0,T92-(T93-S93)))</f>
        <v>0</v>
      </c>
      <c r="U94" s="69">
        <f>IF(U92&lt;=0,T93,IF(U92-(U93-T93)&lt;=0,0,U92-(U93-T93)))</f>
        <v>0</v>
      </c>
      <c r="V94" s="69">
        <f>IF(V92&lt;=0,U93,IF(V92-(V93-U93)&lt;=0,0,V92-(V93-U93)))</f>
        <v>0</v>
      </c>
    </row>
    <row r="95" spans="2:22" ht="13.5">
      <c r="B95" s="31" t="s">
        <v>133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8">
        <f>IF(R64&lt;0,R64,0)</f>
        <v>0</v>
      </c>
      <c r="S95" s="69">
        <f>IF(S94&lt;=0,R95,IF(S94+R95&gt;=0,0,S94+R95))</f>
        <v>0</v>
      </c>
      <c r="T95" s="69">
        <f>IF(T94&lt;=0,S95,IF(T94+S95&gt;=0,0,T94+S95))</f>
        <v>0</v>
      </c>
      <c r="U95" s="69">
        <f>IF(U94&lt;=0,T95,IF(U94+T95&gt;=0,0,U94+T95))</f>
        <v>0</v>
      </c>
      <c r="V95" s="69">
        <f>IF(V94&lt;=0,U95,IF(V94+U95&gt;=0,0,V94+U95))</f>
        <v>0</v>
      </c>
    </row>
    <row r="96" spans="2:22" ht="13.5">
      <c r="B96" s="31" t="s">
        <v>153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>
        <f>IF(S94&lt;=0,R95,IF(S94-(S95-R95)&lt;=0,0,S94-(S95-R95)))</f>
        <v>0</v>
      </c>
      <c r="T96" s="69">
        <f>IF(T94&lt;=0,S95,IF(T94-(T95-S95)&lt;=0,0,T94-(T95-S95)))</f>
        <v>0</v>
      </c>
      <c r="U96" s="69">
        <f>IF(U94&lt;=0,T95,IF(U94-(U95-T95)&lt;=0,0,U94-(U95-T95)))</f>
        <v>0</v>
      </c>
      <c r="V96" s="69">
        <f>IF(V94&lt;=0,U95,IF(V94-(V95-U95)&lt;=0,0,V94-(V95-U95)))</f>
        <v>0</v>
      </c>
    </row>
    <row r="97" spans="2:22" ht="13.5">
      <c r="B97" s="31" t="s">
        <v>134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8">
        <f>IF(S64&lt;0,S64,0)</f>
        <v>0</v>
      </c>
      <c r="T97" s="69">
        <f>IF(T96&lt;=0,S97,IF(T96+S97&gt;=0,0,T96+S97))</f>
        <v>0</v>
      </c>
      <c r="U97" s="69">
        <f>IF(U96&lt;=0,T97,IF(U96+T97&gt;=0,0,U96+T97))</f>
        <v>0</v>
      </c>
      <c r="V97" s="69">
        <f>IF(V96&lt;=0,U97,IF(V96+U97&gt;=0,0,V96+U97))</f>
        <v>0</v>
      </c>
    </row>
    <row r="98" spans="2:22" ht="13.5">
      <c r="B98" s="31" t="s">
        <v>154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>
        <f>IF(T96&lt;=0,S97,IF(T96-(T97-S97)&lt;=0,0,T96-(T97-S97)))</f>
        <v>0</v>
      </c>
      <c r="U98" s="69">
        <f>IF(U96&lt;=0,T97,IF(U96-(U97-T97)&lt;=0,0,U96-(U97-T97)))</f>
        <v>0</v>
      </c>
      <c r="V98" s="69">
        <f>IF(V96&lt;=0,U97,IF(V96-(V97-U97)&lt;=0,0,V96-(V97-U97)))</f>
        <v>0</v>
      </c>
    </row>
    <row r="99" spans="2:22" ht="13.5">
      <c r="B99" s="31" t="s">
        <v>135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8">
        <f>IF(T64&lt;0,T64,0)</f>
        <v>0</v>
      </c>
      <c r="U99" s="69">
        <f>IF(U98&lt;=0,T99,IF(U98+T99&gt;=0,0,U98+T99))</f>
        <v>0</v>
      </c>
      <c r="V99" s="69">
        <f>IF(V98&lt;=0,U99,IF(V98+U99&gt;=0,0,V98+U99))</f>
        <v>0</v>
      </c>
    </row>
    <row r="100" spans="2:22" ht="13.5">
      <c r="B100" s="31" t="s">
        <v>155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>
        <f>IF(U98&lt;=0,T99,IF(U98-(U99-T99)&lt;=0,0,U98-(U99-T99)))</f>
        <v>0</v>
      </c>
      <c r="V100" s="69">
        <f>IF(V98&lt;=0,U99,IF(V98-(V99-U99)&lt;=0,0,V98-(V99-U99)))</f>
        <v>0</v>
      </c>
    </row>
    <row r="101" spans="2:22" ht="13.5">
      <c r="B101" s="31" t="s">
        <v>136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8">
        <f>IF(U64&lt;0,U64,0)</f>
        <v>0</v>
      </c>
      <c r="V101" s="69">
        <f>IF(V100&lt;=0,U101,IF(V100+U101&gt;=0,0,V100+U101))</f>
        <v>0</v>
      </c>
    </row>
    <row r="102" spans="2:22" ht="13.5">
      <c r="B102" s="31" t="s">
        <v>156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>
        <f>IF(V100&lt;=0,U101,IF(V100-(V101-U101)&lt;=0,0,V100-(V101-U101)))</f>
        <v>0</v>
      </c>
    </row>
    <row r="103" spans="2:22" ht="13.5">
      <c r="B103" s="31" t="s">
        <v>137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IF(V64&lt;0,V64,0)</f>
        <v>0</v>
      </c>
    </row>
    <row r="104" spans="3:22" ht="13.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3:22" ht="13.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1:22" ht="13.5">
      <c r="A106" s="32" t="s">
        <v>157</v>
      </c>
      <c r="B106" s="31" t="s">
        <v>138</v>
      </c>
      <c r="C106" s="69">
        <f aca="true" t="shared" si="53" ref="C106:V106">C65</f>
        <v>0</v>
      </c>
      <c r="D106" s="69">
        <f t="shared" si="53"/>
        <v>0</v>
      </c>
      <c r="E106" s="69">
        <f t="shared" si="53"/>
        <v>0</v>
      </c>
      <c r="F106" s="69">
        <f t="shared" si="53"/>
        <v>0</v>
      </c>
      <c r="G106" s="69">
        <f t="shared" si="53"/>
        <v>0</v>
      </c>
      <c r="H106" s="69">
        <f t="shared" si="53"/>
        <v>0</v>
      </c>
      <c r="I106" s="69">
        <f t="shared" si="53"/>
        <v>0</v>
      </c>
      <c r="J106" s="69">
        <f t="shared" si="53"/>
        <v>0</v>
      </c>
      <c r="K106" s="69">
        <f t="shared" si="53"/>
        <v>0</v>
      </c>
      <c r="L106" s="69">
        <f t="shared" si="53"/>
        <v>0</v>
      </c>
      <c r="M106" s="69">
        <f t="shared" si="53"/>
        <v>0</v>
      </c>
      <c r="N106" s="69">
        <f t="shared" si="53"/>
        <v>0</v>
      </c>
      <c r="O106" s="69">
        <f t="shared" si="53"/>
        <v>0</v>
      </c>
      <c r="P106" s="69">
        <f t="shared" si="53"/>
        <v>0</v>
      </c>
      <c r="Q106" s="69">
        <f t="shared" si="53"/>
        <v>0</v>
      </c>
      <c r="R106" s="69">
        <f t="shared" si="53"/>
        <v>0</v>
      </c>
      <c r="S106" s="69">
        <f t="shared" si="53"/>
        <v>0</v>
      </c>
      <c r="T106" s="69">
        <f t="shared" si="53"/>
        <v>0</v>
      </c>
      <c r="U106" s="69">
        <f t="shared" si="53"/>
        <v>0</v>
      </c>
      <c r="V106" s="69">
        <f t="shared" si="53"/>
        <v>0</v>
      </c>
    </row>
    <row r="107" spans="1:22" ht="13.5">
      <c r="A107" s="32" t="s">
        <v>157</v>
      </c>
      <c r="B107" s="31" t="s">
        <v>158</v>
      </c>
      <c r="C107" s="69">
        <f aca="true" t="shared" si="54" ref="C107:V107">C67</f>
        <v>0</v>
      </c>
      <c r="D107" s="69">
        <f t="shared" si="54"/>
        <v>0</v>
      </c>
      <c r="E107" s="69">
        <f t="shared" si="54"/>
        <v>0</v>
      </c>
      <c r="F107" s="69">
        <f t="shared" si="54"/>
        <v>0</v>
      </c>
      <c r="G107" s="69">
        <f t="shared" si="54"/>
        <v>0</v>
      </c>
      <c r="H107" s="69">
        <f t="shared" si="54"/>
        <v>0</v>
      </c>
      <c r="I107" s="69">
        <f t="shared" si="54"/>
        <v>0</v>
      </c>
      <c r="J107" s="69">
        <f t="shared" si="54"/>
        <v>0</v>
      </c>
      <c r="K107" s="69">
        <f t="shared" si="54"/>
        <v>0</v>
      </c>
      <c r="L107" s="69">
        <f t="shared" si="54"/>
        <v>0</v>
      </c>
      <c r="M107" s="69">
        <f t="shared" si="54"/>
        <v>0</v>
      </c>
      <c r="N107" s="69">
        <f t="shared" si="54"/>
        <v>0</v>
      </c>
      <c r="O107" s="69">
        <f t="shared" si="54"/>
        <v>0</v>
      </c>
      <c r="P107" s="69">
        <f t="shared" si="54"/>
        <v>0</v>
      </c>
      <c r="Q107" s="69">
        <f t="shared" si="54"/>
        <v>0</v>
      </c>
      <c r="R107" s="69">
        <f t="shared" si="54"/>
        <v>0</v>
      </c>
      <c r="S107" s="69">
        <f t="shared" si="54"/>
        <v>0</v>
      </c>
      <c r="T107" s="69">
        <f t="shared" si="54"/>
        <v>0</v>
      </c>
      <c r="U107" s="69">
        <f t="shared" si="54"/>
        <v>0</v>
      </c>
      <c r="V107" s="69">
        <f t="shared" si="54"/>
        <v>0</v>
      </c>
    </row>
    <row r="108" spans="1:22" ht="13.5">
      <c r="A108" s="32" t="s">
        <v>157</v>
      </c>
      <c r="B108" s="31" t="s">
        <v>159</v>
      </c>
      <c r="C108" s="69">
        <f aca="true" t="shared" si="55" ref="C108:V108">C69</f>
        <v>0</v>
      </c>
      <c r="D108" s="69">
        <f t="shared" si="55"/>
        <v>0</v>
      </c>
      <c r="E108" s="69">
        <f t="shared" si="55"/>
        <v>0</v>
      </c>
      <c r="F108" s="69">
        <f t="shared" si="55"/>
        <v>0</v>
      </c>
      <c r="G108" s="69">
        <f t="shared" si="55"/>
        <v>0</v>
      </c>
      <c r="H108" s="69">
        <f t="shared" si="55"/>
        <v>0</v>
      </c>
      <c r="I108" s="69">
        <f t="shared" si="55"/>
        <v>0</v>
      </c>
      <c r="J108" s="69">
        <f t="shared" si="55"/>
        <v>0</v>
      </c>
      <c r="K108" s="69">
        <f t="shared" si="55"/>
        <v>0</v>
      </c>
      <c r="L108" s="69">
        <f t="shared" si="55"/>
        <v>0</v>
      </c>
      <c r="M108" s="69">
        <f t="shared" si="55"/>
        <v>0</v>
      </c>
      <c r="N108" s="69">
        <f t="shared" si="55"/>
        <v>0</v>
      </c>
      <c r="O108" s="69">
        <f t="shared" si="55"/>
        <v>0</v>
      </c>
      <c r="P108" s="69">
        <f t="shared" si="55"/>
        <v>0</v>
      </c>
      <c r="Q108" s="69">
        <f t="shared" si="55"/>
        <v>0</v>
      </c>
      <c r="R108" s="69">
        <f t="shared" si="55"/>
        <v>0</v>
      </c>
      <c r="S108" s="69">
        <f t="shared" si="55"/>
        <v>0</v>
      </c>
      <c r="T108" s="69">
        <f t="shared" si="55"/>
        <v>0</v>
      </c>
      <c r="U108" s="69">
        <f t="shared" si="55"/>
        <v>0</v>
      </c>
      <c r="V108" s="69">
        <f t="shared" si="55"/>
        <v>0</v>
      </c>
    </row>
    <row r="109" spans="1:22" ht="13.5">
      <c r="A109" s="32" t="s">
        <v>157</v>
      </c>
      <c r="B109" s="31" t="s">
        <v>160</v>
      </c>
      <c r="C109" s="69">
        <f aca="true" t="shared" si="56" ref="C109:V109">C71</f>
        <v>0</v>
      </c>
      <c r="D109" s="69">
        <f t="shared" si="56"/>
        <v>0</v>
      </c>
      <c r="E109" s="69">
        <f t="shared" si="56"/>
        <v>0</v>
      </c>
      <c r="F109" s="69">
        <f t="shared" si="56"/>
        <v>0</v>
      </c>
      <c r="G109" s="69">
        <f t="shared" si="56"/>
        <v>0</v>
      </c>
      <c r="H109" s="69">
        <f t="shared" si="56"/>
        <v>0</v>
      </c>
      <c r="I109" s="69">
        <f t="shared" si="56"/>
        <v>0</v>
      </c>
      <c r="J109" s="69">
        <f t="shared" si="56"/>
        <v>0</v>
      </c>
      <c r="K109" s="69">
        <f t="shared" si="56"/>
        <v>0</v>
      </c>
      <c r="L109" s="69">
        <f t="shared" si="56"/>
        <v>0</v>
      </c>
      <c r="M109" s="69">
        <f t="shared" si="56"/>
        <v>0</v>
      </c>
      <c r="N109" s="69">
        <f t="shared" si="56"/>
        <v>0</v>
      </c>
      <c r="O109" s="69">
        <f t="shared" si="56"/>
        <v>0</v>
      </c>
      <c r="P109" s="69">
        <f t="shared" si="56"/>
        <v>0</v>
      </c>
      <c r="Q109" s="69">
        <f t="shared" si="56"/>
        <v>0</v>
      </c>
      <c r="R109" s="69">
        <f t="shared" si="56"/>
        <v>0</v>
      </c>
      <c r="S109" s="69">
        <f t="shared" si="56"/>
        <v>0</v>
      </c>
      <c r="T109" s="69">
        <f t="shared" si="56"/>
        <v>0</v>
      </c>
      <c r="U109" s="69">
        <f t="shared" si="56"/>
        <v>0</v>
      </c>
      <c r="V109" s="69">
        <f t="shared" si="56"/>
        <v>0</v>
      </c>
    </row>
    <row r="110" spans="1:22" ht="13.5">
      <c r="A110" s="32" t="s">
        <v>157</v>
      </c>
      <c r="B110" s="31" t="s">
        <v>161</v>
      </c>
      <c r="C110" s="69">
        <f aca="true" t="shared" si="57" ref="C110:V110">C73</f>
        <v>0</v>
      </c>
      <c r="D110" s="69">
        <f t="shared" si="57"/>
        <v>0</v>
      </c>
      <c r="E110" s="69">
        <f t="shared" si="57"/>
        <v>0</v>
      </c>
      <c r="F110" s="69">
        <f t="shared" si="57"/>
        <v>0</v>
      </c>
      <c r="G110" s="69">
        <f t="shared" si="57"/>
        <v>0</v>
      </c>
      <c r="H110" s="69">
        <f t="shared" si="57"/>
        <v>0</v>
      </c>
      <c r="I110" s="69">
        <f t="shared" si="57"/>
        <v>0</v>
      </c>
      <c r="J110" s="69">
        <f t="shared" si="57"/>
        <v>0</v>
      </c>
      <c r="K110" s="69">
        <f t="shared" si="57"/>
        <v>0</v>
      </c>
      <c r="L110" s="69">
        <f t="shared" si="57"/>
        <v>0</v>
      </c>
      <c r="M110" s="69">
        <f t="shared" si="57"/>
        <v>0</v>
      </c>
      <c r="N110" s="69">
        <f t="shared" si="57"/>
        <v>0</v>
      </c>
      <c r="O110" s="69">
        <f t="shared" si="57"/>
        <v>0</v>
      </c>
      <c r="P110" s="69">
        <f t="shared" si="57"/>
        <v>0</v>
      </c>
      <c r="Q110" s="69">
        <f t="shared" si="57"/>
        <v>0</v>
      </c>
      <c r="R110" s="69">
        <f t="shared" si="57"/>
        <v>0</v>
      </c>
      <c r="S110" s="69">
        <f t="shared" si="57"/>
        <v>0</v>
      </c>
      <c r="T110" s="69">
        <f t="shared" si="57"/>
        <v>0</v>
      </c>
      <c r="U110" s="69">
        <f t="shared" si="57"/>
        <v>0</v>
      </c>
      <c r="V110" s="69">
        <f t="shared" si="57"/>
        <v>0</v>
      </c>
    </row>
    <row r="111" spans="1:22" ht="13.5">
      <c r="A111" s="32" t="s">
        <v>157</v>
      </c>
      <c r="B111" s="31" t="s">
        <v>162</v>
      </c>
      <c r="C111" s="69">
        <f aca="true" t="shared" si="58" ref="C111:V111">C75</f>
        <v>0</v>
      </c>
      <c r="D111" s="69">
        <f t="shared" si="58"/>
        <v>0</v>
      </c>
      <c r="E111" s="69">
        <f t="shared" si="58"/>
        <v>0</v>
      </c>
      <c r="F111" s="69">
        <f t="shared" si="58"/>
        <v>0</v>
      </c>
      <c r="G111" s="69">
        <f t="shared" si="58"/>
        <v>0</v>
      </c>
      <c r="H111" s="69">
        <f t="shared" si="58"/>
        <v>0</v>
      </c>
      <c r="I111" s="69">
        <f t="shared" si="58"/>
        <v>0</v>
      </c>
      <c r="J111" s="69">
        <f t="shared" si="58"/>
        <v>0</v>
      </c>
      <c r="K111" s="69">
        <f t="shared" si="58"/>
        <v>0</v>
      </c>
      <c r="L111" s="69">
        <f t="shared" si="58"/>
        <v>0</v>
      </c>
      <c r="M111" s="69">
        <f t="shared" si="58"/>
        <v>0</v>
      </c>
      <c r="N111" s="69">
        <f t="shared" si="58"/>
        <v>0</v>
      </c>
      <c r="O111" s="69">
        <f t="shared" si="58"/>
        <v>0</v>
      </c>
      <c r="P111" s="69">
        <f t="shared" si="58"/>
        <v>0</v>
      </c>
      <c r="Q111" s="69">
        <f t="shared" si="58"/>
        <v>0</v>
      </c>
      <c r="R111" s="69">
        <f t="shared" si="58"/>
        <v>0</v>
      </c>
      <c r="S111" s="69">
        <f t="shared" si="58"/>
        <v>0</v>
      </c>
      <c r="T111" s="69">
        <f t="shared" si="58"/>
        <v>0</v>
      </c>
      <c r="U111" s="69">
        <f t="shared" si="58"/>
        <v>0</v>
      </c>
      <c r="V111" s="69">
        <f t="shared" si="58"/>
        <v>0</v>
      </c>
    </row>
    <row r="112" spans="1:22" ht="13.5">
      <c r="A112" s="32" t="s">
        <v>157</v>
      </c>
      <c r="B112" s="31" t="s">
        <v>163</v>
      </c>
      <c r="C112" s="69">
        <f aca="true" t="shared" si="59" ref="C112:V112">C77</f>
        <v>0</v>
      </c>
      <c r="D112" s="69">
        <f t="shared" si="59"/>
        <v>0</v>
      </c>
      <c r="E112" s="69">
        <f t="shared" si="59"/>
        <v>0</v>
      </c>
      <c r="F112" s="69">
        <f t="shared" si="59"/>
        <v>0</v>
      </c>
      <c r="G112" s="69">
        <f t="shared" si="59"/>
        <v>0</v>
      </c>
      <c r="H112" s="69">
        <f t="shared" si="59"/>
        <v>0</v>
      </c>
      <c r="I112" s="69">
        <f t="shared" si="59"/>
        <v>0</v>
      </c>
      <c r="J112" s="69">
        <f t="shared" si="59"/>
        <v>0</v>
      </c>
      <c r="K112" s="69">
        <f t="shared" si="59"/>
        <v>0</v>
      </c>
      <c r="L112" s="69">
        <f t="shared" si="59"/>
        <v>0</v>
      </c>
      <c r="M112" s="69">
        <f t="shared" si="59"/>
        <v>0</v>
      </c>
      <c r="N112" s="69">
        <f t="shared" si="59"/>
        <v>0</v>
      </c>
      <c r="O112" s="69">
        <f t="shared" si="59"/>
        <v>0</v>
      </c>
      <c r="P112" s="69">
        <f t="shared" si="59"/>
        <v>0</v>
      </c>
      <c r="Q112" s="69">
        <f t="shared" si="59"/>
        <v>0</v>
      </c>
      <c r="R112" s="69">
        <f t="shared" si="59"/>
        <v>0</v>
      </c>
      <c r="S112" s="69">
        <f t="shared" si="59"/>
        <v>0</v>
      </c>
      <c r="T112" s="69">
        <f t="shared" si="59"/>
        <v>0</v>
      </c>
      <c r="U112" s="69">
        <f t="shared" si="59"/>
        <v>0</v>
      </c>
      <c r="V112" s="69">
        <f t="shared" si="59"/>
        <v>0</v>
      </c>
    </row>
    <row r="113" spans="1:22" ht="13.5">
      <c r="A113" s="32" t="s">
        <v>157</v>
      </c>
      <c r="B113" s="31" t="s">
        <v>164</v>
      </c>
      <c r="C113" s="69">
        <f aca="true" t="shared" si="60" ref="C113:V113">C79</f>
        <v>0</v>
      </c>
      <c r="D113" s="69">
        <f t="shared" si="60"/>
        <v>0</v>
      </c>
      <c r="E113" s="69">
        <f t="shared" si="60"/>
        <v>0</v>
      </c>
      <c r="F113" s="69">
        <f t="shared" si="60"/>
        <v>0</v>
      </c>
      <c r="G113" s="69">
        <f t="shared" si="60"/>
        <v>0</v>
      </c>
      <c r="H113" s="69">
        <f t="shared" si="60"/>
        <v>0</v>
      </c>
      <c r="I113" s="69">
        <f t="shared" si="60"/>
        <v>0</v>
      </c>
      <c r="J113" s="69">
        <f t="shared" si="60"/>
        <v>0</v>
      </c>
      <c r="K113" s="69">
        <f t="shared" si="60"/>
        <v>0</v>
      </c>
      <c r="L113" s="69">
        <f t="shared" si="60"/>
        <v>0</v>
      </c>
      <c r="M113" s="69">
        <f t="shared" si="60"/>
        <v>0</v>
      </c>
      <c r="N113" s="69">
        <f t="shared" si="60"/>
        <v>0</v>
      </c>
      <c r="O113" s="69">
        <f t="shared" si="60"/>
        <v>0</v>
      </c>
      <c r="P113" s="69">
        <f t="shared" si="60"/>
        <v>0</v>
      </c>
      <c r="Q113" s="69">
        <f t="shared" si="60"/>
        <v>0</v>
      </c>
      <c r="R113" s="69">
        <f t="shared" si="60"/>
        <v>0</v>
      </c>
      <c r="S113" s="69">
        <f t="shared" si="60"/>
        <v>0</v>
      </c>
      <c r="T113" s="69">
        <f t="shared" si="60"/>
        <v>0</v>
      </c>
      <c r="U113" s="69">
        <f t="shared" si="60"/>
        <v>0</v>
      </c>
      <c r="V113" s="69">
        <f t="shared" si="60"/>
        <v>0</v>
      </c>
    </row>
    <row r="114" spans="1:22" ht="13.5">
      <c r="A114" s="32" t="s">
        <v>157</v>
      </c>
      <c r="B114" s="31" t="s">
        <v>165</v>
      </c>
      <c r="C114" s="69">
        <f aca="true" t="shared" si="61" ref="C114:V114">C81</f>
        <v>0</v>
      </c>
      <c r="D114" s="69">
        <f t="shared" si="61"/>
        <v>0</v>
      </c>
      <c r="E114" s="69">
        <f t="shared" si="61"/>
        <v>0</v>
      </c>
      <c r="F114" s="69">
        <f t="shared" si="61"/>
        <v>0</v>
      </c>
      <c r="G114" s="69">
        <f t="shared" si="61"/>
        <v>0</v>
      </c>
      <c r="H114" s="69">
        <f t="shared" si="61"/>
        <v>0</v>
      </c>
      <c r="I114" s="69">
        <f t="shared" si="61"/>
        <v>0</v>
      </c>
      <c r="J114" s="69">
        <f t="shared" si="61"/>
        <v>0</v>
      </c>
      <c r="K114" s="69">
        <f t="shared" si="61"/>
        <v>0</v>
      </c>
      <c r="L114" s="69">
        <f t="shared" si="61"/>
        <v>0</v>
      </c>
      <c r="M114" s="69">
        <f t="shared" si="61"/>
        <v>0</v>
      </c>
      <c r="N114" s="69">
        <f t="shared" si="61"/>
        <v>0</v>
      </c>
      <c r="O114" s="69">
        <f t="shared" si="61"/>
        <v>0</v>
      </c>
      <c r="P114" s="69">
        <f t="shared" si="61"/>
        <v>0</v>
      </c>
      <c r="Q114" s="69">
        <f t="shared" si="61"/>
        <v>0</v>
      </c>
      <c r="R114" s="69">
        <f t="shared" si="61"/>
        <v>0</v>
      </c>
      <c r="S114" s="69">
        <f t="shared" si="61"/>
        <v>0</v>
      </c>
      <c r="T114" s="69">
        <f t="shared" si="61"/>
        <v>0</v>
      </c>
      <c r="U114" s="69">
        <f t="shared" si="61"/>
        <v>0</v>
      </c>
      <c r="V114" s="69">
        <f t="shared" si="61"/>
        <v>0</v>
      </c>
    </row>
    <row r="115" spans="1:22" ht="13.5">
      <c r="A115" s="32" t="s">
        <v>157</v>
      </c>
      <c r="B115" s="31" t="s">
        <v>166</v>
      </c>
      <c r="C115" s="69">
        <f aca="true" t="shared" si="62" ref="C115:V115">C83</f>
        <v>0</v>
      </c>
      <c r="D115" s="69">
        <f t="shared" si="62"/>
        <v>0</v>
      </c>
      <c r="E115" s="69">
        <f t="shared" si="62"/>
        <v>0</v>
      </c>
      <c r="F115" s="69">
        <f t="shared" si="62"/>
        <v>0</v>
      </c>
      <c r="G115" s="69">
        <f t="shared" si="62"/>
        <v>0</v>
      </c>
      <c r="H115" s="69">
        <f t="shared" si="62"/>
        <v>0</v>
      </c>
      <c r="I115" s="69">
        <f t="shared" si="62"/>
        <v>0</v>
      </c>
      <c r="J115" s="69">
        <f t="shared" si="62"/>
        <v>0</v>
      </c>
      <c r="K115" s="69">
        <f t="shared" si="62"/>
        <v>0</v>
      </c>
      <c r="L115" s="69">
        <f t="shared" si="62"/>
        <v>0</v>
      </c>
      <c r="M115" s="69">
        <f t="shared" si="62"/>
        <v>0</v>
      </c>
      <c r="N115" s="69">
        <f t="shared" si="62"/>
        <v>0</v>
      </c>
      <c r="O115" s="69">
        <f t="shared" si="62"/>
        <v>0</v>
      </c>
      <c r="P115" s="69">
        <f t="shared" si="62"/>
        <v>0</v>
      </c>
      <c r="Q115" s="69">
        <f t="shared" si="62"/>
        <v>0</v>
      </c>
      <c r="R115" s="69">
        <f t="shared" si="62"/>
        <v>0</v>
      </c>
      <c r="S115" s="69">
        <f t="shared" si="62"/>
        <v>0</v>
      </c>
      <c r="T115" s="69">
        <f t="shared" si="62"/>
        <v>0</v>
      </c>
      <c r="U115" s="69">
        <f t="shared" si="62"/>
        <v>0</v>
      </c>
      <c r="V115" s="69">
        <f t="shared" si="62"/>
        <v>0</v>
      </c>
    </row>
    <row r="116" spans="1:22" ht="13.5">
      <c r="A116" s="32" t="s">
        <v>157</v>
      </c>
      <c r="B116" s="31" t="s">
        <v>167</v>
      </c>
      <c r="C116" s="69">
        <f aca="true" t="shared" si="63" ref="C116:V116">C85</f>
        <v>0</v>
      </c>
      <c r="D116" s="69">
        <f t="shared" si="63"/>
        <v>0</v>
      </c>
      <c r="E116" s="69">
        <f t="shared" si="63"/>
        <v>0</v>
      </c>
      <c r="F116" s="69">
        <f t="shared" si="63"/>
        <v>0</v>
      </c>
      <c r="G116" s="69">
        <f t="shared" si="63"/>
        <v>0</v>
      </c>
      <c r="H116" s="69">
        <f t="shared" si="63"/>
        <v>0</v>
      </c>
      <c r="I116" s="69">
        <f t="shared" si="63"/>
        <v>0</v>
      </c>
      <c r="J116" s="69">
        <f t="shared" si="63"/>
        <v>0</v>
      </c>
      <c r="K116" s="69">
        <f t="shared" si="63"/>
        <v>0</v>
      </c>
      <c r="L116" s="69">
        <f t="shared" si="63"/>
        <v>0</v>
      </c>
      <c r="M116" s="69">
        <f t="shared" si="63"/>
        <v>0</v>
      </c>
      <c r="N116" s="69">
        <f t="shared" si="63"/>
        <v>0</v>
      </c>
      <c r="O116" s="69">
        <f t="shared" si="63"/>
        <v>0</v>
      </c>
      <c r="P116" s="69">
        <f t="shared" si="63"/>
        <v>0</v>
      </c>
      <c r="Q116" s="69">
        <f t="shared" si="63"/>
        <v>0</v>
      </c>
      <c r="R116" s="69">
        <f t="shared" si="63"/>
        <v>0</v>
      </c>
      <c r="S116" s="69">
        <f t="shared" si="63"/>
        <v>0</v>
      </c>
      <c r="T116" s="69">
        <f t="shared" si="63"/>
        <v>0</v>
      </c>
      <c r="U116" s="69">
        <f t="shared" si="63"/>
        <v>0</v>
      </c>
      <c r="V116" s="69">
        <f t="shared" si="63"/>
        <v>0</v>
      </c>
    </row>
    <row r="117" spans="1:22" ht="13.5">
      <c r="A117" s="32" t="s">
        <v>157</v>
      </c>
      <c r="B117" s="31" t="s">
        <v>168</v>
      </c>
      <c r="C117" s="69">
        <f aca="true" t="shared" si="64" ref="C117:V117">C87</f>
        <v>0</v>
      </c>
      <c r="D117" s="69">
        <f t="shared" si="64"/>
        <v>0</v>
      </c>
      <c r="E117" s="69">
        <f t="shared" si="64"/>
        <v>0</v>
      </c>
      <c r="F117" s="69">
        <f t="shared" si="64"/>
        <v>0</v>
      </c>
      <c r="G117" s="69">
        <f t="shared" si="64"/>
        <v>0</v>
      </c>
      <c r="H117" s="69">
        <f t="shared" si="64"/>
        <v>0</v>
      </c>
      <c r="I117" s="69">
        <f t="shared" si="64"/>
        <v>0</v>
      </c>
      <c r="J117" s="69">
        <f t="shared" si="64"/>
        <v>0</v>
      </c>
      <c r="K117" s="69">
        <f t="shared" si="64"/>
        <v>0</v>
      </c>
      <c r="L117" s="69">
        <f t="shared" si="64"/>
        <v>0</v>
      </c>
      <c r="M117" s="69">
        <f t="shared" si="64"/>
        <v>0</v>
      </c>
      <c r="N117" s="69">
        <f t="shared" si="64"/>
        <v>0</v>
      </c>
      <c r="O117" s="69">
        <f t="shared" si="64"/>
        <v>0</v>
      </c>
      <c r="P117" s="69">
        <f t="shared" si="64"/>
        <v>0</v>
      </c>
      <c r="Q117" s="69">
        <f t="shared" si="64"/>
        <v>0</v>
      </c>
      <c r="R117" s="69">
        <f t="shared" si="64"/>
        <v>0</v>
      </c>
      <c r="S117" s="69">
        <f t="shared" si="64"/>
        <v>0</v>
      </c>
      <c r="T117" s="69">
        <f t="shared" si="64"/>
        <v>0</v>
      </c>
      <c r="U117" s="69">
        <f t="shared" si="64"/>
        <v>0</v>
      </c>
      <c r="V117" s="69">
        <f t="shared" si="64"/>
        <v>0</v>
      </c>
    </row>
    <row r="118" spans="1:22" ht="13.5">
      <c r="A118" s="32" t="s">
        <v>157</v>
      </c>
      <c r="B118" s="31" t="s">
        <v>169</v>
      </c>
      <c r="C118" s="69">
        <f aca="true" t="shared" si="65" ref="C118:V118">C89</f>
        <v>0</v>
      </c>
      <c r="D118" s="69">
        <f t="shared" si="65"/>
        <v>0</v>
      </c>
      <c r="E118" s="69">
        <f t="shared" si="65"/>
        <v>0</v>
      </c>
      <c r="F118" s="69">
        <f t="shared" si="65"/>
        <v>0</v>
      </c>
      <c r="G118" s="69">
        <f t="shared" si="65"/>
        <v>0</v>
      </c>
      <c r="H118" s="69">
        <f t="shared" si="65"/>
        <v>0</v>
      </c>
      <c r="I118" s="69">
        <f t="shared" si="65"/>
        <v>0</v>
      </c>
      <c r="J118" s="69">
        <f t="shared" si="65"/>
        <v>0</v>
      </c>
      <c r="K118" s="69">
        <f t="shared" si="65"/>
        <v>0</v>
      </c>
      <c r="L118" s="69">
        <f t="shared" si="65"/>
        <v>0</v>
      </c>
      <c r="M118" s="69">
        <f t="shared" si="65"/>
        <v>0</v>
      </c>
      <c r="N118" s="69">
        <f t="shared" si="65"/>
        <v>0</v>
      </c>
      <c r="O118" s="69">
        <f t="shared" si="65"/>
        <v>0</v>
      </c>
      <c r="P118" s="69">
        <f t="shared" si="65"/>
        <v>0</v>
      </c>
      <c r="Q118" s="69">
        <f t="shared" si="65"/>
        <v>0</v>
      </c>
      <c r="R118" s="69">
        <f t="shared" si="65"/>
        <v>0</v>
      </c>
      <c r="S118" s="69">
        <f t="shared" si="65"/>
        <v>0</v>
      </c>
      <c r="T118" s="69">
        <f t="shared" si="65"/>
        <v>0</v>
      </c>
      <c r="U118" s="69">
        <f t="shared" si="65"/>
        <v>0</v>
      </c>
      <c r="V118" s="69">
        <f t="shared" si="65"/>
        <v>0</v>
      </c>
    </row>
    <row r="119" spans="1:22" ht="13.5">
      <c r="A119" s="32" t="s">
        <v>157</v>
      </c>
      <c r="B119" s="31" t="s">
        <v>170</v>
      </c>
      <c r="C119" s="69">
        <f aca="true" t="shared" si="66" ref="C119:V119">C91</f>
        <v>0</v>
      </c>
      <c r="D119" s="69">
        <f t="shared" si="66"/>
        <v>0</v>
      </c>
      <c r="E119" s="69">
        <f t="shared" si="66"/>
        <v>0</v>
      </c>
      <c r="F119" s="69">
        <f t="shared" si="66"/>
        <v>0</v>
      </c>
      <c r="G119" s="69">
        <f t="shared" si="66"/>
        <v>0</v>
      </c>
      <c r="H119" s="69">
        <f t="shared" si="66"/>
        <v>0</v>
      </c>
      <c r="I119" s="69">
        <f t="shared" si="66"/>
        <v>0</v>
      </c>
      <c r="J119" s="69">
        <f t="shared" si="66"/>
        <v>0</v>
      </c>
      <c r="K119" s="69">
        <f t="shared" si="66"/>
        <v>0</v>
      </c>
      <c r="L119" s="69">
        <f t="shared" si="66"/>
        <v>0</v>
      </c>
      <c r="M119" s="69">
        <f t="shared" si="66"/>
        <v>0</v>
      </c>
      <c r="N119" s="69">
        <f t="shared" si="66"/>
        <v>0</v>
      </c>
      <c r="O119" s="69">
        <f t="shared" si="66"/>
        <v>0</v>
      </c>
      <c r="P119" s="69">
        <f t="shared" si="66"/>
        <v>0</v>
      </c>
      <c r="Q119" s="69">
        <f t="shared" si="66"/>
        <v>0</v>
      </c>
      <c r="R119" s="69">
        <f t="shared" si="66"/>
        <v>0</v>
      </c>
      <c r="S119" s="69">
        <f t="shared" si="66"/>
        <v>0</v>
      </c>
      <c r="T119" s="69">
        <f t="shared" si="66"/>
        <v>0</v>
      </c>
      <c r="U119" s="69">
        <f t="shared" si="66"/>
        <v>0</v>
      </c>
      <c r="V119" s="69">
        <f t="shared" si="66"/>
        <v>0</v>
      </c>
    </row>
    <row r="120" spans="1:22" ht="13.5">
      <c r="A120" s="32" t="s">
        <v>157</v>
      </c>
      <c r="B120" s="31" t="s">
        <v>171</v>
      </c>
      <c r="C120" s="69">
        <f aca="true" t="shared" si="67" ref="C120:V120">C93</f>
        <v>0</v>
      </c>
      <c r="D120" s="69">
        <f t="shared" si="67"/>
        <v>0</v>
      </c>
      <c r="E120" s="69">
        <f t="shared" si="67"/>
        <v>0</v>
      </c>
      <c r="F120" s="69">
        <f t="shared" si="67"/>
        <v>0</v>
      </c>
      <c r="G120" s="69">
        <f t="shared" si="67"/>
        <v>0</v>
      </c>
      <c r="H120" s="69">
        <f t="shared" si="67"/>
        <v>0</v>
      </c>
      <c r="I120" s="69">
        <f t="shared" si="67"/>
        <v>0</v>
      </c>
      <c r="J120" s="69">
        <f t="shared" si="67"/>
        <v>0</v>
      </c>
      <c r="K120" s="69">
        <f t="shared" si="67"/>
        <v>0</v>
      </c>
      <c r="L120" s="69">
        <f t="shared" si="67"/>
        <v>0</v>
      </c>
      <c r="M120" s="69">
        <f t="shared" si="67"/>
        <v>0</v>
      </c>
      <c r="N120" s="69">
        <f t="shared" si="67"/>
        <v>0</v>
      </c>
      <c r="O120" s="69">
        <f t="shared" si="67"/>
        <v>0</v>
      </c>
      <c r="P120" s="69">
        <f t="shared" si="67"/>
        <v>0</v>
      </c>
      <c r="Q120" s="69">
        <f t="shared" si="67"/>
        <v>0</v>
      </c>
      <c r="R120" s="69">
        <f t="shared" si="67"/>
        <v>0</v>
      </c>
      <c r="S120" s="69">
        <f t="shared" si="67"/>
        <v>0</v>
      </c>
      <c r="T120" s="69">
        <f t="shared" si="67"/>
        <v>0</v>
      </c>
      <c r="U120" s="69">
        <f t="shared" si="67"/>
        <v>0</v>
      </c>
      <c r="V120" s="69">
        <f t="shared" si="67"/>
        <v>0</v>
      </c>
    </row>
    <row r="121" spans="1:22" ht="13.5">
      <c r="A121" s="32" t="s">
        <v>157</v>
      </c>
      <c r="B121" s="31" t="s">
        <v>172</v>
      </c>
      <c r="C121" s="69">
        <f aca="true" t="shared" si="68" ref="C121:V121">C95</f>
        <v>0</v>
      </c>
      <c r="D121" s="69">
        <f t="shared" si="68"/>
        <v>0</v>
      </c>
      <c r="E121" s="69">
        <f t="shared" si="68"/>
        <v>0</v>
      </c>
      <c r="F121" s="69">
        <f t="shared" si="68"/>
        <v>0</v>
      </c>
      <c r="G121" s="69">
        <f t="shared" si="68"/>
        <v>0</v>
      </c>
      <c r="H121" s="69">
        <f t="shared" si="68"/>
        <v>0</v>
      </c>
      <c r="I121" s="69">
        <f t="shared" si="68"/>
        <v>0</v>
      </c>
      <c r="J121" s="69">
        <f t="shared" si="68"/>
        <v>0</v>
      </c>
      <c r="K121" s="69">
        <f t="shared" si="68"/>
        <v>0</v>
      </c>
      <c r="L121" s="69">
        <f t="shared" si="68"/>
        <v>0</v>
      </c>
      <c r="M121" s="69">
        <f t="shared" si="68"/>
        <v>0</v>
      </c>
      <c r="N121" s="69">
        <f t="shared" si="68"/>
        <v>0</v>
      </c>
      <c r="O121" s="69">
        <f t="shared" si="68"/>
        <v>0</v>
      </c>
      <c r="P121" s="69">
        <f t="shared" si="68"/>
        <v>0</v>
      </c>
      <c r="Q121" s="69">
        <f t="shared" si="68"/>
        <v>0</v>
      </c>
      <c r="R121" s="69">
        <f t="shared" si="68"/>
        <v>0</v>
      </c>
      <c r="S121" s="69">
        <f t="shared" si="68"/>
        <v>0</v>
      </c>
      <c r="T121" s="69">
        <f t="shared" si="68"/>
        <v>0</v>
      </c>
      <c r="U121" s="69">
        <f t="shared" si="68"/>
        <v>0</v>
      </c>
      <c r="V121" s="69">
        <f t="shared" si="68"/>
        <v>0</v>
      </c>
    </row>
    <row r="122" spans="1:22" ht="13.5">
      <c r="A122" s="32" t="s">
        <v>157</v>
      </c>
      <c r="B122" s="31" t="s">
        <v>173</v>
      </c>
      <c r="C122" s="69">
        <f aca="true" t="shared" si="69" ref="C122:V122">C97</f>
        <v>0</v>
      </c>
      <c r="D122" s="69">
        <f t="shared" si="69"/>
        <v>0</v>
      </c>
      <c r="E122" s="69">
        <f t="shared" si="69"/>
        <v>0</v>
      </c>
      <c r="F122" s="69">
        <f t="shared" si="69"/>
        <v>0</v>
      </c>
      <c r="G122" s="69">
        <f t="shared" si="69"/>
        <v>0</v>
      </c>
      <c r="H122" s="69">
        <f t="shared" si="69"/>
        <v>0</v>
      </c>
      <c r="I122" s="69">
        <f t="shared" si="69"/>
        <v>0</v>
      </c>
      <c r="J122" s="69">
        <f t="shared" si="69"/>
        <v>0</v>
      </c>
      <c r="K122" s="69">
        <f t="shared" si="69"/>
        <v>0</v>
      </c>
      <c r="L122" s="69">
        <f t="shared" si="69"/>
        <v>0</v>
      </c>
      <c r="M122" s="69">
        <f t="shared" si="69"/>
        <v>0</v>
      </c>
      <c r="N122" s="69">
        <f t="shared" si="69"/>
        <v>0</v>
      </c>
      <c r="O122" s="69">
        <f t="shared" si="69"/>
        <v>0</v>
      </c>
      <c r="P122" s="69">
        <f t="shared" si="69"/>
        <v>0</v>
      </c>
      <c r="Q122" s="69">
        <f t="shared" si="69"/>
        <v>0</v>
      </c>
      <c r="R122" s="69">
        <f t="shared" si="69"/>
        <v>0</v>
      </c>
      <c r="S122" s="69">
        <f t="shared" si="69"/>
        <v>0</v>
      </c>
      <c r="T122" s="69">
        <f t="shared" si="69"/>
        <v>0</v>
      </c>
      <c r="U122" s="69">
        <f t="shared" si="69"/>
        <v>0</v>
      </c>
      <c r="V122" s="69">
        <f t="shared" si="69"/>
        <v>0</v>
      </c>
    </row>
    <row r="123" spans="1:22" ht="13.5">
      <c r="A123" s="32" t="s">
        <v>157</v>
      </c>
      <c r="B123" s="31" t="s">
        <v>174</v>
      </c>
      <c r="C123" s="69">
        <f aca="true" t="shared" si="70" ref="C123:V123">C99</f>
        <v>0</v>
      </c>
      <c r="D123" s="69">
        <f t="shared" si="70"/>
        <v>0</v>
      </c>
      <c r="E123" s="69">
        <f t="shared" si="70"/>
        <v>0</v>
      </c>
      <c r="F123" s="69">
        <f t="shared" si="70"/>
        <v>0</v>
      </c>
      <c r="G123" s="69">
        <f t="shared" si="70"/>
        <v>0</v>
      </c>
      <c r="H123" s="69">
        <f t="shared" si="70"/>
        <v>0</v>
      </c>
      <c r="I123" s="69">
        <f t="shared" si="70"/>
        <v>0</v>
      </c>
      <c r="J123" s="69">
        <f t="shared" si="70"/>
        <v>0</v>
      </c>
      <c r="K123" s="69">
        <f t="shared" si="70"/>
        <v>0</v>
      </c>
      <c r="L123" s="69">
        <f t="shared" si="70"/>
        <v>0</v>
      </c>
      <c r="M123" s="69">
        <f t="shared" si="70"/>
        <v>0</v>
      </c>
      <c r="N123" s="69">
        <f t="shared" si="70"/>
        <v>0</v>
      </c>
      <c r="O123" s="69">
        <f t="shared" si="70"/>
        <v>0</v>
      </c>
      <c r="P123" s="69">
        <f t="shared" si="70"/>
        <v>0</v>
      </c>
      <c r="Q123" s="69">
        <f t="shared" si="70"/>
        <v>0</v>
      </c>
      <c r="R123" s="69">
        <f t="shared" si="70"/>
        <v>0</v>
      </c>
      <c r="S123" s="69">
        <f t="shared" si="70"/>
        <v>0</v>
      </c>
      <c r="T123" s="69">
        <f t="shared" si="70"/>
        <v>0</v>
      </c>
      <c r="U123" s="69">
        <f t="shared" si="70"/>
        <v>0</v>
      </c>
      <c r="V123" s="69">
        <f t="shared" si="70"/>
        <v>0</v>
      </c>
    </row>
    <row r="124" spans="1:22" ht="13.5">
      <c r="A124" s="32" t="s">
        <v>157</v>
      </c>
      <c r="B124" s="31" t="s">
        <v>175</v>
      </c>
      <c r="C124" s="69">
        <f aca="true" t="shared" si="71" ref="C124:V124">C101</f>
        <v>0</v>
      </c>
      <c r="D124" s="69">
        <f t="shared" si="71"/>
        <v>0</v>
      </c>
      <c r="E124" s="69">
        <f t="shared" si="71"/>
        <v>0</v>
      </c>
      <c r="F124" s="69">
        <f t="shared" si="71"/>
        <v>0</v>
      </c>
      <c r="G124" s="69">
        <f t="shared" si="71"/>
        <v>0</v>
      </c>
      <c r="H124" s="69">
        <f t="shared" si="71"/>
        <v>0</v>
      </c>
      <c r="I124" s="69">
        <f t="shared" si="71"/>
        <v>0</v>
      </c>
      <c r="J124" s="69">
        <f t="shared" si="71"/>
        <v>0</v>
      </c>
      <c r="K124" s="69">
        <f t="shared" si="71"/>
        <v>0</v>
      </c>
      <c r="L124" s="69">
        <f t="shared" si="71"/>
        <v>0</v>
      </c>
      <c r="M124" s="69">
        <f t="shared" si="71"/>
        <v>0</v>
      </c>
      <c r="N124" s="69">
        <f t="shared" si="71"/>
        <v>0</v>
      </c>
      <c r="O124" s="69">
        <f t="shared" si="71"/>
        <v>0</v>
      </c>
      <c r="P124" s="69">
        <f t="shared" si="71"/>
        <v>0</v>
      </c>
      <c r="Q124" s="69">
        <f t="shared" si="71"/>
        <v>0</v>
      </c>
      <c r="R124" s="69">
        <f t="shared" si="71"/>
        <v>0</v>
      </c>
      <c r="S124" s="69">
        <f t="shared" si="71"/>
        <v>0</v>
      </c>
      <c r="T124" s="69">
        <f t="shared" si="71"/>
        <v>0</v>
      </c>
      <c r="U124" s="69">
        <f t="shared" si="71"/>
        <v>0</v>
      </c>
      <c r="V124" s="69">
        <f t="shared" si="71"/>
        <v>0</v>
      </c>
    </row>
    <row r="125" spans="1:22" ht="14.25" thickBot="1">
      <c r="A125" s="32" t="s">
        <v>157</v>
      </c>
      <c r="B125" s="31" t="s">
        <v>176</v>
      </c>
      <c r="C125" s="75">
        <f aca="true" t="shared" si="72" ref="C125:V125">C103</f>
        <v>0</v>
      </c>
      <c r="D125" s="75">
        <f t="shared" si="72"/>
        <v>0</v>
      </c>
      <c r="E125" s="75">
        <f t="shared" si="72"/>
        <v>0</v>
      </c>
      <c r="F125" s="75">
        <f t="shared" si="72"/>
        <v>0</v>
      </c>
      <c r="G125" s="75">
        <f t="shared" si="72"/>
        <v>0</v>
      </c>
      <c r="H125" s="75">
        <f t="shared" si="72"/>
        <v>0</v>
      </c>
      <c r="I125" s="75">
        <f t="shared" si="72"/>
        <v>0</v>
      </c>
      <c r="J125" s="75">
        <f t="shared" si="72"/>
        <v>0</v>
      </c>
      <c r="K125" s="75">
        <f t="shared" si="72"/>
        <v>0</v>
      </c>
      <c r="L125" s="75">
        <f t="shared" si="72"/>
        <v>0</v>
      </c>
      <c r="M125" s="75">
        <f t="shared" si="72"/>
        <v>0</v>
      </c>
      <c r="N125" s="75">
        <f t="shared" si="72"/>
        <v>0</v>
      </c>
      <c r="O125" s="75">
        <f t="shared" si="72"/>
        <v>0</v>
      </c>
      <c r="P125" s="75">
        <f t="shared" si="72"/>
        <v>0</v>
      </c>
      <c r="Q125" s="75">
        <f t="shared" si="72"/>
        <v>0</v>
      </c>
      <c r="R125" s="75">
        <f t="shared" si="72"/>
        <v>0</v>
      </c>
      <c r="S125" s="75">
        <f t="shared" si="72"/>
        <v>0</v>
      </c>
      <c r="T125" s="75">
        <f t="shared" si="72"/>
        <v>0</v>
      </c>
      <c r="U125" s="75">
        <f t="shared" si="72"/>
        <v>0</v>
      </c>
      <c r="V125" s="75">
        <f t="shared" si="72"/>
        <v>0</v>
      </c>
    </row>
    <row r="126" spans="1:22" ht="14.25" thickTop="1">
      <c r="A126" s="25"/>
      <c r="B126" s="25"/>
      <c r="C126" s="76">
        <f aca="true" t="shared" si="73" ref="C126:L126">SUMIF(B106:B125,"&lt;0",B106:B125)-SUMIF(C106:C125,"&lt;0",C106:C125)</f>
        <v>0</v>
      </c>
      <c r="D126" s="76">
        <f>SUMIF(C106:C125,"&lt;0",C106:C125)-SUMIF(D106:D125,"&lt;0",D106:D125)</f>
        <v>0</v>
      </c>
      <c r="E126" s="76">
        <f t="shared" si="73"/>
        <v>0</v>
      </c>
      <c r="F126" s="76">
        <f t="shared" si="73"/>
        <v>0</v>
      </c>
      <c r="G126" s="76">
        <f t="shared" si="73"/>
        <v>0</v>
      </c>
      <c r="H126" s="76">
        <f t="shared" si="73"/>
        <v>0</v>
      </c>
      <c r="I126" s="76">
        <f t="shared" si="73"/>
        <v>0</v>
      </c>
      <c r="J126" s="76">
        <f t="shared" si="73"/>
        <v>0</v>
      </c>
      <c r="K126" s="76">
        <f t="shared" si="73"/>
        <v>0</v>
      </c>
      <c r="L126" s="76">
        <f t="shared" si="73"/>
        <v>0</v>
      </c>
      <c r="M126" s="76">
        <f>SUMIF(L106:L125,"&lt;0",L106:L125)-SUMIF(M106:M125,"&lt;0",M106:M125)-L106</f>
        <v>0</v>
      </c>
      <c r="N126" s="76">
        <f>SUMIF(M106:M125,"&lt;0",M106:M125)-SUMIF(N106:N125,"&lt;0",N106:N125)-M107</f>
        <v>0</v>
      </c>
      <c r="O126" s="76">
        <f>SUMIF(N106:N125,"&lt;0",N106:N125)-SUMIF(O106:O125,"&lt;0",O106:O125)-N108</f>
        <v>0</v>
      </c>
      <c r="P126" s="76">
        <f>SUMIF(O106:O125,"&lt;0",O106:O125)-SUMIF(P106:P125,"&lt;0",P106:P125)-O109</f>
        <v>0</v>
      </c>
      <c r="Q126" s="76">
        <f>SUMIF(P106:P125,"&lt;0",P106:P125)-SUMIF(Q106:Q125,"&lt;0",Q106:Q125)-P110</f>
        <v>0</v>
      </c>
      <c r="R126" s="76">
        <f>SUMIF(Q106:Q125,"&lt;0",Q106:Q125)-SUMIF(R106:R125,"&lt;0",R106:R125)-Q111</f>
        <v>0</v>
      </c>
      <c r="S126" s="76">
        <f>SUMIF(R106:R125,"&lt;0",R106:R125)-SUMIF(S106:S125,"&lt;0",S106:S125)-R112</f>
        <v>0</v>
      </c>
      <c r="T126" s="76">
        <f>SUMIF(S106:S125,"&lt;0",S106:S125)-SUMIF(T106:T125,"&lt;0",T106:T125)-S113</f>
        <v>0</v>
      </c>
      <c r="U126" s="76">
        <f>SUMIF(T106:T125,"&lt;0",T106:T125)-SUMIF(U106:U125,"&lt;0",U106:U125)-T114</f>
        <v>0</v>
      </c>
      <c r="V126" s="76">
        <f>SUMIF(U106:U125,"&lt;0",U106:U125)-SUMIF(V106:V125,"&lt;0",V106:V125)-U115</f>
        <v>0</v>
      </c>
    </row>
  </sheetData>
  <sheetProtection/>
  <mergeCells count="4">
    <mergeCell ref="H7:I7"/>
    <mergeCell ref="B35:H35"/>
    <mergeCell ref="B36:H36"/>
    <mergeCell ref="B37:H37"/>
  </mergeCells>
  <printOptions horizontalCentered="1" verticalCentered="1"/>
  <pageMargins left="0" right="0" top="0" bottom="0" header="0" footer="0"/>
  <pageSetup blackAndWhite="1" fitToWidth="0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2021-03-04T09:09:41Z</cp:lastPrinted>
  <dcterms:created xsi:type="dcterms:W3CDTF">2014-06-13T01:13:52Z</dcterms:created>
  <dcterms:modified xsi:type="dcterms:W3CDTF">2021-03-04T09:36:20Z</dcterms:modified>
  <cp:category/>
  <cp:version/>
  <cp:contentType/>
  <cp:contentStatus/>
</cp:coreProperties>
</file>