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610" windowHeight="11640"/>
  </bookViews>
  <sheets>
    <sheet name="回答様式" sheetId="1" r:id="rId1"/>
    <sheet name="別紙 " sheetId="13" r:id="rId2"/>
    <sheet name="Projects" sheetId="11" state="hidden" r:id="rId3"/>
    <sheet name="選択肢" sheetId="9" state="hidden" r:id="rId4"/>
    <sheet name="Data" sheetId="10" state="hidden" r:id="rId5"/>
    <sheet name="Sheet1" sheetId="14" r:id="rId6"/>
  </sheets>
  <externalReferences>
    <externalReference r:id="rId7"/>
  </externalReferences>
  <definedNames>
    <definedName name="_xlnm.Print_Area" localSheetId="0">回答様式!$A$1:$R$93</definedName>
    <definedName name="_xlnm.Print_Area" localSheetId="1">'別紙 '!$A$1:$H$39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3" l="1"/>
  <c r="E57" i="13"/>
  <c r="E56" i="13"/>
  <c r="E55" i="13"/>
  <c r="E54" i="13"/>
  <c r="E53" i="13"/>
  <c r="E52" i="13"/>
  <c r="E51" i="13"/>
  <c r="E50" i="13"/>
  <c r="E49" i="13"/>
  <c r="E48" i="13"/>
  <c r="E47" i="13"/>
  <c r="E46" i="13"/>
  <c r="E45" i="13"/>
  <c r="E44" i="13"/>
  <c r="G18" i="13"/>
  <c r="H18" i="13" s="1"/>
  <c r="F18" i="13"/>
  <c r="E18" i="13"/>
  <c r="D18" i="13"/>
  <c r="H17" i="13"/>
  <c r="F17" i="13"/>
  <c r="J16" i="13"/>
  <c r="G16" i="13"/>
  <c r="H16" i="13" s="1"/>
  <c r="F16" i="13"/>
  <c r="E16" i="13"/>
  <c r="D16" i="13"/>
  <c r="G15" i="13"/>
  <c r="H15" i="13" s="1"/>
  <c r="F15" i="13"/>
  <c r="E15" i="13"/>
  <c r="D15" i="13"/>
  <c r="H14" i="13"/>
  <c r="F14" i="13"/>
  <c r="H13" i="13"/>
  <c r="F13" i="13"/>
  <c r="H12" i="13"/>
  <c r="F12" i="13"/>
  <c r="H11" i="13"/>
  <c r="F11" i="13"/>
  <c r="H10" i="13"/>
  <c r="F10" i="13"/>
  <c r="H9" i="13"/>
  <c r="F9" i="13"/>
  <c r="H8" i="13"/>
  <c r="F8" i="13"/>
  <c r="H7" i="13"/>
  <c r="F7" i="13"/>
  <c r="H6" i="13"/>
  <c r="F6" i="13"/>
  <c r="A4" i="13"/>
  <c r="F19" i="13" l="1"/>
  <c r="H19" i="13"/>
  <c r="G21" i="13" s="1"/>
  <c r="K13" i="11" l="1"/>
  <c r="L13" i="11"/>
  <c r="M13" i="11"/>
  <c r="N13" i="11"/>
  <c r="O13" i="11"/>
  <c r="K14" i="11"/>
  <c r="L14" i="11"/>
  <c r="M14" i="11"/>
  <c r="N14" i="11"/>
  <c r="O14" i="11"/>
  <c r="K15" i="11"/>
  <c r="L15" i="11"/>
  <c r="M15" i="11"/>
  <c r="N15" i="11"/>
  <c r="O15" i="11"/>
  <c r="K16" i="11"/>
  <c r="L16" i="11"/>
  <c r="M16" i="11"/>
  <c r="N16" i="11"/>
  <c r="O16" i="11"/>
  <c r="K17" i="11"/>
  <c r="L17" i="11"/>
  <c r="M17" i="11"/>
  <c r="N17" i="11"/>
  <c r="O17" i="11"/>
  <c r="K18" i="11"/>
  <c r="L18" i="11"/>
  <c r="M18" i="11"/>
  <c r="N18" i="11"/>
  <c r="O18" i="11"/>
  <c r="K19" i="11"/>
  <c r="L19" i="11"/>
  <c r="M19" i="11"/>
  <c r="N19" i="11"/>
  <c r="O19" i="11"/>
  <c r="K20" i="11"/>
  <c r="L20" i="11"/>
  <c r="M20" i="11"/>
  <c r="N20" i="11"/>
  <c r="O20" i="11"/>
  <c r="K21" i="11"/>
  <c r="L21" i="11"/>
  <c r="M21" i="11"/>
  <c r="N21" i="11"/>
  <c r="O21" i="11"/>
  <c r="O12" i="11"/>
  <c r="N12" i="11"/>
  <c r="M12" i="11"/>
  <c r="L12" i="11"/>
  <c r="K12" i="11"/>
  <c r="B3" i="11"/>
  <c r="B4" i="11"/>
  <c r="B5" i="11"/>
  <c r="B6" i="11"/>
  <c r="B7" i="11"/>
  <c r="B8" i="11"/>
  <c r="B9" i="11"/>
  <c r="B10" i="11"/>
  <c r="B11" i="11"/>
  <c r="B2" i="11"/>
  <c r="C3" i="11"/>
  <c r="D3" i="11"/>
  <c r="E3" i="11"/>
  <c r="F3" i="11"/>
  <c r="G3" i="11"/>
  <c r="H3" i="11"/>
  <c r="I3" i="11"/>
  <c r="J3" i="11"/>
  <c r="C4" i="11"/>
  <c r="D4" i="11"/>
  <c r="E4" i="11"/>
  <c r="F4" i="11"/>
  <c r="G4" i="11"/>
  <c r="H4" i="11"/>
  <c r="I4" i="11"/>
  <c r="J4" i="11"/>
  <c r="C5" i="11"/>
  <c r="D5" i="11"/>
  <c r="E5" i="11"/>
  <c r="F5" i="11"/>
  <c r="G5" i="11"/>
  <c r="H5" i="11"/>
  <c r="I5" i="11"/>
  <c r="J5" i="11"/>
  <c r="C6" i="11"/>
  <c r="D6" i="11"/>
  <c r="E6" i="11"/>
  <c r="F6" i="11"/>
  <c r="G6" i="11"/>
  <c r="H6" i="11"/>
  <c r="I6" i="11"/>
  <c r="J6" i="11"/>
  <c r="C7" i="11"/>
  <c r="D7" i="11"/>
  <c r="E7" i="11"/>
  <c r="F7" i="11"/>
  <c r="G7" i="11"/>
  <c r="H7" i="11"/>
  <c r="I7" i="11"/>
  <c r="J7" i="11"/>
  <c r="C8" i="11"/>
  <c r="D8" i="11"/>
  <c r="E8" i="11"/>
  <c r="F8" i="11"/>
  <c r="G8" i="11"/>
  <c r="H8" i="11"/>
  <c r="I8" i="11"/>
  <c r="J8" i="11"/>
  <c r="C9" i="11"/>
  <c r="D9" i="11"/>
  <c r="E9" i="11"/>
  <c r="F9" i="11"/>
  <c r="G9" i="11"/>
  <c r="H9" i="11"/>
  <c r="I9" i="11"/>
  <c r="J9" i="11"/>
  <c r="C10" i="11"/>
  <c r="D10" i="11"/>
  <c r="E10" i="11"/>
  <c r="F10" i="11"/>
  <c r="G10" i="11"/>
  <c r="H10" i="11"/>
  <c r="I10" i="11"/>
  <c r="J10" i="11"/>
  <c r="C11" i="11"/>
  <c r="D11" i="11"/>
  <c r="E11" i="11"/>
  <c r="F11" i="11"/>
  <c r="G11" i="11"/>
  <c r="H11" i="11"/>
  <c r="I11" i="11"/>
  <c r="J11" i="11"/>
  <c r="J2" i="11"/>
  <c r="I2" i="11"/>
  <c r="H2" i="11"/>
  <c r="G2" i="11"/>
  <c r="F2" i="11"/>
  <c r="E2" i="11"/>
  <c r="D2" i="11"/>
  <c r="C2" i="11"/>
  <c r="BM2" i="10"/>
  <c r="BL2" i="10"/>
  <c r="BK2" i="10"/>
  <c r="BJ2" i="10"/>
  <c r="BI2" i="10"/>
  <c r="BH2" i="10"/>
  <c r="BG2" i="10"/>
  <c r="BF2" i="10"/>
  <c r="BE2" i="10"/>
  <c r="BD2" i="10"/>
  <c r="BC2" i="10"/>
  <c r="BB2" i="10"/>
  <c r="BA2" i="10"/>
  <c r="AZ2" i="10"/>
  <c r="AY2" i="10"/>
  <c r="AX2" i="10"/>
  <c r="AW2" i="10"/>
  <c r="AV2" i="10"/>
  <c r="AU2" i="10"/>
  <c r="AT2" i="10"/>
  <c r="AS2" i="10"/>
  <c r="AR2" i="10"/>
  <c r="AQ2" i="10"/>
  <c r="AP2" i="10"/>
  <c r="AO2" i="10"/>
  <c r="AN2" i="10"/>
  <c r="AM2" i="10"/>
  <c r="AL2" i="10"/>
  <c r="AK2" i="10"/>
  <c r="AH2" i="10"/>
  <c r="AI2" i="10"/>
  <c r="AJ2" i="10"/>
  <c r="AG2" i="10"/>
  <c r="AF2" i="10"/>
  <c r="AE2" i="10"/>
  <c r="AD2" i="10"/>
  <c r="AC2" i="10"/>
  <c r="AB2" i="10"/>
  <c r="AA2" i="10"/>
  <c r="Z2" i="10"/>
  <c r="Y2" i="10"/>
  <c r="K2" i="10"/>
  <c r="J2" i="10"/>
  <c r="I2" i="10"/>
  <c r="H2" i="10"/>
  <c r="X2" i="10"/>
  <c r="W2" i="10"/>
  <c r="V2" i="10"/>
  <c r="U2" i="10"/>
  <c r="T2" i="10"/>
  <c r="S2" i="10"/>
  <c r="R2" i="10"/>
  <c r="Q2" i="10"/>
  <c r="P2" i="10"/>
  <c r="O2" i="10"/>
  <c r="N2" i="10"/>
  <c r="M2" i="10"/>
  <c r="L2" i="10"/>
  <c r="G2" i="10"/>
  <c r="E2" i="10"/>
  <c r="F2" i="10"/>
  <c r="D2" i="10"/>
  <c r="C2" i="10"/>
  <c r="B2" i="10"/>
  <c r="A2" i="10"/>
</calcChain>
</file>

<file path=xl/comments1.xml><?xml version="1.0" encoding="utf-8"?>
<comments xmlns="http://schemas.openxmlformats.org/spreadsheetml/2006/main">
  <authors>
    <author>田中勇伍</author>
  </authors>
  <commentList>
    <comment ref="B21" authorId="0">
      <text>
        <r>
          <rPr>
            <b/>
            <sz val="9"/>
            <color indexed="81"/>
            <rFont val="MS P ゴシック"/>
            <family val="3"/>
            <charset val="128"/>
          </rPr>
          <t>複数記入する場合は、画面左端の「＋」ボタンを押して隠れた行を表示してください。10件以上記入する場合は、欄外に記載してください。</t>
        </r>
      </text>
    </comment>
    <comment ref="B36" authorId="0">
      <text>
        <r>
          <rPr>
            <b/>
            <sz val="9"/>
            <color indexed="81"/>
            <rFont val="MS P ゴシック"/>
            <family val="3"/>
            <charset val="128"/>
          </rPr>
          <t>複数記入する場合は、画面左端の「＋」ボタンを押して隠れた行を表示してください。10件以上記入する場合は、欄外に記載してください。</t>
        </r>
      </text>
    </comment>
    <comment ref="P88" authorId="0">
      <text>
        <r>
          <rPr>
            <b/>
            <sz val="9"/>
            <color indexed="81"/>
            <rFont val="MS P ゴシック"/>
            <family val="3"/>
            <charset val="128"/>
          </rPr>
          <t>可能であれば、熱出力(kW)と大凡の年間稼働時間を記載してください。お分かりにならなければ、燃料消費量や用途などヒントになる情報を記入していただければ結構です。</t>
        </r>
      </text>
    </comment>
  </commentList>
</comments>
</file>

<file path=xl/comments2.xml><?xml version="1.0" encoding="utf-8"?>
<comments xmlns="http://schemas.openxmlformats.org/spreadsheetml/2006/main">
  <authors>
    <author>兵庫県</author>
  </authors>
  <commentList>
    <comment ref="B18" authorId="0">
      <text>
        <r>
          <rPr>
            <b/>
            <sz val="10"/>
            <color indexed="81"/>
            <rFont val="ＭＳ Ｐゴシック"/>
            <family val="3"/>
            <charset val="128"/>
          </rPr>
          <t>熱の種類を選択</t>
        </r>
      </text>
    </comment>
  </commentList>
</comments>
</file>

<file path=xl/sharedStrings.xml><?xml version="1.0" encoding="utf-8"?>
<sst xmlns="http://schemas.openxmlformats.org/spreadsheetml/2006/main" count="711" uniqueCount="421">
  <si>
    <t>A-1 農業</t>
  </si>
  <si>
    <t>A-2 林業</t>
  </si>
  <si>
    <t>B-3 漁業（水産養殖業を除く）</t>
  </si>
  <si>
    <t>B-4 水産養殖業</t>
  </si>
  <si>
    <t>C-5 鉱業，採石業，砂利採取業</t>
  </si>
  <si>
    <t>D-6 総合工事業</t>
  </si>
  <si>
    <t>D-7 職別工事業(設備工事業を除く)</t>
  </si>
  <si>
    <t>D-8 設備工事業</t>
  </si>
  <si>
    <t>E-9 食料品製造業</t>
  </si>
  <si>
    <t>E-10 飲料・たばこ・飼料製造業</t>
  </si>
  <si>
    <t>E-11 繊維工業</t>
  </si>
  <si>
    <t>E-12 木材・木製品製造業（家具を除く）</t>
  </si>
  <si>
    <t>E-13 家具・装備品製造業</t>
  </si>
  <si>
    <t>E-14 パルプ・紙・紙加工品製造業</t>
  </si>
  <si>
    <t>E-15 印刷・同関連業</t>
  </si>
  <si>
    <t>E-16 化学工業</t>
  </si>
  <si>
    <t>E-17 石油製品・石炭製品製造業</t>
  </si>
  <si>
    <t>E-18 プラスチック製品製造業（別掲を除く）</t>
  </si>
  <si>
    <t>E-19 ゴム製品製造業</t>
  </si>
  <si>
    <t>E-20 なめし革・同製品・毛皮製造業</t>
  </si>
  <si>
    <t>E-21 窯業・土石製品製造業</t>
  </si>
  <si>
    <t>E-22 鉄鋼業</t>
  </si>
  <si>
    <t>E-23 非鉄金属製造業</t>
  </si>
  <si>
    <t>E-24 金属製品製造業</t>
  </si>
  <si>
    <t>E-25 はん用機械器具製造業</t>
  </si>
  <si>
    <t>E-26 生産用機械器具製造業</t>
  </si>
  <si>
    <t>E-27 業務用機械器具製造業</t>
  </si>
  <si>
    <t>E-28 電子部品・デバイス・電子回路製造業</t>
  </si>
  <si>
    <t>E-29 電気機械器具製造業</t>
  </si>
  <si>
    <t>E-30 情報通信機械器具製造業</t>
  </si>
  <si>
    <t>E-31 輸送用機械器具製造業</t>
  </si>
  <si>
    <t>E-32 その他の製造業</t>
  </si>
  <si>
    <t>F-33 電気業</t>
  </si>
  <si>
    <t>F-34 ガス業</t>
  </si>
  <si>
    <t>F-35 熱供給業</t>
  </si>
  <si>
    <t>F-36 水道業</t>
  </si>
  <si>
    <t>G-37 通信業</t>
  </si>
  <si>
    <t>G-38 放送業</t>
  </si>
  <si>
    <t>G-39 情報サービス業</t>
  </si>
  <si>
    <t>G-40 インターネット附随サービス業</t>
  </si>
  <si>
    <t>G-41 映像・音声・文字情報制作業</t>
  </si>
  <si>
    <t>H-42 鉄道業</t>
  </si>
  <si>
    <t>H-43 道路旅客運送業</t>
  </si>
  <si>
    <t>H-44 道路貨物運送業</t>
  </si>
  <si>
    <t>H-45 水運業</t>
  </si>
  <si>
    <t>H-46 航空運輸業</t>
  </si>
  <si>
    <t>H-47 倉庫業</t>
  </si>
  <si>
    <t>H-48 運輸に附帯するサービス業</t>
  </si>
  <si>
    <t>H-49 郵便業（信書便事業を含む）</t>
  </si>
  <si>
    <t>I-50 各種商品卸売業</t>
  </si>
  <si>
    <t>I-51 繊維・衣服等卸売業</t>
  </si>
  <si>
    <t>I-52 飲食料品卸売業</t>
  </si>
  <si>
    <t>I-53 建築材料，鉱物・金属材料等卸売業</t>
  </si>
  <si>
    <t>I-54 機械器具卸売業</t>
  </si>
  <si>
    <t>I-55 その他の卸売業</t>
  </si>
  <si>
    <t>I-56 各種商品小売業</t>
  </si>
  <si>
    <t>I-57 織物・衣服・身の回り品小売業</t>
  </si>
  <si>
    <t>I-58 飲食料品小売業</t>
  </si>
  <si>
    <t>I-59 機械器具小売業</t>
  </si>
  <si>
    <t>I-60 その他の小売業</t>
  </si>
  <si>
    <t>I-61 無店舗小売業</t>
  </si>
  <si>
    <t>J-62 銀行業</t>
  </si>
  <si>
    <t>J-63 協同組織金融業</t>
  </si>
  <si>
    <t>J-64 貸金業，クレジットカード業等非預金信用機関</t>
  </si>
  <si>
    <t>J-65 金融商品取引業，商品先物取引業</t>
  </si>
  <si>
    <t>J-66 補助的金融業等</t>
  </si>
  <si>
    <t>J-67 保険業（保険媒介代理業，保険サービス業を含む）</t>
  </si>
  <si>
    <t>K-68 不動産取引業</t>
  </si>
  <si>
    <t>K-69 不動産賃貸業・管理業</t>
  </si>
  <si>
    <t>K-70 物品賃貸業</t>
  </si>
  <si>
    <t>L-71 学術・開発研究機関</t>
  </si>
  <si>
    <t>L-72 専門サービス業（他に分類されないもの）</t>
  </si>
  <si>
    <t>L-73 広告業</t>
  </si>
  <si>
    <t>L-74 技術サービス業（他に分類されないもの）</t>
  </si>
  <si>
    <t>M-75 宿泊業</t>
  </si>
  <si>
    <t>M-76 飲食店</t>
  </si>
  <si>
    <t>M-77 持ち帰り・配達飲食サービス業</t>
  </si>
  <si>
    <t>N-78 洗濯・理容・美容・浴場業</t>
  </si>
  <si>
    <t>N-79 その他の生活関連サービス業</t>
  </si>
  <si>
    <t>N-80 娯楽業</t>
  </si>
  <si>
    <t>O-81 学校教育</t>
  </si>
  <si>
    <t>O-82 その他の教育，学習支援業</t>
  </si>
  <si>
    <t>P-83 医療業</t>
  </si>
  <si>
    <t>P-84 保健衛生</t>
  </si>
  <si>
    <t>P-85 社会保険・社会福祉・介護事業</t>
  </si>
  <si>
    <t>Q-86 郵便局</t>
  </si>
  <si>
    <t>Q-87 協同組合（他に分類されないもの）</t>
  </si>
  <si>
    <t>R-88 廃棄物処理業</t>
  </si>
  <si>
    <t>R-89 自動車整備業</t>
  </si>
  <si>
    <t>R-90 機械等修理業（別掲を除く）</t>
  </si>
  <si>
    <t>R-91 職業紹介・労働者派遣業</t>
  </si>
  <si>
    <t>R-92 その他の事業サービス業</t>
  </si>
  <si>
    <t>R-93 政治・経済・文化団体</t>
  </si>
  <si>
    <t>R-94 宗教</t>
  </si>
  <si>
    <t>R-95 その他のサービス業</t>
  </si>
  <si>
    <t>R-96 外国公務</t>
  </si>
  <si>
    <t>S-97 国家公務</t>
  </si>
  <si>
    <t>S-98 地方公務</t>
  </si>
  <si>
    <t>T-99 分類不能の産業</t>
  </si>
  <si>
    <t>A.</t>
    <phoneticPr fontId="1"/>
  </si>
  <si>
    <t>事業所名</t>
    <rPh sb="0" eb="3">
      <t>ジギョウショ</t>
    </rPh>
    <rPh sb="3" eb="4">
      <t>メイ</t>
    </rPh>
    <phoneticPr fontId="1"/>
  </si>
  <si>
    <t>メールアドレス</t>
    <phoneticPr fontId="1"/>
  </si>
  <si>
    <t>電話番号</t>
    <rPh sb="0" eb="2">
      <t>デンワ</t>
    </rPh>
    <rPh sb="2" eb="4">
      <t>バンゴウ</t>
    </rPh>
    <phoneticPr fontId="1"/>
  </si>
  <si>
    <t>所属・氏名</t>
    <rPh sb="0" eb="2">
      <t>ショゾク</t>
    </rPh>
    <rPh sb="3" eb="5">
      <t>シメイ</t>
    </rPh>
    <phoneticPr fontId="1"/>
  </si>
  <si>
    <t>ご回答者様に関する情報</t>
    <rPh sb="1" eb="3">
      <t>カイトウ</t>
    </rPh>
    <rPh sb="3" eb="4">
      <t>シャ</t>
    </rPh>
    <rPh sb="4" eb="5">
      <t>サマ</t>
    </rPh>
    <rPh sb="6" eb="7">
      <t>カン</t>
    </rPh>
    <rPh sb="9" eb="11">
      <t>ジョウホウ</t>
    </rPh>
    <phoneticPr fontId="1"/>
  </si>
  <si>
    <t>(1) 事業所の機能</t>
    <rPh sb="4" eb="7">
      <t>ジギョウショ</t>
    </rPh>
    <rPh sb="8" eb="10">
      <t>キノウ</t>
    </rPh>
    <phoneticPr fontId="1"/>
  </si>
  <si>
    <t>(2) 業種</t>
    <rPh sb="4" eb="6">
      <t>ギョウシュ</t>
    </rPh>
    <phoneticPr fontId="1"/>
  </si>
  <si>
    <t>(3) 所在地（郵便番号）</t>
    <rPh sb="4" eb="7">
      <t>ショザイチ</t>
    </rPh>
    <rPh sb="8" eb="12">
      <t>ユウビンバンゴウ</t>
    </rPh>
    <phoneticPr fontId="1"/>
  </si>
  <si>
    <t>(4) 従業員数</t>
    <rPh sb="4" eb="7">
      <t>ジュウギョウイン</t>
    </rPh>
    <rPh sb="7" eb="8">
      <t>スウ</t>
    </rPh>
    <phoneticPr fontId="1"/>
  </si>
  <si>
    <t>(5) 年間エネルギー消費量</t>
    <rPh sb="4" eb="6">
      <t>ネンカン</t>
    </rPh>
    <rPh sb="11" eb="14">
      <t>ショウヒリョウ</t>
    </rPh>
    <phoneticPr fontId="1"/>
  </si>
  <si>
    <t>kL</t>
    <phoneticPr fontId="1"/>
  </si>
  <si>
    <t>kg-CO2</t>
    <phoneticPr fontId="1"/>
  </si>
  <si>
    <t>kWh</t>
    <phoneticPr fontId="1"/>
  </si>
  <si>
    <t>(8) 現在の契約電力</t>
    <rPh sb="4" eb="6">
      <t>ゲンザイ</t>
    </rPh>
    <rPh sb="7" eb="9">
      <t>ケイヤク</t>
    </rPh>
    <rPh sb="9" eb="11">
      <t>デンリョク</t>
    </rPh>
    <phoneticPr fontId="1"/>
  </si>
  <si>
    <t>(7) 年間電気消費量</t>
    <rPh sb="4" eb="6">
      <t>ネンカン</t>
    </rPh>
    <rPh sb="6" eb="8">
      <t>デンキ</t>
    </rPh>
    <rPh sb="8" eb="11">
      <t>ショウヒリョウ</t>
    </rPh>
    <phoneticPr fontId="1"/>
  </si>
  <si>
    <t>(6) 年間二酸化炭素排出量</t>
    <rPh sb="4" eb="6">
      <t>ネンカン</t>
    </rPh>
    <rPh sb="6" eb="9">
      <t>ニサンカ</t>
    </rPh>
    <rPh sb="9" eb="11">
      <t>タンソ</t>
    </rPh>
    <rPh sb="11" eb="13">
      <t>ハイシュツ</t>
    </rPh>
    <rPh sb="13" eb="14">
      <t>リョウ</t>
    </rPh>
    <phoneticPr fontId="1"/>
  </si>
  <si>
    <t>選択してください</t>
    <rPh sb="0" eb="2">
      <t>センタク</t>
    </rPh>
    <phoneticPr fontId="1"/>
  </si>
  <si>
    <t>－</t>
    <phoneticPr fontId="1"/>
  </si>
  <si>
    <t>B. 事業所内発電設備について</t>
    <rPh sb="3" eb="6">
      <t>ジギョウショ</t>
    </rPh>
    <rPh sb="6" eb="7">
      <t>ナイ</t>
    </rPh>
    <rPh sb="7" eb="9">
      <t>ハツデン</t>
    </rPh>
    <rPh sb="9" eb="11">
      <t>セツビ</t>
    </rPh>
    <phoneticPr fontId="1"/>
  </si>
  <si>
    <t>B-1. 貴事業所の現状の発電設備についてご回答ください。</t>
    <rPh sb="5" eb="6">
      <t>キ</t>
    </rPh>
    <rPh sb="6" eb="9">
      <t>ジギョウショ</t>
    </rPh>
    <rPh sb="10" eb="12">
      <t>ゲンジョウ</t>
    </rPh>
    <rPh sb="13" eb="15">
      <t>ハツデン</t>
    </rPh>
    <rPh sb="15" eb="17">
      <t>セツビ</t>
    </rPh>
    <rPh sb="22" eb="24">
      <t>カイトウ</t>
    </rPh>
    <phoneticPr fontId="1"/>
  </si>
  <si>
    <t>(1) 貴事業所における発電設備の導入状況について</t>
    <rPh sb="4" eb="5">
      <t>キ</t>
    </rPh>
    <rPh sb="5" eb="8">
      <t>ジギョウショ</t>
    </rPh>
    <rPh sb="12" eb="14">
      <t>ハツデン</t>
    </rPh>
    <rPh sb="14" eb="16">
      <t>セツビ</t>
    </rPh>
    <rPh sb="17" eb="19">
      <t>ドウニュウ</t>
    </rPh>
    <rPh sb="19" eb="21">
      <t>ジョウキョウ</t>
    </rPh>
    <phoneticPr fontId="1"/>
  </si>
  <si>
    <t>(2) (1)で②または③を選択された方は、導入されている発電設備の概要について（複数の設備を設置している場合は、発電種別・設置年月ごとに記入）</t>
    <rPh sb="14" eb="16">
      <t>センタク</t>
    </rPh>
    <rPh sb="19" eb="20">
      <t>カタ</t>
    </rPh>
    <rPh sb="22" eb="24">
      <t>ドウニュウ</t>
    </rPh>
    <rPh sb="29" eb="31">
      <t>ハツデン</t>
    </rPh>
    <rPh sb="31" eb="33">
      <t>セツビ</t>
    </rPh>
    <rPh sb="34" eb="36">
      <t>ガイヨウ</t>
    </rPh>
    <rPh sb="41" eb="43">
      <t>フクスウ</t>
    </rPh>
    <rPh sb="44" eb="46">
      <t>セツビ</t>
    </rPh>
    <rPh sb="47" eb="49">
      <t>セッチ</t>
    </rPh>
    <rPh sb="53" eb="55">
      <t>バアイ</t>
    </rPh>
    <rPh sb="57" eb="59">
      <t>ハツデン</t>
    </rPh>
    <rPh sb="59" eb="61">
      <t>シュベツ</t>
    </rPh>
    <rPh sb="62" eb="64">
      <t>セッチ</t>
    </rPh>
    <rPh sb="64" eb="66">
      <t>ネンゲツ</t>
    </rPh>
    <rPh sb="69" eb="71">
      <t>キニュウ</t>
    </rPh>
    <phoneticPr fontId="1"/>
  </si>
  <si>
    <t>発電種別</t>
    <rPh sb="0" eb="2">
      <t>ハツデン</t>
    </rPh>
    <rPh sb="2" eb="4">
      <t>シュベツ</t>
    </rPh>
    <phoneticPr fontId="1"/>
  </si>
  <si>
    <t>定格出力(kW)</t>
    <rPh sb="0" eb="2">
      <t>テイカク</t>
    </rPh>
    <rPh sb="2" eb="4">
      <t>シュツリョク</t>
    </rPh>
    <phoneticPr fontId="1"/>
  </si>
  <si>
    <t>利用方法①</t>
    <rPh sb="0" eb="2">
      <t>リヨウ</t>
    </rPh>
    <rPh sb="2" eb="4">
      <t>ホウホウ</t>
    </rPh>
    <phoneticPr fontId="1"/>
  </si>
  <si>
    <t>利用方法②</t>
    <rPh sb="0" eb="2">
      <t>リヨウ</t>
    </rPh>
    <rPh sb="2" eb="4">
      <t>ホウホウ</t>
    </rPh>
    <phoneticPr fontId="1"/>
  </si>
  <si>
    <t>設置理由①</t>
    <rPh sb="0" eb="2">
      <t>セッチ</t>
    </rPh>
    <rPh sb="2" eb="4">
      <t>リユウ</t>
    </rPh>
    <phoneticPr fontId="1"/>
  </si>
  <si>
    <t>設置理由②</t>
    <rPh sb="0" eb="2">
      <t>セッチ</t>
    </rPh>
    <rPh sb="2" eb="4">
      <t>リユウ</t>
    </rPh>
    <phoneticPr fontId="1"/>
  </si>
  <si>
    <t>設置理由③</t>
    <rPh sb="0" eb="2">
      <t>セッチ</t>
    </rPh>
    <rPh sb="2" eb="4">
      <t>リユウ</t>
    </rPh>
    <phoneticPr fontId="1"/>
  </si>
  <si>
    <t>B-2. 今後の発電設備導入計画についてご回答ください。</t>
    <rPh sb="5" eb="7">
      <t>コンゴ</t>
    </rPh>
    <rPh sb="8" eb="10">
      <t>ハツデン</t>
    </rPh>
    <rPh sb="10" eb="12">
      <t>セツビ</t>
    </rPh>
    <rPh sb="12" eb="14">
      <t>ドウニュウ</t>
    </rPh>
    <rPh sb="14" eb="16">
      <t>ケイカク</t>
    </rPh>
    <rPh sb="21" eb="23">
      <t>カイトウ</t>
    </rPh>
    <phoneticPr fontId="1"/>
  </si>
  <si>
    <t>(1) 貴事業所における今後の発電設備の設置に対するご意向</t>
    <rPh sb="4" eb="5">
      <t>キ</t>
    </rPh>
    <rPh sb="5" eb="8">
      <t>ジギョウショ</t>
    </rPh>
    <rPh sb="12" eb="14">
      <t>コンゴ</t>
    </rPh>
    <rPh sb="15" eb="17">
      <t>ハツデン</t>
    </rPh>
    <rPh sb="17" eb="19">
      <t>セツビ</t>
    </rPh>
    <rPh sb="20" eb="22">
      <t>セッチ</t>
    </rPh>
    <rPh sb="23" eb="24">
      <t>タイ</t>
    </rPh>
    <rPh sb="27" eb="29">
      <t>イコウ</t>
    </rPh>
    <phoneticPr fontId="1"/>
  </si>
  <si>
    <t>(2) (1)で①または②を選択された方は、導入を検討されている発電設備の概要について（複数ご検討されている場合は、発電種別ごとに記入）</t>
    <rPh sb="14" eb="16">
      <t>センタク</t>
    </rPh>
    <rPh sb="19" eb="20">
      <t>カタ</t>
    </rPh>
    <rPh sb="22" eb="24">
      <t>ドウニュウ</t>
    </rPh>
    <rPh sb="25" eb="27">
      <t>ケントウ</t>
    </rPh>
    <rPh sb="32" eb="34">
      <t>ハツデン</t>
    </rPh>
    <rPh sb="34" eb="36">
      <t>セツビ</t>
    </rPh>
    <rPh sb="37" eb="39">
      <t>ガイヨウ</t>
    </rPh>
    <rPh sb="44" eb="46">
      <t>フクスウ</t>
    </rPh>
    <rPh sb="47" eb="49">
      <t>ケントウ</t>
    </rPh>
    <rPh sb="54" eb="56">
      <t>バアイ</t>
    </rPh>
    <rPh sb="58" eb="60">
      <t>ハツデン</t>
    </rPh>
    <rPh sb="60" eb="62">
      <t>シュベツ</t>
    </rPh>
    <rPh sb="65" eb="67">
      <t>キニュウ</t>
    </rPh>
    <phoneticPr fontId="1"/>
  </si>
  <si>
    <t>(3) (1)で①または②を選択された方は、今後の新設または増設にあたって障壁になっているもの（複数選択可：該当項目にチェック）</t>
    <rPh sb="14" eb="16">
      <t>センタク</t>
    </rPh>
    <rPh sb="19" eb="20">
      <t>カタ</t>
    </rPh>
    <rPh sb="22" eb="24">
      <t>コンゴ</t>
    </rPh>
    <rPh sb="25" eb="27">
      <t>シンセツ</t>
    </rPh>
    <rPh sb="30" eb="32">
      <t>ゾウセツ</t>
    </rPh>
    <rPh sb="37" eb="39">
      <t>ショウヘキ</t>
    </rPh>
    <rPh sb="48" eb="50">
      <t>フクスウ</t>
    </rPh>
    <rPh sb="50" eb="52">
      <t>センタク</t>
    </rPh>
    <rPh sb="52" eb="53">
      <t>カ</t>
    </rPh>
    <rPh sb="54" eb="56">
      <t>ガイトウ</t>
    </rPh>
    <rPh sb="56" eb="58">
      <t>コウモク</t>
    </rPh>
    <phoneticPr fontId="1"/>
  </si>
  <si>
    <t>B-3. 新たな発電設備の導入形態に関してご回答ください。</t>
    <rPh sb="5" eb="6">
      <t>アラ</t>
    </rPh>
    <rPh sb="8" eb="10">
      <t>ハツデン</t>
    </rPh>
    <rPh sb="10" eb="12">
      <t>セツビ</t>
    </rPh>
    <rPh sb="13" eb="15">
      <t>ドウニュウ</t>
    </rPh>
    <rPh sb="15" eb="17">
      <t>ケイタイ</t>
    </rPh>
    <rPh sb="18" eb="19">
      <t>カン</t>
    </rPh>
    <rPh sb="22" eb="24">
      <t>カイトウ</t>
    </rPh>
    <phoneticPr fontId="1"/>
  </si>
  <si>
    <t>A.　貴事業所の業種・規模などについて</t>
    <rPh sb="3" eb="4">
      <t>キ</t>
    </rPh>
    <rPh sb="4" eb="7">
      <t>ジギョウショ</t>
    </rPh>
    <rPh sb="8" eb="10">
      <t>ギョウシュ</t>
    </rPh>
    <rPh sb="11" eb="13">
      <t>キボ</t>
    </rPh>
    <phoneticPr fontId="1"/>
  </si>
  <si>
    <t>①ビルの屋上</t>
    <rPh sb="4" eb="6">
      <t>オクジョウ</t>
    </rPh>
    <phoneticPr fontId="1"/>
  </si>
  <si>
    <t>②工場・倉庫の屋根</t>
    <rPh sb="1" eb="3">
      <t>コウジョウ</t>
    </rPh>
    <rPh sb="4" eb="6">
      <t>ソウコ</t>
    </rPh>
    <rPh sb="7" eb="9">
      <t>ヤネ</t>
    </rPh>
    <phoneticPr fontId="1"/>
  </si>
  <si>
    <t>③駐車場</t>
    <rPh sb="1" eb="4">
      <t>チュウシャジョウ</t>
    </rPh>
    <phoneticPr fontId="1"/>
  </si>
  <si>
    <t>㎡</t>
    <phoneticPr fontId="1"/>
  </si>
  <si>
    <t>(1) 貴事業所において太陽光発電パネルを設置可能と思われる面積</t>
    <rPh sb="4" eb="5">
      <t>キ</t>
    </rPh>
    <rPh sb="5" eb="8">
      <t>ジギョウショ</t>
    </rPh>
    <rPh sb="12" eb="15">
      <t>タイヨウコウ</t>
    </rPh>
    <rPh sb="15" eb="17">
      <t>ハツデン</t>
    </rPh>
    <rPh sb="21" eb="23">
      <t>セッチ</t>
    </rPh>
    <rPh sb="23" eb="25">
      <t>カノウ</t>
    </rPh>
    <rPh sb="26" eb="27">
      <t>オモ</t>
    </rPh>
    <rPh sb="30" eb="32">
      <t>メンセキ</t>
    </rPh>
    <phoneticPr fontId="1"/>
  </si>
  <si>
    <t>(2) 空き地や屋根を他事業者に貸し出すことによる発電設備の導入</t>
    <rPh sb="4" eb="5">
      <t>ア</t>
    </rPh>
    <rPh sb="6" eb="7">
      <t>チ</t>
    </rPh>
    <rPh sb="8" eb="10">
      <t>ヤネ</t>
    </rPh>
    <rPh sb="11" eb="12">
      <t>ホカ</t>
    </rPh>
    <rPh sb="12" eb="15">
      <t>ジギョウシャ</t>
    </rPh>
    <rPh sb="16" eb="17">
      <t>カ</t>
    </rPh>
    <rPh sb="18" eb="19">
      <t>ダ</t>
    </rPh>
    <rPh sb="25" eb="27">
      <t>ハツデン</t>
    </rPh>
    <rPh sb="27" eb="29">
      <t>セツビ</t>
    </rPh>
    <rPh sb="30" eb="32">
      <t>ドウニュウ</t>
    </rPh>
    <phoneticPr fontId="1"/>
  </si>
  <si>
    <t>(3) 事業所内に発電設備を初期費用ゼロ（第三者が所有）で導入し電力を購入</t>
    <rPh sb="4" eb="7">
      <t>ジギョウショ</t>
    </rPh>
    <rPh sb="7" eb="8">
      <t>ナイ</t>
    </rPh>
    <rPh sb="9" eb="11">
      <t>ハツデン</t>
    </rPh>
    <rPh sb="11" eb="13">
      <t>セツビ</t>
    </rPh>
    <rPh sb="14" eb="16">
      <t>ショキ</t>
    </rPh>
    <rPh sb="16" eb="18">
      <t>ヒヨウ</t>
    </rPh>
    <rPh sb="21" eb="24">
      <t>ダイサンシャ</t>
    </rPh>
    <rPh sb="25" eb="27">
      <t>ショユウ</t>
    </rPh>
    <rPh sb="29" eb="31">
      <t>ドウニュウ</t>
    </rPh>
    <rPh sb="32" eb="34">
      <t>デンリョク</t>
    </rPh>
    <rPh sb="35" eb="37">
      <t>コウニュウ</t>
    </rPh>
    <phoneticPr fontId="1"/>
  </si>
  <si>
    <t>(4) 事業所の外に発電設備を設置して電力系統を介して自社ビルに送電</t>
    <rPh sb="4" eb="7">
      <t>ジギョウショ</t>
    </rPh>
    <rPh sb="8" eb="9">
      <t>ソト</t>
    </rPh>
    <rPh sb="10" eb="12">
      <t>ハツデン</t>
    </rPh>
    <rPh sb="12" eb="14">
      <t>セツビ</t>
    </rPh>
    <rPh sb="15" eb="17">
      <t>セッチ</t>
    </rPh>
    <rPh sb="19" eb="21">
      <t>デンリョク</t>
    </rPh>
    <rPh sb="21" eb="23">
      <t>ケイトウ</t>
    </rPh>
    <rPh sb="24" eb="25">
      <t>カイ</t>
    </rPh>
    <rPh sb="27" eb="29">
      <t>ジシャ</t>
    </rPh>
    <rPh sb="32" eb="34">
      <t>ソウデン</t>
    </rPh>
    <phoneticPr fontId="1"/>
  </si>
  <si>
    <t>(5) 再エネコンシェルジュなどの再エネ導入支援サービスの利用</t>
    <rPh sb="4" eb="5">
      <t>サイ</t>
    </rPh>
    <rPh sb="17" eb="18">
      <t>サイ</t>
    </rPh>
    <rPh sb="20" eb="22">
      <t>ドウニュウ</t>
    </rPh>
    <rPh sb="22" eb="24">
      <t>シエン</t>
    </rPh>
    <rPh sb="29" eb="31">
      <t>リヨウ</t>
    </rPh>
    <phoneticPr fontId="1"/>
  </si>
  <si>
    <t>C. 電気の購入について</t>
    <rPh sb="3" eb="5">
      <t>デンキ</t>
    </rPh>
    <rPh sb="6" eb="8">
      <t>コウニュウ</t>
    </rPh>
    <phoneticPr fontId="1"/>
  </si>
  <si>
    <t>C-1. 貴事業所の電力小売事業者からの電気の購入についてご回答ください。</t>
    <rPh sb="5" eb="6">
      <t>キ</t>
    </rPh>
    <rPh sb="6" eb="9">
      <t>ジギョウショ</t>
    </rPh>
    <rPh sb="10" eb="12">
      <t>デンリョク</t>
    </rPh>
    <rPh sb="12" eb="14">
      <t>コウリ</t>
    </rPh>
    <rPh sb="14" eb="17">
      <t>ジギョウシャ</t>
    </rPh>
    <rPh sb="20" eb="22">
      <t>デンキ</t>
    </rPh>
    <rPh sb="23" eb="25">
      <t>コウニュウ</t>
    </rPh>
    <rPh sb="30" eb="32">
      <t>カイトウ</t>
    </rPh>
    <phoneticPr fontId="1"/>
  </si>
  <si>
    <t>(1) 電力購入先の変更の有無</t>
    <rPh sb="4" eb="6">
      <t>デンリョク</t>
    </rPh>
    <rPh sb="6" eb="8">
      <t>コウニュウ</t>
    </rPh>
    <rPh sb="8" eb="9">
      <t>サキ</t>
    </rPh>
    <rPh sb="10" eb="12">
      <t>ヘンコウ</t>
    </rPh>
    <rPh sb="13" eb="15">
      <t>ウム</t>
    </rPh>
    <phoneticPr fontId="1"/>
  </si>
  <si>
    <t>①価格</t>
    <rPh sb="1" eb="3">
      <t>カカク</t>
    </rPh>
    <phoneticPr fontId="1"/>
  </si>
  <si>
    <t>②CO2排出係数</t>
    <rPh sb="4" eb="6">
      <t>ハイシュツ</t>
    </rPh>
    <rPh sb="6" eb="8">
      <t>ケイスウ</t>
    </rPh>
    <phoneticPr fontId="1"/>
  </si>
  <si>
    <t>③再エネ由来</t>
    <rPh sb="1" eb="2">
      <t>サイ</t>
    </rPh>
    <rPh sb="4" eb="6">
      <t>ユライ</t>
    </rPh>
    <phoneticPr fontId="1"/>
  </si>
  <si>
    <t>④電力の産地</t>
    <rPh sb="1" eb="3">
      <t>デンリョク</t>
    </rPh>
    <rPh sb="4" eb="6">
      <t>サンチ</t>
    </rPh>
    <phoneticPr fontId="1"/>
  </si>
  <si>
    <t>⑤供給安定性</t>
    <rPh sb="1" eb="3">
      <t>キョウキュウ</t>
    </rPh>
    <rPh sb="3" eb="6">
      <t>アンテイセイ</t>
    </rPh>
    <phoneticPr fontId="1"/>
  </si>
  <si>
    <t>⑥電力会社の信頼</t>
    <rPh sb="1" eb="3">
      <t>デンリョク</t>
    </rPh>
    <rPh sb="3" eb="5">
      <t>カイシャ</t>
    </rPh>
    <rPh sb="6" eb="8">
      <t>シンライ</t>
    </rPh>
    <phoneticPr fontId="1"/>
  </si>
  <si>
    <t>⑦その他　（内容を記入）</t>
    <rPh sb="3" eb="4">
      <t>タ</t>
    </rPh>
    <rPh sb="6" eb="8">
      <t>ナイヨウ</t>
    </rPh>
    <rPh sb="9" eb="11">
      <t>キニュウ</t>
    </rPh>
    <phoneticPr fontId="1"/>
  </si>
  <si>
    <t>④その他　（場所を記入）</t>
    <rPh sb="3" eb="4">
      <t>タ</t>
    </rPh>
    <rPh sb="6" eb="8">
      <t>バショ</t>
    </rPh>
    <rPh sb="9" eb="11">
      <t>キニュウ</t>
    </rPh>
    <phoneticPr fontId="1"/>
  </si>
  <si>
    <t>(2) (1)で①②③を選択された方は、検討の際に何を重視したか（重要だと思う順番を１位～７位まで記入）</t>
    <rPh sb="12" eb="14">
      <t>センタク</t>
    </rPh>
    <rPh sb="17" eb="18">
      <t>カタ</t>
    </rPh>
    <rPh sb="20" eb="22">
      <t>ケントウ</t>
    </rPh>
    <rPh sb="23" eb="24">
      <t>サイ</t>
    </rPh>
    <rPh sb="25" eb="26">
      <t>ナニ</t>
    </rPh>
    <rPh sb="27" eb="29">
      <t>ジュウシ</t>
    </rPh>
    <rPh sb="33" eb="35">
      <t>ジュウヨウ</t>
    </rPh>
    <rPh sb="37" eb="38">
      <t>オモ</t>
    </rPh>
    <rPh sb="39" eb="41">
      <t>ジュンバン</t>
    </rPh>
    <rPh sb="43" eb="44">
      <t>イ</t>
    </rPh>
    <rPh sb="46" eb="47">
      <t>イ</t>
    </rPh>
    <rPh sb="49" eb="51">
      <t>キニュウ</t>
    </rPh>
    <phoneticPr fontId="1"/>
  </si>
  <si>
    <t>電力メニュー</t>
    <rPh sb="0" eb="2">
      <t>デンリョク</t>
    </rPh>
    <phoneticPr fontId="1"/>
  </si>
  <si>
    <t>関心の有無</t>
    <rPh sb="0" eb="2">
      <t>カンシン</t>
    </rPh>
    <rPh sb="3" eb="5">
      <t>ウム</t>
    </rPh>
    <phoneticPr fontId="1"/>
  </si>
  <si>
    <t>関心の理由①</t>
    <rPh sb="0" eb="2">
      <t>カンシン</t>
    </rPh>
    <rPh sb="3" eb="5">
      <t>リユウ</t>
    </rPh>
    <phoneticPr fontId="1"/>
  </si>
  <si>
    <t>関心の理由②</t>
    <rPh sb="0" eb="2">
      <t>カンシン</t>
    </rPh>
    <rPh sb="3" eb="5">
      <t>リユウ</t>
    </rPh>
    <phoneticPr fontId="1"/>
  </si>
  <si>
    <t>関心の理由③</t>
    <rPh sb="0" eb="2">
      <t>カンシン</t>
    </rPh>
    <rPh sb="3" eb="5">
      <t>リユウ</t>
    </rPh>
    <phoneticPr fontId="1"/>
  </si>
  <si>
    <t>CO2排出係数ゼロ</t>
    <rPh sb="3" eb="5">
      <t>ハイシュツ</t>
    </rPh>
    <rPh sb="5" eb="7">
      <t>ケイスウ</t>
    </rPh>
    <phoneticPr fontId="1"/>
  </si>
  <si>
    <t>兵庫県の再エネ１００％</t>
    <rPh sb="0" eb="3">
      <t>ヒョウゴケン</t>
    </rPh>
    <rPh sb="4" eb="5">
      <t>サイ</t>
    </rPh>
    <phoneticPr fontId="1"/>
  </si>
  <si>
    <t>再エネ１００％</t>
    <rPh sb="0" eb="1">
      <t>サイ</t>
    </rPh>
    <phoneticPr fontId="1"/>
  </si>
  <si>
    <t>(4) もし差し支えなければ、現在購入している電力のおおよその調達単価</t>
    <rPh sb="6" eb="7">
      <t>サ</t>
    </rPh>
    <rPh sb="8" eb="9">
      <t>ツカ</t>
    </rPh>
    <rPh sb="15" eb="17">
      <t>ゲンザイ</t>
    </rPh>
    <rPh sb="17" eb="19">
      <t>コウニュウ</t>
    </rPh>
    <rPh sb="23" eb="25">
      <t>デンリョク</t>
    </rPh>
    <rPh sb="31" eb="33">
      <t>チョウタツ</t>
    </rPh>
    <rPh sb="33" eb="35">
      <t>タンカ</t>
    </rPh>
    <phoneticPr fontId="1"/>
  </si>
  <si>
    <t>円/kWh程度</t>
    <rPh sb="0" eb="1">
      <t>エン</t>
    </rPh>
    <rPh sb="5" eb="7">
      <t>テイド</t>
    </rPh>
    <phoneticPr fontId="1"/>
  </si>
  <si>
    <t>D. 今後の長期的な取り組みの検討について</t>
    <rPh sb="3" eb="5">
      <t>コンゴ</t>
    </rPh>
    <rPh sb="6" eb="9">
      <t>チョウキテキ</t>
    </rPh>
    <rPh sb="10" eb="11">
      <t>ト</t>
    </rPh>
    <rPh sb="12" eb="13">
      <t>ク</t>
    </rPh>
    <rPh sb="15" eb="17">
      <t>ケントウ</t>
    </rPh>
    <phoneticPr fontId="1"/>
  </si>
  <si>
    <t>D-1. 貴事業所の再生可能エネルギーへの取り組みの方針について教えてください。</t>
    <rPh sb="5" eb="6">
      <t>キ</t>
    </rPh>
    <rPh sb="6" eb="9">
      <t>ジギョウショ</t>
    </rPh>
    <rPh sb="10" eb="12">
      <t>サイセイ</t>
    </rPh>
    <rPh sb="12" eb="14">
      <t>カノウ</t>
    </rPh>
    <rPh sb="21" eb="22">
      <t>ト</t>
    </rPh>
    <rPh sb="23" eb="24">
      <t>ク</t>
    </rPh>
    <rPh sb="26" eb="28">
      <t>ホウシン</t>
    </rPh>
    <rPh sb="32" eb="33">
      <t>オシ</t>
    </rPh>
    <phoneticPr fontId="1"/>
  </si>
  <si>
    <t>(1) 再生可能エネルギー比率に関する目標</t>
    <rPh sb="4" eb="6">
      <t>サイセイ</t>
    </rPh>
    <rPh sb="6" eb="8">
      <t>カノウ</t>
    </rPh>
    <rPh sb="13" eb="15">
      <t>ヒリツ</t>
    </rPh>
    <rPh sb="16" eb="17">
      <t>カン</t>
    </rPh>
    <rPh sb="19" eb="21">
      <t>モクヒョウ</t>
    </rPh>
    <phoneticPr fontId="1"/>
  </si>
  <si>
    <t>(2) 取引先やテナント等からの再エネ利用に関する相談や要請</t>
    <rPh sb="4" eb="6">
      <t>トリヒキ</t>
    </rPh>
    <rPh sb="6" eb="7">
      <t>サキ</t>
    </rPh>
    <rPh sb="12" eb="13">
      <t>トウ</t>
    </rPh>
    <rPh sb="16" eb="17">
      <t>サイ</t>
    </rPh>
    <rPh sb="19" eb="21">
      <t>リヨウ</t>
    </rPh>
    <rPh sb="22" eb="23">
      <t>カン</t>
    </rPh>
    <rPh sb="25" eb="27">
      <t>ソウダン</t>
    </rPh>
    <rPh sb="28" eb="30">
      <t>ヨウセイ</t>
    </rPh>
    <phoneticPr fontId="1"/>
  </si>
  <si>
    <t>　　差し支えなければ、相談・要請の内容</t>
    <rPh sb="2" eb="3">
      <t>サ</t>
    </rPh>
    <rPh sb="4" eb="5">
      <t>ツカ</t>
    </rPh>
    <rPh sb="11" eb="13">
      <t>ソウダン</t>
    </rPh>
    <rPh sb="14" eb="16">
      <t>ヨウセイ</t>
    </rPh>
    <rPh sb="17" eb="19">
      <t>ナイヨウ</t>
    </rPh>
    <phoneticPr fontId="1"/>
  </si>
  <si>
    <t>(3) 再エネ利用の拡大を検討する際に有用なサービス（複数回答可：該当項目にチェック）</t>
    <rPh sb="27" eb="29">
      <t>フクスウ</t>
    </rPh>
    <rPh sb="29" eb="31">
      <t>カイトウ</t>
    </rPh>
    <rPh sb="31" eb="32">
      <t>カ</t>
    </rPh>
    <rPh sb="33" eb="35">
      <t>ガイトウ</t>
    </rPh>
    <rPh sb="35" eb="37">
      <t>コウモク</t>
    </rPh>
    <phoneticPr fontId="1"/>
  </si>
  <si>
    <t>D-2. 再生可能エネルギーの熱利用を含む分散型エネルギーシステムへの関心について教えてください。</t>
    <rPh sb="5" eb="7">
      <t>サイセイ</t>
    </rPh>
    <rPh sb="7" eb="9">
      <t>カノウ</t>
    </rPh>
    <rPh sb="15" eb="16">
      <t>ネツ</t>
    </rPh>
    <rPh sb="16" eb="18">
      <t>リヨウ</t>
    </rPh>
    <rPh sb="19" eb="20">
      <t>フク</t>
    </rPh>
    <rPh sb="21" eb="24">
      <t>ブンサンガタ</t>
    </rPh>
    <rPh sb="35" eb="37">
      <t>カンシン</t>
    </rPh>
    <rPh sb="41" eb="42">
      <t>オシ</t>
    </rPh>
    <phoneticPr fontId="1"/>
  </si>
  <si>
    <t>(1) 貴事業所に設置されている熱供給ボイラの燃料種別と規模</t>
    <rPh sb="4" eb="5">
      <t>キ</t>
    </rPh>
    <rPh sb="5" eb="8">
      <t>ジギョウショ</t>
    </rPh>
    <rPh sb="9" eb="11">
      <t>セッチ</t>
    </rPh>
    <rPh sb="16" eb="17">
      <t>ネツ</t>
    </rPh>
    <rPh sb="17" eb="19">
      <t>キョウキュウ</t>
    </rPh>
    <rPh sb="23" eb="25">
      <t>ネンリョウ</t>
    </rPh>
    <rPh sb="25" eb="27">
      <t>シュベツ</t>
    </rPh>
    <rPh sb="28" eb="30">
      <t>キボ</t>
    </rPh>
    <phoneticPr fontId="1"/>
  </si>
  <si>
    <t>　　木質バイオマス燃料（チップ・ペレット）利用への関心</t>
    <rPh sb="2" eb="4">
      <t>モクシツ</t>
    </rPh>
    <rPh sb="9" eb="11">
      <t>ネンリョウ</t>
    </rPh>
    <rPh sb="21" eb="23">
      <t>リヨウ</t>
    </rPh>
    <rPh sb="25" eb="27">
      <t>カンシン</t>
    </rPh>
    <phoneticPr fontId="1"/>
  </si>
  <si>
    <t>(2) 兵庫県が主催する分散型エネルギーシステム構築に向けた中長期的ビジョン検討のための研究会（本年９月～１２月）への関心</t>
    <rPh sb="4" eb="7">
      <t>ヒョウゴケン</t>
    </rPh>
    <rPh sb="8" eb="10">
      <t>シュサイ</t>
    </rPh>
    <rPh sb="12" eb="15">
      <t>ブンサンガタ</t>
    </rPh>
    <rPh sb="24" eb="26">
      <t>コウチク</t>
    </rPh>
    <rPh sb="27" eb="28">
      <t>ム</t>
    </rPh>
    <rPh sb="30" eb="34">
      <t>チュウチョウキテキ</t>
    </rPh>
    <rPh sb="38" eb="40">
      <t>ケントウ</t>
    </rPh>
    <rPh sb="44" eb="47">
      <t>ケンキュウカイ</t>
    </rPh>
    <rPh sb="48" eb="50">
      <t>ホンネン</t>
    </rPh>
    <rPh sb="51" eb="52">
      <t>ガツ</t>
    </rPh>
    <rPh sb="55" eb="56">
      <t>ガツ</t>
    </rPh>
    <rPh sb="59" eb="61">
      <t>カンシン</t>
    </rPh>
    <phoneticPr fontId="1"/>
  </si>
  <si>
    <t>燃料種別</t>
    <rPh sb="0" eb="2">
      <t>ネンリョウ</t>
    </rPh>
    <rPh sb="2" eb="4">
      <t>シュベツ</t>
    </rPh>
    <phoneticPr fontId="1"/>
  </si>
  <si>
    <t>規模</t>
    <rPh sb="0" eb="2">
      <t>キボ</t>
    </rPh>
    <phoneticPr fontId="1"/>
  </si>
  <si>
    <t>アンケートは以上です。ご協力いただき、誠にありがとうございました。</t>
    <rPh sb="6" eb="8">
      <t>イジョウ</t>
    </rPh>
    <rPh sb="12" eb="14">
      <t>キョウリョク</t>
    </rPh>
    <rPh sb="19" eb="20">
      <t>マコト</t>
    </rPh>
    <phoneticPr fontId="1"/>
  </si>
  <si>
    <t>①本社</t>
    <rPh sb="1" eb="3">
      <t>ホンシャ</t>
    </rPh>
    <phoneticPr fontId="1"/>
  </si>
  <si>
    <t>②支社・支店</t>
    <rPh sb="1" eb="3">
      <t>シシャ</t>
    </rPh>
    <rPh sb="4" eb="6">
      <t>シテン</t>
    </rPh>
    <phoneticPr fontId="1"/>
  </si>
  <si>
    <t>③製造部門</t>
    <rPh sb="1" eb="3">
      <t>セイゾウ</t>
    </rPh>
    <rPh sb="3" eb="5">
      <t>ブモン</t>
    </rPh>
    <phoneticPr fontId="1"/>
  </si>
  <si>
    <t>①50kW未満</t>
    <rPh sb="5" eb="7">
      <t>ミマン</t>
    </rPh>
    <phoneticPr fontId="1"/>
  </si>
  <si>
    <t>②50kW以上500kW未満</t>
    <rPh sb="5" eb="7">
      <t>イジョウ</t>
    </rPh>
    <rPh sb="12" eb="14">
      <t>ミマン</t>
    </rPh>
    <phoneticPr fontId="1"/>
  </si>
  <si>
    <t>③500kW以上2000kW未満</t>
    <rPh sb="6" eb="8">
      <t>イジョウ</t>
    </rPh>
    <rPh sb="14" eb="16">
      <t>ミマン</t>
    </rPh>
    <phoneticPr fontId="1"/>
  </si>
  <si>
    <t>④2000kW以上</t>
    <rPh sb="7" eb="9">
      <t>イジョウ</t>
    </rPh>
    <phoneticPr fontId="1"/>
  </si>
  <si>
    <t>⑤わからない</t>
    <phoneticPr fontId="1"/>
  </si>
  <si>
    <t>①消防法上の非常用発電機のみ設置している</t>
    <rPh sb="1" eb="4">
      <t>ショウボウホウ</t>
    </rPh>
    <rPh sb="4" eb="5">
      <t>ジョウ</t>
    </rPh>
    <rPh sb="6" eb="9">
      <t>ヒジョウヨウ</t>
    </rPh>
    <rPh sb="9" eb="12">
      <t>ハツデンキ</t>
    </rPh>
    <rPh sb="14" eb="16">
      <t>セッチ</t>
    </rPh>
    <phoneticPr fontId="1"/>
  </si>
  <si>
    <t>②消防法上の非常用発電機以外の発電設備を設置しているが停電時に使用できない</t>
    <rPh sb="1" eb="4">
      <t>ショウボウホウ</t>
    </rPh>
    <rPh sb="4" eb="5">
      <t>ジョウ</t>
    </rPh>
    <rPh sb="6" eb="9">
      <t>ヒジョウヨウ</t>
    </rPh>
    <rPh sb="9" eb="12">
      <t>ハツデンキ</t>
    </rPh>
    <rPh sb="12" eb="14">
      <t>イガイ</t>
    </rPh>
    <rPh sb="15" eb="17">
      <t>ハツデン</t>
    </rPh>
    <rPh sb="17" eb="19">
      <t>セツビ</t>
    </rPh>
    <rPh sb="20" eb="22">
      <t>セッチ</t>
    </rPh>
    <rPh sb="27" eb="29">
      <t>テイデン</t>
    </rPh>
    <rPh sb="29" eb="30">
      <t>ジ</t>
    </rPh>
    <rPh sb="31" eb="33">
      <t>シヨウ</t>
    </rPh>
    <phoneticPr fontId="1"/>
  </si>
  <si>
    <t>③消防法上の非常用発電機以外の発電設備を設置しており停電時に使用できる</t>
    <rPh sb="1" eb="4">
      <t>ショウボウホウ</t>
    </rPh>
    <rPh sb="4" eb="5">
      <t>ジョウ</t>
    </rPh>
    <rPh sb="6" eb="9">
      <t>ヒジョウヨウ</t>
    </rPh>
    <rPh sb="9" eb="12">
      <t>ハツデンキ</t>
    </rPh>
    <rPh sb="12" eb="14">
      <t>イガイ</t>
    </rPh>
    <rPh sb="15" eb="17">
      <t>ハツデン</t>
    </rPh>
    <rPh sb="17" eb="19">
      <t>セツビ</t>
    </rPh>
    <rPh sb="20" eb="22">
      <t>セッチ</t>
    </rPh>
    <rPh sb="26" eb="28">
      <t>テイデン</t>
    </rPh>
    <rPh sb="28" eb="29">
      <t>ジ</t>
    </rPh>
    <rPh sb="30" eb="32">
      <t>シヨウ</t>
    </rPh>
    <phoneticPr fontId="1"/>
  </si>
  <si>
    <t>④設置されていない</t>
    <rPh sb="1" eb="3">
      <t>セッチ</t>
    </rPh>
    <phoneticPr fontId="1"/>
  </si>
  <si>
    <t>2(発電種別）</t>
    <rPh sb="2" eb="4">
      <t>ハツデン</t>
    </rPh>
    <rPh sb="4" eb="6">
      <t>シュベツ</t>
    </rPh>
    <phoneticPr fontId="1"/>
  </si>
  <si>
    <t>2(利用方法）</t>
    <rPh sb="2" eb="4">
      <t>リヨウ</t>
    </rPh>
    <rPh sb="4" eb="6">
      <t>ホウホウ</t>
    </rPh>
    <phoneticPr fontId="1"/>
  </si>
  <si>
    <t>3(設置理由)</t>
    <rPh sb="2" eb="4">
      <t>セッチ</t>
    </rPh>
    <rPh sb="4" eb="6">
      <t>リユウ</t>
    </rPh>
    <phoneticPr fontId="1"/>
  </si>
  <si>
    <t>①常時自家消費</t>
    <rPh sb="1" eb="3">
      <t>ジョウジ</t>
    </rPh>
    <rPh sb="3" eb="5">
      <t>ジカ</t>
    </rPh>
    <rPh sb="5" eb="7">
      <t>ショウヒ</t>
    </rPh>
    <phoneticPr fontId="1"/>
  </si>
  <si>
    <t>②非常時自家消費</t>
    <rPh sb="1" eb="3">
      <t>ヒジョウ</t>
    </rPh>
    <rPh sb="3" eb="4">
      <t>ジ</t>
    </rPh>
    <rPh sb="4" eb="6">
      <t>ジカ</t>
    </rPh>
    <rPh sb="6" eb="8">
      <t>ショウヒ</t>
    </rPh>
    <phoneticPr fontId="1"/>
  </si>
  <si>
    <t>③外部への供給</t>
    <rPh sb="1" eb="3">
      <t>ガイブ</t>
    </rPh>
    <rPh sb="5" eb="7">
      <t>キョウキュウ</t>
    </rPh>
    <phoneticPr fontId="1"/>
  </si>
  <si>
    <t>①消防法上の対応</t>
    <rPh sb="1" eb="4">
      <t>ショウボウホウ</t>
    </rPh>
    <rPh sb="4" eb="5">
      <t>ジョウ</t>
    </rPh>
    <rPh sb="6" eb="8">
      <t>タイオウ</t>
    </rPh>
    <phoneticPr fontId="1"/>
  </si>
  <si>
    <t>②光熱費の削減など経済性向上</t>
    <rPh sb="1" eb="4">
      <t>コウネツヒ</t>
    </rPh>
    <rPh sb="5" eb="7">
      <t>サクゲン</t>
    </rPh>
    <rPh sb="9" eb="12">
      <t>ケイザイセイ</t>
    </rPh>
    <rPh sb="12" eb="14">
      <t>コウジョウ</t>
    </rPh>
    <phoneticPr fontId="1"/>
  </si>
  <si>
    <t>③温室効果ガス排出量削減</t>
    <rPh sb="1" eb="3">
      <t>オンシツ</t>
    </rPh>
    <rPh sb="3" eb="5">
      <t>コウカ</t>
    </rPh>
    <rPh sb="7" eb="9">
      <t>ハイシュツ</t>
    </rPh>
    <rPh sb="9" eb="10">
      <t>リョウ</t>
    </rPh>
    <rPh sb="10" eb="12">
      <t>サクゲン</t>
    </rPh>
    <phoneticPr fontId="1"/>
  </si>
  <si>
    <t>⑤その他（欄外に内容記載）</t>
    <rPh sb="3" eb="4">
      <t>タ</t>
    </rPh>
    <rPh sb="5" eb="7">
      <t>ランガイ</t>
    </rPh>
    <rPh sb="8" eb="10">
      <t>ナイヨウ</t>
    </rPh>
    <rPh sb="10" eb="12">
      <t>キサイ</t>
    </rPh>
    <phoneticPr fontId="1"/>
  </si>
  <si>
    <t>B1.</t>
    <phoneticPr fontId="1"/>
  </si>
  <si>
    <t>B2.</t>
    <phoneticPr fontId="1"/>
  </si>
  <si>
    <t>①発電設備の新設または増設が必要であると考えており、すでに検討している</t>
    <rPh sb="1" eb="3">
      <t>ハツデン</t>
    </rPh>
    <rPh sb="3" eb="5">
      <t>セツビ</t>
    </rPh>
    <rPh sb="6" eb="8">
      <t>シンセツ</t>
    </rPh>
    <rPh sb="11" eb="13">
      <t>ゾウセツ</t>
    </rPh>
    <rPh sb="14" eb="16">
      <t>ヒツヨウ</t>
    </rPh>
    <rPh sb="20" eb="21">
      <t>カンガ</t>
    </rPh>
    <rPh sb="29" eb="31">
      <t>ケントウ</t>
    </rPh>
    <phoneticPr fontId="1"/>
  </si>
  <si>
    <t>②発電設備の新設または増設が必要であると考えているが、検討していない</t>
    <rPh sb="1" eb="3">
      <t>ハツデン</t>
    </rPh>
    <rPh sb="3" eb="5">
      <t>セツビ</t>
    </rPh>
    <rPh sb="6" eb="8">
      <t>シンセツ</t>
    </rPh>
    <rPh sb="11" eb="13">
      <t>ゾウセツ</t>
    </rPh>
    <rPh sb="14" eb="16">
      <t>ヒツヨウ</t>
    </rPh>
    <rPh sb="20" eb="21">
      <t>カンガ</t>
    </rPh>
    <rPh sb="27" eb="29">
      <t>ケントウ</t>
    </rPh>
    <phoneticPr fontId="1"/>
  </si>
  <si>
    <t>③特に新設または増設は必要とは考えていない</t>
    <rPh sb="1" eb="2">
      <t>トク</t>
    </rPh>
    <rPh sb="3" eb="5">
      <t>シンセツ</t>
    </rPh>
    <rPh sb="8" eb="10">
      <t>ゾウセツ</t>
    </rPh>
    <rPh sb="11" eb="13">
      <t>ヒツヨウ</t>
    </rPh>
    <rPh sb="15" eb="16">
      <t>カンガ</t>
    </rPh>
    <phoneticPr fontId="1"/>
  </si>
  <si>
    <t>①設備のイニシャルコストの負担</t>
    <rPh sb="1" eb="3">
      <t>セツビ</t>
    </rPh>
    <rPh sb="13" eb="15">
      <t>フタン</t>
    </rPh>
    <phoneticPr fontId="1"/>
  </si>
  <si>
    <t>B3.</t>
    <phoneticPr fontId="1"/>
  </si>
  <si>
    <t>①既に実施している</t>
    <rPh sb="1" eb="2">
      <t>スデ</t>
    </rPh>
    <rPh sb="3" eb="5">
      <t>ジッシ</t>
    </rPh>
    <phoneticPr fontId="1"/>
  </si>
  <si>
    <t>②関心があり検討したい</t>
    <rPh sb="1" eb="3">
      <t>カンシン</t>
    </rPh>
    <rPh sb="6" eb="8">
      <t>ケントウ</t>
    </rPh>
    <phoneticPr fontId="1"/>
  </si>
  <si>
    <t>③関心がない</t>
    <rPh sb="1" eb="3">
      <t>カンシン</t>
    </rPh>
    <phoneticPr fontId="1"/>
  </si>
  <si>
    <t>④わからない</t>
    <phoneticPr fontId="1"/>
  </si>
  <si>
    <t>2～5</t>
    <phoneticPr fontId="1"/>
  </si>
  <si>
    <t>C1.</t>
    <phoneticPr fontId="1"/>
  </si>
  <si>
    <t>変更した</t>
    <rPh sb="0" eb="2">
      <t>ヘンコウ</t>
    </rPh>
    <phoneticPr fontId="1"/>
  </si>
  <si>
    <t>検討中</t>
    <rPh sb="0" eb="3">
      <t>ケントウチュウ</t>
    </rPh>
    <phoneticPr fontId="1"/>
  </si>
  <si>
    <t>検討したが変更せず</t>
    <rPh sb="0" eb="2">
      <t>ケントウ</t>
    </rPh>
    <rPh sb="5" eb="7">
      <t>ヘンコウ</t>
    </rPh>
    <phoneticPr fontId="1"/>
  </si>
  <si>
    <t>検討していない</t>
    <rPh sb="0" eb="2">
      <t>ケントウ</t>
    </rPh>
    <phoneticPr fontId="1"/>
  </si>
  <si>
    <t>3(関心の有無）</t>
    <rPh sb="2" eb="4">
      <t>カンシン</t>
    </rPh>
    <rPh sb="5" eb="7">
      <t>ウム</t>
    </rPh>
    <phoneticPr fontId="1"/>
  </si>
  <si>
    <t>3(関心の理由）</t>
    <rPh sb="2" eb="4">
      <t>カンシン</t>
    </rPh>
    <rPh sb="5" eb="7">
      <t>リユウ</t>
    </rPh>
    <phoneticPr fontId="1"/>
  </si>
  <si>
    <t>①すでに検討している</t>
    <rPh sb="4" eb="6">
      <t>ケントウ</t>
    </rPh>
    <phoneticPr fontId="1"/>
  </si>
  <si>
    <t>①事業所・事業者としての社会貢献</t>
    <rPh sb="1" eb="4">
      <t>ジギョウショ</t>
    </rPh>
    <rPh sb="5" eb="8">
      <t>ジギョウシャ</t>
    </rPh>
    <rPh sb="12" eb="14">
      <t>シャカイ</t>
    </rPh>
    <rPh sb="14" eb="16">
      <t>コウケン</t>
    </rPh>
    <phoneticPr fontId="1"/>
  </si>
  <si>
    <t>②環境問題に取り組むことで企業PR</t>
    <rPh sb="1" eb="3">
      <t>カンキョウ</t>
    </rPh>
    <rPh sb="3" eb="5">
      <t>モンダイ</t>
    </rPh>
    <rPh sb="6" eb="7">
      <t>ト</t>
    </rPh>
    <rPh sb="8" eb="9">
      <t>ク</t>
    </rPh>
    <rPh sb="13" eb="15">
      <t>キギョウ</t>
    </rPh>
    <phoneticPr fontId="1"/>
  </si>
  <si>
    <t>④取引先からの要請</t>
    <rPh sb="1" eb="3">
      <t>トリヒキ</t>
    </rPh>
    <rPh sb="3" eb="4">
      <t>サキ</t>
    </rPh>
    <rPh sb="7" eb="9">
      <t>ヨウセイ</t>
    </rPh>
    <phoneticPr fontId="1"/>
  </si>
  <si>
    <t>D1.</t>
    <phoneticPr fontId="1"/>
  </si>
  <si>
    <t>①すでに目標を設定している</t>
    <rPh sb="4" eb="6">
      <t>モクヒョウ</t>
    </rPh>
    <rPh sb="7" eb="9">
      <t>セッテイ</t>
    </rPh>
    <phoneticPr fontId="1"/>
  </si>
  <si>
    <t>②今はないが目標設定に向けて検討中</t>
    <rPh sb="1" eb="2">
      <t>イマ</t>
    </rPh>
    <rPh sb="6" eb="8">
      <t>モクヒョウ</t>
    </rPh>
    <rPh sb="8" eb="10">
      <t>セッテイ</t>
    </rPh>
    <rPh sb="11" eb="12">
      <t>ム</t>
    </rPh>
    <rPh sb="14" eb="17">
      <t>ケントウチュウ</t>
    </rPh>
    <phoneticPr fontId="1"/>
  </si>
  <si>
    <t>③目標設定の予定はない</t>
    <rPh sb="1" eb="3">
      <t>モクヒョウ</t>
    </rPh>
    <rPh sb="3" eb="5">
      <t>セッテイ</t>
    </rPh>
    <rPh sb="6" eb="8">
      <t>ヨテイ</t>
    </rPh>
    <phoneticPr fontId="1"/>
  </si>
  <si>
    <t>①ある</t>
    <phoneticPr fontId="1"/>
  </si>
  <si>
    <t>②ない</t>
    <phoneticPr fontId="1"/>
  </si>
  <si>
    <t>D2.</t>
    <phoneticPr fontId="1"/>
  </si>
  <si>
    <t>①環境保全や地域活性化につながるのであれば検討したい</t>
    <rPh sb="1" eb="3">
      <t>カンキョウ</t>
    </rPh>
    <rPh sb="3" eb="5">
      <t>ホゼン</t>
    </rPh>
    <rPh sb="6" eb="8">
      <t>チイキ</t>
    </rPh>
    <rPh sb="8" eb="11">
      <t>カッセイカ</t>
    </rPh>
    <rPh sb="21" eb="23">
      <t>ケントウ</t>
    </rPh>
    <phoneticPr fontId="1"/>
  </si>
  <si>
    <t>②事業所の経費削減につながるなら検討したい</t>
    <rPh sb="1" eb="4">
      <t>ジギョウショ</t>
    </rPh>
    <rPh sb="5" eb="7">
      <t>ケイヒ</t>
    </rPh>
    <rPh sb="7" eb="9">
      <t>サクゲン</t>
    </rPh>
    <rPh sb="16" eb="18">
      <t>ケントウ</t>
    </rPh>
    <phoneticPr fontId="1"/>
  </si>
  <si>
    <t>③現在は無理だが設備更新等の機会に検討してみたい</t>
    <rPh sb="1" eb="3">
      <t>ゲンザイ</t>
    </rPh>
    <rPh sb="4" eb="6">
      <t>ムリ</t>
    </rPh>
    <rPh sb="8" eb="10">
      <t>セツビ</t>
    </rPh>
    <rPh sb="10" eb="12">
      <t>コウシン</t>
    </rPh>
    <rPh sb="12" eb="13">
      <t>トウ</t>
    </rPh>
    <rPh sb="14" eb="16">
      <t>キカイ</t>
    </rPh>
    <rPh sb="17" eb="19">
      <t>ケントウ</t>
    </rPh>
    <phoneticPr fontId="1"/>
  </si>
  <si>
    <t>④あまり関心はない</t>
    <rPh sb="4" eb="6">
      <t>カンシン</t>
    </rPh>
    <phoneticPr fontId="1"/>
  </si>
  <si>
    <t>①関心があり、場合によっては参加を希望する</t>
    <rPh sb="1" eb="3">
      <t>カンシン</t>
    </rPh>
    <rPh sb="7" eb="9">
      <t>バアイ</t>
    </rPh>
    <rPh sb="14" eb="16">
      <t>サンカ</t>
    </rPh>
    <rPh sb="17" eb="19">
      <t>キボウ</t>
    </rPh>
    <phoneticPr fontId="1"/>
  </si>
  <si>
    <t>②関心があり、情報提供を希望する</t>
    <rPh sb="1" eb="3">
      <t>カンシン</t>
    </rPh>
    <rPh sb="7" eb="9">
      <t>ジョウホウ</t>
    </rPh>
    <rPh sb="9" eb="11">
      <t>テイキョウ</t>
    </rPh>
    <rPh sb="12" eb="14">
      <t>キボウ</t>
    </rPh>
    <phoneticPr fontId="1"/>
  </si>
  <si>
    <t>③関心はない</t>
    <rPh sb="1" eb="3">
      <t>カンシン</t>
    </rPh>
    <phoneticPr fontId="1"/>
  </si>
  <si>
    <t>選択してください</t>
    <rPh sb="0" eb="2">
      <t>センタク</t>
    </rPh>
    <phoneticPr fontId="1"/>
  </si>
  <si>
    <t>④固定価格買取制度で売電</t>
    <rPh sb="1" eb="3">
      <t>コテイ</t>
    </rPh>
    <rPh sb="3" eb="5">
      <t>カカク</t>
    </rPh>
    <rPh sb="5" eb="7">
      <t>カイトリ</t>
    </rPh>
    <rPh sb="7" eb="9">
      <t>セイド</t>
    </rPh>
    <rPh sb="10" eb="12">
      <t>バイデン</t>
    </rPh>
    <phoneticPr fontId="1"/>
  </si>
  <si>
    <t>④停電時の電源確保</t>
    <rPh sb="1" eb="3">
      <t>テイデン</t>
    </rPh>
    <rPh sb="3" eb="4">
      <t>ジ</t>
    </rPh>
    <rPh sb="5" eb="7">
      <t>デンゲン</t>
    </rPh>
    <rPh sb="7" eb="9">
      <t>カクホ</t>
    </rPh>
    <phoneticPr fontId="1"/>
  </si>
  <si>
    <t>チェックボックス</t>
    <phoneticPr fontId="1"/>
  </si>
  <si>
    <t>②設置場所が少ない</t>
    <rPh sb="1" eb="3">
      <t>セッチ</t>
    </rPh>
    <rPh sb="3" eb="5">
      <t>バショ</t>
    </rPh>
    <rPh sb="6" eb="7">
      <t>スク</t>
    </rPh>
    <phoneticPr fontId="1"/>
  </si>
  <si>
    <t>③検討のための人員不足、時間的な余裕がない</t>
    <rPh sb="1" eb="3">
      <t>ケントウ</t>
    </rPh>
    <rPh sb="7" eb="9">
      <t>ジンイン</t>
    </rPh>
    <rPh sb="9" eb="11">
      <t>ブソク</t>
    </rPh>
    <rPh sb="12" eb="15">
      <t>ジカンテキ</t>
    </rPh>
    <rPh sb="16" eb="18">
      <t>ヨユウ</t>
    </rPh>
    <phoneticPr fontId="1"/>
  </si>
  <si>
    <t>④検討のための情報不足</t>
    <rPh sb="1" eb="3">
      <t>ケントウ</t>
    </rPh>
    <rPh sb="7" eb="9">
      <t>ジョウホウ</t>
    </rPh>
    <rPh sb="9" eb="11">
      <t>ブソク</t>
    </rPh>
    <phoneticPr fontId="1"/>
  </si>
  <si>
    <t>⑤その他（内容を記載）</t>
    <rPh sb="3" eb="4">
      <t>タ</t>
    </rPh>
    <rPh sb="5" eb="7">
      <t>ナイヨウ</t>
    </rPh>
    <rPh sb="8" eb="10">
      <t>キサイ</t>
    </rPh>
    <phoneticPr fontId="1"/>
  </si>
  <si>
    <t>B-2(3)</t>
    <phoneticPr fontId="1"/>
  </si>
  <si>
    <t>TRUE/FALSE</t>
    <phoneticPr fontId="1"/>
  </si>
  <si>
    <t>D-1(3)</t>
    <phoneticPr fontId="1"/>
  </si>
  <si>
    <t>①コスト節約など経済面でのメリットの明確化</t>
    <rPh sb="4" eb="6">
      <t>セツヤク</t>
    </rPh>
    <rPh sb="8" eb="10">
      <t>ケイザイ</t>
    </rPh>
    <rPh sb="10" eb="11">
      <t>メン</t>
    </rPh>
    <rPh sb="18" eb="21">
      <t>メイカクカ</t>
    </rPh>
    <phoneticPr fontId="1"/>
  </si>
  <si>
    <t>②停電回避など経済面以外でのメリットの明確化</t>
    <rPh sb="1" eb="3">
      <t>テイデン</t>
    </rPh>
    <rPh sb="3" eb="5">
      <t>カイヒ</t>
    </rPh>
    <rPh sb="7" eb="9">
      <t>ケイザイ</t>
    </rPh>
    <rPh sb="9" eb="10">
      <t>メン</t>
    </rPh>
    <rPh sb="10" eb="12">
      <t>イガイ</t>
    </rPh>
    <rPh sb="19" eb="22">
      <t>メイカクカ</t>
    </rPh>
    <phoneticPr fontId="1"/>
  </si>
  <si>
    <t>③社会貢献活動に対する表彰などPRにつながる機会</t>
    <rPh sb="1" eb="3">
      <t>シャカイ</t>
    </rPh>
    <rPh sb="3" eb="5">
      <t>コウケン</t>
    </rPh>
    <rPh sb="5" eb="7">
      <t>カツドウ</t>
    </rPh>
    <rPh sb="8" eb="9">
      <t>タイ</t>
    </rPh>
    <rPh sb="11" eb="13">
      <t>ヒョウショウ</t>
    </rPh>
    <rPh sb="22" eb="24">
      <t>キカイ</t>
    </rPh>
    <phoneticPr fontId="1"/>
  </si>
  <si>
    <t>④利用可能なメニューや補助金などの情報提供</t>
    <rPh sb="1" eb="3">
      <t>リヨウ</t>
    </rPh>
    <rPh sb="3" eb="5">
      <t>カノウ</t>
    </rPh>
    <rPh sb="11" eb="14">
      <t>ホジョキン</t>
    </rPh>
    <rPh sb="17" eb="19">
      <t>ジョウホウ</t>
    </rPh>
    <rPh sb="19" eb="21">
      <t>テイキョウ</t>
    </rPh>
    <phoneticPr fontId="1"/>
  </si>
  <si>
    <t>⑤他団体の取り組み事例や動向についての情報提供</t>
    <rPh sb="1" eb="2">
      <t>タ</t>
    </rPh>
    <rPh sb="2" eb="4">
      <t>ダンタイ</t>
    </rPh>
    <rPh sb="5" eb="6">
      <t>ト</t>
    </rPh>
    <rPh sb="7" eb="8">
      <t>ク</t>
    </rPh>
    <rPh sb="9" eb="11">
      <t>ジレイ</t>
    </rPh>
    <rPh sb="12" eb="14">
      <t>ドウコウ</t>
    </rPh>
    <rPh sb="19" eb="21">
      <t>ジョウホウ</t>
    </rPh>
    <rPh sb="21" eb="23">
      <t>テイキョウ</t>
    </rPh>
    <phoneticPr fontId="1"/>
  </si>
  <si>
    <t>⑥専門知識を有する相談員・コーディネータなどの派遣</t>
    <rPh sb="1" eb="3">
      <t>センモン</t>
    </rPh>
    <rPh sb="3" eb="5">
      <t>チシキ</t>
    </rPh>
    <rPh sb="6" eb="7">
      <t>ユウ</t>
    </rPh>
    <rPh sb="9" eb="12">
      <t>ソウダンイン</t>
    </rPh>
    <rPh sb="23" eb="25">
      <t>ハケン</t>
    </rPh>
    <phoneticPr fontId="1"/>
  </si>
  <si>
    <t>⑦その他（内容を記載）</t>
    <rPh sb="3" eb="4">
      <t>タ</t>
    </rPh>
    <rPh sb="5" eb="7">
      <t>ナイヨウ</t>
    </rPh>
    <rPh sb="8" eb="10">
      <t>キサイ</t>
    </rPh>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</si>
  <si>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</si>
  <si>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</si>
  <si>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</si>
  <si>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</si>
  <si>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</si>
  <si>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</si>
  <si>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７位</t>
    <rPh sb="1" eb="2">
      <t>イ</t>
    </rPh>
    <phoneticPr fontId="1"/>
  </si>
  <si>
    <t>ID_Entity</t>
  </si>
  <si>
    <t>ID_Respondent</t>
  </si>
  <si>
    <t>ID_email</t>
  </si>
  <si>
    <t>ID_phone</t>
  </si>
  <si>
    <t>A_1</t>
  </si>
  <si>
    <t>A_2</t>
  </si>
  <si>
    <t>A_3</t>
  </si>
  <si>
    <t>A_4</t>
  </si>
  <si>
    <t>A_5</t>
  </si>
  <si>
    <t>A_6</t>
  </si>
  <si>
    <t>A_7</t>
  </si>
  <si>
    <t>A_8</t>
  </si>
  <si>
    <t>B1_1</t>
  </si>
  <si>
    <t>B2_1</t>
  </si>
  <si>
    <t>B3_1a</t>
  </si>
  <si>
    <t>B3_1b</t>
  </si>
  <si>
    <t>B3_1c</t>
  </si>
  <si>
    <t>B3_1d</t>
  </si>
  <si>
    <t>B3_1d'</t>
  </si>
  <si>
    <t>B2_3a</t>
  </si>
  <si>
    <t>B2_3b</t>
  </si>
  <si>
    <t>B2_3c</t>
  </si>
  <si>
    <t>B2_3d</t>
  </si>
  <si>
    <t>B2_3e</t>
  </si>
  <si>
    <t>B3_2</t>
  </si>
  <si>
    <t>B3_3</t>
  </si>
  <si>
    <t>B3_4</t>
  </si>
  <si>
    <t>B3_5</t>
  </si>
  <si>
    <t>C1_1</t>
  </si>
  <si>
    <t>C1_2a</t>
  </si>
  <si>
    <t>C1_2b</t>
  </si>
  <si>
    <t>C1_2c</t>
  </si>
  <si>
    <t>C1_2d</t>
  </si>
  <si>
    <t>C1_2e</t>
  </si>
  <si>
    <t>C1_2f</t>
  </si>
  <si>
    <t>C1_2g</t>
  </si>
  <si>
    <t>C1_2g'</t>
  </si>
  <si>
    <t>(3) CO2排出係数がゼロの電力、再エネ由来の電力、兵庫県内の再エネによって発電された電力の購入への関心及びその理由（上位３つ）</t>
    <rPh sb="7" eb="9">
      <t>ハイシュツ</t>
    </rPh>
    <rPh sb="9" eb="11">
      <t>ケイスウ</t>
    </rPh>
    <rPh sb="15" eb="17">
      <t>デンリョク</t>
    </rPh>
    <rPh sb="18" eb="19">
      <t>サイ</t>
    </rPh>
    <rPh sb="21" eb="23">
      <t>ユライ</t>
    </rPh>
    <rPh sb="24" eb="26">
      <t>デンリョク</t>
    </rPh>
    <rPh sb="27" eb="29">
      <t>ヒョウゴ</t>
    </rPh>
    <rPh sb="29" eb="31">
      <t>ケンナイ</t>
    </rPh>
    <rPh sb="32" eb="33">
      <t>サイ</t>
    </rPh>
    <rPh sb="39" eb="41">
      <t>ハツデン</t>
    </rPh>
    <rPh sb="44" eb="46">
      <t>デンリョク</t>
    </rPh>
    <rPh sb="47" eb="49">
      <t>コウニュウ</t>
    </rPh>
    <rPh sb="51" eb="53">
      <t>カンシン</t>
    </rPh>
    <rPh sb="53" eb="54">
      <t>オヨ</t>
    </rPh>
    <rPh sb="57" eb="59">
      <t>リユウ</t>
    </rPh>
    <rPh sb="60" eb="62">
      <t>ジョウイ</t>
    </rPh>
    <phoneticPr fontId="1"/>
  </si>
  <si>
    <t>C1_3a_1</t>
  </si>
  <si>
    <t>C1_3a</t>
  </si>
  <si>
    <t>C1_3a_2</t>
  </si>
  <si>
    <t>C1_3a_3</t>
  </si>
  <si>
    <t>C1_3b_1</t>
  </si>
  <si>
    <t>C1_3b_2</t>
  </si>
  <si>
    <t>C1_3b_3</t>
  </si>
  <si>
    <t>C1_3c_1</t>
  </si>
  <si>
    <t>C1_3c_2</t>
  </si>
  <si>
    <t>C1_3c_3</t>
  </si>
  <si>
    <t>C1_4</t>
  </si>
  <si>
    <t>D1_1</t>
  </si>
  <si>
    <t>D1_2</t>
  </si>
  <si>
    <t>D1_2'</t>
  </si>
  <si>
    <t>D1_3a</t>
  </si>
  <si>
    <t>D1_3b</t>
  </si>
  <si>
    <t>D1_3c</t>
  </si>
  <si>
    <t>D1_3d</t>
  </si>
  <si>
    <t>D1_3e</t>
  </si>
  <si>
    <t>D1_3f</t>
  </si>
  <si>
    <t>D1_3g</t>
  </si>
  <si>
    <t>D1_3g'</t>
  </si>
  <si>
    <t>D2_1a</t>
  </si>
  <si>
    <t>D2_1b</t>
  </si>
  <si>
    <t>D2_1c</t>
  </si>
  <si>
    <t>D2_2</t>
  </si>
  <si>
    <t>人程度</t>
    <rPh sb="0" eb="1">
      <t>ニン</t>
    </rPh>
    <rPh sb="1" eb="3">
      <t>テイド</t>
    </rPh>
    <phoneticPr fontId="1"/>
  </si>
  <si>
    <t>C1_3b</t>
    <phoneticPr fontId="1"/>
  </si>
  <si>
    <t>C1_3c</t>
    <phoneticPr fontId="1"/>
  </si>
  <si>
    <t>B2_2a</t>
    <phoneticPr fontId="1"/>
  </si>
  <si>
    <t>B2_2b</t>
    <phoneticPr fontId="1"/>
  </si>
  <si>
    <t>B2_2c</t>
    <phoneticPr fontId="1"/>
  </si>
  <si>
    <t>B2_2d</t>
    <phoneticPr fontId="1"/>
  </si>
  <si>
    <t>B2_2e</t>
    <phoneticPr fontId="1"/>
  </si>
  <si>
    <t>No</t>
    <phoneticPr fontId="1"/>
  </si>
  <si>
    <t>ID_entity</t>
    <phoneticPr fontId="1"/>
  </si>
  <si>
    <t>B1_2a</t>
    <phoneticPr fontId="1"/>
  </si>
  <si>
    <t>B1_2b</t>
    <phoneticPr fontId="1"/>
  </si>
  <si>
    <t>B1_2c</t>
    <phoneticPr fontId="1"/>
  </si>
  <si>
    <t>B1_2d</t>
    <phoneticPr fontId="1"/>
  </si>
  <si>
    <t>B1_2e</t>
    <phoneticPr fontId="1"/>
  </si>
  <si>
    <t>B1_2f</t>
    <phoneticPr fontId="1"/>
  </si>
  <si>
    <t>B1_2g</t>
    <phoneticPr fontId="1"/>
  </si>
  <si>
    <t>B1_2h</t>
    <phoneticPr fontId="1"/>
  </si>
  <si>
    <t>-</t>
    <phoneticPr fontId="1"/>
  </si>
  <si>
    <t>設置年月(西暦/月）</t>
    <rPh sb="0" eb="2">
      <t>セッチ</t>
    </rPh>
    <rPh sb="2" eb="4">
      <t>ネンゲツ</t>
    </rPh>
    <rPh sb="5" eb="7">
      <t>セイレキ</t>
    </rPh>
    <rPh sb="8" eb="9">
      <t>ツキ</t>
    </rPh>
    <phoneticPr fontId="1"/>
  </si>
  <si>
    <t>使用の区分</t>
    <rPh sb="0" eb="2">
      <t>シヨウ</t>
    </rPh>
    <rPh sb="3" eb="5">
      <t>クブン</t>
    </rPh>
    <phoneticPr fontId="2"/>
  </si>
  <si>
    <t>燃料等の種類</t>
    <rPh sb="0" eb="2">
      <t>ネンリョウ</t>
    </rPh>
    <rPh sb="2" eb="3">
      <t>トウ</t>
    </rPh>
    <rPh sb="4" eb="6">
      <t>シュルイ</t>
    </rPh>
    <phoneticPr fontId="2"/>
  </si>
  <si>
    <t>使用量 
 (C)</t>
    <rPh sb="0" eb="3">
      <t>シヨウリョウ</t>
    </rPh>
    <phoneticPr fontId="2"/>
  </si>
  <si>
    <t>単位</t>
    <rPh sb="0" eb="2">
      <t>タンイ</t>
    </rPh>
    <phoneticPr fontId="2"/>
  </si>
  <si>
    <t>灯油</t>
    <rPh sb="0" eb="2">
      <t>トウユ</t>
    </rPh>
    <phoneticPr fontId="2"/>
  </si>
  <si>
    <t>Ａ重油</t>
    <rPh sb="1" eb="3">
      <t>ジュウユ</t>
    </rPh>
    <phoneticPr fontId="2"/>
  </si>
  <si>
    <t>液化石油ガス(LPG)</t>
    <rPh sb="0" eb="2">
      <t>エキカ</t>
    </rPh>
    <rPh sb="2" eb="4">
      <t>セキユ</t>
    </rPh>
    <phoneticPr fontId="2"/>
  </si>
  <si>
    <t>液化天然ガス(LNG)</t>
    <rPh sb="0" eb="2">
      <t>エキカ</t>
    </rPh>
    <rPh sb="2" eb="4">
      <t>テンネン</t>
    </rPh>
    <phoneticPr fontId="2"/>
  </si>
  <si>
    <t>都市ガス(13A)</t>
    <rPh sb="0" eb="2">
      <t>トシ</t>
    </rPh>
    <phoneticPr fontId="2"/>
  </si>
  <si>
    <t>産業用以外の蒸気、温水、冷水</t>
    <rPh sb="0" eb="3">
      <t>サンギョウヨウ</t>
    </rPh>
    <rPh sb="3" eb="5">
      <t>イガイ</t>
    </rPh>
    <rPh sb="6" eb="8">
      <t>ジョウキ</t>
    </rPh>
    <rPh sb="9" eb="11">
      <t>オンスイ</t>
    </rPh>
    <rPh sb="12" eb="14">
      <t>レイスイ</t>
    </rPh>
    <phoneticPr fontId="1"/>
  </si>
  <si>
    <t>燃料等の種類</t>
    <rPh sb="0" eb="2">
      <t>ネンリョウ</t>
    </rPh>
    <rPh sb="2" eb="3">
      <t>トウ</t>
    </rPh>
    <rPh sb="4" eb="6">
      <t>シュルイ</t>
    </rPh>
    <phoneticPr fontId="1"/>
  </si>
  <si>
    <t>単位</t>
    <rPh sb="0" eb="2">
      <t>タンイ</t>
    </rPh>
    <phoneticPr fontId="1"/>
  </si>
  <si>
    <t>単位発熱量（MJ）</t>
    <rPh sb="0" eb="2">
      <t>タンイ</t>
    </rPh>
    <rPh sb="2" eb="5">
      <t>ハツネツリョウ</t>
    </rPh>
    <phoneticPr fontId="1"/>
  </si>
  <si>
    <t>単位発熱量×二酸化炭素排出係数</t>
    <rPh sb="0" eb="2">
      <t>タンイ</t>
    </rPh>
    <rPh sb="2" eb="5">
      <t>ハツネツリョウ</t>
    </rPh>
    <rPh sb="6" eb="9">
      <t>ニサンカ</t>
    </rPh>
    <rPh sb="9" eb="11">
      <t>タンソ</t>
    </rPh>
    <rPh sb="11" eb="13">
      <t>ハイシュツ</t>
    </rPh>
    <rPh sb="13" eb="15">
      <t>ケイスウ</t>
    </rPh>
    <phoneticPr fontId="1"/>
  </si>
  <si>
    <t>原油換算係数</t>
    <rPh sb="0" eb="2">
      <t>ゲンユ</t>
    </rPh>
    <rPh sb="2" eb="4">
      <t>カンサン</t>
    </rPh>
    <rPh sb="4" eb="6">
      <t>ケイスウ</t>
    </rPh>
    <phoneticPr fontId="1"/>
  </si>
  <si>
    <t>原油（コンデンセート除く）</t>
    <rPh sb="0" eb="2">
      <t>ゲンユ</t>
    </rPh>
    <rPh sb="10" eb="11">
      <t>ノゾ</t>
    </rPh>
    <phoneticPr fontId="1"/>
  </si>
  <si>
    <t>石油アスファルト</t>
    <rPh sb="0" eb="2">
      <t>セキユ</t>
    </rPh>
    <phoneticPr fontId="1"/>
  </si>
  <si>
    <t>石油コークス</t>
    <rPh sb="0" eb="2">
      <t>セキユ</t>
    </rPh>
    <phoneticPr fontId="1"/>
  </si>
  <si>
    <t>石油系炭化水素ガス</t>
    <rPh sb="0" eb="3">
      <t>セキユケイ</t>
    </rPh>
    <rPh sb="3" eb="5">
      <t>タンカ</t>
    </rPh>
    <rPh sb="5" eb="7">
      <t>スイソ</t>
    </rPh>
    <phoneticPr fontId="1"/>
  </si>
  <si>
    <t>その他可燃性天然ガス</t>
    <rPh sb="2" eb="3">
      <t>ホカ</t>
    </rPh>
    <rPh sb="3" eb="6">
      <t>カネンセイ</t>
    </rPh>
    <rPh sb="6" eb="8">
      <t>テンネン</t>
    </rPh>
    <phoneticPr fontId="2"/>
  </si>
  <si>
    <t>原料炭</t>
    <rPh sb="0" eb="2">
      <t>ゲンリョウ</t>
    </rPh>
    <rPh sb="2" eb="3">
      <t>スミ</t>
    </rPh>
    <phoneticPr fontId="1"/>
  </si>
  <si>
    <t>一般炭</t>
    <rPh sb="0" eb="2">
      <t>イッパン</t>
    </rPh>
    <rPh sb="2" eb="3">
      <t>スミ</t>
    </rPh>
    <phoneticPr fontId="1"/>
  </si>
  <si>
    <t>無煙炭</t>
    <rPh sb="0" eb="3">
      <t>ムエンタン</t>
    </rPh>
    <phoneticPr fontId="1"/>
  </si>
  <si>
    <t>石炭コークス</t>
    <rPh sb="0" eb="2">
      <t>セキタン</t>
    </rPh>
    <phoneticPr fontId="1"/>
  </si>
  <si>
    <t>コークス炉ガス</t>
    <rPh sb="4" eb="5">
      <t>ロ</t>
    </rPh>
    <phoneticPr fontId="1"/>
  </si>
  <si>
    <t>高炉ガス</t>
    <rPh sb="0" eb="2">
      <t>コウロ</t>
    </rPh>
    <phoneticPr fontId="1"/>
  </si>
  <si>
    <t>転炉ガス</t>
    <rPh sb="0" eb="2">
      <t>テンロ</t>
    </rPh>
    <phoneticPr fontId="1"/>
  </si>
  <si>
    <t>再生可能エネルギーの利用に関するアンケートへの回答票</t>
    <rPh sb="0" eb="2">
      <t>サイセイ</t>
    </rPh>
    <rPh sb="2" eb="4">
      <t>カノウ</t>
    </rPh>
    <rPh sb="10" eb="12">
      <t>リヨウ</t>
    </rPh>
    <rPh sb="13" eb="14">
      <t>カン</t>
    </rPh>
    <rPh sb="23" eb="25">
      <t>カイトウ</t>
    </rPh>
    <rPh sb="25" eb="26">
      <t>ヒョウ</t>
    </rPh>
    <phoneticPr fontId="2"/>
  </si>
  <si>
    <t>兵庫県では、これまでも県内産業の発展や防災のための施策とともに、温暖化対策として様々な取り組みを実施して参りましたが、今後，こうした取り組みの一体的な発展を目指して，県内に存在する再生可能エネルギーを最大限活用した分散型のエネルギーシステム構築に向けて、より詳細な検討を進めたいと考えております。今回、これらの検討のためのデータ取集とともにニーズを調査するため、県内の一定規模以上のエネルギー消費者を対象として、アンケート調査を実施することといたしました。</t>
    <phoneticPr fontId="1"/>
  </si>
  <si>
    <t>※　本調査の結果は統計的に処理します。取得したデータは県の責任で厳重に管理され各事業所の回答内容が開示されることはありません。
※　別途ご依頼しております「特定物質排出抑制措置結果報告書」と重複する項目は、お手数ですが同報告と同じ情報をご記載ください。</t>
    <rPh sb="2" eb="5">
      <t>ホンチョウサ</t>
    </rPh>
    <rPh sb="6" eb="8">
      <t>ケッカ</t>
    </rPh>
    <rPh sb="9" eb="12">
      <t>トウケイテキ</t>
    </rPh>
    <rPh sb="13" eb="15">
      <t>ショリ</t>
    </rPh>
    <rPh sb="19" eb="21">
      <t>シュトク</t>
    </rPh>
    <rPh sb="27" eb="28">
      <t>ケン</t>
    </rPh>
    <rPh sb="29" eb="31">
      <t>セキニン</t>
    </rPh>
    <rPh sb="32" eb="34">
      <t>ゲンジュウ</t>
    </rPh>
    <rPh sb="35" eb="37">
      <t>カンリ</t>
    </rPh>
    <rPh sb="39" eb="40">
      <t>カク</t>
    </rPh>
    <phoneticPr fontId="1"/>
  </si>
  <si>
    <t>二酸化炭素換算係数
(D)</t>
    <rPh sb="0" eb="3">
      <t>ニサンカ</t>
    </rPh>
    <rPh sb="3" eb="5">
      <t>タンソ</t>
    </rPh>
    <rPh sb="5" eb="7">
      <t>カンサン</t>
    </rPh>
    <rPh sb="7" eb="9">
      <t>ケイスウ</t>
    </rPh>
    <phoneticPr fontId="2"/>
  </si>
  <si>
    <r>
      <t>二酸化炭素
排出量
  (㎏-CO</t>
    </r>
    <r>
      <rPr>
        <vertAlign val="subscript"/>
        <sz val="11"/>
        <rFont val="ＭＳ Ｐ明朝"/>
        <family val="1"/>
        <charset val="128"/>
      </rPr>
      <t>2</t>
    </r>
    <r>
      <rPr>
        <sz val="11"/>
        <rFont val="ＭＳ Ｐ明朝"/>
        <family val="1"/>
        <charset val="128"/>
      </rPr>
      <t>）
(C)×(D)</t>
    </r>
    <rPh sb="0" eb="3">
      <t>ニサンカ</t>
    </rPh>
    <rPh sb="3" eb="5">
      <t>タンソ</t>
    </rPh>
    <rPh sb="6" eb="8">
      <t>ハイシュツ</t>
    </rPh>
    <rPh sb="8" eb="9">
      <t>リョウ</t>
    </rPh>
    <phoneticPr fontId="2"/>
  </si>
  <si>
    <t>原油換算量(kL)</t>
    <rPh sb="0" eb="2">
      <t>ゲンユ</t>
    </rPh>
    <rPh sb="2" eb="5">
      <t>カンサンリョウ</t>
    </rPh>
    <phoneticPr fontId="1"/>
  </si>
  <si>
    <t>燃料としての利用</t>
    <rPh sb="0" eb="2">
      <t>ネンリョウ</t>
    </rPh>
    <rPh sb="6" eb="8">
      <t>リヨウ</t>
    </rPh>
    <phoneticPr fontId="2"/>
  </si>
  <si>
    <t>㍑</t>
    <phoneticPr fontId="2"/>
  </si>
  <si>
    <t>Ｂ重油</t>
    <rPh sb="1" eb="3">
      <t>ジュウユ</t>
    </rPh>
    <phoneticPr fontId="2"/>
  </si>
  <si>
    <t>㍑</t>
    <phoneticPr fontId="2"/>
  </si>
  <si>
    <t>Ｃ重油</t>
    <rPh sb="1" eb="3">
      <t>ジュウユ</t>
    </rPh>
    <phoneticPr fontId="2"/>
  </si>
  <si>
    <r>
      <t>m</t>
    </r>
    <r>
      <rPr>
        <vertAlign val="superscript"/>
        <sz val="11"/>
        <rFont val="ＭＳ Ｐ明朝"/>
        <family val="1"/>
        <charset val="128"/>
      </rPr>
      <t>3</t>
    </r>
    <phoneticPr fontId="2"/>
  </si>
  <si>
    <t>㎏</t>
    <phoneticPr fontId="2"/>
  </si>
  <si>
    <t>ガソリン</t>
    <phoneticPr fontId="2"/>
  </si>
  <si>
    <t>軽油</t>
    <rPh sb="0" eb="2">
      <t>ケイユ</t>
    </rPh>
    <phoneticPr fontId="2"/>
  </si>
  <si>
    <t>㍑</t>
    <phoneticPr fontId="2"/>
  </si>
  <si>
    <t>他人から供給された電気の使用</t>
    <rPh sb="0" eb="2">
      <t>タニン</t>
    </rPh>
    <rPh sb="4" eb="6">
      <t>キョウキュウ</t>
    </rPh>
    <rPh sb="9" eb="11">
      <t>デンキ</t>
    </rPh>
    <rPh sb="12" eb="14">
      <t>シヨウ</t>
    </rPh>
    <phoneticPr fontId="2"/>
  </si>
  <si>
    <t>買電</t>
    <rPh sb="0" eb="1">
      <t>カ</t>
    </rPh>
    <phoneticPr fontId="2"/>
  </si>
  <si>
    <t>kWｈ</t>
    <phoneticPr fontId="2"/>
  </si>
  <si>
    <t>他人から供給された熱の使用</t>
    <rPh sb="0" eb="2">
      <t>タニン</t>
    </rPh>
    <phoneticPr fontId="2"/>
  </si>
  <si>
    <t>二酸化炭素排出量
合                  計</t>
    <rPh sb="0" eb="3">
      <t>ニサンカ</t>
    </rPh>
    <rPh sb="3" eb="5">
      <t>タンソ</t>
    </rPh>
    <rPh sb="5" eb="8">
      <t>ハイシュツリョウ</t>
    </rPh>
    <rPh sb="9" eb="10">
      <t>ゴウ</t>
    </rPh>
    <rPh sb="28" eb="29">
      <t>ケイ</t>
    </rPh>
    <phoneticPr fontId="2"/>
  </si>
  <si>
    <t>注１) 二酸化炭素排出量は、使用量（C）×二酸化炭素換算係数（D）で求める。　</t>
    <rPh sb="0" eb="1">
      <t>チュウ</t>
    </rPh>
    <rPh sb="4" eb="7">
      <t>ニサンカ</t>
    </rPh>
    <rPh sb="7" eb="9">
      <t>タンソ</t>
    </rPh>
    <rPh sb="9" eb="12">
      <t>ハイシュツリョウ</t>
    </rPh>
    <rPh sb="14" eb="17">
      <t>シヨウリョウ</t>
    </rPh>
    <rPh sb="21" eb="24">
      <t>ニサンカ</t>
    </rPh>
    <rPh sb="24" eb="26">
      <t>タンソ</t>
    </rPh>
    <rPh sb="26" eb="28">
      <t>カンサン</t>
    </rPh>
    <rPh sb="28" eb="30">
      <t>ケイスウ</t>
    </rPh>
    <rPh sb="34" eb="35">
      <t>モト</t>
    </rPh>
    <phoneticPr fontId="2"/>
  </si>
  <si>
    <t>注2) 電気の使用に係る二酸化炭素排出係数については、関西電力㈱の平成17年度の係数を用いている。
　　　 他の電気事業者からの電気を使用している場合、排出係数を変更しても差し支えない。</t>
    <rPh sb="0" eb="1">
      <t>チュウ</t>
    </rPh>
    <rPh sb="4" eb="6">
      <t>デンキ</t>
    </rPh>
    <rPh sb="7" eb="9">
      <t>シヨウ</t>
    </rPh>
    <rPh sb="10" eb="11">
      <t>カカ</t>
    </rPh>
    <rPh sb="12" eb="15">
      <t>ニサンカ</t>
    </rPh>
    <rPh sb="15" eb="17">
      <t>タンソ</t>
    </rPh>
    <rPh sb="17" eb="19">
      <t>ハイシュツ</t>
    </rPh>
    <rPh sb="19" eb="21">
      <t>ケイスウ</t>
    </rPh>
    <rPh sb="27" eb="29">
      <t>カンサイ</t>
    </rPh>
    <rPh sb="29" eb="31">
      <t>デンリョク</t>
    </rPh>
    <rPh sb="33" eb="35">
      <t>ヘイセイ</t>
    </rPh>
    <rPh sb="37" eb="39">
      <t>ネンド</t>
    </rPh>
    <rPh sb="40" eb="42">
      <t>ケイスウ</t>
    </rPh>
    <rPh sb="43" eb="44">
      <t>モチ</t>
    </rPh>
    <rPh sb="54" eb="55">
      <t>タ</t>
    </rPh>
    <rPh sb="56" eb="58">
      <t>デンキ</t>
    </rPh>
    <rPh sb="58" eb="61">
      <t>ジギョウシャ</t>
    </rPh>
    <rPh sb="64" eb="66">
      <t>デンキ</t>
    </rPh>
    <rPh sb="67" eb="69">
      <t>シヨウ</t>
    </rPh>
    <rPh sb="73" eb="75">
      <t>バアイ</t>
    </rPh>
    <rPh sb="76" eb="78">
      <t>ハイシュツ</t>
    </rPh>
    <rPh sb="78" eb="80">
      <t>ケイスウ</t>
    </rPh>
    <rPh sb="81" eb="83">
      <t>ヘンコウ</t>
    </rPh>
    <rPh sb="86" eb="87">
      <t>サ</t>
    </rPh>
    <rPh sb="88" eb="89">
      <t>ツカ</t>
    </rPh>
    <phoneticPr fontId="2"/>
  </si>
  <si>
    <r>
      <t>注3）液化石油ガス（LPG） 1m</t>
    </r>
    <r>
      <rPr>
        <vertAlign val="superscript"/>
        <sz val="9"/>
        <rFont val="ＭＳ Ｐ明朝"/>
        <family val="1"/>
        <charset val="128"/>
      </rPr>
      <t>3</t>
    </r>
    <r>
      <rPr>
        <sz val="9"/>
        <rFont val="ＭＳ Ｐ明朝"/>
        <family val="1"/>
        <charset val="128"/>
      </rPr>
      <t xml:space="preserve"> = 2.18kg 、液化天然ガス（LNG） 1m</t>
    </r>
    <r>
      <rPr>
        <vertAlign val="superscript"/>
        <sz val="9"/>
        <rFont val="ＭＳ Ｐ明朝"/>
        <family val="1"/>
        <charset val="128"/>
      </rPr>
      <t>3</t>
    </r>
    <r>
      <rPr>
        <sz val="9"/>
        <rFont val="ＭＳ Ｐ明朝"/>
        <family val="1"/>
        <charset val="128"/>
      </rPr>
      <t xml:space="preserve"> = 0.714kg を用いて計算してください。</t>
    </r>
    <rPh sb="0" eb="1">
      <t>チュウ</t>
    </rPh>
    <rPh sb="3" eb="5">
      <t>エキカ</t>
    </rPh>
    <rPh sb="5" eb="7">
      <t>セキユ</t>
    </rPh>
    <rPh sb="29" eb="31">
      <t>エキカ</t>
    </rPh>
    <rPh sb="31" eb="33">
      <t>テンネン</t>
    </rPh>
    <rPh sb="56" eb="57">
      <t>モチ</t>
    </rPh>
    <rPh sb="59" eb="61">
      <t>ケイサン</t>
    </rPh>
    <phoneticPr fontId="2"/>
  </si>
  <si>
    <t>注4) 燃料種別ごとの単位発熱量及び二酸化炭素排出係数は、以下のとおりである。</t>
    <rPh sb="0" eb="1">
      <t>チュウ</t>
    </rPh>
    <phoneticPr fontId="2"/>
  </si>
  <si>
    <t>二酸化炭素排出係数×44/12</t>
    <rPh sb="0" eb="3">
      <t>ニサンカ</t>
    </rPh>
    <rPh sb="3" eb="5">
      <t>タンソ</t>
    </rPh>
    <rPh sb="5" eb="7">
      <t>ハイシュツ</t>
    </rPh>
    <rPh sb="7" eb="9">
      <t>ケイスウ</t>
    </rPh>
    <phoneticPr fontId="1"/>
  </si>
  <si>
    <t>L（㍑）</t>
    <phoneticPr fontId="2"/>
  </si>
  <si>
    <t>コンデンセート(NGL)</t>
    <phoneticPr fontId="1"/>
  </si>
  <si>
    <t>ナフサ</t>
    <phoneticPr fontId="1"/>
  </si>
  <si>
    <t>kg（㌕）</t>
    <phoneticPr fontId="2"/>
  </si>
  <si>
    <r>
      <t>Nm</t>
    </r>
    <r>
      <rPr>
        <vertAlign val="superscript"/>
        <sz val="12"/>
        <color indexed="8"/>
        <rFont val="ＭＳ Ｐ明朝"/>
        <family val="1"/>
        <charset val="128"/>
      </rPr>
      <t>3</t>
    </r>
    <phoneticPr fontId="1"/>
  </si>
  <si>
    <t>コールタール</t>
    <phoneticPr fontId="2"/>
  </si>
  <si>
    <r>
      <t>Nm</t>
    </r>
    <r>
      <rPr>
        <vertAlign val="superscript"/>
        <sz val="12"/>
        <color indexed="8"/>
        <rFont val="ＭＳ Ｐ明朝"/>
        <family val="1"/>
        <charset val="128"/>
      </rPr>
      <t>3</t>
    </r>
    <phoneticPr fontId="1"/>
  </si>
  <si>
    <t>産業用蒸気</t>
    <rPh sb="0" eb="3">
      <t>サンギョウヨウ</t>
    </rPh>
    <rPh sb="3" eb="5">
      <t>ジョウキ</t>
    </rPh>
    <phoneticPr fontId="1"/>
  </si>
  <si>
    <t>MJ</t>
    <phoneticPr fontId="1"/>
  </si>
  <si>
    <t>再生可能エネルギーの利用に関するアンケート（別紙）</t>
    <phoneticPr fontId="2"/>
  </si>
  <si>
    <t>エネルギー消費量
（原油換算量）合計</t>
    <rPh sb="5" eb="8">
      <t>ショウヒリョウ</t>
    </rPh>
    <rPh sb="10" eb="12">
      <t>ゲンユ</t>
    </rPh>
    <rPh sb="12" eb="15">
      <t>カンサンリョウ</t>
    </rPh>
    <rPh sb="16" eb="18">
      <t>ゴウケイ</t>
    </rPh>
    <phoneticPr fontId="1"/>
  </si>
  <si>
    <t>報告書の年間エネルギー消費量（原油換算）や年間二酸化炭素排出量が不明の場合はご利用ください。</t>
    <rPh sb="0" eb="3">
      <t>ホウコクショ</t>
    </rPh>
    <rPh sb="4" eb="6">
      <t>ネンカン</t>
    </rPh>
    <rPh sb="11" eb="13">
      <t>ショウヒ</t>
    </rPh>
    <rPh sb="13" eb="14">
      <t>リョウ</t>
    </rPh>
    <rPh sb="15" eb="17">
      <t>ゲンユ</t>
    </rPh>
    <rPh sb="17" eb="19">
      <t>カンサン</t>
    </rPh>
    <rPh sb="21" eb="23">
      <t>ネンカン</t>
    </rPh>
    <rPh sb="23" eb="26">
      <t>ニサンカ</t>
    </rPh>
    <rPh sb="26" eb="28">
      <t>タンソ</t>
    </rPh>
    <rPh sb="28" eb="31">
      <t>ハイシュツリョウ</t>
    </rPh>
    <rPh sb="32" eb="34">
      <t>フメイ</t>
    </rPh>
    <rPh sb="35" eb="37">
      <t>バアイ</t>
    </rPh>
    <rPh sb="39" eb="41">
      <t>リヨウ</t>
    </rPh>
    <phoneticPr fontId="1"/>
  </si>
  <si>
    <t>①ディーゼル</t>
    <phoneticPr fontId="1"/>
  </si>
  <si>
    <t>②コジェネレーション</t>
    <phoneticPr fontId="1"/>
  </si>
  <si>
    <t>③バイオマス</t>
    <phoneticPr fontId="1"/>
  </si>
  <si>
    <t>④中小水力</t>
    <rPh sb="1" eb="3">
      <t>チュウショウ</t>
    </rPh>
    <rPh sb="3" eb="5">
      <t>スイリョク</t>
    </rPh>
    <phoneticPr fontId="1"/>
  </si>
  <si>
    <t>③本社・環境関連部署からの要請</t>
    <rPh sb="1" eb="3">
      <t>ホンシャ</t>
    </rPh>
    <rPh sb="4" eb="6">
      <t>カンキョウ</t>
    </rPh>
    <rPh sb="6" eb="8">
      <t>カンレン</t>
    </rPh>
    <rPh sb="8" eb="10">
      <t>ブショ</t>
    </rPh>
    <rPh sb="13" eb="15">
      <t>ヨウセイ</t>
    </rPh>
    <phoneticPr fontId="1"/>
  </si>
  <si>
    <t>⑤太陽光</t>
    <rPh sb="1" eb="4">
      <t>タイヨウコウ</t>
    </rPh>
    <phoneticPr fontId="1"/>
  </si>
  <si>
    <t>⑥風力</t>
    <rPh sb="1" eb="3">
      <t>フウリョク</t>
    </rPh>
    <phoneticPr fontId="1"/>
  </si>
  <si>
    <t>⑦蓄電池</t>
    <rPh sb="1" eb="3">
      <t>チクデン</t>
    </rPh>
    <rPh sb="3" eb="4">
      <t>イケ</t>
    </rPh>
    <phoneticPr fontId="1"/>
  </si>
  <si>
    <t>⑧その他（欄外に内容を記載）</t>
    <rPh sb="3" eb="4">
      <t>タ</t>
    </rPh>
    <rPh sb="5" eb="7">
      <t>ランガイ</t>
    </rPh>
    <rPh sb="8" eb="10">
      <t>ナイヨウ</t>
    </rPh>
    <rPh sb="11" eb="1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</si>
</sst>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yyyy/m"/>
    <numFmt numFmtId="177" formatCode="0.00_ "/>
    <numFmt numFmtId="178" formatCode="0.000_ "/>
    <numFmt numFmtId="179" formatCode="0.000_);[Red]\(0.000\)"/>
    <numFmt numFmtId="180" formatCode="0.0"/>
    <numFmt numFmtId="181" formatCode="0.0000_);[Red]\(0.0000\)"/>
    <numFmt numFmtId="182" formatCode="0.000"/>
    <numFmt numFmtId="183" formatCode="0.0000_ "/>
  </numFmts>
  <fonts count="28">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name val="HGPｺﾞｼｯｸE"/>
      <family val="3"/>
      <charset val="128"/>
    </font>
    <font>
      <sz val="12"/>
      <color theme="1"/>
      <name val="HGPｺﾞｼｯｸE"/>
      <family val="3"/>
      <charset val="128"/>
    </font>
    <font>
      <b/>
      <sz val="12"/>
      <color theme="1"/>
      <name val="HGPｺﾞｼｯｸE"/>
      <family val="3"/>
      <charset val="128"/>
    </font>
    <font>
      <sz val="10"/>
      <color theme="1"/>
      <name val="HGPｺﾞｼｯｸE"/>
      <family val="3"/>
      <charset val="128"/>
    </font>
    <font>
      <sz val="9"/>
      <color theme="1"/>
      <name val="HGPｺﾞｼｯｸE"/>
      <family val="3"/>
      <charset val="128"/>
    </font>
    <font>
      <sz val="9"/>
      <color rgb="FF000000"/>
      <name val="Meiryo UI"/>
      <family val="3"/>
      <charset val="128"/>
    </font>
    <font>
      <b/>
      <sz val="9"/>
      <color indexed="81"/>
      <name val="MS P ゴシック"/>
      <family val="3"/>
      <charset val="128"/>
    </font>
    <font>
      <b/>
      <sz val="14"/>
      <name val="HGPｺﾞｼｯｸE"/>
      <family val="3"/>
      <charset val="128"/>
    </font>
    <font>
      <sz val="11"/>
      <color theme="1"/>
      <name val="游ゴシック"/>
      <family val="2"/>
      <charset val="128"/>
      <scheme val="minor"/>
    </font>
    <font>
      <sz val="11"/>
      <color indexed="8"/>
      <name val="ＭＳ Ｐゴシック"/>
      <family val="3"/>
      <charset val="128"/>
    </font>
    <font>
      <sz val="11"/>
      <name val="ＭＳ Ｐ明朝"/>
      <family val="1"/>
      <charset val="128"/>
    </font>
    <font>
      <vertAlign val="subscript"/>
      <sz val="11"/>
      <name val="ＭＳ Ｐ明朝"/>
      <family val="1"/>
      <charset val="128"/>
    </font>
    <font>
      <sz val="9"/>
      <name val="ＭＳ Ｐ明朝"/>
      <family val="1"/>
      <charset val="128"/>
    </font>
    <font>
      <sz val="11"/>
      <name val="ＭＳ 明朝"/>
      <family val="1"/>
      <charset val="128"/>
    </font>
    <font>
      <vertAlign val="superscript"/>
      <sz val="11"/>
      <name val="ＭＳ Ｐ明朝"/>
      <family val="1"/>
      <charset val="128"/>
    </font>
    <font>
      <sz val="12"/>
      <name val="ＭＳ Ｐ明朝"/>
      <family val="1"/>
      <charset val="128"/>
    </font>
    <font>
      <b/>
      <sz val="16"/>
      <color rgb="FFFF0000"/>
      <name val="游ゴシック"/>
      <family val="3"/>
      <charset val="128"/>
      <scheme val="minor"/>
    </font>
    <font>
      <vertAlign val="superscript"/>
      <sz val="9"/>
      <name val="ＭＳ Ｐ明朝"/>
      <family val="1"/>
      <charset val="128"/>
    </font>
    <font>
      <sz val="12"/>
      <color indexed="8"/>
      <name val="ＭＳ Ｐ明朝"/>
      <family val="1"/>
      <charset val="128"/>
    </font>
    <font>
      <sz val="12"/>
      <color theme="1"/>
      <name val="ＭＳ Ｐ明朝"/>
      <family val="1"/>
      <charset val="128"/>
    </font>
    <font>
      <vertAlign val="superscript"/>
      <sz val="12"/>
      <color indexed="8"/>
      <name val="ＭＳ Ｐ明朝"/>
      <family val="1"/>
      <charset val="128"/>
    </font>
    <font>
      <b/>
      <sz val="10"/>
      <color indexed="81"/>
      <name val="ＭＳ Ｐゴシック"/>
      <family val="3"/>
      <charset val="128"/>
    </font>
    <font>
      <sz val="9"/>
      <color theme="1"/>
      <name val="游ゴシック"/>
      <family val="2"/>
      <charset val="128"/>
      <scheme val="minor"/>
    </font>
    <font>
      <sz val="11"/>
      <name val="HGPｺﾞｼｯｸE"/>
      <family val="3"/>
      <charset val="128"/>
    </font>
  </fonts>
  <fills count="7">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left/>
      <right/>
      <top style="thin">
        <color indexed="64"/>
      </top>
      <bottom style="medium">
        <color indexed="64"/>
      </bottom>
      <diagonal/>
    </border>
  </borders>
  <cellStyleXfs count="5">
    <xf numFmtId="0" fontId="0" fillId="0" borderId="0">
      <alignment vertical="center"/>
    </xf>
    <xf numFmtId="0" fontId="3" fillId="0" borderId="0"/>
    <xf numFmtId="38" fontId="3" fillId="0" borderId="0" applyFont="0" applyFill="0" applyBorder="0" applyAlignment="0" applyProtection="0"/>
    <xf numFmtId="38" fontId="12" fillId="0" borderId="0" applyFont="0" applyFill="0" applyBorder="0" applyAlignment="0" applyProtection="0">
      <alignment vertical="center"/>
    </xf>
    <xf numFmtId="0" fontId="13" fillId="0" borderId="0"/>
  </cellStyleXfs>
  <cellXfs count="118">
    <xf numFmtId="0" fontId="0" fillId="0" borderId="0" xfId="0">
      <alignment vertical="center"/>
    </xf>
    <xf numFmtId="0" fontId="4" fillId="0" borderId="0" xfId="0" applyFont="1" applyAlignment="1" applyProtection="1">
      <alignment vertical="center"/>
    </xf>
    <xf numFmtId="0" fontId="5" fillId="0" borderId="0" xfId="0" applyFont="1">
      <alignment vertical="center"/>
    </xf>
    <xf numFmtId="0" fontId="6" fillId="0" borderId="0" xfId="0" applyFont="1">
      <alignment vertical="center"/>
    </xf>
    <xf numFmtId="0" fontId="5" fillId="0" borderId="0"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7" fillId="2" borderId="2" xfId="0" applyFont="1" applyFill="1" applyBorder="1" applyAlignment="1">
      <alignment vertical="center"/>
    </xf>
    <xf numFmtId="0" fontId="7" fillId="3" borderId="4" xfId="0" applyFont="1" applyFill="1" applyBorder="1" applyAlignment="1">
      <alignment vertical="center"/>
    </xf>
    <xf numFmtId="0" fontId="7" fillId="3" borderId="3" xfId="0" applyFont="1" applyFill="1" applyBorder="1" applyAlignment="1">
      <alignment horizontal="center" vertical="center"/>
    </xf>
    <xf numFmtId="0" fontId="7" fillId="0" borderId="0" xfId="0" applyFont="1">
      <alignment vertical="center"/>
    </xf>
    <xf numFmtId="0" fontId="7" fillId="0" borderId="4" xfId="0" applyFont="1" applyBorder="1" applyAlignment="1">
      <alignment vertical="center"/>
    </xf>
    <xf numFmtId="0" fontId="5" fillId="0" borderId="0" xfId="0" applyFont="1" applyFill="1" applyAlignment="1">
      <alignment vertical="center"/>
    </xf>
    <xf numFmtId="0" fontId="7" fillId="0" borderId="3" xfId="0" applyFont="1" applyBorder="1" applyAlignment="1">
      <alignment vertical="center"/>
    </xf>
    <xf numFmtId="0" fontId="7" fillId="0" borderId="4" xfId="0" applyFont="1" applyFill="1" applyBorder="1" applyAlignment="1">
      <alignment vertical="center"/>
    </xf>
    <xf numFmtId="176" fontId="0" fillId="0" borderId="0" xfId="0" applyNumberFormat="1">
      <alignment vertical="center"/>
    </xf>
    <xf numFmtId="0" fontId="14" fillId="0" borderId="0" xfId="0" applyFont="1">
      <alignment vertical="center"/>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6" fillId="0" borderId="1" xfId="0" applyFont="1" applyBorder="1">
      <alignment vertical="center"/>
    </xf>
    <xf numFmtId="38" fontId="17" fillId="5" borderId="1" xfId="3" applyFont="1" applyFill="1" applyBorder="1" applyAlignment="1" applyProtection="1">
      <alignment horizontal="center" vertical="center"/>
      <protection locked="0"/>
    </xf>
    <xf numFmtId="0" fontId="14" fillId="0" borderId="1" xfId="0" applyFont="1" applyBorder="1" applyAlignment="1">
      <alignment horizontal="center" vertical="center"/>
    </xf>
    <xf numFmtId="177" fontId="14" fillId="0" borderId="1" xfId="0" applyNumberFormat="1" applyFont="1" applyBorder="1" applyAlignment="1">
      <alignment horizontal="right" vertical="center"/>
    </xf>
    <xf numFmtId="0" fontId="17" fillId="4" borderId="1" xfId="0" applyNumberFormat="1" applyFont="1" applyFill="1" applyBorder="1" applyAlignment="1" applyProtection="1">
      <alignment horizontal="left" vertical="center" shrinkToFit="1"/>
      <protection locked="0"/>
    </xf>
    <xf numFmtId="0" fontId="17" fillId="5" borderId="1" xfId="0" applyNumberFormat="1" applyFont="1" applyFill="1" applyBorder="1" applyAlignment="1" applyProtection="1">
      <alignment horizontal="center" vertical="center"/>
      <protection locked="0"/>
    </xf>
    <xf numFmtId="0" fontId="20" fillId="0" borderId="0" xfId="0" applyFont="1" applyAlignment="1">
      <alignment vertical="center"/>
    </xf>
    <xf numFmtId="0" fontId="16" fillId="0" borderId="14" xfId="0" applyFont="1" applyBorder="1" applyAlignment="1">
      <alignment horizontal="left" vertical="center" wrapText="1"/>
    </xf>
    <xf numFmtId="179" fontId="14" fillId="5" borderId="1" xfId="0" applyNumberFormat="1" applyFont="1" applyFill="1" applyBorder="1" applyAlignment="1" applyProtection="1">
      <alignment horizontal="right" vertical="center"/>
      <protection locked="0"/>
    </xf>
    <xf numFmtId="0" fontId="16" fillId="0" borderId="24" xfId="0" applyFont="1" applyBorder="1" applyAlignment="1">
      <alignment vertical="center" wrapText="1"/>
    </xf>
    <xf numFmtId="0" fontId="16" fillId="5" borderId="1" xfId="0" applyFont="1" applyFill="1" applyBorder="1" applyAlignment="1" applyProtection="1">
      <alignment vertical="center" wrapText="1"/>
      <protection locked="0"/>
    </xf>
    <xf numFmtId="178" fontId="14" fillId="0" borderId="1" xfId="0" applyNumberFormat="1" applyFont="1" applyBorder="1" applyAlignment="1">
      <alignment horizontal="right" vertical="center"/>
    </xf>
    <xf numFmtId="183" fontId="14" fillId="0" borderId="1" xfId="0" applyNumberFormat="1" applyFont="1" applyBorder="1" applyAlignment="1">
      <alignment horizontal="right" vertical="center"/>
    </xf>
    <xf numFmtId="0" fontId="16" fillId="0" borderId="19" xfId="0" applyFont="1" applyBorder="1" applyAlignment="1">
      <alignment vertical="center" wrapText="1"/>
    </xf>
    <xf numFmtId="0" fontId="14" fillId="0" borderId="25" xfId="0" applyFont="1" applyBorder="1">
      <alignment vertical="center"/>
    </xf>
    <xf numFmtId="0" fontId="16" fillId="0" borderId="0" xfId="0" applyFont="1">
      <alignment vertical="center"/>
    </xf>
    <xf numFmtId="0" fontId="14" fillId="0" borderId="0" xfId="0" applyFont="1" applyBorder="1">
      <alignment vertical="center"/>
    </xf>
    <xf numFmtId="0" fontId="3" fillId="0" borderId="0" xfId="0" applyFont="1">
      <alignment vertical="center"/>
    </xf>
    <xf numFmtId="0" fontId="0" fillId="0" borderId="1" xfId="0" applyBorder="1">
      <alignment vertical="center"/>
    </xf>
    <xf numFmtId="0" fontId="19" fillId="0" borderId="16" xfId="0" applyFont="1" applyFill="1" applyBorder="1" applyAlignment="1">
      <alignment horizontal="left" vertical="center" wrapText="1"/>
    </xf>
    <xf numFmtId="0" fontId="22" fillId="0" borderId="16" xfId="4" applyFont="1" applyFill="1" applyBorder="1" applyAlignment="1" applyProtection="1">
      <alignment horizontal="left" vertical="center"/>
    </xf>
    <xf numFmtId="0" fontId="19" fillId="0" borderId="16" xfId="0" applyFont="1" applyFill="1" applyBorder="1" applyAlignment="1">
      <alignment horizontal="right" vertical="center" wrapText="1"/>
    </xf>
    <xf numFmtId="181" fontId="19" fillId="0" borderId="8" xfId="0" applyNumberFormat="1" applyFont="1" applyFill="1" applyBorder="1" applyAlignment="1" applyProtection="1">
      <alignment vertical="center" shrinkToFit="1"/>
    </xf>
    <xf numFmtId="179" fontId="19" fillId="4" borderId="16" xfId="3" applyNumberFormat="1" applyFont="1" applyFill="1" applyBorder="1">
      <alignment vertical="center"/>
    </xf>
    <xf numFmtId="179" fontId="23" fillId="0" borderId="7" xfId="0" applyNumberFormat="1" applyFont="1" applyFill="1" applyBorder="1" applyAlignment="1">
      <alignment horizontal="right" vertical="center"/>
    </xf>
    <xf numFmtId="0" fontId="19" fillId="0" borderId="1" xfId="0" applyFont="1" applyFill="1" applyBorder="1" applyAlignment="1">
      <alignment horizontal="left" vertical="center" wrapText="1"/>
    </xf>
    <xf numFmtId="0" fontId="22" fillId="0" borderId="1" xfId="4" applyFont="1" applyFill="1" applyBorder="1" applyAlignment="1" applyProtection="1">
      <alignment horizontal="left" vertical="center"/>
    </xf>
    <xf numFmtId="0" fontId="19" fillId="0" borderId="1" xfId="0" applyFont="1" applyFill="1" applyBorder="1" applyAlignment="1">
      <alignment horizontal="right" vertical="center" wrapText="1"/>
    </xf>
    <xf numFmtId="181" fontId="19" fillId="0" borderId="2" xfId="0" applyNumberFormat="1" applyFont="1" applyFill="1" applyBorder="1" applyAlignment="1" applyProtection="1">
      <alignment vertical="center" shrinkToFit="1"/>
      <protection locked="0"/>
    </xf>
    <xf numFmtId="179" fontId="19" fillId="4" borderId="1" xfId="3" applyNumberFormat="1" applyFont="1" applyFill="1" applyBorder="1">
      <alignment vertical="center"/>
    </xf>
    <xf numFmtId="179" fontId="23" fillId="0" borderId="4" xfId="0" applyNumberFormat="1" applyFont="1" applyFill="1" applyBorder="1" applyAlignment="1">
      <alignment horizontal="right" vertical="center"/>
    </xf>
    <xf numFmtId="181" fontId="19" fillId="0" borderId="2" xfId="0" applyNumberFormat="1" applyFont="1" applyFill="1" applyBorder="1" applyAlignment="1" applyProtection="1">
      <alignment vertical="center" shrinkToFit="1"/>
    </xf>
    <xf numFmtId="0" fontId="19" fillId="0" borderId="1" xfId="0" applyFont="1" applyBorder="1">
      <alignment vertical="center"/>
    </xf>
    <xf numFmtId="0" fontId="22" fillId="0" borderId="1" xfId="4" applyFont="1" applyFill="1" applyBorder="1" applyAlignment="1" applyProtection="1">
      <alignment horizontal="left" vertical="center" wrapText="1"/>
    </xf>
    <xf numFmtId="0" fontId="19" fillId="0" borderId="1" xfId="0" applyFont="1" applyBorder="1" applyAlignment="1">
      <alignment horizontal="right" vertical="center"/>
    </xf>
    <xf numFmtId="0" fontId="19" fillId="0" borderId="1" xfId="0" applyFont="1" applyFill="1" applyBorder="1">
      <alignment vertical="center"/>
    </xf>
    <xf numFmtId="179" fontId="0" fillId="0" borderId="1" xfId="0" applyNumberFormat="1" applyBorder="1">
      <alignment vertical="center"/>
    </xf>
    <xf numFmtId="181" fontId="0" fillId="0" borderId="1" xfId="0" applyNumberFormat="1" applyBorder="1">
      <alignment vertical="center"/>
    </xf>
    <xf numFmtId="0" fontId="14" fillId="0" borderId="26" xfId="0" applyFont="1" applyFill="1" applyBorder="1" applyAlignment="1">
      <alignment horizontal="center" vertical="center" wrapText="1"/>
    </xf>
    <xf numFmtId="38" fontId="14" fillId="4" borderId="2" xfId="3" applyFont="1" applyFill="1" applyBorder="1">
      <alignment vertical="center"/>
    </xf>
    <xf numFmtId="0" fontId="0" fillId="0" borderId="1" xfId="0" applyFill="1" applyBorder="1">
      <alignment vertical="center"/>
    </xf>
    <xf numFmtId="2" fontId="0" fillId="0" borderId="1" xfId="0" applyNumberFormat="1" applyFill="1" applyBorder="1">
      <alignment vertical="center"/>
    </xf>
    <xf numFmtId="182" fontId="0" fillId="0" borderId="1" xfId="0" applyNumberFormat="1" applyFill="1" applyBorder="1">
      <alignment vertical="center"/>
    </xf>
    <xf numFmtId="0" fontId="0" fillId="0" borderId="22" xfId="0" applyFill="1" applyBorder="1" applyAlignment="1">
      <alignment horizontal="center" vertical="center"/>
    </xf>
    <xf numFmtId="1" fontId="0" fillId="0" borderId="13" xfId="0" applyNumberFormat="1" applyFill="1" applyBorder="1">
      <alignment vertical="center"/>
    </xf>
    <xf numFmtId="1" fontId="0" fillId="0" borderId="18" xfId="0" applyNumberFormat="1" applyFill="1" applyBorder="1">
      <alignment vertical="center"/>
    </xf>
    <xf numFmtId="1" fontId="0" fillId="6" borderId="20" xfId="0" applyNumberFormat="1" applyFill="1" applyBorder="1">
      <alignment vertical="center"/>
    </xf>
    <xf numFmtId="0" fontId="16" fillId="0" borderId="2" xfId="0" applyFont="1" applyFill="1" applyBorder="1">
      <alignment vertical="center"/>
    </xf>
    <xf numFmtId="0" fontId="14" fillId="0" borderId="4" xfId="0" applyFont="1" applyBorder="1" applyAlignment="1">
      <alignment horizontal="center" vertical="center"/>
    </xf>
    <xf numFmtId="0" fontId="17" fillId="5" borderId="12" xfId="0" applyNumberFormat="1" applyFont="1" applyFill="1" applyBorder="1" applyAlignment="1" applyProtection="1">
      <alignment horizontal="center" vertical="center"/>
      <protection locked="0"/>
    </xf>
    <xf numFmtId="38" fontId="17" fillId="5" borderId="16" xfId="3" applyFont="1" applyFill="1" applyBorder="1" applyAlignment="1" applyProtection="1">
      <alignment horizontal="center" vertical="center"/>
      <protection locked="0"/>
    </xf>
    <xf numFmtId="0" fontId="14" fillId="0" borderId="27" xfId="0" applyFont="1" applyBorder="1">
      <alignment vertical="center"/>
    </xf>
    <xf numFmtId="38" fontId="14" fillId="4" borderId="9" xfId="3" applyFont="1" applyFill="1" applyBorder="1">
      <alignment vertical="center"/>
    </xf>
    <xf numFmtId="38" fontId="14" fillId="6" borderId="20" xfId="3" applyFont="1" applyFill="1" applyBorder="1">
      <alignment vertical="center"/>
    </xf>
    <xf numFmtId="180" fontId="26" fillId="0" borderId="28" xfId="0" applyNumberFormat="1" applyFont="1" applyBorder="1" applyAlignment="1">
      <alignment vertical="center" wrapText="1"/>
    </xf>
    <xf numFmtId="0" fontId="19" fillId="4" borderId="12" xfId="0" applyFont="1" applyFill="1" applyBorder="1" applyAlignment="1" applyProtection="1">
      <alignment horizontal="left" vertical="center"/>
      <protection locked="0"/>
    </xf>
    <xf numFmtId="177" fontId="19" fillId="4" borderId="12" xfId="0" applyNumberFormat="1" applyFont="1" applyFill="1" applyBorder="1" applyAlignment="1" applyProtection="1">
      <alignment vertical="center"/>
      <protection locked="0"/>
    </xf>
    <xf numFmtId="38" fontId="14" fillId="4" borderId="2" xfId="3" applyFont="1" applyFill="1" applyBorder="1" applyProtection="1">
      <alignment vertical="center"/>
      <protection locked="0"/>
    </xf>
    <xf numFmtId="0" fontId="19" fillId="4" borderId="1" xfId="0" applyFont="1" applyFill="1" applyBorder="1" applyAlignment="1" applyProtection="1">
      <alignment horizontal="right" vertical="center"/>
      <protection locked="0"/>
    </xf>
    <xf numFmtId="0" fontId="7" fillId="0" borderId="0" xfId="0" applyFont="1" applyAlignment="1">
      <alignment horizontal="left" vertical="center" wrapText="1"/>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1" xfId="0" applyFont="1" applyFill="1" applyBorder="1" applyAlignment="1">
      <alignment horizontal="center" vertical="center"/>
    </xf>
    <xf numFmtId="176" fontId="8" fillId="2" borderId="1" xfId="0" applyNumberFormat="1"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49" fontId="7" fillId="2" borderId="2"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0" fontId="11" fillId="0" borderId="0" xfId="0" applyFont="1" applyAlignment="1" applyProtection="1">
      <alignment horizontal="center" vertical="center"/>
    </xf>
    <xf numFmtId="0" fontId="27" fillId="0" borderId="0" xfId="0" applyFont="1" applyAlignment="1">
      <alignment horizontal="left" vertical="center" wrapText="1"/>
    </xf>
    <xf numFmtId="0" fontId="27" fillId="0" borderId="0" xfId="0" applyFont="1" applyAlignment="1">
      <alignment horizontal="left" vertical="top" wrapText="1"/>
    </xf>
    <xf numFmtId="0" fontId="5" fillId="2" borderId="0" xfId="0" applyFont="1" applyFill="1" applyAlignment="1">
      <alignment horizontal="center" vertical="center"/>
    </xf>
    <xf numFmtId="0" fontId="5" fillId="0" borderId="1" xfId="0" applyFont="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56" fontId="0" fillId="0" borderId="0" xfId="0" applyNumberFormat="1" applyAlignment="1">
      <alignment horizontal="center" vertical="center"/>
    </xf>
  </cellXfs>
  <cellStyles count="5">
    <cellStyle name="桁区切り" xfId="3" builtinId="6"/>
    <cellStyle name="桁区切り 2" xfId="2"/>
    <cellStyle name="標準" xfId="0" builtinId="0"/>
    <cellStyle name="標準 2" xfId="1"/>
    <cellStyle name="標準_CO2"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選択肢!$AK$4" lockText="1" noThreeD="1"/>
</file>

<file path=xl/ctrlProps/ctrlProp10.xml><?xml version="1.0" encoding="utf-8"?>
<formControlPr xmlns="http://schemas.microsoft.com/office/spreadsheetml/2009/9/main" objectType="CheckBox" fmlaLink="選択肢!$AM$8" lockText="1" noThreeD="1"/>
</file>

<file path=xl/ctrlProps/ctrlProp11.xml><?xml version="1.0" encoding="utf-8"?>
<formControlPr xmlns="http://schemas.microsoft.com/office/spreadsheetml/2009/9/main" objectType="CheckBox" fmlaLink="選択肢!$AM$9" lockText="1" noThreeD="1"/>
</file>

<file path=xl/ctrlProps/ctrlProp12.xml><?xml version="1.0" encoding="utf-8"?>
<formControlPr xmlns="http://schemas.microsoft.com/office/spreadsheetml/2009/9/main" objectType="CheckBox" fmlaLink="選択肢!$AM$10" lockText="1" noThreeD="1"/>
</file>

<file path=xl/ctrlProps/ctrlProp2.xml><?xml version="1.0" encoding="utf-8"?>
<formControlPr xmlns="http://schemas.microsoft.com/office/spreadsheetml/2009/9/main" objectType="CheckBox" fmlaLink="選択肢!$AK$5" lockText="1" noThreeD="1"/>
</file>

<file path=xl/ctrlProps/ctrlProp3.xml><?xml version="1.0" encoding="utf-8"?>
<formControlPr xmlns="http://schemas.microsoft.com/office/spreadsheetml/2009/9/main" objectType="CheckBox" fmlaLink="選択肢!$AK$6" lockText="1" noThreeD="1"/>
</file>

<file path=xl/ctrlProps/ctrlProp4.xml><?xml version="1.0" encoding="utf-8"?>
<formControlPr xmlns="http://schemas.microsoft.com/office/spreadsheetml/2009/9/main" objectType="CheckBox" fmlaLink="選択肢!$AK$7" lockText="1" noThreeD="1"/>
</file>

<file path=xl/ctrlProps/ctrlProp5.xml><?xml version="1.0" encoding="utf-8"?>
<formControlPr xmlns="http://schemas.microsoft.com/office/spreadsheetml/2009/9/main" objectType="CheckBox" fmlaLink="選択肢!$AK$8" lockText="1" noThreeD="1"/>
</file>

<file path=xl/ctrlProps/ctrlProp6.xml><?xml version="1.0" encoding="utf-8"?>
<formControlPr xmlns="http://schemas.microsoft.com/office/spreadsheetml/2009/9/main" objectType="CheckBox" fmlaLink="選択肢!$AM$4" lockText="1" noThreeD="1"/>
</file>

<file path=xl/ctrlProps/ctrlProp7.xml><?xml version="1.0" encoding="utf-8"?>
<formControlPr xmlns="http://schemas.microsoft.com/office/spreadsheetml/2009/9/main" objectType="CheckBox" fmlaLink="選択肢!$AM$5" lockText="1" noThreeD="1"/>
</file>

<file path=xl/ctrlProps/ctrlProp8.xml><?xml version="1.0" encoding="utf-8"?>
<formControlPr xmlns="http://schemas.microsoft.com/office/spreadsheetml/2009/9/main" objectType="CheckBox" fmlaLink="選択肢!$AM$6" lockText="1" noThreeD="1"/>
</file>

<file path=xl/ctrlProps/ctrlProp9.xml><?xml version="1.0" encoding="utf-8"?>
<formControlPr xmlns="http://schemas.microsoft.com/office/spreadsheetml/2009/9/main" objectType="CheckBox" fmlaLink="選択肢!$AM$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48</xdr:row>
          <xdr:rowOff>0</xdr:rowOff>
        </xdr:from>
        <xdr:to>
          <xdr:col>5</xdr:col>
          <xdr:colOff>523875</xdr:colOff>
          <xdr:row>49</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設備のイニシャルコストの負担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47</xdr:row>
          <xdr:rowOff>180975</xdr:rowOff>
        </xdr:from>
        <xdr:to>
          <xdr:col>11</xdr:col>
          <xdr:colOff>247650</xdr:colOff>
          <xdr:row>49</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設置場所がない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48</xdr:row>
          <xdr:rowOff>9525</xdr:rowOff>
        </xdr:from>
        <xdr:to>
          <xdr:col>18</xdr:col>
          <xdr:colOff>0</xdr:colOff>
          <xdr:row>49</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検討のための人材不足、時間的な余裕がない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49</xdr:row>
          <xdr:rowOff>66675</xdr:rowOff>
        </xdr:from>
        <xdr:to>
          <xdr:col>6</xdr:col>
          <xdr:colOff>47625</xdr:colOff>
          <xdr:row>50</xdr:row>
          <xdr:rowOff>209550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検討のための情報不足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49</xdr:row>
          <xdr:rowOff>66675</xdr:rowOff>
        </xdr:from>
        <xdr:to>
          <xdr:col>8</xdr:col>
          <xdr:colOff>419100</xdr:colOff>
          <xdr:row>50</xdr:row>
          <xdr:rowOff>200025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その他（内容を記載）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81</xdr:row>
          <xdr:rowOff>19050</xdr:rowOff>
        </xdr:from>
        <xdr:to>
          <xdr:col>8</xdr:col>
          <xdr:colOff>476250</xdr:colOff>
          <xdr:row>81</xdr:row>
          <xdr:rowOff>238125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エネルギーコストの節約など経済面でのメリットが明確化されること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81</xdr:row>
          <xdr:rowOff>19050</xdr:rowOff>
        </xdr:from>
        <xdr:to>
          <xdr:col>16</xdr:col>
          <xdr:colOff>514350</xdr:colOff>
          <xdr:row>81</xdr:row>
          <xdr:rowOff>238125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停電回避など経済面以外でのメリットの明確化されること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38100</xdr:rowOff>
        </xdr:from>
        <xdr:to>
          <xdr:col>8</xdr:col>
          <xdr:colOff>476250</xdr:colOff>
          <xdr:row>83</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社会貢献活動に対する表彰などPRにつながる機会の創出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82</xdr:row>
          <xdr:rowOff>19050</xdr:rowOff>
        </xdr:from>
        <xdr:to>
          <xdr:col>16</xdr:col>
          <xdr:colOff>476250</xdr:colOff>
          <xdr:row>82</xdr:row>
          <xdr:rowOff>238125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利用可能なメニューや補助金などの情報提供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83</xdr:row>
          <xdr:rowOff>19050</xdr:rowOff>
        </xdr:from>
        <xdr:to>
          <xdr:col>8</xdr:col>
          <xdr:colOff>476250</xdr:colOff>
          <xdr:row>83</xdr:row>
          <xdr:rowOff>238125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他団体の取り組み事例や動向についての情報提供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83</xdr:row>
          <xdr:rowOff>19050</xdr:rowOff>
        </xdr:from>
        <xdr:to>
          <xdr:col>16</xdr:col>
          <xdr:colOff>476250</xdr:colOff>
          <xdr:row>83</xdr:row>
          <xdr:rowOff>238125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専門知識を有する相談員・コーディネータなどの派遣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84</xdr:row>
          <xdr:rowOff>19050</xdr:rowOff>
        </xdr:from>
        <xdr:to>
          <xdr:col>8</xdr:col>
          <xdr:colOff>476250</xdr:colOff>
          <xdr:row>84</xdr:row>
          <xdr:rowOff>238125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その他（内容を記載）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133349</xdr:colOff>
      <xdr:row>23</xdr:row>
      <xdr:rowOff>95250</xdr:rowOff>
    </xdr:from>
    <xdr:to>
      <xdr:col>7</xdr:col>
      <xdr:colOff>800928</xdr:colOff>
      <xdr:row>36</xdr:row>
      <xdr:rowOff>190500</xdr:rowOff>
    </xdr:to>
    <xdr:pic>
      <xdr:nvPicPr>
        <xdr:cNvPr id="2" name="図 1">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6362700"/>
          <a:ext cx="8268529" cy="319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20&#28201;&#26262;&#21270;&#38450;&#27490;&#25512;&#36914;/&#9633;R2&#24180;&#24230;&#9633;/01&#35336;&#30011;&#21046;&#24230;/R2HP&#27096;&#24335;/&#27096;&#24335;2019&#65374;/(&#27096;&#24335;&#31532;6&#21495;)(&#35201;&#32177;&#27096;&#24335;2)&#22577;&#21578;&#26360;&#27096;&#24335;(&#24037;&#22580;&#12539;&#20107;&#26989;&#225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出抑制措置結果報告書"/>
      <sheetName val="別紙"/>
      <sheetName val="（参考）判定シート（エネルギー原油換算）"/>
      <sheetName val="Sheet1"/>
    </sheetNames>
    <sheetDataSet>
      <sheetData sheetId="0">
        <row r="22">
          <cell r="B22">
            <v>2019</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3"/>
  <sheetViews>
    <sheetView tabSelected="1" view="pageBreakPreview" zoomScale="115" zoomScaleNormal="70" zoomScaleSheetLayoutView="115" workbookViewId="0">
      <selection activeCell="B23" sqref="B23:C23"/>
    </sheetView>
  </sheetViews>
  <sheetFormatPr defaultRowHeight="14.25" outlineLevelRow="1"/>
  <cols>
    <col min="1" max="1" width="1.125" style="2" customWidth="1"/>
    <col min="2" max="17" width="7.625" style="2" customWidth="1"/>
    <col min="18" max="18" width="1.25" style="2" customWidth="1"/>
    <col min="19" max="16384" width="9" style="2"/>
  </cols>
  <sheetData>
    <row r="1" spans="1:18" ht="6.75" customHeight="1">
      <c r="A1" s="1"/>
      <c r="B1" s="1"/>
      <c r="C1" s="1"/>
      <c r="D1" s="1"/>
      <c r="E1" s="1"/>
      <c r="F1" s="1"/>
      <c r="G1" s="1"/>
      <c r="H1" s="1"/>
      <c r="I1" s="1"/>
      <c r="J1" s="1"/>
      <c r="K1" s="1"/>
      <c r="L1" s="1"/>
      <c r="M1" s="1"/>
      <c r="N1" s="1"/>
      <c r="O1" s="1"/>
      <c r="P1" s="1"/>
      <c r="Q1" s="1"/>
    </row>
    <row r="2" spans="1:18" ht="20.25" customHeight="1">
      <c r="A2" s="105" t="s">
        <v>374</v>
      </c>
      <c r="B2" s="105"/>
      <c r="C2" s="105"/>
      <c r="D2" s="105"/>
      <c r="E2" s="105"/>
      <c r="F2" s="105"/>
      <c r="G2" s="105"/>
      <c r="H2" s="105"/>
      <c r="I2" s="105"/>
      <c r="J2" s="105"/>
      <c r="K2" s="105"/>
      <c r="L2" s="105"/>
      <c r="M2" s="105"/>
      <c r="N2" s="105"/>
      <c r="O2" s="105"/>
      <c r="P2" s="105"/>
      <c r="Q2" s="105"/>
      <c r="R2" s="105"/>
    </row>
    <row r="3" spans="1:18" ht="5.25" customHeight="1">
      <c r="A3" s="1"/>
      <c r="B3" s="1"/>
      <c r="C3" s="1"/>
      <c r="D3" s="1"/>
      <c r="E3" s="1"/>
      <c r="F3" s="1"/>
      <c r="G3" s="1"/>
      <c r="H3" s="1"/>
      <c r="I3" s="1"/>
      <c r="J3" s="1"/>
      <c r="K3" s="1"/>
      <c r="L3" s="1"/>
      <c r="M3" s="1"/>
      <c r="N3" s="1"/>
      <c r="O3" s="1"/>
      <c r="P3" s="1"/>
      <c r="Q3" s="1"/>
    </row>
    <row r="4" spans="1:18" ht="63.75" customHeight="1">
      <c r="B4" s="106" t="s">
        <v>375</v>
      </c>
      <c r="C4" s="106"/>
      <c r="D4" s="106"/>
      <c r="E4" s="106"/>
      <c r="F4" s="106"/>
      <c r="G4" s="106"/>
      <c r="H4" s="106"/>
      <c r="I4" s="106"/>
      <c r="J4" s="106"/>
      <c r="K4" s="106"/>
      <c r="L4" s="106"/>
      <c r="M4" s="106"/>
      <c r="N4" s="106"/>
      <c r="O4" s="106"/>
      <c r="P4" s="106"/>
      <c r="Q4" s="106"/>
    </row>
    <row r="5" spans="1:18" ht="5.25" customHeight="1">
      <c r="B5" s="5"/>
      <c r="C5" s="5"/>
      <c r="D5" s="5"/>
      <c r="E5" s="5"/>
      <c r="F5" s="5"/>
      <c r="G5" s="5"/>
      <c r="H5" s="5"/>
      <c r="I5" s="5"/>
      <c r="J5" s="5"/>
      <c r="K5" s="5"/>
      <c r="L5" s="5"/>
      <c r="M5" s="5"/>
      <c r="N5" s="5"/>
      <c r="O5" s="5"/>
      <c r="P5" s="5"/>
      <c r="Q5" s="5"/>
    </row>
    <row r="6" spans="1:18" ht="20.25" customHeight="1">
      <c r="B6" s="109" t="s">
        <v>104</v>
      </c>
      <c r="C6" s="109"/>
      <c r="D6" s="109"/>
      <c r="E6" s="109"/>
      <c r="F6" s="109"/>
      <c r="G6" s="109"/>
      <c r="H6" s="109"/>
      <c r="I6" s="109"/>
      <c r="J6" s="109"/>
      <c r="K6" s="109"/>
      <c r="L6" s="109"/>
      <c r="M6" s="109"/>
      <c r="N6" s="109"/>
      <c r="O6" s="109"/>
      <c r="P6" s="109"/>
      <c r="Q6" s="109"/>
    </row>
    <row r="7" spans="1:18" ht="22.5" customHeight="1">
      <c r="B7" s="103" t="s">
        <v>100</v>
      </c>
      <c r="C7" s="103"/>
      <c r="D7" s="101"/>
      <c r="E7" s="102"/>
      <c r="F7" s="102"/>
      <c r="G7" s="102"/>
      <c r="H7" s="102"/>
      <c r="I7" s="102"/>
      <c r="J7" s="103" t="s">
        <v>103</v>
      </c>
      <c r="K7" s="103"/>
      <c r="L7" s="104"/>
      <c r="M7" s="104"/>
      <c r="N7" s="104"/>
      <c r="O7" s="104"/>
      <c r="P7" s="104"/>
      <c r="Q7" s="104"/>
    </row>
    <row r="8" spans="1:18" ht="22.5" customHeight="1">
      <c r="B8" s="103" t="s">
        <v>101</v>
      </c>
      <c r="C8" s="103"/>
      <c r="D8" s="101"/>
      <c r="E8" s="102"/>
      <c r="F8" s="102"/>
      <c r="G8" s="102"/>
      <c r="H8" s="102"/>
      <c r="I8" s="102"/>
      <c r="J8" s="103" t="s">
        <v>102</v>
      </c>
      <c r="K8" s="103"/>
      <c r="L8" s="104"/>
      <c r="M8" s="104"/>
      <c r="N8" s="104"/>
      <c r="O8" s="104"/>
      <c r="P8" s="104"/>
      <c r="Q8" s="104"/>
    </row>
    <row r="9" spans="1:18" s="6" customFormat="1" ht="3" customHeight="1">
      <c r="B9" s="4"/>
      <c r="C9" s="4"/>
      <c r="D9" s="4"/>
      <c r="E9" s="4"/>
      <c r="F9" s="4"/>
      <c r="G9" s="4"/>
      <c r="H9" s="4"/>
      <c r="I9" s="4"/>
      <c r="J9" s="4"/>
      <c r="K9" s="4"/>
      <c r="L9" s="4"/>
      <c r="M9" s="4"/>
      <c r="N9" s="4"/>
      <c r="O9" s="4"/>
      <c r="P9" s="4"/>
      <c r="Q9" s="4"/>
    </row>
    <row r="10" spans="1:18" ht="29.25" customHeight="1">
      <c r="B10" s="107" t="s">
        <v>376</v>
      </c>
      <c r="C10" s="107"/>
      <c r="D10" s="107"/>
      <c r="E10" s="107"/>
      <c r="F10" s="107"/>
      <c r="G10" s="107"/>
      <c r="H10" s="107"/>
      <c r="I10" s="107"/>
      <c r="J10" s="107"/>
      <c r="K10" s="107"/>
      <c r="L10" s="107"/>
      <c r="M10" s="107"/>
      <c r="N10" s="107"/>
      <c r="O10" s="107"/>
      <c r="P10" s="107"/>
      <c r="Q10" s="107"/>
    </row>
    <row r="11" spans="1:18" ht="6.75" customHeight="1"/>
    <row r="12" spans="1:18" s="3" customFormat="1" ht="19.5" customHeight="1">
      <c r="B12" s="3" t="s">
        <v>134</v>
      </c>
    </row>
    <row r="13" spans="1:18" ht="15.75" customHeight="1">
      <c r="B13" s="96" t="s">
        <v>105</v>
      </c>
      <c r="C13" s="97"/>
      <c r="D13" s="97"/>
      <c r="E13" s="91" t="s">
        <v>238</v>
      </c>
      <c r="F13" s="92"/>
      <c r="G13" s="92"/>
      <c r="H13" s="92"/>
      <c r="I13" s="93"/>
      <c r="J13" s="96" t="s">
        <v>106</v>
      </c>
      <c r="K13" s="97"/>
      <c r="L13" s="97"/>
      <c r="M13" s="91" t="s">
        <v>116</v>
      </c>
      <c r="N13" s="92"/>
      <c r="O13" s="92"/>
      <c r="P13" s="92"/>
      <c r="Q13" s="93"/>
    </row>
    <row r="14" spans="1:18" ht="15.75" customHeight="1">
      <c r="B14" s="96" t="s">
        <v>107</v>
      </c>
      <c r="C14" s="97"/>
      <c r="D14" s="97"/>
      <c r="E14" s="98"/>
      <c r="F14" s="99"/>
      <c r="G14" s="9" t="s">
        <v>117</v>
      </c>
      <c r="H14" s="99"/>
      <c r="I14" s="100"/>
      <c r="J14" s="96" t="s">
        <v>108</v>
      </c>
      <c r="K14" s="97"/>
      <c r="L14" s="97"/>
      <c r="M14" s="91"/>
      <c r="N14" s="92"/>
      <c r="O14" s="92"/>
      <c r="P14" s="92"/>
      <c r="Q14" s="14" t="s">
        <v>327</v>
      </c>
    </row>
    <row r="15" spans="1:18" ht="15.75" customHeight="1">
      <c r="B15" s="96" t="s">
        <v>109</v>
      </c>
      <c r="C15" s="97"/>
      <c r="D15" s="97"/>
      <c r="E15" s="91"/>
      <c r="F15" s="92"/>
      <c r="G15" s="92"/>
      <c r="H15" s="92"/>
      <c r="I15" s="8" t="s">
        <v>110</v>
      </c>
      <c r="J15" s="96" t="s">
        <v>115</v>
      </c>
      <c r="K15" s="97"/>
      <c r="L15" s="97"/>
      <c r="M15" s="91"/>
      <c r="N15" s="92"/>
      <c r="O15" s="92"/>
      <c r="P15" s="92"/>
      <c r="Q15" s="8" t="s">
        <v>111</v>
      </c>
    </row>
    <row r="16" spans="1:18" ht="15.75" customHeight="1">
      <c r="B16" s="96" t="s">
        <v>114</v>
      </c>
      <c r="C16" s="97"/>
      <c r="D16" s="97"/>
      <c r="E16" s="91"/>
      <c r="F16" s="92"/>
      <c r="G16" s="92"/>
      <c r="H16" s="92"/>
      <c r="I16" s="8" t="s">
        <v>112</v>
      </c>
      <c r="J16" s="96" t="s">
        <v>113</v>
      </c>
      <c r="K16" s="97"/>
      <c r="L16" s="97"/>
      <c r="M16" s="91" t="s">
        <v>116</v>
      </c>
      <c r="N16" s="92"/>
      <c r="O16" s="92"/>
      <c r="P16" s="92"/>
      <c r="Q16" s="93"/>
    </row>
    <row r="17" spans="2:17" ht="9.75" customHeight="1"/>
    <row r="18" spans="2:17" s="3" customFormat="1" ht="19.5" customHeight="1">
      <c r="B18" s="3" t="s">
        <v>118</v>
      </c>
    </row>
    <row r="19" spans="2:17" ht="15.75" customHeight="1">
      <c r="B19" s="2" t="s">
        <v>119</v>
      </c>
    </row>
    <row r="20" spans="2:17" ht="15.75" customHeight="1">
      <c r="B20" s="89" t="s">
        <v>120</v>
      </c>
      <c r="C20" s="89"/>
      <c r="D20" s="89"/>
      <c r="E20" s="89"/>
      <c r="F20" s="89"/>
      <c r="G20" s="89"/>
      <c r="H20" s="89"/>
      <c r="I20" s="90"/>
      <c r="J20" s="91" t="s">
        <v>116</v>
      </c>
      <c r="K20" s="92"/>
      <c r="L20" s="92"/>
      <c r="M20" s="92"/>
      <c r="N20" s="92"/>
      <c r="O20" s="92"/>
      <c r="P20" s="92"/>
      <c r="Q20" s="93"/>
    </row>
    <row r="21" spans="2:17" ht="15.75" customHeight="1">
      <c r="B21" s="89" t="s">
        <v>121</v>
      </c>
      <c r="C21" s="89"/>
      <c r="D21" s="89"/>
      <c r="E21" s="89"/>
      <c r="F21" s="89"/>
      <c r="G21" s="89"/>
      <c r="H21" s="89"/>
      <c r="I21" s="89"/>
      <c r="J21" s="89"/>
      <c r="K21" s="89"/>
      <c r="L21" s="89"/>
      <c r="M21" s="89"/>
      <c r="N21" s="89"/>
      <c r="O21" s="89"/>
      <c r="P21" s="89"/>
      <c r="Q21" s="89"/>
    </row>
    <row r="22" spans="2:17" ht="15.75" customHeight="1">
      <c r="B22" s="86" t="s">
        <v>122</v>
      </c>
      <c r="C22" s="86"/>
      <c r="D22" s="86" t="s">
        <v>123</v>
      </c>
      <c r="E22" s="86"/>
      <c r="F22" s="86" t="s">
        <v>346</v>
      </c>
      <c r="G22" s="86"/>
      <c r="H22" s="86" t="s">
        <v>124</v>
      </c>
      <c r="I22" s="86"/>
      <c r="J22" s="86" t="s">
        <v>125</v>
      </c>
      <c r="K22" s="86"/>
      <c r="L22" s="86" t="s">
        <v>126</v>
      </c>
      <c r="M22" s="86"/>
      <c r="N22" s="86" t="s">
        <v>127</v>
      </c>
      <c r="O22" s="86"/>
      <c r="P22" s="86" t="s">
        <v>128</v>
      </c>
      <c r="Q22" s="86"/>
    </row>
    <row r="23" spans="2:17" ht="15.75" customHeight="1">
      <c r="B23" s="94"/>
      <c r="C23" s="94"/>
      <c r="D23" s="94"/>
      <c r="E23" s="94"/>
      <c r="F23" s="95"/>
      <c r="G23" s="95"/>
      <c r="H23" s="94" t="s">
        <v>116</v>
      </c>
      <c r="I23" s="94"/>
      <c r="J23" s="94" t="s">
        <v>116</v>
      </c>
      <c r="K23" s="94"/>
      <c r="L23" s="94" t="s">
        <v>116</v>
      </c>
      <c r="M23" s="94"/>
      <c r="N23" s="94" t="s">
        <v>116</v>
      </c>
      <c r="O23" s="94"/>
      <c r="P23" s="94" t="s">
        <v>116</v>
      </c>
      <c r="Q23" s="94"/>
    </row>
    <row r="24" spans="2:17" ht="15.75" hidden="1" customHeight="1" outlineLevel="1">
      <c r="B24" s="94" t="s">
        <v>116</v>
      </c>
      <c r="C24" s="94"/>
      <c r="D24" s="94"/>
      <c r="E24" s="94"/>
      <c r="F24" s="95"/>
      <c r="G24" s="95"/>
      <c r="H24" s="94" t="s">
        <v>116</v>
      </c>
      <c r="I24" s="94"/>
      <c r="J24" s="94" t="s">
        <v>116</v>
      </c>
      <c r="K24" s="94"/>
      <c r="L24" s="94" t="s">
        <v>116</v>
      </c>
      <c r="M24" s="94"/>
      <c r="N24" s="94" t="s">
        <v>116</v>
      </c>
      <c r="O24" s="94"/>
      <c r="P24" s="94" t="s">
        <v>116</v>
      </c>
      <c r="Q24" s="94"/>
    </row>
    <row r="25" spans="2:17" ht="15.75" hidden="1" customHeight="1" outlineLevel="1">
      <c r="B25" s="94" t="s">
        <v>116</v>
      </c>
      <c r="C25" s="94"/>
      <c r="D25" s="94"/>
      <c r="E25" s="94"/>
      <c r="F25" s="95"/>
      <c r="G25" s="95"/>
      <c r="H25" s="94" t="s">
        <v>116</v>
      </c>
      <c r="I25" s="94"/>
      <c r="J25" s="94" t="s">
        <v>116</v>
      </c>
      <c r="K25" s="94"/>
      <c r="L25" s="94" t="s">
        <v>116</v>
      </c>
      <c r="M25" s="94"/>
      <c r="N25" s="94" t="s">
        <v>116</v>
      </c>
      <c r="O25" s="94"/>
      <c r="P25" s="94" t="s">
        <v>116</v>
      </c>
      <c r="Q25" s="94"/>
    </row>
    <row r="26" spans="2:17" ht="15.75" hidden="1" customHeight="1" outlineLevel="1">
      <c r="B26" s="94" t="s">
        <v>116</v>
      </c>
      <c r="C26" s="94"/>
      <c r="D26" s="94"/>
      <c r="E26" s="94"/>
      <c r="F26" s="95"/>
      <c r="G26" s="95"/>
      <c r="H26" s="94" t="s">
        <v>116</v>
      </c>
      <c r="I26" s="94"/>
      <c r="J26" s="94" t="s">
        <v>116</v>
      </c>
      <c r="K26" s="94"/>
      <c r="L26" s="94" t="s">
        <v>116</v>
      </c>
      <c r="M26" s="94"/>
      <c r="N26" s="94" t="s">
        <v>116</v>
      </c>
      <c r="O26" s="94"/>
      <c r="P26" s="94" t="s">
        <v>116</v>
      </c>
      <c r="Q26" s="94"/>
    </row>
    <row r="27" spans="2:17" ht="15.75" hidden="1" customHeight="1" outlineLevel="1">
      <c r="B27" s="94" t="s">
        <v>116</v>
      </c>
      <c r="C27" s="94"/>
      <c r="D27" s="94"/>
      <c r="E27" s="94"/>
      <c r="F27" s="95"/>
      <c r="G27" s="95"/>
      <c r="H27" s="94" t="s">
        <v>116</v>
      </c>
      <c r="I27" s="94"/>
      <c r="J27" s="94" t="s">
        <v>116</v>
      </c>
      <c r="K27" s="94"/>
      <c r="L27" s="94" t="s">
        <v>116</v>
      </c>
      <c r="M27" s="94"/>
      <c r="N27" s="94" t="s">
        <v>116</v>
      </c>
      <c r="O27" s="94"/>
      <c r="P27" s="94" t="s">
        <v>116</v>
      </c>
      <c r="Q27" s="94"/>
    </row>
    <row r="28" spans="2:17" ht="15.75" hidden="1" customHeight="1" outlineLevel="1">
      <c r="B28" s="94" t="s">
        <v>116</v>
      </c>
      <c r="C28" s="94"/>
      <c r="D28" s="94"/>
      <c r="E28" s="94"/>
      <c r="F28" s="95"/>
      <c r="G28" s="95"/>
      <c r="H28" s="94" t="s">
        <v>116</v>
      </c>
      <c r="I28" s="94"/>
      <c r="J28" s="94" t="s">
        <v>116</v>
      </c>
      <c r="K28" s="94"/>
      <c r="L28" s="94" t="s">
        <v>116</v>
      </c>
      <c r="M28" s="94"/>
      <c r="N28" s="94" t="s">
        <v>116</v>
      </c>
      <c r="O28" s="94"/>
      <c r="P28" s="94" t="s">
        <v>116</v>
      </c>
      <c r="Q28" s="94"/>
    </row>
    <row r="29" spans="2:17" ht="15.75" hidden="1" customHeight="1" outlineLevel="1">
      <c r="B29" s="94" t="s">
        <v>116</v>
      </c>
      <c r="C29" s="94"/>
      <c r="D29" s="94"/>
      <c r="E29" s="94"/>
      <c r="F29" s="95"/>
      <c r="G29" s="95"/>
      <c r="H29" s="94" t="s">
        <v>116</v>
      </c>
      <c r="I29" s="94"/>
      <c r="J29" s="94" t="s">
        <v>116</v>
      </c>
      <c r="K29" s="94"/>
      <c r="L29" s="94" t="s">
        <v>116</v>
      </c>
      <c r="M29" s="94"/>
      <c r="N29" s="94" t="s">
        <v>116</v>
      </c>
      <c r="O29" s="94"/>
      <c r="P29" s="94" t="s">
        <v>116</v>
      </c>
      <c r="Q29" s="94"/>
    </row>
    <row r="30" spans="2:17" ht="15.75" hidden="1" customHeight="1" outlineLevel="1">
      <c r="B30" s="94" t="s">
        <v>116</v>
      </c>
      <c r="C30" s="94"/>
      <c r="D30" s="94"/>
      <c r="E30" s="94"/>
      <c r="F30" s="95"/>
      <c r="G30" s="95"/>
      <c r="H30" s="94" t="s">
        <v>116</v>
      </c>
      <c r="I30" s="94"/>
      <c r="J30" s="94" t="s">
        <v>116</v>
      </c>
      <c r="K30" s="94"/>
      <c r="L30" s="94" t="s">
        <v>116</v>
      </c>
      <c r="M30" s="94"/>
      <c r="N30" s="94" t="s">
        <v>116</v>
      </c>
      <c r="O30" s="94"/>
      <c r="P30" s="94" t="s">
        <v>116</v>
      </c>
      <c r="Q30" s="94"/>
    </row>
    <row r="31" spans="2:17" ht="15.75" hidden="1" customHeight="1" outlineLevel="1">
      <c r="B31" s="94" t="s">
        <v>116</v>
      </c>
      <c r="C31" s="94"/>
      <c r="D31" s="94"/>
      <c r="E31" s="94"/>
      <c r="F31" s="95"/>
      <c r="G31" s="95"/>
      <c r="H31" s="94" t="s">
        <v>116</v>
      </c>
      <c r="I31" s="94"/>
      <c r="J31" s="94" t="s">
        <v>116</v>
      </c>
      <c r="K31" s="94"/>
      <c r="L31" s="94" t="s">
        <v>116</v>
      </c>
      <c r="M31" s="94"/>
      <c r="N31" s="94" t="s">
        <v>116</v>
      </c>
      <c r="O31" s="94"/>
      <c r="P31" s="94" t="s">
        <v>116</v>
      </c>
      <c r="Q31" s="94"/>
    </row>
    <row r="32" spans="2:17" ht="14.25" hidden="1" customHeight="1" outlineLevel="1">
      <c r="B32" s="94" t="s">
        <v>116</v>
      </c>
      <c r="C32" s="94"/>
      <c r="D32" s="94"/>
      <c r="E32" s="94"/>
      <c r="F32" s="95"/>
      <c r="G32" s="95"/>
      <c r="H32" s="94" t="s">
        <v>116</v>
      </c>
      <c r="I32" s="94"/>
      <c r="J32" s="94" t="s">
        <v>116</v>
      </c>
      <c r="K32" s="94"/>
      <c r="L32" s="94" t="s">
        <v>116</v>
      </c>
      <c r="M32" s="94"/>
      <c r="N32" s="94" t="s">
        <v>116</v>
      </c>
      <c r="O32" s="94"/>
      <c r="P32" s="94" t="s">
        <v>116</v>
      </c>
      <c r="Q32" s="94"/>
    </row>
    <row r="33" spans="2:17" ht="13.5" customHeight="1" collapsed="1"/>
    <row r="34" spans="2:17" ht="15.75" customHeight="1">
      <c r="B34" s="2" t="s">
        <v>129</v>
      </c>
    </row>
    <row r="35" spans="2:17" ht="15.75" customHeight="1">
      <c r="B35" s="89" t="s">
        <v>130</v>
      </c>
      <c r="C35" s="89"/>
      <c r="D35" s="89"/>
      <c r="E35" s="89"/>
      <c r="F35" s="89"/>
      <c r="G35" s="89"/>
      <c r="H35" s="89"/>
      <c r="I35" s="90"/>
      <c r="J35" s="91" t="s">
        <v>116</v>
      </c>
      <c r="K35" s="92"/>
      <c r="L35" s="92"/>
      <c r="M35" s="92"/>
      <c r="N35" s="92"/>
      <c r="O35" s="92"/>
      <c r="P35" s="92"/>
      <c r="Q35" s="93"/>
    </row>
    <row r="36" spans="2:17" ht="15.75" customHeight="1">
      <c r="B36" s="89" t="s">
        <v>131</v>
      </c>
      <c r="C36" s="89"/>
      <c r="D36" s="89"/>
      <c r="E36" s="89"/>
      <c r="F36" s="89"/>
      <c r="G36" s="89"/>
      <c r="H36" s="89"/>
      <c r="I36" s="89"/>
      <c r="J36" s="89"/>
      <c r="K36" s="89"/>
      <c r="L36" s="89"/>
      <c r="M36" s="89"/>
      <c r="N36" s="89"/>
      <c r="O36" s="89"/>
      <c r="P36" s="89"/>
      <c r="Q36" s="89"/>
    </row>
    <row r="37" spans="2:17">
      <c r="B37" s="86" t="s">
        <v>122</v>
      </c>
      <c r="C37" s="86"/>
      <c r="D37" s="86"/>
      <c r="E37" s="86"/>
      <c r="F37" s="86" t="s">
        <v>123</v>
      </c>
      <c r="G37" s="86"/>
      <c r="H37" s="86"/>
      <c r="I37" s="86" t="s">
        <v>126</v>
      </c>
      <c r="J37" s="86"/>
      <c r="K37" s="86"/>
      <c r="L37" s="86" t="s">
        <v>127</v>
      </c>
      <c r="M37" s="86"/>
      <c r="N37" s="86"/>
      <c r="O37" s="86" t="s">
        <v>128</v>
      </c>
      <c r="P37" s="86"/>
      <c r="Q37" s="86"/>
    </row>
    <row r="38" spans="2:17">
      <c r="B38" s="91" t="s">
        <v>116</v>
      </c>
      <c r="C38" s="92"/>
      <c r="D38" s="92"/>
      <c r="E38" s="93"/>
      <c r="F38" s="87"/>
      <c r="G38" s="87"/>
      <c r="H38" s="87"/>
      <c r="I38" s="87" t="s">
        <v>116</v>
      </c>
      <c r="J38" s="87"/>
      <c r="K38" s="87"/>
      <c r="L38" s="87" t="s">
        <v>116</v>
      </c>
      <c r="M38" s="87"/>
      <c r="N38" s="87"/>
      <c r="O38" s="87" t="s">
        <v>116</v>
      </c>
      <c r="P38" s="87"/>
      <c r="Q38" s="87"/>
    </row>
    <row r="39" spans="2:17" hidden="1" outlineLevel="1">
      <c r="B39" s="91" t="s">
        <v>116</v>
      </c>
      <c r="C39" s="92"/>
      <c r="D39" s="92"/>
      <c r="E39" s="93"/>
      <c r="F39" s="87"/>
      <c r="G39" s="87"/>
      <c r="H39" s="87"/>
      <c r="I39" s="87" t="s">
        <v>116</v>
      </c>
      <c r="J39" s="87"/>
      <c r="K39" s="87"/>
      <c r="L39" s="87" t="s">
        <v>116</v>
      </c>
      <c r="M39" s="87"/>
      <c r="N39" s="87"/>
      <c r="O39" s="87" t="s">
        <v>116</v>
      </c>
      <c r="P39" s="87"/>
      <c r="Q39" s="87"/>
    </row>
    <row r="40" spans="2:17" hidden="1" outlineLevel="1">
      <c r="B40" s="91" t="s">
        <v>116</v>
      </c>
      <c r="C40" s="92"/>
      <c r="D40" s="92"/>
      <c r="E40" s="93"/>
      <c r="F40" s="87"/>
      <c r="G40" s="87"/>
      <c r="H40" s="87"/>
      <c r="I40" s="87" t="s">
        <v>116</v>
      </c>
      <c r="J40" s="87"/>
      <c r="K40" s="87"/>
      <c r="L40" s="87" t="s">
        <v>116</v>
      </c>
      <c r="M40" s="87"/>
      <c r="N40" s="87"/>
      <c r="O40" s="87" t="s">
        <v>116</v>
      </c>
      <c r="P40" s="87"/>
      <c r="Q40" s="87"/>
    </row>
    <row r="41" spans="2:17" hidden="1" outlineLevel="1">
      <c r="B41" s="91" t="s">
        <v>116</v>
      </c>
      <c r="C41" s="92"/>
      <c r="D41" s="92"/>
      <c r="E41" s="93"/>
      <c r="F41" s="87"/>
      <c r="G41" s="87"/>
      <c r="H41" s="87"/>
      <c r="I41" s="87" t="s">
        <v>116</v>
      </c>
      <c r="J41" s="87"/>
      <c r="K41" s="87"/>
      <c r="L41" s="87" t="s">
        <v>116</v>
      </c>
      <c r="M41" s="87"/>
      <c r="N41" s="87"/>
      <c r="O41" s="87" t="s">
        <v>116</v>
      </c>
      <c r="P41" s="87"/>
      <c r="Q41" s="87"/>
    </row>
    <row r="42" spans="2:17" hidden="1" outlineLevel="1">
      <c r="B42" s="91" t="s">
        <v>116</v>
      </c>
      <c r="C42" s="92"/>
      <c r="D42" s="92"/>
      <c r="E42" s="93"/>
      <c r="F42" s="87"/>
      <c r="G42" s="87"/>
      <c r="H42" s="87"/>
      <c r="I42" s="87" t="s">
        <v>116</v>
      </c>
      <c r="J42" s="87"/>
      <c r="K42" s="87"/>
      <c r="L42" s="87" t="s">
        <v>116</v>
      </c>
      <c r="M42" s="87"/>
      <c r="N42" s="87"/>
      <c r="O42" s="87" t="s">
        <v>116</v>
      </c>
      <c r="P42" s="87"/>
      <c r="Q42" s="87"/>
    </row>
    <row r="43" spans="2:17" hidden="1" outlineLevel="1">
      <c r="B43" s="91" t="s">
        <v>116</v>
      </c>
      <c r="C43" s="92"/>
      <c r="D43" s="92"/>
      <c r="E43" s="93"/>
      <c r="F43" s="87"/>
      <c r="G43" s="87"/>
      <c r="H43" s="87"/>
      <c r="I43" s="87" t="s">
        <v>116</v>
      </c>
      <c r="J43" s="87"/>
      <c r="K43" s="87"/>
      <c r="L43" s="87" t="s">
        <v>116</v>
      </c>
      <c r="M43" s="87"/>
      <c r="N43" s="87"/>
      <c r="O43" s="87" t="s">
        <v>116</v>
      </c>
      <c r="P43" s="87"/>
      <c r="Q43" s="87"/>
    </row>
    <row r="44" spans="2:17" hidden="1" outlineLevel="1">
      <c r="B44" s="91" t="s">
        <v>116</v>
      </c>
      <c r="C44" s="92"/>
      <c r="D44" s="92"/>
      <c r="E44" s="93"/>
      <c r="F44" s="87"/>
      <c r="G44" s="87"/>
      <c r="H44" s="87"/>
      <c r="I44" s="87" t="s">
        <v>116</v>
      </c>
      <c r="J44" s="87"/>
      <c r="K44" s="87"/>
      <c r="L44" s="87" t="s">
        <v>116</v>
      </c>
      <c r="M44" s="87"/>
      <c r="N44" s="87"/>
      <c r="O44" s="87" t="s">
        <v>116</v>
      </c>
      <c r="P44" s="87"/>
      <c r="Q44" s="87"/>
    </row>
    <row r="45" spans="2:17" hidden="1" outlineLevel="1">
      <c r="B45" s="91" t="s">
        <v>116</v>
      </c>
      <c r="C45" s="92"/>
      <c r="D45" s="92"/>
      <c r="E45" s="93"/>
      <c r="F45" s="87"/>
      <c r="G45" s="87"/>
      <c r="H45" s="87"/>
      <c r="I45" s="87" t="s">
        <v>116</v>
      </c>
      <c r="J45" s="87"/>
      <c r="K45" s="87"/>
      <c r="L45" s="87" t="s">
        <v>116</v>
      </c>
      <c r="M45" s="87"/>
      <c r="N45" s="87"/>
      <c r="O45" s="87" t="s">
        <v>116</v>
      </c>
      <c r="P45" s="87"/>
      <c r="Q45" s="87"/>
    </row>
    <row r="46" spans="2:17" hidden="1" outlineLevel="1">
      <c r="B46" s="91" t="s">
        <v>116</v>
      </c>
      <c r="C46" s="92"/>
      <c r="D46" s="92"/>
      <c r="E46" s="93"/>
      <c r="F46" s="87"/>
      <c r="G46" s="87"/>
      <c r="H46" s="87"/>
      <c r="I46" s="87" t="s">
        <v>116</v>
      </c>
      <c r="J46" s="87"/>
      <c r="K46" s="87"/>
      <c r="L46" s="87" t="s">
        <v>116</v>
      </c>
      <c r="M46" s="87"/>
      <c r="N46" s="87"/>
      <c r="O46" s="87" t="s">
        <v>116</v>
      </c>
      <c r="P46" s="87"/>
      <c r="Q46" s="87"/>
    </row>
    <row r="47" spans="2:17" hidden="1" outlineLevel="1">
      <c r="B47" s="91" t="s">
        <v>116</v>
      </c>
      <c r="C47" s="92"/>
      <c r="D47" s="92"/>
      <c r="E47" s="93"/>
      <c r="F47" s="87"/>
      <c r="G47" s="87"/>
      <c r="H47" s="87"/>
      <c r="I47" s="87" t="s">
        <v>116</v>
      </c>
      <c r="J47" s="87"/>
      <c r="K47" s="87"/>
      <c r="L47" s="87" t="s">
        <v>116</v>
      </c>
      <c r="M47" s="87"/>
      <c r="N47" s="87"/>
      <c r="O47" s="87" t="s">
        <v>116</v>
      </c>
      <c r="P47" s="87"/>
      <c r="Q47" s="87"/>
    </row>
    <row r="48" spans="2:17" collapsed="1">
      <c r="B48" s="10" t="s">
        <v>132</v>
      </c>
    </row>
    <row r="49" spans="2:17">
      <c r="B49" s="88"/>
      <c r="C49" s="88"/>
      <c r="D49" s="88"/>
      <c r="E49" s="88"/>
      <c r="F49" s="88"/>
      <c r="G49" s="88"/>
      <c r="H49" s="88"/>
      <c r="I49" s="88"/>
      <c r="J49" s="88"/>
      <c r="K49" s="88"/>
      <c r="L49" s="88"/>
      <c r="M49" s="88"/>
      <c r="N49" s="88"/>
      <c r="O49" s="88"/>
      <c r="P49" s="88"/>
      <c r="Q49" s="88"/>
    </row>
    <row r="50" spans="2:17" ht="6" customHeight="1">
      <c r="B50" s="88"/>
      <c r="C50" s="88"/>
      <c r="D50" s="88"/>
      <c r="E50" s="88"/>
      <c r="F50" s="88"/>
      <c r="G50" s="88"/>
      <c r="H50" s="88"/>
      <c r="I50" s="88"/>
      <c r="J50" s="12"/>
      <c r="K50" s="12"/>
      <c r="L50" s="12"/>
      <c r="M50" s="12"/>
      <c r="N50" s="12"/>
      <c r="O50" s="12"/>
      <c r="P50" s="12"/>
      <c r="Q50" s="12"/>
    </row>
    <row r="51" spans="2:17" ht="18.75" customHeight="1">
      <c r="B51" s="12"/>
      <c r="C51" s="12"/>
      <c r="D51" s="12"/>
      <c r="E51" s="12"/>
      <c r="F51" s="12"/>
      <c r="G51" s="12"/>
      <c r="H51" s="12"/>
      <c r="I51" s="12"/>
      <c r="J51" s="108"/>
      <c r="K51" s="108"/>
      <c r="L51" s="108"/>
      <c r="M51" s="108"/>
      <c r="N51" s="108"/>
      <c r="O51" s="108"/>
      <c r="P51" s="108"/>
      <c r="Q51" s="108"/>
    </row>
    <row r="52" spans="2:17" ht="8.25" customHeight="1"/>
    <row r="53" spans="2:17" ht="15.75" customHeight="1">
      <c r="B53" s="2" t="s">
        <v>133</v>
      </c>
    </row>
    <row r="54" spans="2:17" collapsed="1">
      <c r="B54" s="10" t="s">
        <v>139</v>
      </c>
    </row>
    <row r="55" spans="2:17">
      <c r="B55" s="86" t="s">
        <v>135</v>
      </c>
      <c r="C55" s="86"/>
      <c r="D55" s="86"/>
      <c r="E55" s="86"/>
      <c r="F55" s="86" t="s">
        <v>136</v>
      </c>
      <c r="G55" s="86"/>
      <c r="H55" s="86"/>
      <c r="I55" s="86"/>
      <c r="J55" s="86" t="s">
        <v>137</v>
      </c>
      <c r="K55" s="86"/>
      <c r="L55" s="86"/>
      <c r="M55" s="86"/>
      <c r="N55" s="86" t="s">
        <v>154</v>
      </c>
      <c r="O55" s="86"/>
      <c r="P55" s="86"/>
      <c r="Q55" s="86"/>
    </row>
    <row r="56" spans="2:17" ht="18" customHeight="1">
      <c r="B56" s="91"/>
      <c r="C56" s="92"/>
      <c r="D56" s="92"/>
      <c r="E56" s="11" t="s">
        <v>138</v>
      </c>
      <c r="F56" s="91"/>
      <c r="G56" s="92"/>
      <c r="H56" s="92"/>
      <c r="I56" s="11" t="s">
        <v>138</v>
      </c>
      <c r="J56" s="91"/>
      <c r="K56" s="92"/>
      <c r="L56" s="92"/>
      <c r="M56" s="11" t="s">
        <v>138</v>
      </c>
      <c r="N56" s="7"/>
      <c r="O56" s="13" t="s">
        <v>138</v>
      </c>
      <c r="P56" s="92"/>
      <c r="Q56" s="93"/>
    </row>
    <row r="57" spans="2:17" ht="15.75" customHeight="1">
      <c r="B57" s="89" t="s">
        <v>140</v>
      </c>
      <c r="C57" s="89"/>
      <c r="D57" s="89"/>
      <c r="E57" s="89"/>
      <c r="F57" s="89"/>
      <c r="G57" s="89"/>
      <c r="H57" s="89"/>
      <c r="I57" s="90"/>
      <c r="J57" s="91" t="s">
        <v>116</v>
      </c>
      <c r="K57" s="92"/>
      <c r="L57" s="92"/>
      <c r="M57" s="92"/>
      <c r="N57" s="92"/>
      <c r="O57" s="92"/>
      <c r="P57" s="92"/>
      <c r="Q57" s="93"/>
    </row>
    <row r="58" spans="2:17" ht="15.75" customHeight="1">
      <c r="B58" s="89" t="s">
        <v>141</v>
      </c>
      <c r="C58" s="89"/>
      <c r="D58" s="89"/>
      <c r="E58" s="89"/>
      <c r="F58" s="89"/>
      <c r="G58" s="89"/>
      <c r="H58" s="89"/>
      <c r="I58" s="90"/>
      <c r="J58" s="91" t="s">
        <v>116</v>
      </c>
      <c r="K58" s="92"/>
      <c r="L58" s="92"/>
      <c r="M58" s="92"/>
      <c r="N58" s="92"/>
      <c r="O58" s="92"/>
      <c r="P58" s="92"/>
      <c r="Q58" s="93"/>
    </row>
    <row r="59" spans="2:17" ht="15.75" customHeight="1">
      <c r="B59" s="89" t="s">
        <v>142</v>
      </c>
      <c r="C59" s="89"/>
      <c r="D59" s="89"/>
      <c r="E59" s="89"/>
      <c r="F59" s="89"/>
      <c r="G59" s="89"/>
      <c r="H59" s="89"/>
      <c r="I59" s="90"/>
      <c r="J59" s="91" t="s">
        <v>116</v>
      </c>
      <c r="K59" s="92"/>
      <c r="L59" s="92"/>
      <c r="M59" s="92"/>
      <c r="N59" s="92"/>
      <c r="O59" s="92"/>
      <c r="P59" s="92"/>
      <c r="Q59" s="93"/>
    </row>
    <row r="60" spans="2:17" ht="15.75" customHeight="1">
      <c r="B60" s="89" t="s">
        <v>143</v>
      </c>
      <c r="C60" s="89"/>
      <c r="D60" s="89"/>
      <c r="E60" s="89"/>
      <c r="F60" s="89"/>
      <c r="G60" s="89"/>
      <c r="H60" s="89"/>
      <c r="I60" s="90"/>
      <c r="J60" s="91" t="s">
        <v>116</v>
      </c>
      <c r="K60" s="92"/>
      <c r="L60" s="92"/>
      <c r="M60" s="92"/>
      <c r="N60" s="92"/>
      <c r="O60" s="92"/>
      <c r="P60" s="92"/>
      <c r="Q60" s="93"/>
    </row>
    <row r="61" spans="2:17" ht="7.5" customHeight="1">
      <c r="B61" s="10"/>
      <c r="C61" s="10"/>
      <c r="D61" s="10"/>
      <c r="E61" s="10"/>
      <c r="F61" s="10"/>
      <c r="G61" s="10"/>
      <c r="H61" s="10"/>
      <c r="I61" s="10"/>
      <c r="J61" s="10"/>
      <c r="K61" s="10"/>
      <c r="L61" s="10"/>
      <c r="M61" s="10"/>
      <c r="N61" s="10"/>
      <c r="O61" s="10"/>
      <c r="P61" s="10"/>
      <c r="Q61" s="10"/>
    </row>
    <row r="62" spans="2:17" s="3" customFormat="1" ht="19.5" customHeight="1">
      <c r="B62" s="3" t="s">
        <v>144</v>
      </c>
    </row>
    <row r="63" spans="2:17" ht="15.75" customHeight="1">
      <c r="B63" s="2" t="s">
        <v>145</v>
      </c>
    </row>
    <row r="64" spans="2:17" ht="15.75" customHeight="1">
      <c r="B64" s="89" t="s">
        <v>146</v>
      </c>
      <c r="C64" s="89"/>
      <c r="D64" s="89"/>
      <c r="E64" s="89"/>
      <c r="F64" s="89"/>
      <c r="G64" s="89"/>
      <c r="H64" s="89"/>
      <c r="I64" s="90"/>
      <c r="J64" s="91" t="s">
        <v>116</v>
      </c>
      <c r="K64" s="92"/>
      <c r="L64" s="92"/>
      <c r="M64" s="92"/>
      <c r="N64" s="92"/>
      <c r="O64" s="92"/>
      <c r="P64" s="92"/>
      <c r="Q64" s="93"/>
    </row>
    <row r="65" spans="2:17">
      <c r="B65" s="10" t="s">
        <v>155</v>
      </c>
      <c r="C65" s="10"/>
      <c r="D65" s="10"/>
      <c r="E65" s="10"/>
      <c r="F65" s="10"/>
      <c r="G65" s="10"/>
      <c r="H65" s="10"/>
      <c r="I65" s="10"/>
      <c r="J65" s="10"/>
      <c r="K65" s="10"/>
      <c r="L65" s="10"/>
      <c r="M65" s="10"/>
      <c r="N65" s="10"/>
      <c r="O65" s="10"/>
      <c r="P65" s="10"/>
      <c r="Q65" s="10"/>
    </row>
    <row r="66" spans="2:17">
      <c r="B66" s="86" t="s">
        <v>147</v>
      </c>
      <c r="C66" s="86"/>
      <c r="D66" s="86" t="s">
        <v>148</v>
      </c>
      <c r="E66" s="86"/>
      <c r="F66" s="86" t="s">
        <v>149</v>
      </c>
      <c r="G66" s="86"/>
      <c r="H66" s="86" t="s">
        <v>150</v>
      </c>
      <c r="I66" s="86"/>
      <c r="J66" s="86" t="s">
        <v>151</v>
      </c>
      <c r="K66" s="86"/>
      <c r="L66" s="86" t="s">
        <v>152</v>
      </c>
      <c r="M66" s="86"/>
      <c r="N66" s="86" t="s">
        <v>153</v>
      </c>
      <c r="O66" s="86"/>
      <c r="P66" s="86"/>
      <c r="Q66" s="86"/>
    </row>
    <row r="67" spans="2:17">
      <c r="B67" s="87" t="s">
        <v>238</v>
      </c>
      <c r="C67" s="87"/>
      <c r="D67" s="87" t="s">
        <v>238</v>
      </c>
      <c r="E67" s="87"/>
      <c r="F67" s="87" t="s">
        <v>238</v>
      </c>
      <c r="G67" s="87"/>
      <c r="H67" s="87" t="s">
        <v>238</v>
      </c>
      <c r="I67" s="87"/>
      <c r="J67" s="87" t="s">
        <v>238</v>
      </c>
      <c r="K67" s="87"/>
      <c r="L67" s="87" t="s">
        <v>238</v>
      </c>
      <c r="M67" s="87"/>
      <c r="N67" s="87" t="s">
        <v>238</v>
      </c>
      <c r="O67" s="87"/>
      <c r="P67" s="91"/>
      <c r="Q67" s="93"/>
    </row>
    <row r="68" spans="2:17">
      <c r="B68" s="10" t="s">
        <v>300</v>
      </c>
      <c r="C68" s="10"/>
      <c r="D68" s="10"/>
      <c r="E68" s="10"/>
      <c r="F68" s="10"/>
      <c r="G68" s="10"/>
      <c r="H68" s="10"/>
      <c r="I68" s="10"/>
      <c r="J68" s="10"/>
      <c r="K68" s="10"/>
      <c r="L68" s="10"/>
      <c r="M68" s="10"/>
      <c r="N68" s="10"/>
      <c r="O68" s="10"/>
      <c r="P68" s="10"/>
      <c r="Q68" s="10"/>
    </row>
    <row r="69" spans="2:17">
      <c r="B69" s="86" t="s">
        <v>156</v>
      </c>
      <c r="C69" s="86"/>
      <c r="D69" s="86"/>
      <c r="E69" s="86"/>
      <c r="F69" s="86" t="s">
        <v>161</v>
      </c>
      <c r="G69" s="86"/>
      <c r="H69" s="86"/>
      <c r="I69" s="86"/>
      <c r="J69" s="86" t="s">
        <v>163</v>
      </c>
      <c r="K69" s="86"/>
      <c r="L69" s="86"/>
      <c r="M69" s="86"/>
      <c r="N69" s="86" t="s">
        <v>162</v>
      </c>
      <c r="O69" s="86"/>
      <c r="P69" s="86"/>
      <c r="Q69" s="86"/>
    </row>
    <row r="70" spans="2:17">
      <c r="B70" s="86" t="s">
        <v>157</v>
      </c>
      <c r="C70" s="86"/>
      <c r="D70" s="86"/>
      <c r="E70" s="86"/>
      <c r="F70" s="91" t="s">
        <v>116</v>
      </c>
      <c r="G70" s="92"/>
      <c r="H70" s="92"/>
      <c r="I70" s="93"/>
      <c r="J70" s="91" t="s">
        <v>116</v>
      </c>
      <c r="K70" s="92"/>
      <c r="L70" s="92"/>
      <c r="M70" s="93"/>
      <c r="N70" s="91" t="s">
        <v>116</v>
      </c>
      <c r="O70" s="92"/>
      <c r="P70" s="92"/>
      <c r="Q70" s="93"/>
    </row>
    <row r="71" spans="2:17">
      <c r="B71" s="86" t="s">
        <v>158</v>
      </c>
      <c r="C71" s="86"/>
      <c r="D71" s="86"/>
      <c r="E71" s="86"/>
      <c r="F71" s="91" t="s">
        <v>116</v>
      </c>
      <c r="G71" s="92"/>
      <c r="H71" s="92"/>
      <c r="I71" s="93"/>
      <c r="J71" s="91" t="s">
        <v>116</v>
      </c>
      <c r="K71" s="92"/>
      <c r="L71" s="92"/>
      <c r="M71" s="93"/>
      <c r="N71" s="91" t="s">
        <v>116</v>
      </c>
      <c r="O71" s="92"/>
      <c r="P71" s="92"/>
      <c r="Q71" s="93"/>
    </row>
    <row r="72" spans="2:17">
      <c r="B72" s="86" t="s">
        <v>159</v>
      </c>
      <c r="C72" s="86"/>
      <c r="D72" s="86"/>
      <c r="E72" s="86"/>
      <c r="F72" s="91" t="s">
        <v>116</v>
      </c>
      <c r="G72" s="92"/>
      <c r="H72" s="92"/>
      <c r="I72" s="93"/>
      <c r="J72" s="91" t="s">
        <v>116</v>
      </c>
      <c r="K72" s="92"/>
      <c r="L72" s="92"/>
      <c r="M72" s="93"/>
      <c r="N72" s="91" t="s">
        <v>116</v>
      </c>
      <c r="O72" s="92"/>
      <c r="P72" s="92"/>
      <c r="Q72" s="93"/>
    </row>
    <row r="73" spans="2:17">
      <c r="B73" s="86" t="s">
        <v>160</v>
      </c>
      <c r="C73" s="86"/>
      <c r="D73" s="86"/>
      <c r="E73" s="86"/>
      <c r="F73" s="91" t="s">
        <v>116</v>
      </c>
      <c r="G73" s="92"/>
      <c r="H73" s="92"/>
      <c r="I73" s="93"/>
      <c r="J73" s="91" t="s">
        <v>116</v>
      </c>
      <c r="K73" s="92"/>
      <c r="L73" s="92"/>
      <c r="M73" s="93"/>
      <c r="N73" s="91" t="s">
        <v>116</v>
      </c>
      <c r="O73" s="92"/>
      <c r="P73" s="92"/>
      <c r="Q73" s="93"/>
    </row>
    <row r="74" spans="2:17">
      <c r="B74" s="10" t="s">
        <v>164</v>
      </c>
      <c r="C74" s="10"/>
      <c r="D74" s="10"/>
      <c r="E74" s="10"/>
      <c r="F74" s="10"/>
      <c r="G74" s="10"/>
      <c r="H74" s="10"/>
      <c r="I74" s="10"/>
      <c r="J74" s="91"/>
      <c r="K74" s="92"/>
      <c r="L74" s="92"/>
      <c r="M74" s="93"/>
      <c r="N74" s="10" t="s">
        <v>165</v>
      </c>
      <c r="O74" s="10"/>
      <c r="P74" s="10"/>
      <c r="Q74" s="10"/>
    </row>
    <row r="75" spans="2:17" ht="9" customHeight="1">
      <c r="B75" s="10"/>
      <c r="C75" s="10"/>
      <c r="D75" s="10"/>
      <c r="E75" s="10"/>
      <c r="F75" s="10"/>
      <c r="G75" s="10"/>
      <c r="H75" s="10"/>
      <c r="I75" s="10"/>
      <c r="J75" s="10"/>
      <c r="K75" s="10"/>
      <c r="L75" s="10"/>
      <c r="M75" s="10"/>
      <c r="N75" s="10"/>
      <c r="O75" s="10"/>
      <c r="P75" s="10"/>
      <c r="Q75" s="10"/>
    </row>
    <row r="76" spans="2:17" s="3" customFormat="1" ht="19.5" customHeight="1">
      <c r="B76" s="3" t="s">
        <v>166</v>
      </c>
    </row>
    <row r="77" spans="2:17" ht="15.75" customHeight="1">
      <c r="B77" s="2" t="s">
        <v>167</v>
      </c>
    </row>
    <row r="78" spans="2:17" ht="15.75" customHeight="1">
      <c r="B78" s="89" t="s">
        <v>168</v>
      </c>
      <c r="C78" s="89"/>
      <c r="D78" s="89"/>
      <c r="E78" s="89"/>
      <c r="F78" s="89"/>
      <c r="G78" s="89"/>
      <c r="H78" s="89"/>
      <c r="I78" s="90"/>
      <c r="J78" s="91" t="s">
        <v>116</v>
      </c>
      <c r="K78" s="92"/>
      <c r="L78" s="92"/>
      <c r="M78" s="92"/>
      <c r="N78" s="92"/>
      <c r="O78" s="92"/>
      <c r="P78" s="92"/>
      <c r="Q78" s="93"/>
    </row>
    <row r="79" spans="2:17" ht="15.75" customHeight="1">
      <c r="B79" s="89" t="s">
        <v>169</v>
      </c>
      <c r="C79" s="89"/>
      <c r="D79" s="89"/>
      <c r="E79" s="89"/>
      <c r="F79" s="89"/>
      <c r="G79" s="89"/>
      <c r="H79" s="89"/>
      <c r="I79" s="90"/>
      <c r="J79" s="80" t="s">
        <v>116</v>
      </c>
      <c r="K79" s="81"/>
      <c r="L79" s="81"/>
      <c r="M79" s="81"/>
      <c r="N79" s="81"/>
      <c r="O79" s="81"/>
      <c r="P79" s="81"/>
      <c r="Q79" s="82"/>
    </row>
    <row r="80" spans="2:17">
      <c r="B80" s="10" t="s">
        <v>170</v>
      </c>
      <c r="C80" s="10"/>
      <c r="D80" s="10"/>
      <c r="E80" s="10"/>
      <c r="F80" s="91"/>
      <c r="G80" s="92"/>
      <c r="H80" s="92"/>
      <c r="I80" s="92"/>
      <c r="J80" s="92"/>
      <c r="K80" s="92"/>
      <c r="L80" s="92"/>
      <c r="M80" s="92"/>
      <c r="N80" s="92"/>
      <c r="O80" s="92"/>
      <c r="P80" s="92"/>
      <c r="Q80" s="93"/>
    </row>
    <row r="81" spans="2:17" ht="16.5" customHeight="1">
      <c r="B81" s="10" t="s">
        <v>171</v>
      </c>
      <c r="C81" s="10"/>
      <c r="D81" s="10"/>
      <c r="E81" s="10"/>
      <c r="F81" s="10"/>
      <c r="G81" s="10"/>
      <c r="H81" s="10"/>
      <c r="I81" s="10"/>
      <c r="J81" s="10"/>
      <c r="K81" s="10"/>
      <c r="L81" s="10"/>
      <c r="M81" s="10"/>
      <c r="N81" s="10"/>
      <c r="O81" s="10"/>
      <c r="P81" s="10"/>
      <c r="Q81" s="10"/>
    </row>
    <row r="82" spans="2:17" ht="19.5" customHeight="1">
      <c r="B82" s="88"/>
      <c r="C82" s="88"/>
      <c r="D82" s="88"/>
      <c r="E82" s="88"/>
      <c r="F82" s="88"/>
      <c r="G82" s="88"/>
      <c r="H82" s="88"/>
      <c r="I82" s="88"/>
      <c r="J82" s="88"/>
      <c r="K82" s="88"/>
      <c r="L82" s="88"/>
      <c r="M82" s="88"/>
      <c r="N82" s="88"/>
      <c r="O82" s="88"/>
      <c r="P82" s="88"/>
      <c r="Q82" s="88"/>
    </row>
    <row r="83" spans="2:17" ht="19.5" customHeight="1">
      <c r="B83" s="88"/>
      <c r="C83" s="88"/>
      <c r="D83" s="88"/>
      <c r="E83" s="88"/>
      <c r="F83" s="88"/>
      <c r="G83" s="88"/>
      <c r="H83" s="88"/>
      <c r="I83" s="88"/>
      <c r="J83" s="88"/>
      <c r="K83" s="88"/>
      <c r="L83" s="88"/>
      <c r="M83" s="88"/>
      <c r="N83" s="88"/>
      <c r="O83" s="88"/>
      <c r="P83" s="88"/>
      <c r="Q83" s="88"/>
    </row>
    <row r="84" spans="2:17" ht="19.5" customHeight="1">
      <c r="B84" s="88"/>
      <c r="C84" s="88"/>
      <c r="D84" s="88"/>
      <c r="E84" s="88"/>
      <c r="F84" s="88"/>
      <c r="G84" s="88"/>
      <c r="H84" s="88"/>
      <c r="I84" s="88"/>
      <c r="J84" s="88"/>
      <c r="K84" s="88"/>
      <c r="L84" s="88"/>
      <c r="M84" s="88"/>
      <c r="N84" s="88"/>
      <c r="O84" s="88"/>
      <c r="P84" s="88"/>
      <c r="Q84" s="88"/>
    </row>
    <row r="85" spans="2:17" ht="19.5" customHeight="1">
      <c r="B85" s="88"/>
      <c r="C85" s="88"/>
      <c r="D85" s="88"/>
      <c r="E85" s="88"/>
      <c r="F85" s="88"/>
      <c r="G85" s="88"/>
      <c r="H85" s="88"/>
      <c r="I85" s="88"/>
      <c r="J85" s="108"/>
      <c r="K85" s="108"/>
      <c r="L85" s="108"/>
      <c r="M85" s="108"/>
      <c r="N85" s="108"/>
      <c r="O85" s="108"/>
      <c r="P85" s="108"/>
      <c r="Q85" s="108"/>
    </row>
    <row r="86" spans="2:17" ht="7.5" customHeight="1"/>
    <row r="87" spans="2:17" ht="15.75" customHeight="1">
      <c r="B87" s="2" t="s">
        <v>172</v>
      </c>
    </row>
    <row r="88" spans="2:17" s="10" customFormat="1" ht="16.5" customHeight="1">
      <c r="B88" s="10" t="s">
        <v>173</v>
      </c>
      <c r="J88" s="86" t="s">
        <v>176</v>
      </c>
      <c r="K88" s="86"/>
      <c r="L88" s="87"/>
      <c r="M88" s="87"/>
      <c r="N88" s="86" t="s">
        <v>177</v>
      </c>
      <c r="O88" s="86"/>
      <c r="P88" s="87"/>
      <c r="Q88" s="87"/>
    </row>
    <row r="89" spans="2:17" s="10" customFormat="1" ht="16.5" customHeight="1">
      <c r="B89" s="10" t="s">
        <v>174</v>
      </c>
      <c r="J89" s="80" t="s">
        <v>116</v>
      </c>
      <c r="K89" s="81"/>
      <c r="L89" s="81"/>
      <c r="M89" s="81"/>
      <c r="N89" s="81"/>
      <c r="O89" s="81"/>
      <c r="P89" s="81"/>
      <c r="Q89" s="82"/>
    </row>
    <row r="90" spans="2:17" s="10" customFormat="1" ht="16.5" customHeight="1">
      <c r="B90" s="79" t="s">
        <v>175</v>
      </c>
      <c r="C90" s="79"/>
      <c r="D90" s="79"/>
      <c r="E90" s="79"/>
      <c r="F90" s="79"/>
      <c r="G90" s="79"/>
      <c r="H90" s="79"/>
      <c r="I90" s="79"/>
      <c r="J90" s="80" t="s">
        <v>116</v>
      </c>
      <c r="K90" s="81"/>
      <c r="L90" s="81"/>
      <c r="M90" s="81"/>
      <c r="N90" s="81"/>
      <c r="O90" s="81"/>
      <c r="P90" s="81"/>
      <c r="Q90" s="82"/>
    </row>
    <row r="91" spans="2:17" s="10" customFormat="1" ht="14.25" customHeight="1">
      <c r="B91" s="79"/>
      <c r="C91" s="79"/>
      <c r="D91" s="79"/>
      <c r="E91" s="79"/>
      <c r="F91" s="79"/>
      <c r="G91" s="79"/>
      <c r="H91" s="79"/>
      <c r="I91" s="79"/>
      <c r="J91" s="83"/>
      <c r="K91" s="84"/>
      <c r="L91" s="84"/>
      <c r="M91" s="84"/>
      <c r="N91" s="84"/>
      <c r="O91" s="84"/>
      <c r="P91" s="84"/>
      <c r="Q91" s="85"/>
    </row>
    <row r="92" spans="2:17" s="10" customFormat="1" ht="18.75" customHeight="1"/>
    <row r="93" spans="2:17">
      <c r="B93" s="2" t="s">
        <v>178</v>
      </c>
    </row>
  </sheetData>
  <mergeCells count="256">
    <mergeCell ref="A2:R2"/>
    <mergeCell ref="B4:Q4"/>
    <mergeCell ref="B10:Q10"/>
    <mergeCell ref="B7:C7"/>
    <mergeCell ref="J51:Q51"/>
    <mergeCell ref="B85:I85"/>
    <mergeCell ref="J85:Q85"/>
    <mergeCell ref="P56:Q56"/>
    <mergeCell ref="M14:P14"/>
    <mergeCell ref="J49:Q49"/>
    <mergeCell ref="I47:K47"/>
    <mergeCell ref="L47:N47"/>
    <mergeCell ref="O47:Q47"/>
    <mergeCell ref="B47:E47"/>
    <mergeCell ref="F47:H47"/>
    <mergeCell ref="B49:I49"/>
    <mergeCell ref="B20:I20"/>
    <mergeCell ref="L31:M31"/>
    <mergeCell ref="N31:O31"/>
    <mergeCell ref="P31:Q31"/>
    <mergeCell ref="L32:M32"/>
    <mergeCell ref="N32:O32"/>
    <mergeCell ref="P32:Q32"/>
    <mergeCell ref="B6:Q6"/>
    <mergeCell ref="D7:I7"/>
    <mergeCell ref="J7:K7"/>
    <mergeCell ref="B8:C8"/>
    <mergeCell ref="D8:I8"/>
    <mergeCell ref="J8:K8"/>
    <mergeCell ref="L7:Q7"/>
    <mergeCell ref="L8:Q8"/>
    <mergeCell ref="O37:Q37"/>
    <mergeCell ref="B37:E37"/>
    <mergeCell ref="F37:H37"/>
    <mergeCell ref="I37:K37"/>
    <mergeCell ref="L37:N37"/>
    <mergeCell ref="B36:Q36"/>
    <mergeCell ref="B35:I35"/>
    <mergeCell ref="J35:Q35"/>
    <mergeCell ref="B15:D15"/>
    <mergeCell ref="J15:L15"/>
    <mergeCell ref="B16:D16"/>
    <mergeCell ref="J16:L16"/>
    <mergeCell ref="M16:Q16"/>
    <mergeCell ref="E15:H15"/>
    <mergeCell ref="M15:P15"/>
    <mergeCell ref="E16:H16"/>
    <mergeCell ref="B13:D13"/>
    <mergeCell ref="J13:L13"/>
    <mergeCell ref="E13:I13"/>
    <mergeCell ref="M13:Q13"/>
    <mergeCell ref="B14:D14"/>
    <mergeCell ref="J14:L14"/>
    <mergeCell ref="E14:F14"/>
    <mergeCell ref="H14:I14"/>
    <mergeCell ref="L23:M23"/>
    <mergeCell ref="N23:O23"/>
    <mergeCell ref="J20:Q20"/>
    <mergeCell ref="B21:Q21"/>
    <mergeCell ref="B22:C22"/>
    <mergeCell ref="D22:E22"/>
    <mergeCell ref="F22:G22"/>
    <mergeCell ref="H22:I22"/>
    <mergeCell ref="J22:K22"/>
    <mergeCell ref="L22:M22"/>
    <mergeCell ref="N22:O22"/>
    <mergeCell ref="P22:Q22"/>
    <mergeCell ref="B23:C23"/>
    <mergeCell ref="D23:E23"/>
    <mergeCell ref="B31:C31"/>
    <mergeCell ref="D31:E31"/>
    <mergeCell ref="F31:G31"/>
    <mergeCell ref="H31:I31"/>
    <mergeCell ref="J31:K31"/>
    <mergeCell ref="P23:Q23"/>
    <mergeCell ref="B30:C30"/>
    <mergeCell ref="D30:E30"/>
    <mergeCell ref="F30:G30"/>
    <mergeCell ref="H30:I30"/>
    <mergeCell ref="J30:K30"/>
    <mergeCell ref="L30:M30"/>
    <mergeCell ref="N30:O30"/>
    <mergeCell ref="P30:Q30"/>
    <mergeCell ref="B28:C28"/>
    <mergeCell ref="D28:E28"/>
    <mergeCell ref="F28:G28"/>
    <mergeCell ref="H28:I28"/>
    <mergeCell ref="J28:K28"/>
    <mergeCell ref="L28:M28"/>
    <mergeCell ref="N28:O28"/>
    <mergeCell ref="F23:G23"/>
    <mergeCell ref="H23:I23"/>
    <mergeCell ref="J23:K23"/>
    <mergeCell ref="L45:N45"/>
    <mergeCell ref="O45:Q45"/>
    <mergeCell ref="B38:E38"/>
    <mergeCell ref="F38:H38"/>
    <mergeCell ref="I38:K38"/>
    <mergeCell ref="L38:N38"/>
    <mergeCell ref="O38:Q38"/>
    <mergeCell ref="B32:C32"/>
    <mergeCell ref="D32:E32"/>
    <mergeCell ref="F32:G32"/>
    <mergeCell ref="H32:I32"/>
    <mergeCell ref="J32:K32"/>
    <mergeCell ref="B39:E39"/>
    <mergeCell ref="F39:H39"/>
    <mergeCell ref="I39:K39"/>
    <mergeCell ref="L39:N39"/>
    <mergeCell ref="O39:Q39"/>
    <mergeCell ref="B44:E44"/>
    <mergeCell ref="F44:H44"/>
    <mergeCell ref="I44:K44"/>
    <mergeCell ref="L44:N44"/>
    <mergeCell ref="O44:Q44"/>
    <mergeCell ref="B43:E43"/>
    <mergeCell ref="F43:H43"/>
    <mergeCell ref="P28:Q28"/>
    <mergeCell ref="B29:C29"/>
    <mergeCell ref="D29:E29"/>
    <mergeCell ref="F29:G29"/>
    <mergeCell ref="H29:I29"/>
    <mergeCell ref="J29:K29"/>
    <mergeCell ref="L29:M29"/>
    <mergeCell ref="N29:O29"/>
    <mergeCell ref="P29:Q29"/>
    <mergeCell ref="L24:M24"/>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6:M26"/>
    <mergeCell ref="N26:O26"/>
    <mergeCell ref="P26:Q26"/>
    <mergeCell ref="B27:C27"/>
    <mergeCell ref="D27:E27"/>
    <mergeCell ref="F27:G27"/>
    <mergeCell ref="H27:I27"/>
    <mergeCell ref="J27:K27"/>
    <mergeCell ref="L27:M27"/>
    <mergeCell ref="N27:O27"/>
    <mergeCell ref="P27:Q27"/>
    <mergeCell ref="B26:C26"/>
    <mergeCell ref="D26:E26"/>
    <mergeCell ref="F26:G26"/>
    <mergeCell ref="H26:I26"/>
    <mergeCell ref="J26:K26"/>
    <mergeCell ref="B41:E41"/>
    <mergeCell ref="F41:H41"/>
    <mergeCell ref="I41:K41"/>
    <mergeCell ref="L41:N41"/>
    <mergeCell ref="O41:Q41"/>
    <mergeCell ref="B40:E40"/>
    <mergeCell ref="F40:H40"/>
    <mergeCell ref="I40:K40"/>
    <mergeCell ref="L40:N40"/>
    <mergeCell ref="O40:Q40"/>
    <mergeCell ref="B55:E55"/>
    <mergeCell ref="F55:I55"/>
    <mergeCell ref="J55:M55"/>
    <mergeCell ref="N55:Q55"/>
    <mergeCell ref="B56:D56"/>
    <mergeCell ref="F56:H56"/>
    <mergeCell ref="J56:L56"/>
    <mergeCell ref="B42:E42"/>
    <mergeCell ref="F42:H42"/>
    <mergeCell ref="I42:K42"/>
    <mergeCell ref="L42:N42"/>
    <mergeCell ref="O42:Q42"/>
    <mergeCell ref="B50:I50"/>
    <mergeCell ref="B46:E46"/>
    <mergeCell ref="F46:H46"/>
    <mergeCell ref="I46:K46"/>
    <mergeCell ref="L46:N46"/>
    <mergeCell ref="O46:Q46"/>
    <mergeCell ref="B45:E45"/>
    <mergeCell ref="F45:H45"/>
    <mergeCell ref="I45:K45"/>
    <mergeCell ref="I43:K43"/>
    <mergeCell ref="L43:N43"/>
    <mergeCell ref="O43:Q43"/>
    <mergeCell ref="B59:I59"/>
    <mergeCell ref="J59:Q59"/>
    <mergeCell ref="B60:I60"/>
    <mergeCell ref="J60:Q60"/>
    <mergeCell ref="B64:I64"/>
    <mergeCell ref="J64:Q64"/>
    <mergeCell ref="B57:I57"/>
    <mergeCell ref="J57:Q57"/>
    <mergeCell ref="B58:I58"/>
    <mergeCell ref="J58:Q58"/>
    <mergeCell ref="L66:M66"/>
    <mergeCell ref="N66:Q66"/>
    <mergeCell ref="B67:C67"/>
    <mergeCell ref="D67:E67"/>
    <mergeCell ref="F67:G67"/>
    <mergeCell ref="H67:I67"/>
    <mergeCell ref="J67:K67"/>
    <mergeCell ref="L67:M67"/>
    <mergeCell ref="N67:O67"/>
    <mergeCell ref="P67:Q67"/>
    <mergeCell ref="B66:C66"/>
    <mergeCell ref="D66:E66"/>
    <mergeCell ref="F66:G66"/>
    <mergeCell ref="H66:I66"/>
    <mergeCell ref="J66:K66"/>
    <mergeCell ref="B71:E71"/>
    <mergeCell ref="F71:I71"/>
    <mergeCell ref="J71:M71"/>
    <mergeCell ref="N71:Q71"/>
    <mergeCell ref="B72:E72"/>
    <mergeCell ref="F72:I72"/>
    <mergeCell ref="J72:M72"/>
    <mergeCell ref="N72:Q72"/>
    <mergeCell ref="B69:E69"/>
    <mergeCell ref="F69:I69"/>
    <mergeCell ref="J69:M69"/>
    <mergeCell ref="N69:Q69"/>
    <mergeCell ref="B70:E70"/>
    <mergeCell ref="F70:I70"/>
    <mergeCell ref="J70:M70"/>
    <mergeCell ref="N70:Q70"/>
    <mergeCell ref="B78:I78"/>
    <mergeCell ref="J78:Q78"/>
    <mergeCell ref="B79:I79"/>
    <mergeCell ref="J79:Q79"/>
    <mergeCell ref="F80:Q80"/>
    <mergeCell ref="B73:E73"/>
    <mergeCell ref="F73:I73"/>
    <mergeCell ref="J73:M73"/>
    <mergeCell ref="N73:Q73"/>
    <mergeCell ref="J74:M74"/>
    <mergeCell ref="B90:I91"/>
    <mergeCell ref="J90:Q91"/>
    <mergeCell ref="J89:Q89"/>
    <mergeCell ref="J88:K88"/>
    <mergeCell ref="L88:M88"/>
    <mergeCell ref="N88:O88"/>
    <mergeCell ref="P88:Q88"/>
    <mergeCell ref="B82:I82"/>
    <mergeCell ref="J82:Q82"/>
    <mergeCell ref="B84:I84"/>
    <mergeCell ref="J84:Q84"/>
    <mergeCell ref="B83:I83"/>
    <mergeCell ref="J83:Q83"/>
  </mergeCells>
  <phoneticPr fontId="1"/>
  <dataValidations count="5">
    <dataValidation type="textLength" errorStyle="warning" operator="equal" allowBlank="1" showErrorMessage="1" error="郵便番号の上３桁を半角数字でご入力ください" sqref="E14:F14">
      <formula1>3</formula1>
    </dataValidation>
    <dataValidation type="textLength" errorStyle="warning" operator="equal" allowBlank="1" showErrorMessage="1" error="郵便番号の下４桁を半角数字でご入力ください" sqref="H14:I14">
      <formula1>4</formula1>
    </dataValidation>
    <dataValidation type="whole" errorStyle="warning" operator="greaterThanOrEqual" allowBlank="1" showErrorMessage="1" error="おおよその従業員数を整数でご入力ください" sqref="M14:P14">
      <formula1>0</formula1>
    </dataValidation>
    <dataValidation type="decimal" operator="greaterThanOrEqual" allowBlank="1" showInputMessage="1" showErrorMessage="1" sqref="E15:H15 M15:P15 E16:H16 J56:L56 N56 B56:D56 F56:H56">
      <formula1>0</formula1>
    </dataValidation>
    <dataValidation operator="greaterThanOrEqual" allowBlank="1" showInputMessage="1" showErrorMessage="1" sqref="D23:E32 F38:H47"/>
  </dataValidations>
  <printOptions horizontalCentered="1" verticalCentered="1"/>
  <pageMargins left="0.23622047244094491" right="0.23622047244094491" top="0.35433070866141736" bottom="0.35433070866141736" header="0.31496062992125984" footer="0.31496062992125984"/>
  <pageSetup paperSize="9" scale="68" orientation="portrait" r:id="rId1"/>
  <rowBreaks count="1" manualBreakCount="1">
    <brk id="19" max="17" man="1"/>
  </rowBreaks>
  <colBreaks count="1" manualBreakCount="1">
    <brk id="1" max="9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142875</xdr:colOff>
                    <xdr:row>48</xdr:row>
                    <xdr:rowOff>0</xdr:rowOff>
                  </from>
                  <to>
                    <xdr:col>5</xdr:col>
                    <xdr:colOff>523875</xdr:colOff>
                    <xdr:row>49</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200025</xdr:colOff>
                    <xdr:row>47</xdr:row>
                    <xdr:rowOff>180975</xdr:rowOff>
                  </from>
                  <to>
                    <xdr:col>11</xdr:col>
                    <xdr:colOff>247650</xdr:colOff>
                    <xdr:row>49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11</xdr:col>
                    <xdr:colOff>352425</xdr:colOff>
                    <xdr:row>48</xdr:row>
                    <xdr:rowOff>9525</xdr:rowOff>
                  </from>
                  <to>
                    <xdr:col>18</xdr:col>
                    <xdr:colOff>0</xdr:colOff>
                    <xdr:row>49</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142875</xdr:colOff>
                    <xdr:row>49</xdr:row>
                    <xdr:rowOff>66675</xdr:rowOff>
                  </from>
                  <to>
                    <xdr:col>6</xdr:col>
                    <xdr:colOff>47625</xdr:colOff>
                    <xdr:row>50</xdr:row>
                    <xdr:rowOff>209550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209550</xdr:colOff>
                    <xdr:row>49</xdr:row>
                    <xdr:rowOff>66675</xdr:rowOff>
                  </from>
                  <to>
                    <xdr:col>8</xdr:col>
                    <xdr:colOff>419100</xdr:colOff>
                    <xdr:row>50</xdr:row>
                    <xdr:rowOff>200025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38100</xdr:colOff>
                    <xdr:row>81</xdr:row>
                    <xdr:rowOff>19050</xdr:rowOff>
                  </from>
                  <to>
                    <xdr:col>8</xdr:col>
                    <xdr:colOff>476250</xdr:colOff>
                    <xdr:row>81</xdr:row>
                    <xdr:rowOff>238125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9</xdr:col>
                    <xdr:colOff>76200</xdr:colOff>
                    <xdr:row>81</xdr:row>
                    <xdr:rowOff>19050</xdr:rowOff>
                  </from>
                  <to>
                    <xdr:col>16</xdr:col>
                    <xdr:colOff>514350</xdr:colOff>
                    <xdr:row>81</xdr:row>
                    <xdr:rowOff>238125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38100</xdr:colOff>
                    <xdr:row>82</xdr:row>
                    <xdr:rowOff>38100</xdr:rowOff>
                  </from>
                  <to>
                    <xdr:col>8</xdr:col>
                    <xdr:colOff>476250</xdr:colOff>
                    <xdr:row>83</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9</xdr:col>
                    <xdr:colOff>38100</xdr:colOff>
                    <xdr:row>82</xdr:row>
                    <xdr:rowOff>19050</xdr:rowOff>
                  </from>
                  <to>
                    <xdr:col>16</xdr:col>
                    <xdr:colOff>476250</xdr:colOff>
                    <xdr:row>82</xdr:row>
                    <xdr:rowOff>238125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38100</xdr:colOff>
                    <xdr:row>83</xdr:row>
                    <xdr:rowOff>19050</xdr:rowOff>
                  </from>
                  <to>
                    <xdr:col>8</xdr:col>
                    <xdr:colOff>476250</xdr:colOff>
                    <xdr:row>83</xdr:row>
                    <xdr:rowOff>238125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9</xdr:col>
                    <xdr:colOff>38100</xdr:colOff>
                    <xdr:row>83</xdr:row>
                    <xdr:rowOff>19050</xdr:rowOff>
                  </from>
                  <to>
                    <xdr:col>16</xdr:col>
                    <xdr:colOff>476250</xdr:colOff>
                    <xdr:row>83</xdr:row>
                    <xdr:rowOff>238125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xdr:col>
                    <xdr:colOff>38100</xdr:colOff>
                    <xdr:row>84</xdr:row>
                    <xdr:rowOff>19050</xdr:rowOff>
                  </from>
                  <to>
                    <xdr:col>8</xdr:col>
                    <xdr:colOff>476250</xdr:colOff>
                    <xdr:row>84</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7">
        <x14:dataValidation type="list" allowBlank="1" showInputMessage="1" showErrorMessage="1">
          <x14:formula1>
            <xm:f>選択肢!$C$4:$C$102</xm:f>
          </x14:formula1>
          <xm:sqref>M13:Q13</xm:sqref>
        </x14:dataValidation>
        <x14:dataValidation type="list" allowBlank="1" showInputMessage="1" showErrorMessage="1">
          <x14:formula1>
            <xm:f>選択肢!$A$4:$A$6</xm:f>
          </x14:formula1>
          <xm:sqref>E13:I13</xm:sqref>
        </x14:dataValidation>
        <x14:dataValidation type="list" allowBlank="1" showInputMessage="1" showErrorMessage="1">
          <x14:formula1>
            <xm:f>選択肢!$E$4:$E$8</xm:f>
          </x14:formula1>
          <xm:sqref>M16:Q16</xm:sqref>
        </x14:dataValidation>
        <x14:dataValidation type="list" allowBlank="1" showInputMessage="1" showErrorMessage="1">
          <x14:formula1>
            <xm:f>選択肢!$G$4:$G$7</xm:f>
          </x14:formula1>
          <xm:sqref>J20:Q20</xm:sqref>
        </x14:dataValidation>
        <x14:dataValidation type="list" allowBlank="1" showInputMessage="1" showErrorMessage="1">
          <x14:formula1>
            <xm:f>選択肢!$I$4:$I$11</xm:f>
          </x14:formula1>
          <xm:sqref>B23:C32 B38:E47</xm:sqref>
        </x14:dataValidation>
        <x14:dataValidation type="list" allowBlank="1" showInputMessage="1" showErrorMessage="1">
          <x14:formula1>
            <xm:f>選択肢!$K$4:$K$7</xm:f>
          </x14:formula1>
          <xm:sqref>H23:K32</xm:sqref>
        </x14:dataValidation>
        <x14:dataValidation type="list" allowBlank="1" showInputMessage="1" showErrorMessage="1">
          <x14:formula1>
            <xm:f>選択肢!$M$4:$M$8</xm:f>
          </x14:formula1>
          <xm:sqref>L23:Q32 I38:Q47</xm:sqref>
        </x14:dataValidation>
        <x14:dataValidation type="list" allowBlank="1" showInputMessage="1" showErrorMessage="1">
          <x14:formula1>
            <xm:f>選択肢!$O$4:$O$6</xm:f>
          </x14:formula1>
          <xm:sqref>J35:Q35</xm:sqref>
        </x14:dataValidation>
        <x14:dataValidation type="list" allowBlank="1" showInputMessage="1" showErrorMessage="1">
          <x14:formula1>
            <xm:f>選択肢!$Q$4:$Q$7</xm:f>
          </x14:formula1>
          <xm:sqref>J57:Q60</xm:sqref>
        </x14:dataValidation>
        <x14:dataValidation type="list" allowBlank="1" showInputMessage="1" showErrorMessage="1">
          <x14:formula1>
            <xm:f>選択肢!$S$4:$S$7</xm:f>
          </x14:formula1>
          <xm:sqref>J64:Q64</xm:sqref>
        </x14:dataValidation>
        <x14:dataValidation type="list" allowBlank="1" showInputMessage="1" showErrorMessage="1">
          <x14:formula1>
            <xm:f>選択肢!$U$4:$U$10</xm:f>
          </x14:formula1>
          <xm:sqref>B67:O67</xm:sqref>
        </x14:dataValidation>
        <x14:dataValidation type="list" allowBlank="1" showInputMessage="1" showErrorMessage="1">
          <x14:formula1>
            <xm:f>選択肢!$W$4:$W$6</xm:f>
          </x14:formula1>
          <xm:sqref>F70:Q70</xm:sqref>
        </x14:dataValidation>
        <x14:dataValidation type="list" allowBlank="1" showInputMessage="1" showErrorMessage="1">
          <x14:formula1>
            <xm:f>選択肢!$Y$4:$Y$8</xm:f>
          </x14:formula1>
          <xm:sqref>F71:Q73</xm:sqref>
        </x14:dataValidation>
        <x14:dataValidation type="list" allowBlank="1" showInputMessage="1" showErrorMessage="1">
          <x14:formula1>
            <xm:f>選択肢!$AA$4:$AA$6</xm:f>
          </x14:formula1>
          <xm:sqref>J78:Q78</xm:sqref>
        </x14:dataValidation>
        <x14:dataValidation type="list" allowBlank="1" showInputMessage="1" showErrorMessage="1">
          <x14:formula1>
            <xm:f>選択肢!$AC$4:$AC$5</xm:f>
          </x14:formula1>
          <xm:sqref>J79:Q79</xm:sqref>
        </x14:dataValidation>
        <x14:dataValidation type="list" allowBlank="1" showInputMessage="1" showErrorMessage="1">
          <x14:formula1>
            <xm:f>選択肢!$AE$4:$AE$8</xm:f>
          </x14:formula1>
          <xm:sqref>J89:Q89</xm:sqref>
        </x14:dataValidation>
        <x14:dataValidation type="list" allowBlank="1" showInputMessage="1" showErrorMessage="1">
          <x14:formula1>
            <xm:f>選択肢!$AG$4:$AG$6</xm:f>
          </x14:formula1>
          <xm:sqref>J90:Q91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60"/>
  <sheetViews>
    <sheetView showGridLines="0" view="pageBreakPreview" zoomScaleNormal="100" zoomScaleSheetLayoutView="100" workbookViewId="0">
      <selection activeCell="J5" sqref="J5"/>
    </sheetView>
  </sheetViews>
  <sheetFormatPr defaultRowHeight="18.75"/>
  <cols>
    <col min="1" max="1" width="15.375" customWidth="1"/>
    <col min="2" max="2" width="15.25" customWidth="1"/>
    <col min="3" max="3" width="18.75" customWidth="1"/>
    <col min="4" max="4" width="6.125" customWidth="1"/>
    <col min="5" max="5" width="11.125" customWidth="1"/>
    <col min="6" max="6" width="18.75" customWidth="1"/>
    <col min="7" max="7" width="14.375" customWidth="1"/>
    <col min="8" max="8" width="13.75" customWidth="1"/>
    <col min="257" max="257" width="15.375" customWidth="1"/>
    <col min="258" max="258" width="15.25" customWidth="1"/>
    <col min="259" max="259" width="10.5" customWidth="1"/>
    <col min="260" max="260" width="6.125" customWidth="1"/>
    <col min="261" max="261" width="18" customWidth="1"/>
    <col min="262" max="262" width="17.25" customWidth="1"/>
    <col min="513" max="513" width="15.375" customWidth="1"/>
    <col min="514" max="514" width="15.25" customWidth="1"/>
    <col min="515" max="515" width="10.5" customWidth="1"/>
    <col min="516" max="516" width="6.125" customWidth="1"/>
    <col min="517" max="517" width="18" customWidth="1"/>
    <col min="518" max="518" width="17.25" customWidth="1"/>
    <col min="769" max="769" width="15.375" customWidth="1"/>
    <col min="770" max="770" width="15.25" customWidth="1"/>
    <col min="771" max="771" width="10.5" customWidth="1"/>
    <col min="772" max="772" width="6.125" customWidth="1"/>
    <col min="773" max="773" width="18" customWidth="1"/>
    <col min="774" max="774" width="17.25" customWidth="1"/>
    <col min="1025" max="1025" width="15.375" customWidth="1"/>
    <col min="1026" max="1026" width="15.25" customWidth="1"/>
    <col min="1027" max="1027" width="10.5" customWidth="1"/>
    <col min="1028" max="1028" width="6.125" customWidth="1"/>
    <col min="1029" max="1029" width="18" customWidth="1"/>
    <col min="1030" max="1030" width="17.25" customWidth="1"/>
    <col min="1281" max="1281" width="15.375" customWidth="1"/>
    <col min="1282" max="1282" width="15.25" customWidth="1"/>
    <col min="1283" max="1283" width="10.5" customWidth="1"/>
    <col min="1284" max="1284" width="6.125" customWidth="1"/>
    <col min="1285" max="1285" width="18" customWidth="1"/>
    <col min="1286" max="1286" width="17.25" customWidth="1"/>
    <col min="1537" max="1537" width="15.375" customWidth="1"/>
    <col min="1538" max="1538" width="15.25" customWidth="1"/>
    <col min="1539" max="1539" width="10.5" customWidth="1"/>
    <col min="1540" max="1540" width="6.125" customWidth="1"/>
    <col min="1541" max="1541" width="18" customWidth="1"/>
    <col min="1542" max="1542" width="17.25" customWidth="1"/>
    <col min="1793" max="1793" width="15.375" customWidth="1"/>
    <col min="1794" max="1794" width="15.25" customWidth="1"/>
    <col min="1795" max="1795" width="10.5" customWidth="1"/>
    <col min="1796" max="1796" width="6.125" customWidth="1"/>
    <col min="1797" max="1797" width="18" customWidth="1"/>
    <col min="1798" max="1798" width="17.25" customWidth="1"/>
    <col min="2049" max="2049" width="15.375" customWidth="1"/>
    <col min="2050" max="2050" width="15.25" customWidth="1"/>
    <col min="2051" max="2051" width="10.5" customWidth="1"/>
    <col min="2052" max="2052" width="6.125" customWidth="1"/>
    <col min="2053" max="2053" width="18" customWidth="1"/>
    <col min="2054" max="2054" width="17.25" customWidth="1"/>
    <col min="2305" max="2305" width="15.375" customWidth="1"/>
    <col min="2306" max="2306" width="15.25" customWidth="1"/>
    <col min="2307" max="2307" width="10.5" customWidth="1"/>
    <col min="2308" max="2308" width="6.125" customWidth="1"/>
    <col min="2309" max="2309" width="18" customWidth="1"/>
    <col min="2310" max="2310" width="17.25" customWidth="1"/>
    <col min="2561" max="2561" width="15.375" customWidth="1"/>
    <col min="2562" max="2562" width="15.25" customWidth="1"/>
    <col min="2563" max="2563" width="10.5" customWidth="1"/>
    <col min="2564" max="2564" width="6.125" customWidth="1"/>
    <col min="2565" max="2565" width="18" customWidth="1"/>
    <col min="2566" max="2566" width="17.25" customWidth="1"/>
    <col min="2817" max="2817" width="15.375" customWidth="1"/>
    <col min="2818" max="2818" width="15.25" customWidth="1"/>
    <col min="2819" max="2819" width="10.5" customWidth="1"/>
    <col min="2820" max="2820" width="6.125" customWidth="1"/>
    <col min="2821" max="2821" width="18" customWidth="1"/>
    <col min="2822" max="2822" width="17.25" customWidth="1"/>
    <col min="3073" max="3073" width="15.375" customWidth="1"/>
    <col min="3074" max="3074" width="15.25" customWidth="1"/>
    <col min="3075" max="3075" width="10.5" customWidth="1"/>
    <col min="3076" max="3076" width="6.125" customWidth="1"/>
    <col min="3077" max="3077" width="18" customWidth="1"/>
    <col min="3078" max="3078" width="17.25" customWidth="1"/>
    <col min="3329" max="3329" width="15.375" customWidth="1"/>
    <col min="3330" max="3330" width="15.25" customWidth="1"/>
    <col min="3331" max="3331" width="10.5" customWidth="1"/>
    <col min="3332" max="3332" width="6.125" customWidth="1"/>
    <col min="3333" max="3333" width="18" customWidth="1"/>
    <col min="3334" max="3334" width="17.25" customWidth="1"/>
    <col min="3585" max="3585" width="15.375" customWidth="1"/>
    <col min="3586" max="3586" width="15.25" customWidth="1"/>
    <col min="3587" max="3587" width="10.5" customWidth="1"/>
    <col min="3588" max="3588" width="6.125" customWidth="1"/>
    <col min="3589" max="3589" width="18" customWidth="1"/>
    <col min="3590" max="3590" width="17.25" customWidth="1"/>
    <col min="3841" max="3841" width="15.375" customWidth="1"/>
    <col min="3842" max="3842" width="15.25" customWidth="1"/>
    <col min="3843" max="3843" width="10.5" customWidth="1"/>
    <col min="3844" max="3844" width="6.125" customWidth="1"/>
    <col min="3845" max="3845" width="18" customWidth="1"/>
    <col min="3846" max="3846" width="17.25" customWidth="1"/>
    <col min="4097" max="4097" width="15.375" customWidth="1"/>
    <col min="4098" max="4098" width="15.25" customWidth="1"/>
    <col min="4099" max="4099" width="10.5" customWidth="1"/>
    <col min="4100" max="4100" width="6.125" customWidth="1"/>
    <col min="4101" max="4101" width="18" customWidth="1"/>
    <col min="4102" max="4102" width="17.25" customWidth="1"/>
    <col min="4353" max="4353" width="15.375" customWidth="1"/>
    <col min="4354" max="4354" width="15.25" customWidth="1"/>
    <col min="4355" max="4355" width="10.5" customWidth="1"/>
    <col min="4356" max="4356" width="6.125" customWidth="1"/>
    <col min="4357" max="4357" width="18" customWidth="1"/>
    <col min="4358" max="4358" width="17.25" customWidth="1"/>
    <col min="4609" max="4609" width="15.375" customWidth="1"/>
    <col min="4610" max="4610" width="15.25" customWidth="1"/>
    <col min="4611" max="4611" width="10.5" customWidth="1"/>
    <col min="4612" max="4612" width="6.125" customWidth="1"/>
    <col min="4613" max="4613" width="18" customWidth="1"/>
    <col min="4614" max="4614" width="17.25" customWidth="1"/>
    <col min="4865" max="4865" width="15.375" customWidth="1"/>
    <col min="4866" max="4866" width="15.25" customWidth="1"/>
    <col min="4867" max="4867" width="10.5" customWidth="1"/>
    <col min="4868" max="4868" width="6.125" customWidth="1"/>
    <col min="4869" max="4869" width="18" customWidth="1"/>
    <col min="4870" max="4870" width="17.25" customWidth="1"/>
    <col min="5121" max="5121" width="15.375" customWidth="1"/>
    <col min="5122" max="5122" width="15.25" customWidth="1"/>
    <col min="5123" max="5123" width="10.5" customWidth="1"/>
    <col min="5124" max="5124" width="6.125" customWidth="1"/>
    <col min="5125" max="5125" width="18" customWidth="1"/>
    <col min="5126" max="5126" width="17.25" customWidth="1"/>
    <col min="5377" max="5377" width="15.375" customWidth="1"/>
    <col min="5378" max="5378" width="15.25" customWidth="1"/>
    <col min="5379" max="5379" width="10.5" customWidth="1"/>
    <col min="5380" max="5380" width="6.125" customWidth="1"/>
    <col min="5381" max="5381" width="18" customWidth="1"/>
    <col min="5382" max="5382" width="17.25" customWidth="1"/>
    <col min="5633" max="5633" width="15.375" customWidth="1"/>
    <col min="5634" max="5634" width="15.25" customWidth="1"/>
    <col min="5635" max="5635" width="10.5" customWidth="1"/>
    <col min="5636" max="5636" width="6.125" customWidth="1"/>
    <col min="5637" max="5637" width="18" customWidth="1"/>
    <col min="5638" max="5638" width="17.25" customWidth="1"/>
    <col min="5889" max="5889" width="15.375" customWidth="1"/>
    <col min="5890" max="5890" width="15.25" customWidth="1"/>
    <col min="5891" max="5891" width="10.5" customWidth="1"/>
    <col min="5892" max="5892" width="6.125" customWidth="1"/>
    <col min="5893" max="5893" width="18" customWidth="1"/>
    <col min="5894" max="5894" width="17.25" customWidth="1"/>
    <col min="6145" max="6145" width="15.375" customWidth="1"/>
    <col min="6146" max="6146" width="15.25" customWidth="1"/>
    <col min="6147" max="6147" width="10.5" customWidth="1"/>
    <col min="6148" max="6148" width="6.125" customWidth="1"/>
    <col min="6149" max="6149" width="18" customWidth="1"/>
    <col min="6150" max="6150" width="17.25" customWidth="1"/>
    <col min="6401" max="6401" width="15.375" customWidth="1"/>
    <col min="6402" max="6402" width="15.25" customWidth="1"/>
    <col min="6403" max="6403" width="10.5" customWidth="1"/>
    <col min="6404" max="6404" width="6.125" customWidth="1"/>
    <col min="6405" max="6405" width="18" customWidth="1"/>
    <col min="6406" max="6406" width="17.25" customWidth="1"/>
    <col min="6657" max="6657" width="15.375" customWidth="1"/>
    <col min="6658" max="6658" width="15.25" customWidth="1"/>
    <col min="6659" max="6659" width="10.5" customWidth="1"/>
    <col min="6660" max="6660" width="6.125" customWidth="1"/>
    <col min="6661" max="6661" width="18" customWidth="1"/>
    <col min="6662" max="6662" width="17.25" customWidth="1"/>
    <col min="6913" max="6913" width="15.375" customWidth="1"/>
    <col min="6914" max="6914" width="15.25" customWidth="1"/>
    <col min="6915" max="6915" width="10.5" customWidth="1"/>
    <col min="6916" max="6916" width="6.125" customWidth="1"/>
    <col min="6917" max="6917" width="18" customWidth="1"/>
    <col min="6918" max="6918" width="17.25" customWidth="1"/>
    <col min="7169" max="7169" width="15.375" customWidth="1"/>
    <col min="7170" max="7170" width="15.25" customWidth="1"/>
    <col min="7171" max="7171" width="10.5" customWidth="1"/>
    <col min="7172" max="7172" width="6.125" customWidth="1"/>
    <col min="7173" max="7173" width="18" customWidth="1"/>
    <col min="7174" max="7174" width="17.25" customWidth="1"/>
    <col min="7425" max="7425" width="15.375" customWidth="1"/>
    <col min="7426" max="7426" width="15.25" customWidth="1"/>
    <col min="7427" max="7427" width="10.5" customWidth="1"/>
    <col min="7428" max="7428" width="6.125" customWidth="1"/>
    <col min="7429" max="7429" width="18" customWidth="1"/>
    <col min="7430" max="7430" width="17.25" customWidth="1"/>
    <col min="7681" max="7681" width="15.375" customWidth="1"/>
    <col min="7682" max="7682" width="15.25" customWidth="1"/>
    <col min="7683" max="7683" width="10.5" customWidth="1"/>
    <col min="7684" max="7684" width="6.125" customWidth="1"/>
    <col min="7685" max="7685" width="18" customWidth="1"/>
    <col min="7686" max="7686" width="17.25" customWidth="1"/>
    <col min="7937" max="7937" width="15.375" customWidth="1"/>
    <col min="7938" max="7938" width="15.25" customWidth="1"/>
    <col min="7939" max="7939" width="10.5" customWidth="1"/>
    <col min="7940" max="7940" width="6.125" customWidth="1"/>
    <col min="7941" max="7941" width="18" customWidth="1"/>
    <col min="7942" max="7942" width="17.25" customWidth="1"/>
    <col min="8193" max="8193" width="15.375" customWidth="1"/>
    <col min="8194" max="8194" width="15.25" customWidth="1"/>
    <col min="8195" max="8195" width="10.5" customWidth="1"/>
    <col min="8196" max="8196" width="6.125" customWidth="1"/>
    <col min="8197" max="8197" width="18" customWidth="1"/>
    <col min="8198" max="8198" width="17.25" customWidth="1"/>
    <col min="8449" max="8449" width="15.375" customWidth="1"/>
    <col min="8450" max="8450" width="15.25" customWidth="1"/>
    <col min="8451" max="8451" width="10.5" customWidth="1"/>
    <col min="8452" max="8452" width="6.125" customWidth="1"/>
    <col min="8453" max="8453" width="18" customWidth="1"/>
    <col min="8454" max="8454" width="17.25" customWidth="1"/>
    <col min="8705" max="8705" width="15.375" customWidth="1"/>
    <col min="8706" max="8706" width="15.25" customWidth="1"/>
    <col min="8707" max="8707" width="10.5" customWidth="1"/>
    <col min="8708" max="8708" width="6.125" customWidth="1"/>
    <col min="8709" max="8709" width="18" customWidth="1"/>
    <col min="8710" max="8710" width="17.25" customWidth="1"/>
    <col min="8961" max="8961" width="15.375" customWidth="1"/>
    <col min="8962" max="8962" width="15.25" customWidth="1"/>
    <col min="8963" max="8963" width="10.5" customWidth="1"/>
    <col min="8964" max="8964" width="6.125" customWidth="1"/>
    <col min="8965" max="8965" width="18" customWidth="1"/>
    <col min="8966" max="8966" width="17.25" customWidth="1"/>
    <col min="9217" max="9217" width="15.375" customWidth="1"/>
    <col min="9218" max="9218" width="15.25" customWidth="1"/>
    <col min="9219" max="9219" width="10.5" customWidth="1"/>
    <col min="9220" max="9220" width="6.125" customWidth="1"/>
    <col min="9221" max="9221" width="18" customWidth="1"/>
    <col min="9222" max="9222" width="17.25" customWidth="1"/>
    <col min="9473" max="9473" width="15.375" customWidth="1"/>
    <col min="9474" max="9474" width="15.25" customWidth="1"/>
    <col min="9475" max="9475" width="10.5" customWidth="1"/>
    <col min="9476" max="9476" width="6.125" customWidth="1"/>
    <col min="9477" max="9477" width="18" customWidth="1"/>
    <col min="9478" max="9478" width="17.25" customWidth="1"/>
    <col min="9729" max="9729" width="15.375" customWidth="1"/>
    <col min="9730" max="9730" width="15.25" customWidth="1"/>
    <col min="9731" max="9731" width="10.5" customWidth="1"/>
    <col min="9732" max="9732" width="6.125" customWidth="1"/>
    <col min="9733" max="9733" width="18" customWidth="1"/>
    <col min="9734" max="9734" width="17.25" customWidth="1"/>
    <col min="9985" max="9985" width="15.375" customWidth="1"/>
    <col min="9986" max="9986" width="15.25" customWidth="1"/>
    <col min="9987" max="9987" width="10.5" customWidth="1"/>
    <col min="9988" max="9988" width="6.125" customWidth="1"/>
    <col min="9989" max="9989" width="18" customWidth="1"/>
    <col min="9990" max="9990" width="17.25" customWidth="1"/>
    <col min="10241" max="10241" width="15.375" customWidth="1"/>
    <col min="10242" max="10242" width="15.25" customWidth="1"/>
    <col min="10243" max="10243" width="10.5" customWidth="1"/>
    <col min="10244" max="10244" width="6.125" customWidth="1"/>
    <col min="10245" max="10245" width="18" customWidth="1"/>
    <col min="10246" max="10246" width="17.25" customWidth="1"/>
    <col min="10497" max="10497" width="15.375" customWidth="1"/>
    <col min="10498" max="10498" width="15.25" customWidth="1"/>
    <col min="10499" max="10499" width="10.5" customWidth="1"/>
    <col min="10500" max="10500" width="6.125" customWidth="1"/>
    <col min="10501" max="10501" width="18" customWidth="1"/>
    <col min="10502" max="10502" width="17.25" customWidth="1"/>
    <col min="10753" max="10753" width="15.375" customWidth="1"/>
    <col min="10754" max="10754" width="15.25" customWidth="1"/>
    <col min="10755" max="10755" width="10.5" customWidth="1"/>
    <col min="10756" max="10756" width="6.125" customWidth="1"/>
    <col min="10757" max="10757" width="18" customWidth="1"/>
    <col min="10758" max="10758" width="17.25" customWidth="1"/>
    <col min="11009" max="11009" width="15.375" customWidth="1"/>
    <col min="11010" max="11010" width="15.25" customWidth="1"/>
    <col min="11011" max="11011" width="10.5" customWidth="1"/>
    <col min="11012" max="11012" width="6.125" customWidth="1"/>
    <col min="11013" max="11013" width="18" customWidth="1"/>
    <col min="11014" max="11014" width="17.25" customWidth="1"/>
    <col min="11265" max="11265" width="15.375" customWidth="1"/>
    <col min="11266" max="11266" width="15.25" customWidth="1"/>
    <col min="11267" max="11267" width="10.5" customWidth="1"/>
    <col min="11268" max="11268" width="6.125" customWidth="1"/>
    <col min="11269" max="11269" width="18" customWidth="1"/>
    <col min="11270" max="11270" width="17.25" customWidth="1"/>
    <col min="11521" max="11521" width="15.375" customWidth="1"/>
    <col min="11522" max="11522" width="15.25" customWidth="1"/>
    <col min="11523" max="11523" width="10.5" customWidth="1"/>
    <col min="11524" max="11524" width="6.125" customWidth="1"/>
    <col min="11525" max="11525" width="18" customWidth="1"/>
    <col min="11526" max="11526" width="17.25" customWidth="1"/>
    <col min="11777" max="11777" width="15.375" customWidth="1"/>
    <col min="11778" max="11778" width="15.25" customWidth="1"/>
    <col min="11779" max="11779" width="10.5" customWidth="1"/>
    <col min="11780" max="11780" width="6.125" customWidth="1"/>
    <col min="11781" max="11781" width="18" customWidth="1"/>
    <col min="11782" max="11782" width="17.25" customWidth="1"/>
    <col min="12033" max="12033" width="15.375" customWidth="1"/>
    <col min="12034" max="12034" width="15.25" customWidth="1"/>
    <col min="12035" max="12035" width="10.5" customWidth="1"/>
    <col min="12036" max="12036" width="6.125" customWidth="1"/>
    <col min="12037" max="12037" width="18" customWidth="1"/>
    <col min="12038" max="12038" width="17.25" customWidth="1"/>
    <col min="12289" max="12289" width="15.375" customWidth="1"/>
    <col min="12290" max="12290" width="15.25" customWidth="1"/>
    <col min="12291" max="12291" width="10.5" customWidth="1"/>
    <col min="12292" max="12292" width="6.125" customWidth="1"/>
    <col min="12293" max="12293" width="18" customWidth="1"/>
    <col min="12294" max="12294" width="17.25" customWidth="1"/>
    <col min="12545" max="12545" width="15.375" customWidth="1"/>
    <col min="12546" max="12546" width="15.25" customWidth="1"/>
    <col min="12547" max="12547" width="10.5" customWidth="1"/>
    <col min="12548" max="12548" width="6.125" customWidth="1"/>
    <col min="12549" max="12549" width="18" customWidth="1"/>
    <col min="12550" max="12550" width="17.25" customWidth="1"/>
    <col min="12801" max="12801" width="15.375" customWidth="1"/>
    <col min="12802" max="12802" width="15.25" customWidth="1"/>
    <col min="12803" max="12803" width="10.5" customWidth="1"/>
    <col min="12804" max="12804" width="6.125" customWidth="1"/>
    <col min="12805" max="12805" width="18" customWidth="1"/>
    <col min="12806" max="12806" width="17.25" customWidth="1"/>
    <col min="13057" max="13057" width="15.375" customWidth="1"/>
    <col min="13058" max="13058" width="15.25" customWidth="1"/>
    <col min="13059" max="13059" width="10.5" customWidth="1"/>
    <col min="13060" max="13060" width="6.125" customWidth="1"/>
    <col min="13061" max="13061" width="18" customWidth="1"/>
    <col min="13062" max="13062" width="17.25" customWidth="1"/>
    <col min="13313" max="13313" width="15.375" customWidth="1"/>
    <col min="13314" max="13314" width="15.25" customWidth="1"/>
    <col min="13315" max="13315" width="10.5" customWidth="1"/>
    <col min="13316" max="13316" width="6.125" customWidth="1"/>
    <col min="13317" max="13317" width="18" customWidth="1"/>
    <col min="13318" max="13318" width="17.25" customWidth="1"/>
    <col min="13569" max="13569" width="15.375" customWidth="1"/>
    <col min="13570" max="13570" width="15.25" customWidth="1"/>
    <col min="13571" max="13571" width="10.5" customWidth="1"/>
    <col min="13572" max="13572" width="6.125" customWidth="1"/>
    <col min="13573" max="13573" width="18" customWidth="1"/>
    <col min="13574" max="13574" width="17.25" customWidth="1"/>
    <col min="13825" max="13825" width="15.375" customWidth="1"/>
    <col min="13826" max="13826" width="15.25" customWidth="1"/>
    <col min="13827" max="13827" width="10.5" customWidth="1"/>
    <col min="13828" max="13828" width="6.125" customWidth="1"/>
    <col min="13829" max="13829" width="18" customWidth="1"/>
    <col min="13830" max="13830" width="17.25" customWidth="1"/>
    <col min="14081" max="14081" width="15.375" customWidth="1"/>
    <col min="14082" max="14082" width="15.25" customWidth="1"/>
    <col min="14083" max="14083" width="10.5" customWidth="1"/>
    <col min="14084" max="14084" width="6.125" customWidth="1"/>
    <col min="14085" max="14085" width="18" customWidth="1"/>
    <col min="14086" max="14086" width="17.25" customWidth="1"/>
    <col min="14337" max="14337" width="15.375" customWidth="1"/>
    <col min="14338" max="14338" width="15.25" customWidth="1"/>
    <col min="14339" max="14339" width="10.5" customWidth="1"/>
    <col min="14340" max="14340" width="6.125" customWidth="1"/>
    <col min="14341" max="14341" width="18" customWidth="1"/>
    <col min="14342" max="14342" width="17.25" customWidth="1"/>
    <col min="14593" max="14593" width="15.375" customWidth="1"/>
    <col min="14594" max="14594" width="15.25" customWidth="1"/>
    <col min="14595" max="14595" width="10.5" customWidth="1"/>
    <col min="14596" max="14596" width="6.125" customWidth="1"/>
    <col min="14597" max="14597" width="18" customWidth="1"/>
    <col min="14598" max="14598" width="17.25" customWidth="1"/>
    <col min="14849" max="14849" width="15.375" customWidth="1"/>
    <col min="14850" max="14850" width="15.25" customWidth="1"/>
    <col min="14851" max="14851" width="10.5" customWidth="1"/>
    <col min="14852" max="14852" width="6.125" customWidth="1"/>
    <col min="14853" max="14853" width="18" customWidth="1"/>
    <col min="14854" max="14854" width="17.25" customWidth="1"/>
    <col min="15105" max="15105" width="15.375" customWidth="1"/>
    <col min="15106" max="15106" width="15.25" customWidth="1"/>
    <col min="15107" max="15107" width="10.5" customWidth="1"/>
    <col min="15108" max="15108" width="6.125" customWidth="1"/>
    <col min="15109" max="15109" width="18" customWidth="1"/>
    <col min="15110" max="15110" width="17.25" customWidth="1"/>
    <col min="15361" max="15361" width="15.375" customWidth="1"/>
    <col min="15362" max="15362" width="15.25" customWidth="1"/>
    <col min="15363" max="15363" width="10.5" customWidth="1"/>
    <col min="15364" max="15364" width="6.125" customWidth="1"/>
    <col min="15365" max="15365" width="18" customWidth="1"/>
    <col min="15366" max="15366" width="17.25" customWidth="1"/>
    <col min="15617" max="15617" width="15.375" customWidth="1"/>
    <col min="15618" max="15618" width="15.25" customWidth="1"/>
    <col min="15619" max="15619" width="10.5" customWidth="1"/>
    <col min="15620" max="15620" width="6.125" customWidth="1"/>
    <col min="15621" max="15621" width="18" customWidth="1"/>
    <col min="15622" max="15622" width="17.25" customWidth="1"/>
    <col min="15873" max="15873" width="15.375" customWidth="1"/>
    <col min="15874" max="15874" width="15.25" customWidth="1"/>
    <col min="15875" max="15875" width="10.5" customWidth="1"/>
    <col min="15876" max="15876" width="6.125" customWidth="1"/>
    <col min="15877" max="15877" width="18" customWidth="1"/>
    <col min="15878" max="15878" width="17.25" customWidth="1"/>
    <col min="16129" max="16129" width="15.375" customWidth="1"/>
    <col min="16130" max="16130" width="15.25" customWidth="1"/>
    <col min="16131" max="16131" width="10.5" customWidth="1"/>
    <col min="16132" max="16132" width="6.125" customWidth="1"/>
    <col min="16133" max="16133" width="18" customWidth="1"/>
    <col min="16134" max="16134" width="17.25" customWidth="1"/>
  </cols>
  <sheetData>
    <row r="1" spans="1:10">
      <c r="A1" s="16" t="s">
        <v>409</v>
      </c>
      <c r="B1" s="16"/>
      <c r="C1" s="16"/>
      <c r="D1" s="16"/>
      <c r="E1" s="16"/>
      <c r="F1" s="16"/>
    </row>
    <row r="2" spans="1:10" ht="12.75" customHeight="1">
      <c r="A2" s="16" t="s">
        <v>411</v>
      </c>
      <c r="B2" s="16"/>
      <c r="C2" s="16"/>
      <c r="D2" s="16"/>
      <c r="E2" s="16"/>
      <c r="F2" s="16"/>
    </row>
    <row r="3" spans="1:10" ht="6.75" customHeight="1">
      <c r="B3" s="16"/>
      <c r="C3" s="16"/>
      <c r="D3" s="16"/>
      <c r="E3" s="16"/>
      <c r="F3" s="16"/>
    </row>
    <row r="4" spans="1:10" ht="21" customHeight="1" thickBot="1">
      <c r="A4" s="16" t="str">
        <f xml:space="preserve"> [1]排出抑制措置結果報告書!B22&amp;"  年度におけるエネルギー起源二酸化炭素排出量"</f>
        <v>2019  年度におけるエネルギー起源二酸化炭素排出量</v>
      </c>
      <c r="B4" s="16"/>
      <c r="C4" s="16"/>
      <c r="D4" s="16"/>
      <c r="E4" s="16"/>
      <c r="F4" s="16"/>
    </row>
    <row r="5" spans="1:10" ht="66.75" customHeight="1">
      <c r="A5" s="17" t="s">
        <v>347</v>
      </c>
      <c r="B5" s="18" t="s">
        <v>348</v>
      </c>
      <c r="C5" s="18" t="s">
        <v>349</v>
      </c>
      <c r="D5" s="18" t="s">
        <v>350</v>
      </c>
      <c r="E5" s="18" t="s">
        <v>377</v>
      </c>
      <c r="F5" s="58" t="s">
        <v>378</v>
      </c>
      <c r="G5" s="63" t="s">
        <v>361</v>
      </c>
      <c r="H5" s="19" t="s">
        <v>379</v>
      </c>
    </row>
    <row r="6" spans="1:10" ht="17.25" customHeight="1">
      <c r="A6" s="110" t="s">
        <v>380</v>
      </c>
      <c r="B6" s="20" t="s">
        <v>351</v>
      </c>
      <c r="C6" s="21"/>
      <c r="D6" s="22" t="s">
        <v>381</v>
      </c>
      <c r="E6" s="23">
        <v>2.4900000000000002</v>
      </c>
      <c r="F6" s="59" t="str">
        <f>IF(C6="","",C6*E6)</f>
        <v/>
      </c>
      <c r="G6" s="60">
        <v>0.94699999999999995</v>
      </c>
      <c r="H6" s="64">
        <f>C6*G6/1000</f>
        <v>0</v>
      </c>
    </row>
    <row r="7" spans="1:10" ht="17.25" customHeight="1">
      <c r="A7" s="111"/>
      <c r="B7" s="20" t="s">
        <v>352</v>
      </c>
      <c r="C7" s="21"/>
      <c r="D7" s="22" t="s">
        <v>381</v>
      </c>
      <c r="E7" s="23">
        <v>2.71</v>
      </c>
      <c r="F7" s="59" t="str">
        <f t="shared" ref="F7:F18" si="0">IF(C7="","",C7*E7)</f>
        <v/>
      </c>
      <c r="G7" s="61">
        <v>1.00878</v>
      </c>
      <c r="H7" s="64">
        <f t="shared" ref="H7:H18" si="1">C7*G7/1000</f>
        <v>0</v>
      </c>
    </row>
    <row r="8" spans="1:10" ht="17.25" customHeight="1">
      <c r="A8" s="111"/>
      <c r="B8" s="20" t="s">
        <v>382</v>
      </c>
      <c r="C8" s="21"/>
      <c r="D8" s="22" t="s">
        <v>383</v>
      </c>
      <c r="E8" s="23">
        <v>3</v>
      </c>
      <c r="F8" s="59" t="str">
        <f t="shared" si="0"/>
        <v/>
      </c>
      <c r="G8" s="61">
        <v>1.0810200000000001</v>
      </c>
      <c r="H8" s="64">
        <f t="shared" si="1"/>
        <v>0</v>
      </c>
    </row>
    <row r="9" spans="1:10" ht="17.25" customHeight="1">
      <c r="A9" s="111"/>
      <c r="B9" s="20" t="s">
        <v>384</v>
      </c>
      <c r="C9" s="21"/>
      <c r="D9" s="22" t="s">
        <v>383</v>
      </c>
      <c r="E9" s="23">
        <v>3</v>
      </c>
      <c r="F9" s="59" t="str">
        <f t="shared" si="0"/>
        <v/>
      </c>
      <c r="G9" s="61">
        <v>1.0810200000000001</v>
      </c>
      <c r="H9" s="64">
        <f t="shared" si="1"/>
        <v>0</v>
      </c>
    </row>
    <row r="10" spans="1:10" ht="17.25" customHeight="1">
      <c r="A10" s="111"/>
      <c r="B10" s="20" t="s">
        <v>355</v>
      </c>
      <c r="C10" s="21"/>
      <c r="D10" s="22" t="s">
        <v>385</v>
      </c>
      <c r="E10" s="23">
        <v>2.25</v>
      </c>
      <c r="F10" s="59" t="str">
        <f t="shared" si="0"/>
        <v/>
      </c>
      <c r="G10" s="61">
        <v>1.161</v>
      </c>
      <c r="H10" s="64">
        <f t="shared" si="1"/>
        <v>0</v>
      </c>
    </row>
    <row r="11" spans="1:10" ht="17.25" customHeight="1">
      <c r="A11" s="111"/>
      <c r="B11" s="20" t="s">
        <v>353</v>
      </c>
      <c r="C11" s="21"/>
      <c r="D11" s="22" t="s">
        <v>386</v>
      </c>
      <c r="E11" s="23">
        <v>3</v>
      </c>
      <c r="F11" s="59" t="str">
        <f t="shared" si="0"/>
        <v/>
      </c>
      <c r="G11" s="61">
        <v>1.31064</v>
      </c>
      <c r="H11" s="64">
        <f t="shared" si="1"/>
        <v>0</v>
      </c>
    </row>
    <row r="12" spans="1:10" ht="17.25" customHeight="1">
      <c r="A12" s="111"/>
      <c r="B12" s="20" t="s">
        <v>354</v>
      </c>
      <c r="C12" s="21"/>
      <c r="D12" s="22" t="s">
        <v>386</v>
      </c>
      <c r="E12" s="23">
        <v>2.7</v>
      </c>
      <c r="F12" s="59" t="str">
        <f t="shared" si="0"/>
        <v/>
      </c>
      <c r="G12" s="61">
        <v>1.4086799999999999</v>
      </c>
      <c r="H12" s="64">
        <f t="shared" si="1"/>
        <v>0</v>
      </c>
    </row>
    <row r="13" spans="1:10" ht="17.25" customHeight="1">
      <c r="A13" s="111"/>
      <c r="B13" s="20" t="s">
        <v>387</v>
      </c>
      <c r="C13" s="21"/>
      <c r="D13" s="22" t="s">
        <v>383</v>
      </c>
      <c r="E13" s="23">
        <v>2.3199999999999998</v>
      </c>
      <c r="F13" s="59" t="str">
        <f>IF(C13="","",C13*E13)</f>
        <v/>
      </c>
      <c r="G13" s="62">
        <v>0.89268000000000003</v>
      </c>
      <c r="H13" s="64">
        <f t="shared" si="1"/>
        <v>0</v>
      </c>
    </row>
    <row r="14" spans="1:10" ht="17.25" customHeight="1">
      <c r="A14" s="111"/>
      <c r="B14" s="20" t="s">
        <v>388</v>
      </c>
      <c r="C14" s="21"/>
      <c r="D14" s="22" t="s">
        <v>389</v>
      </c>
      <c r="E14" s="23">
        <v>2.59</v>
      </c>
      <c r="F14" s="59" t="str">
        <f>IF(C14="","",C14*E14)</f>
        <v/>
      </c>
      <c r="G14" s="62">
        <v>0.97265999999999997</v>
      </c>
      <c r="H14" s="64">
        <f t="shared" si="1"/>
        <v>0</v>
      </c>
    </row>
    <row r="15" spans="1:10" ht="17.25" customHeight="1">
      <c r="A15" s="111"/>
      <c r="B15" s="24"/>
      <c r="C15" s="25"/>
      <c r="D15" s="75" t="str">
        <f>IFERROR(VLOOKUP(B15,$A$43:$F$58,2,FALSE),"")</f>
        <v/>
      </c>
      <c r="E15" s="76" t="str">
        <f>IFERROR(VLOOKUP(B15,$A$43:$F$58,5,FALSE),"")</f>
        <v/>
      </c>
      <c r="F15" s="77" t="str">
        <f t="shared" si="0"/>
        <v/>
      </c>
      <c r="G15" s="78" t="str">
        <f>IFERROR(VLOOKUP(B15,$A$43:$F$58,6,FALSE),"0")</f>
        <v>0</v>
      </c>
      <c r="H15" s="64">
        <f>C15*G15/1000</f>
        <v>0</v>
      </c>
    </row>
    <row r="16" spans="1:10" ht="17.25" customHeight="1">
      <c r="A16" s="112"/>
      <c r="B16" s="24"/>
      <c r="C16" s="69"/>
      <c r="D16" s="75" t="str">
        <f>IFERROR(VLOOKUP(B16,$A$43:$F$58,2,FALSE),"")</f>
        <v/>
      </c>
      <c r="E16" s="76" t="str">
        <f>IFERROR(VLOOKUP(B16,$A$43:$F$58,5,FALSE),"")</f>
        <v/>
      </c>
      <c r="F16" s="77" t="str">
        <f>IF(C16="","",C16*E16)</f>
        <v/>
      </c>
      <c r="G16" s="78" t="str">
        <f>IFERROR(VLOOKUP(B16,$A$43:$F$58,6,FALSE),"0")</f>
        <v>0</v>
      </c>
      <c r="H16" s="64">
        <f t="shared" si="1"/>
        <v>0</v>
      </c>
      <c r="J16" s="26" t="str">
        <f>IF(K14&gt;1500,"エネルギー使用量1,500kL以上の可能性があります。判定シートで正確な原油換算量を確認して下さい。","")</f>
        <v/>
      </c>
    </row>
    <row r="17" spans="1:8" ht="33.75" customHeight="1">
      <c r="A17" s="27" t="s">
        <v>390</v>
      </c>
      <c r="B17" s="67" t="s">
        <v>391</v>
      </c>
      <c r="C17" s="25"/>
      <c r="D17" s="68" t="s">
        <v>392</v>
      </c>
      <c r="E17" s="28">
        <v>0.35799999999999998</v>
      </c>
      <c r="F17" s="59" t="str">
        <f>IF(C17="","",C17*E17)</f>
        <v/>
      </c>
      <c r="G17" s="62">
        <v>0.25723000000000001</v>
      </c>
      <c r="H17" s="64">
        <f t="shared" si="1"/>
        <v>0</v>
      </c>
    </row>
    <row r="18" spans="1:8" ht="31.5" customHeight="1" thickBot="1">
      <c r="A18" s="29" t="s">
        <v>393</v>
      </c>
      <c r="B18" s="30" t="s">
        <v>356</v>
      </c>
      <c r="C18" s="70"/>
      <c r="D18" s="22" t="str">
        <f>VLOOKUP(B18,$A$59:$F$60,2,FALSE)</f>
        <v>MJ</v>
      </c>
      <c r="E18" s="31">
        <f>VLOOKUP(B18,$A$59:$F$60,5,FALSE)</f>
        <v>5.7000000000000002E-2</v>
      </c>
      <c r="F18" s="72" t="str">
        <f t="shared" si="0"/>
        <v/>
      </c>
      <c r="G18" s="32">
        <f>VLOOKUP(B18,$A$59:$F$60,6,FALSE)</f>
        <v>3.5090000000000003E-2</v>
      </c>
      <c r="H18" s="65">
        <f t="shared" si="1"/>
        <v>0</v>
      </c>
    </row>
    <row r="19" spans="1:8" ht="37.5" customHeight="1" thickBot="1">
      <c r="A19" s="33" t="s">
        <v>394</v>
      </c>
      <c r="B19" s="34"/>
      <c r="C19" s="34"/>
      <c r="D19" s="34"/>
      <c r="E19" s="71"/>
      <c r="F19" s="73" t="str">
        <f>IF(SUM(F6:F18),SUM(F6:F18),"")</f>
        <v/>
      </c>
      <c r="G19" s="74" t="s">
        <v>410</v>
      </c>
      <c r="H19" s="66">
        <f>SUM(H6:H18)</f>
        <v>0</v>
      </c>
    </row>
    <row r="20" spans="1:8" ht="15" customHeight="1">
      <c r="A20" s="35" t="s">
        <v>395</v>
      </c>
      <c r="B20" s="36"/>
      <c r="C20" s="36"/>
      <c r="D20" s="36"/>
      <c r="E20" s="36"/>
      <c r="F20" s="36"/>
    </row>
    <row r="21" spans="1:8" ht="29.25" customHeight="1">
      <c r="A21" s="113" t="s">
        <v>396</v>
      </c>
      <c r="B21" s="114"/>
      <c r="C21" s="114"/>
      <c r="D21" s="114"/>
      <c r="E21" s="114"/>
      <c r="F21" s="114"/>
      <c r="G21" s="26" t="str">
        <f>IF(H19&gt;1500,"エネルギー使用量1,500kL以上の可能性があります。判定シートで正確な原油換算量を確認して下さい。","")</f>
        <v/>
      </c>
    </row>
    <row r="22" spans="1:8" ht="19.5" customHeight="1">
      <c r="A22" s="113" t="s">
        <v>397</v>
      </c>
      <c r="B22" s="115"/>
      <c r="C22" s="115"/>
      <c r="D22" s="115"/>
      <c r="E22" s="115"/>
      <c r="F22" s="115"/>
    </row>
    <row r="23" spans="1:8">
      <c r="A23" s="113" t="s">
        <v>398</v>
      </c>
      <c r="B23" s="114"/>
      <c r="C23" s="114"/>
      <c r="D23" s="114"/>
      <c r="E23" s="114"/>
      <c r="F23" s="114"/>
    </row>
    <row r="24" spans="1:8">
      <c r="A24" s="37"/>
      <c r="B24" s="37"/>
      <c r="C24" s="37"/>
      <c r="D24" s="37"/>
      <c r="E24" s="37"/>
      <c r="F24" s="37"/>
    </row>
    <row r="25" spans="1:8">
      <c r="A25" s="37"/>
      <c r="B25" s="37"/>
      <c r="C25" s="37"/>
      <c r="D25" s="37"/>
      <c r="E25" s="37"/>
      <c r="F25" s="37"/>
    </row>
    <row r="26" spans="1:8">
      <c r="A26" s="37"/>
      <c r="B26" s="37"/>
      <c r="C26" s="37"/>
      <c r="D26" s="37"/>
      <c r="E26" s="37"/>
      <c r="F26" s="37"/>
    </row>
    <row r="27" spans="1:8">
      <c r="A27" s="37"/>
      <c r="B27" s="37"/>
      <c r="C27" s="37"/>
      <c r="D27" s="37"/>
      <c r="E27" s="37"/>
      <c r="F27" s="37"/>
    </row>
    <row r="28" spans="1:8">
      <c r="A28" s="37"/>
      <c r="B28" s="37"/>
      <c r="C28" s="37"/>
      <c r="D28" s="37"/>
      <c r="E28" s="37"/>
      <c r="F28" s="37"/>
    </row>
    <row r="29" spans="1:8">
      <c r="A29" s="37"/>
      <c r="B29" s="37"/>
      <c r="C29" s="37"/>
      <c r="D29" s="37"/>
      <c r="E29" s="37"/>
      <c r="F29" s="37"/>
    </row>
    <row r="30" spans="1:8">
      <c r="A30" s="37"/>
      <c r="B30" s="37"/>
      <c r="C30" s="37"/>
      <c r="D30" s="37"/>
      <c r="E30" s="37"/>
      <c r="F30" s="37"/>
    </row>
    <row r="31" spans="1:8">
      <c r="A31" s="37"/>
      <c r="B31" s="37"/>
      <c r="C31" s="37"/>
      <c r="D31" s="37"/>
      <c r="E31" s="37"/>
      <c r="F31" s="37"/>
    </row>
    <row r="32" spans="1:8">
      <c r="A32" s="37"/>
      <c r="B32" s="37"/>
      <c r="C32" s="37"/>
      <c r="D32" s="37"/>
      <c r="E32" s="37"/>
      <c r="F32" s="37"/>
    </row>
    <row r="33" spans="1:6">
      <c r="A33" s="37"/>
      <c r="B33" s="37"/>
      <c r="C33" s="37"/>
      <c r="D33" s="37"/>
      <c r="E33" s="37"/>
      <c r="F33" s="37"/>
    </row>
    <row r="34" spans="1:6">
      <c r="A34" s="37"/>
      <c r="B34" s="37"/>
      <c r="C34" s="37"/>
      <c r="D34" s="37"/>
      <c r="E34" s="37"/>
      <c r="F34" s="37"/>
    </row>
    <row r="35" spans="1:6">
      <c r="A35" s="37"/>
      <c r="B35" s="37"/>
      <c r="C35" s="37"/>
      <c r="D35" s="37"/>
      <c r="E35" s="37"/>
      <c r="F35" s="37"/>
    </row>
    <row r="36" spans="1:6">
      <c r="A36" s="37"/>
      <c r="B36" s="37"/>
      <c r="C36" s="37"/>
      <c r="D36" s="37"/>
      <c r="E36" s="37"/>
      <c r="F36" s="37"/>
    </row>
    <row r="37" spans="1:6">
      <c r="A37" s="37"/>
      <c r="B37" s="37"/>
      <c r="C37" s="37"/>
      <c r="D37" s="37"/>
      <c r="E37" s="37"/>
      <c r="F37" s="37"/>
    </row>
    <row r="38" spans="1:6">
      <c r="A38" s="37"/>
      <c r="B38" s="37"/>
      <c r="C38" s="37"/>
      <c r="D38" s="37"/>
      <c r="E38" s="37"/>
      <c r="F38" s="37"/>
    </row>
    <row r="39" spans="1:6">
      <c r="A39" s="37"/>
      <c r="B39" s="37"/>
      <c r="C39" s="37"/>
      <c r="D39" s="37"/>
      <c r="E39" s="37"/>
      <c r="F39" s="37"/>
    </row>
    <row r="40" spans="1:6">
      <c r="A40" s="37"/>
      <c r="B40" s="37"/>
      <c r="C40" s="37"/>
      <c r="D40" s="37"/>
      <c r="E40" s="37"/>
      <c r="F40" s="37"/>
    </row>
    <row r="41" spans="1:6">
      <c r="A41" s="37"/>
      <c r="B41" s="37"/>
      <c r="C41" s="37"/>
      <c r="D41" s="37"/>
      <c r="E41" s="37"/>
      <c r="F41" s="37"/>
    </row>
    <row r="42" spans="1:6">
      <c r="A42" s="37"/>
      <c r="B42" s="37"/>
      <c r="C42" s="37"/>
      <c r="D42" s="37"/>
      <c r="E42" s="37"/>
      <c r="F42" s="37"/>
    </row>
    <row r="43" spans="1:6">
      <c r="A43" s="38" t="s">
        <v>357</v>
      </c>
      <c r="B43" s="38" t="s">
        <v>358</v>
      </c>
      <c r="C43" s="38" t="s">
        <v>359</v>
      </c>
      <c r="D43" s="38" t="s">
        <v>399</v>
      </c>
      <c r="E43" s="38" t="s">
        <v>360</v>
      </c>
      <c r="F43" s="38" t="s">
        <v>361</v>
      </c>
    </row>
    <row r="44" spans="1:6" ht="28.5">
      <c r="A44" s="39" t="s">
        <v>362</v>
      </c>
      <c r="B44" s="40" t="s">
        <v>400</v>
      </c>
      <c r="C44" s="41">
        <v>38.200000000000003</v>
      </c>
      <c r="D44" s="42">
        <v>6.8566666666666679E-2</v>
      </c>
      <c r="E44" s="43">
        <f t="shared" ref="E44:E58" si="2">C44*D44</f>
        <v>2.6192466666666672</v>
      </c>
      <c r="F44" s="44">
        <v>0.98555999999999999</v>
      </c>
    </row>
    <row r="45" spans="1:6" ht="28.5">
      <c r="A45" s="45" t="s">
        <v>401</v>
      </c>
      <c r="B45" s="46" t="s">
        <v>400</v>
      </c>
      <c r="C45" s="47">
        <v>35.299999999999997</v>
      </c>
      <c r="D45" s="48">
        <v>6.7466666666666661E-2</v>
      </c>
      <c r="E45" s="49">
        <f t="shared" si="2"/>
        <v>2.3815733333333329</v>
      </c>
      <c r="F45" s="50">
        <v>0.91073999999999999</v>
      </c>
    </row>
    <row r="46" spans="1:6">
      <c r="A46" s="45" t="s">
        <v>402</v>
      </c>
      <c r="B46" s="46" t="s">
        <v>400</v>
      </c>
      <c r="C46" s="47">
        <v>33.6</v>
      </c>
      <c r="D46" s="51">
        <v>6.6733333333333339E-2</v>
      </c>
      <c r="E46" s="49">
        <f t="shared" si="2"/>
        <v>2.2422400000000002</v>
      </c>
      <c r="F46" s="50">
        <v>0.86687999999999998</v>
      </c>
    </row>
    <row r="47" spans="1:6">
      <c r="A47" s="52" t="s">
        <v>363</v>
      </c>
      <c r="B47" s="53" t="s">
        <v>403</v>
      </c>
      <c r="C47" s="54">
        <v>40.9</v>
      </c>
      <c r="D47" s="51">
        <v>7.6266666666666663E-2</v>
      </c>
      <c r="E47" s="49">
        <f t="shared" si="2"/>
        <v>3.1193066666666662</v>
      </c>
      <c r="F47" s="50">
        <v>1.05522</v>
      </c>
    </row>
    <row r="48" spans="1:6">
      <c r="A48" s="52" t="s">
        <v>364</v>
      </c>
      <c r="B48" s="53" t="s">
        <v>403</v>
      </c>
      <c r="C48" s="54">
        <v>29.9</v>
      </c>
      <c r="D48" s="51">
        <v>9.3133333333333332E-2</v>
      </c>
      <c r="E48" s="49">
        <f t="shared" si="2"/>
        <v>2.7846866666666665</v>
      </c>
      <c r="F48" s="50">
        <v>0.77141999999999999</v>
      </c>
    </row>
    <row r="49" spans="1:6">
      <c r="A49" s="52" t="s">
        <v>365</v>
      </c>
      <c r="B49" s="53" t="s">
        <v>404</v>
      </c>
      <c r="C49" s="54">
        <v>44.9</v>
      </c>
      <c r="D49" s="51">
        <v>5.2066666666666671E-2</v>
      </c>
      <c r="E49" s="49">
        <f t="shared" si="2"/>
        <v>2.3377933333333334</v>
      </c>
      <c r="F49" s="50">
        <v>1.15842</v>
      </c>
    </row>
    <row r="50" spans="1:6">
      <c r="A50" s="52" t="s">
        <v>366</v>
      </c>
      <c r="B50" s="53" t="s">
        <v>404</v>
      </c>
      <c r="C50" s="54">
        <v>43.5</v>
      </c>
      <c r="D50" s="51">
        <v>5.096666666666666E-2</v>
      </c>
      <c r="E50" s="49">
        <f t="shared" si="2"/>
        <v>2.2170499999999995</v>
      </c>
      <c r="F50" s="50">
        <v>1.1223000000000001</v>
      </c>
    </row>
    <row r="51" spans="1:6">
      <c r="A51" s="52" t="s">
        <v>367</v>
      </c>
      <c r="B51" s="53" t="s">
        <v>403</v>
      </c>
      <c r="C51" s="54">
        <v>29</v>
      </c>
      <c r="D51" s="51">
        <v>8.9833333333333334E-2</v>
      </c>
      <c r="E51" s="49">
        <f t="shared" si="2"/>
        <v>2.6051666666666669</v>
      </c>
      <c r="F51" s="50">
        <v>0.74819999999999998</v>
      </c>
    </row>
    <row r="52" spans="1:6">
      <c r="A52" s="52" t="s">
        <v>368</v>
      </c>
      <c r="B52" s="53" t="s">
        <v>403</v>
      </c>
      <c r="C52" s="54">
        <v>25.7</v>
      </c>
      <c r="D52" s="51">
        <v>9.056666666666667E-2</v>
      </c>
      <c r="E52" s="49">
        <f t="shared" si="2"/>
        <v>2.3275633333333334</v>
      </c>
      <c r="F52" s="50">
        <v>0.66305999999999998</v>
      </c>
    </row>
    <row r="53" spans="1:6">
      <c r="A53" s="52" t="s">
        <v>369</v>
      </c>
      <c r="B53" s="53" t="s">
        <v>403</v>
      </c>
      <c r="C53" s="54">
        <v>26.9</v>
      </c>
      <c r="D53" s="51">
        <v>9.3499999999999986E-2</v>
      </c>
      <c r="E53" s="49">
        <f t="shared" si="2"/>
        <v>2.5151499999999993</v>
      </c>
      <c r="F53" s="50">
        <v>0.69401999999999997</v>
      </c>
    </row>
    <row r="54" spans="1:6">
      <c r="A54" s="52" t="s">
        <v>370</v>
      </c>
      <c r="B54" s="53" t="s">
        <v>403</v>
      </c>
      <c r="C54" s="54">
        <v>29.4</v>
      </c>
      <c r="D54" s="51">
        <v>0.10779999999999999</v>
      </c>
      <c r="E54" s="49">
        <f t="shared" si="2"/>
        <v>3.1693199999999995</v>
      </c>
      <c r="F54" s="50">
        <v>0.75851999999999997</v>
      </c>
    </row>
    <row r="55" spans="1:6">
      <c r="A55" s="52" t="s">
        <v>405</v>
      </c>
      <c r="B55" s="53" t="s">
        <v>403</v>
      </c>
      <c r="C55" s="54">
        <v>37.299999999999997</v>
      </c>
      <c r="D55" s="48">
        <v>7.6633333333333331E-2</v>
      </c>
      <c r="E55" s="49">
        <f t="shared" si="2"/>
        <v>2.8584233333333331</v>
      </c>
      <c r="F55" s="50">
        <v>0.96233999999999997</v>
      </c>
    </row>
    <row r="56" spans="1:6">
      <c r="A56" s="52" t="s">
        <v>371</v>
      </c>
      <c r="B56" s="53" t="s">
        <v>404</v>
      </c>
      <c r="C56" s="54">
        <v>21.1</v>
      </c>
      <c r="D56" s="51">
        <v>4.0333333333333332E-2</v>
      </c>
      <c r="E56" s="49">
        <f t="shared" si="2"/>
        <v>0.85103333333333342</v>
      </c>
      <c r="F56" s="50">
        <v>0.54437999999999998</v>
      </c>
    </row>
    <row r="57" spans="1:6">
      <c r="A57" s="52" t="s">
        <v>372</v>
      </c>
      <c r="B57" s="53" t="s">
        <v>406</v>
      </c>
      <c r="C57" s="54">
        <v>3.41</v>
      </c>
      <c r="D57" s="51">
        <v>9.6433333333333329E-2</v>
      </c>
      <c r="E57" s="49">
        <f t="shared" si="2"/>
        <v>0.32883766666666664</v>
      </c>
      <c r="F57" s="50">
        <v>8.7980000000000003E-2</v>
      </c>
    </row>
    <row r="58" spans="1:6">
      <c r="A58" s="52" t="s">
        <v>373</v>
      </c>
      <c r="B58" s="53" t="s">
        <v>406</v>
      </c>
      <c r="C58" s="54">
        <v>8.41</v>
      </c>
      <c r="D58" s="51">
        <v>0.14079999999999998</v>
      </c>
      <c r="E58" s="49">
        <f t="shared" si="2"/>
        <v>1.1841279999999998</v>
      </c>
      <c r="F58" s="50">
        <v>0.21698000000000001</v>
      </c>
    </row>
    <row r="59" spans="1:6">
      <c r="A59" s="55" t="s">
        <v>407</v>
      </c>
      <c r="B59" s="53" t="s">
        <v>408</v>
      </c>
      <c r="C59" s="38"/>
      <c r="D59" s="38"/>
      <c r="E59" s="56">
        <v>0.06</v>
      </c>
      <c r="F59" s="57">
        <v>2.632E-2</v>
      </c>
    </row>
    <row r="60" spans="1:6">
      <c r="A60" s="55" t="s">
        <v>356</v>
      </c>
      <c r="B60" s="53" t="s">
        <v>408</v>
      </c>
      <c r="C60" s="38"/>
      <c r="D60" s="38"/>
      <c r="E60" s="56">
        <v>5.7000000000000002E-2</v>
      </c>
      <c r="F60" s="57">
        <v>3.5090000000000003E-2</v>
      </c>
    </row>
  </sheetData>
  <mergeCells count="4">
    <mergeCell ref="A6:A16"/>
    <mergeCell ref="A21:F21"/>
    <mergeCell ref="A22:F22"/>
    <mergeCell ref="A23:F23"/>
  </mergeCells>
  <phoneticPr fontId="1"/>
  <dataValidations count="2">
    <dataValidation type="list" allowBlank="1" showInputMessage="1" showErrorMessage="1" sqref="B18">
      <formula1>$A$59:$A$60</formula1>
    </dataValidation>
    <dataValidation type="list" allowBlank="1" showInputMessage="1" sqref="B15:B16">
      <formula1>$A$44:$A$58</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E2" sqref="E2:E11"/>
    </sheetView>
  </sheetViews>
  <sheetFormatPr defaultRowHeight="18.75"/>
  <sheetData>
    <row r="1" spans="1:15">
      <c r="A1" t="s">
        <v>335</v>
      </c>
      <c r="B1" t="s">
        <v>336</v>
      </c>
      <c r="C1" t="s">
        <v>337</v>
      </c>
      <c r="D1" t="s">
        <v>338</v>
      </c>
      <c r="E1" t="s">
        <v>339</v>
      </c>
      <c r="F1" t="s">
        <v>340</v>
      </c>
      <c r="G1" t="s">
        <v>341</v>
      </c>
      <c r="H1" t="s">
        <v>342</v>
      </c>
      <c r="I1" t="s">
        <v>343</v>
      </c>
      <c r="J1" t="s">
        <v>344</v>
      </c>
      <c r="K1" t="s">
        <v>330</v>
      </c>
      <c r="L1" t="s">
        <v>331</v>
      </c>
      <c r="M1" t="s">
        <v>332</v>
      </c>
      <c r="N1" t="s">
        <v>333</v>
      </c>
      <c r="O1" t="s">
        <v>334</v>
      </c>
    </row>
    <row r="2" spans="1:15">
      <c r="A2">
        <v>1</v>
      </c>
      <c r="B2" t="str">
        <f>IF(ISBLANK(回答様式!$D$7),"",回答様式!$D$7)</f>
        <v/>
      </c>
      <c r="C2" t="e">
        <f>VLOOKUP(回答様式!$B23,選択肢!$I$4:$J$11,2,FALSE)</f>
        <v>#N/A</v>
      </c>
      <c r="D2">
        <f>回答様式!$D23</f>
        <v>0</v>
      </c>
      <c r="E2" s="15">
        <f>回答様式!$F23</f>
        <v>0</v>
      </c>
      <c r="F2" t="e">
        <f>VLOOKUP(回答様式!$H23,選択肢!$K$4:$L$7,2,FALSE)</f>
        <v>#N/A</v>
      </c>
      <c r="G2" t="e">
        <f>VLOOKUP(回答様式!$J23,選択肢!$K$4:$L$7,2,FALSE)</f>
        <v>#N/A</v>
      </c>
      <c r="H2" t="e">
        <f>VLOOKUP(回答様式!$L23,選択肢!$M$4:$N$8,2,FALSE)</f>
        <v>#N/A</v>
      </c>
      <c r="I2" t="e">
        <f>VLOOKUP(回答様式!$N23,選択肢!$M$4:$N$8,2,FALSE)</f>
        <v>#N/A</v>
      </c>
      <c r="J2" t="e">
        <f>VLOOKUP(回答様式!$P23,選択肢!$M$4:$N$8,2,FALSE)</f>
        <v>#N/A</v>
      </c>
      <c r="K2" t="s">
        <v>345</v>
      </c>
      <c r="L2" t="s">
        <v>345</v>
      </c>
      <c r="M2" t="s">
        <v>345</v>
      </c>
      <c r="N2" t="s">
        <v>345</v>
      </c>
      <c r="O2" t="s">
        <v>345</v>
      </c>
    </row>
    <row r="3" spans="1:15">
      <c r="A3">
        <v>2</v>
      </c>
      <c r="B3" t="str">
        <f>IF(ISBLANK(回答様式!$D$7),"",回答様式!$D$7)</f>
        <v/>
      </c>
      <c r="C3" t="e">
        <f>VLOOKUP(回答様式!$B24,選択肢!$I$4:$J$11,2,FALSE)</f>
        <v>#N/A</v>
      </c>
      <c r="D3">
        <f>回答様式!$D24</f>
        <v>0</v>
      </c>
      <c r="E3" s="15">
        <f>回答様式!$F24</f>
        <v>0</v>
      </c>
      <c r="F3" t="e">
        <f>VLOOKUP(回答様式!$H24,選択肢!$K$4:$L$7,2,FALSE)</f>
        <v>#N/A</v>
      </c>
      <c r="G3" t="e">
        <f>VLOOKUP(回答様式!$J24,選択肢!$K$4:$L$7,2,FALSE)</f>
        <v>#N/A</v>
      </c>
      <c r="H3" t="e">
        <f>VLOOKUP(回答様式!$L24,選択肢!$M$4:$N$8,2,FALSE)</f>
        <v>#N/A</v>
      </c>
      <c r="I3" t="e">
        <f>VLOOKUP(回答様式!$N24,選択肢!$M$4:$N$8,2,FALSE)</f>
        <v>#N/A</v>
      </c>
      <c r="J3" t="e">
        <f>VLOOKUP(回答様式!$P24,選択肢!$M$4:$N$8,2,FALSE)</f>
        <v>#N/A</v>
      </c>
      <c r="K3" t="s">
        <v>345</v>
      </c>
      <c r="L3" t="s">
        <v>345</v>
      </c>
      <c r="M3" t="s">
        <v>345</v>
      </c>
      <c r="N3" t="s">
        <v>345</v>
      </c>
      <c r="O3" t="s">
        <v>345</v>
      </c>
    </row>
    <row r="4" spans="1:15">
      <c r="A4">
        <v>3</v>
      </c>
      <c r="B4" t="str">
        <f>IF(ISBLANK(回答様式!$D$7),"",回答様式!$D$7)</f>
        <v/>
      </c>
      <c r="C4" t="e">
        <f>VLOOKUP(回答様式!$B25,選択肢!$I$4:$J$11,2,FALSE)</f>
        <v>#N/A</v>
      </c>
      <c r="D4">
        <f>回答様式!$D25</f>
        <v>0</v>
      </c>
      <c r="E4" s="15">
        <f>回答様式!$F25</f>
        <v>0</v>
      </c>
      <c r="F4" t="e">
        <f>VLOOKUP(回答様式!$H25,選択肢!$K$4:$L$7,2,FALSE)</f>
        <v>#N/A</v>
      </c>
      <c r="G4" t="e">
        <f>VLOOKUP(回答様式!$J25,選択肢!$K$4:$L$7,2,FALSE)</f>
        <v>#N/A</v>
      </c>
      <c r="H4" t="e">
        <f>VLOOKUP(回答様式!$L25,選択肢!$M$4:$N$8,2,FALSE)</f>
        <v>#N/A</v>
      </c>
      <c r="I4" t="e">
        <f>VLOOKUP(回答様式!$N25,選択肢!$M$4:$N$8,2,FALSE)</f>
        <v>#N/A</v>
      </c>
      <c r="J4" t="e">
        <f>VLOOKUP(回答様式!$P25,選択肢!$M$4:$N$8,2,FALSE)</f>
        <v>#N/A</v>
      </c>
      <c r="K4" t="s">
        <v>345</v>
      </c>
      <c r="L4" t="s">
        <v>345</v>
      </c>
      <c r="M4" t="s">
        <v>345</v>
      </c>
      <c r="N4" t="s">
        <v>345</v>
      </c>
      <c r="O4" t="s">
        <v>345</v>
      </c>
    </row>
    <row r="5" spans="1:15">
      <c r="A5">
        <v>4</v>
      </c>
      <c r="B5" t="str">
        <f>IF(ISBLANK(回答様式!$D$7),"",回答様式!$D$7)</f>
        <v/>
      </c>
      <c r="C5" t="e">
        <f>VLOOKUP(回答様式!$B26,選択肢!$I$4:$J$11,2,FALSE)</f>
        <v>#N/A</v>
      </c>
      <c r="D5">
        <f>回答様式!$D26</f>
        <v>0</v>
      </c>
      <c r="E5" s="15">
        <f>回答様式!$F26</f>
        <v>0</v>
      </c>
      <c r="F5" t="e">
        <f>VLOOKUP(回答様式!$H26,選択肢!$K$4:$L$7,2,FALSE)</f>
        <v>#N/A</v>
      </c>
      <c r="G5" t="e">
        <f>VLOOKUP(回答様式!$J26,選択肢!$K$4:$L$7,2,FALSE)</f>
        <v>#N/A</v>
      </c>
      <c r="H5" t="e">
        <f>VLOOKUP(回答様式!$L26,選択肢!$M$4:$N$8,2,FALSE)</f>
        <v>#N/A</v>
      </c>
      <c r="I5" t="e">
        <f>VLOOKUP(回答様式!$N26,選択肢!$M$4:$N$8,2,FALSE)</f>
        <v>#N/A</v>
      </c>
      <c r="J5" t="e">
        <f>VLOOKUP(回答様式!$P26,選択肢!$M$4:$N$8,2,FALSE)</f>
        <v>#N/A</v>
      </c>
      <c r="K5" t="s">
        <v>345</v>
      </c>
      <c r="L5" t="s">
        <v>345</v>
      </c>
      <c r="M5" t="s">
        <v>345</v>
      </c>
      <c r="N5" t="s">
        <v>345</v>
      </c>
      <c r="O5" t="s">
        <v>345</v>
      </c>
    </row>
    <row r="6" spans="1:15">
      <c r="A6">
        <v>5</v>
      </c>
      <c r="B6" t="str">
        <f>IF(ISBLANK(回答様式!$D$7),"",回答様式!$D$7)</f>
        <v/>
      </c>
      <c r="C6" t="e">
        <f>VLOOKUP(回答様式!$B27,選択肢!$I$4:$J$11,2,FALSE)</f>
        <v>#N/A</v>
      </c>
      <c r="D6">
        <f>回答様式!$D27</f>
        <v>0</v>
      </c>
      <c r="E6" s="15">
        <f>回答様式!$F27</f>
        <v>0</v>
      </c>
      <c r="F6" t="e">
        <f>VLOOKUP(回答様式!$H27,選択肢!$K$4:$L$7,2,FALSE)</f>
        <v>#N/A</v>
      </c>
      <c r="G6" t="e">
        <f>VLOOKUP(回答様式!$J27,選択肢!$K$4:$L$7,2,FALSE)</f>
        <v>#N/A</v>
      </c>
      <c r="H6" t="e">
        <f>VLOOKUP(回答様式!$L27,選択肢!$M$4:$N$8,2,FALSE)</f>
        <v>#N/A</v>
      </c>
      <c r="I6" t="e">
        <f>VLOOKUP(回答様式!$N27,選択肢!$M$4:$N$8,2,FALSE)</f>
        <v>#N/A</v>
      </c>
      <c r="J6" t="e">
        <f>VLOOKUP(回答様式!$P27,選択肢!$M$4:$N$8,2,FALSE)</f>
        <v>#N/A</v>
      </c>
      <c r="K6" t="s">
        <v>345</v>
      </c>
      <c r="L6" t="s">
        <v>345</v>
      </c>
      <c r="M6" t="s">
        <v>345</v>
      </c>
      <c r="N6" t="s">
        <v>345</v>
      </c>
      <c r="O6" t="s">
        <v>345</v>
      </c>
    </row>
    <row r="7" spans="1:15">
      <c r="A7">
        <v>6</v>
      </c>
      <c r="B7" t="str">
        <f>IF(ISBLANK(回答様式!$D$7),"",回答様式!$D$7)</f>
        <v/>
      </c>
      <c r="C7" t="e">
        <f>VLOOKUP(回答様式!$B28,選択肢!$I$4:$J$11,2,FALSE)</f>
        <v>#N/A</v>
      </c>
      <c r="D7">
        <f>回答様式!$D28</f>
        <v>0</v>
      </c>
      <c r="E7" s="15">
        <f>回答様式!$F28</f>
        <v>0</v>
      </c>
      <c r="F7" t="e">
        <f>VLOOKUP(回答様式!$H28,選択肢!$K$4:$L$7,2,FALSE)</f>
        <v>#N/A</v>
      </c>
      <c r="G7" t="e">
        <f>VLOOKUP(回答様式!$J28,選択肢!$K$4:$L$7,2,FALSE)</f>
        <v>#N/A</v>
      </c>
      <c r="H7" t="e">
        <f>VLOOKUP(回答様式!$L28,選択肢!$M$4:$N$8,2,FALSE)</f>
        <v>#N/A</v>
      </c>
      <c r="I7" t="e">
        <f>VLOOKUP(回答様式!$N28,選択肢!$M$4:$N$8,2,FALSE)</f>
        <v>#N/A</v>
      </c>
      <c r="J7" t="e">
        <f>VLOOKUP(回答様式!$P28,選択肢!$M$4:$N$8,2,FALSE)</f>
        <v>#N/A</v>
      </c>
      <c r="K7" t="s">
        <v>345</v>
      </c>
      <c r="L7" t="s">
        <v>345</v>
      </c>
      <c r="M7" t="s">
        <v>345</v>
      </c>
      <c r="N7" t="s">
        <v>345</v>
      </c>
      <c r="O7" t="s">
        <v>345</v>
      </c>
    </row>
    <row r="8" spans="1:15">
      <c r="A8">
        <v>7</v>
      </c>
      <c r="B8" t="str">
        <f>IF(ISBLANK(回答様式!$D$7),"",回答様式!$D$7)</f>
        <v/>
      </c>
      <c r="C8" t="e">
        <f>VLOOKUP(回答様式!$B29,選択肢!$I$4:$J$11,2,FALSE)</f>
        <v>#N/A</v>
      </c>
      <c r="D8">
        <f>回答様式!$D29</f>
        <v>0</v>
      </c>
      <c r="E8" s="15">
        <f>回答様式!$F29</f>
        <v>0</v>
      </c>
      <c r="F8" t="e">
        <f>VLOOKUP(回答様式!$H29,選択肢!$K$4:$L$7,2,FALSE)</f>
        <v>#N/A</v>
      </c>
      <c r="G8" t="e">
        <f>VLOOKUP(回答様式!$J29,選択肢!$K$4:$L$7,2,FALSE)</f>
        <v>#N/A</v>
      </c>
      <c r="H8" t="e">
        <f>VLOOKUP(回答様式!$L29,選択肢!$M$4:$N$8,2,FALSE)</f>
        <v>#N/A</v>
      </c>
      <c r="I8" t="e">
        <f>VLOOKUP(回答様式!$N29,選択肢!$M$4:$N$8,2,FALSE)</f>
        <v>#N/A</v>
      </c>
      <c r="J8" t="e">
        <f>VLOOKUP(回答様式!$P29,選択肢!$M$4:$N$8,2,FALSE)</f>
        <v>#N/A</v>
      </c>
      <c r="K8" t="s">
        <v>345</v>
      </c>
      <c r="L8" t="s">
        <v>345</v>
      </c>
      <c r="M8" t="s">
        <v>345</v>
      </c>
      <c r="N8" t="s">
        <v>345</v>
      </c>
      <c r="O8" t="s">
        <v>345</v>
      </c>
    </row>
    <row r="9" spans="1:15">
      <c r="A9">
        <v>8</v>
      </c>
      <c r="B9" t="str">
        <f>IF(ISBLANK(回答様式!$D$7),"",回答様式!$D$7)</f>
        <v/>
      </c>
      <c r="C9" t="e">
        <f>VLOOKUP(回答様式!$B30,選択肢!$I$4:$J$11,2,FALSE)</f>
        <v>#N/A</v>
      </c>
      <c r="D9">
        <f>回答様式!$D30</f>
        <v>0</v>
      </c>
      <c r="E9" s="15">
        <f>回答様式!$F30</f>
        <v>0</v>
      </c>
      <c r="F9" t="e">
        <f>VLOOKUP(回答様式!$H30,選択肢!$K$4:$L$7,2,FALSE)</f>
        <v>#N/A</v>
      </c>
      <c r="G9" t="e">
        <f>VLOOKUP(回答様式!$J30,選択肢!$K$4:$L$7,2,FALSE)</f>
        <v>#N/A</v>
      </c>
      <c r="H9" t="e">
        <f>VLOOKUP(回答様式!$L30,選択肢!$M$4:$N$8,2,FALSE)</f>
        <v>#N/A</v>
      </c>
      <c r="I9" t="e">
        <f>VLOOKUP(回答様式!$N30,選択肢!$M$4:$N$8,2,FALSE)</f>
        <v>#N/A</v>
      </c>
      <c r="J9" t="e">
        <f>VLOOKUP(回答様式!$P30,選択肢!$M$4:$N$8,2,FALSE)</f>
        <v>#N/A</v>
      </c>
      <c r="K9" t="s">
        <v>345</v>
      </c>
      <c r="L9" t="s">
        <v>345</v>
      </c>
      <c r="M9" t="s">
        <v>345</v>
      </c>
      <c r="N9" t="s">
        <v>345</v>
      </c>
      <c r="O9" t="s">
        <v>345</v>
      </c>
    </row>
    <row r="10" spans="1:15">
      <c r="A10">
        <v>9</v>
      </c>
      <c r="B10" t="str">
        <f>IF(ISBLANK(回答様式!$D$7),"",回答様式!$D$7)</f>
        <v/>
      </c>
      <c r="C10" t="e">
        <f>VLOOKUP(回答様式!$B31,選択肢!$I$4:$J$11,2,FALSE)</f>
        <v>#N/A</v>
      </c>
      <c r="D10">
        <f>回答様式!$D31</f>
        <v>0</v>
      </c>
      <c r="E10" s="15">
        <f>回答様式!$F31</f>
        <v>0</v>
      </c>
      <c r="F10" t="e">
        <f>VLOOKUP(回答様式!$H31,選択肢!$K$4:$L$7,2,FALSE)</f>
        <v>#N/A</v>
      </c>
      <c r="G10" t="e">
        <f>VLOOKUP(回答様式!$J31,選択肢!$K$4:$L$7,2,FALSE)</f>
        <v>#N/A</v>
      </c>
      <c r="H10" t="e">
        <f>VLOOKUP(回答様式!$L31,選択肢!$M$4:$N$8,2,FALSE)</f>
        <v>#N/A</v>
      </c>
      <c r="I10" t="e">
        <f>VLOOKUP(回答様式!$N31,選択肢!$M$4:$N$8,2,FALSE)</f>
        <v>#N/A</v>
      </c>
      <c r="J10" t="e">
        <f>VLOOKUP(回答様式!$P31,選択肢!$M$4:$N$8,2,FALSE)</f>
        <v>#N/A</v>
      </c>
      <c r="K10" t="s">
        <v>345</v>
      </c>
      <c r="L10" t="s">
        <v>345</v>
      </c>
      <c r="M10" t="s">
        <v>345</v>
      </c>
      <c r="N10" t="s">
        <v>345</v>
      </c>
      <c r="O10" t="s">
        <v>345</v>
      </c>
    </row>
    <row r="11" spans="1:15">
      <c r="A11">
        <v>10</v>
      </c>
      <c r="B11" t="str">
        <f>IF(ISBLANK(回答様式!$D$7),"",回答様式!$D$7)</f>
        <v/>
      </c>
      <c r="C11" t="e">
        <f>VLOOKUP(回答様式!$B32,選択肢!$I$4:$J$11,2,FALSE)</f>
        <v>#N/A</v>
      </c>
      <c r="D11">
        <f>回答様式!$D32</f>
        <v>0</v>
      </c>
      <c r="E11" s="15">
        <f>回答様式!$F32</f>
        <v>0</v>
      </c>
      <c r="F11" t="e">
        <f>VLOOKUP(回答様式!$H32,選択肢!$K$4:$L$7,2,FALSE)</f>
        <v>#N/A</v>
      </c>
      <c r="G11" t="e">
        <f>VLOOKUP(回答様式!$J32,選択肢!$K$4:$L$7,2,FALSE)</f>
        <v>#N/A</v>
      </c>
      <c r="H11" t="e">
        <f>VLOOKUP(回答様式!$L32,選択肢!$M$4:$N$8,2,FALSE)</f>
        <v>#N/A</v>
      </c>
      <c r="I11" t="e">
        <f>VLOOKUP(回答様式!$N32,選択肢!$M$4:$N$8,2,FALSE)</f>
        <v>#N/A</v>
      </c>
      <c r="J11" t="e">
        <f>VLOOKUP(回答様式!$P32,選択肢!$M$4:$N$8,2,FALSE)</f>
        <v>#N/A</v>
      </c>
      <c r="K11" t="s">
        <v>345</v>
      </c>
      <c r="L11" t="s">
        <v>345</v>
      </c>
      <c r="M11" t="s">
        <v>345</v>
      </c>
      <c r="N11" t="s">
        <v>345</v>
      </c>
      <c r="O11" t="s">
        <v>345</v>
      </c>
    </row>
    <row r="12" spans="1:15">
      <c r="A12">
        <v>11</v>
      </c>
      <c r="C12" t="s">
        <v>345</v>
      </c>
      <c r="D12" t="s">
        <v>345</v>
      </c>
      <c r="E12" t="s">
        <v>345</v>
      </c>
      <c r="F12" t="s">
        <v>345</v>
      </c>
      <c r="G12" t="s">
        <v>345</v>
      </c>
      <c r="H12" t="s">
        <v>345</v>
      </c>
      <c r="I12" t="s">
        <v>345</v>
      </c>
      <c r="J12" t="s">
        <v>345</v>
      </c>
      <c r="K12" t="e">
        <f>VLOOKUP(回答様式!$B38,選択肢!$I$4:$J$11,2,FALSE)</f>
        <v>#N/A</v>
      </c>
      <c r="L12">
        <f>回答様式!$F38</f>
        <v>0</v>
      </c>
      <c r="M12" t="e">
        <f>VLOOKUP(回答様式!$I38,選択肢!$M$4:$N$8,2,FALSE)</f>
        <v>#N/A</v>
      </c>
      <c r="N12" t="e">
        <f>VLOOKUP(回答様式!$L38,選択肢!$M$4:$N$8,2,FALSE)</f>
        <v>#N/A</v>
      </c>
      <c r="O12" t="e">
        <f>VLOOKUP(回答様式!$O38,選択肢!$M$4:$N$8,2,FALSE)</f>
        <v>#N/A</v>
      </c>
    </row>
    <row r="13" spans="1:15">
      <c r="A13">
        <v>12</v>
      </c>
      <c r="C13" t="s">
        <v>345</v>
      </c>
      <c r="D13" t="s">
        <v>345</v>
      </c>
      <c r="E13" t="s">
        <v>345</v>
      </c>
      <c r="F13" t="s">
        <v>345</v>
      </c>
      <c r="G13" t="s">
        <v>345</v>
      </c>
      <c r="H13" t="s">
        <v>345</v>
      </c>
      <c r="I13" t="s">
        <v>345</v>
      </c>
      <c r="J13" t="s">
        <v>345</v>
      </c>
      <c r="K13" t="e">
        <f>VLOOKUP(回答様式!$B39,選択肢!$I$4:$J$11,2,FALSE)</f>
        <v>#N/A</v>
      </c>
      <c r="L13">
        <f>回答様式!$F39</f>
        <v>0</v>
      </c>
      <c r="M13" t="e">
        <f>VLOOKUP(回答様式!$I39,選択肢!$M$4:$N$8,2,FALSE)</f>
        <v>#N/A</v>
      </c>
      <c r="N13" t="e">
        <f>VLOOKUP(回答様式!$L39,選択肢!$M$4:$N$8,2,FALSE)</f>
        <v>#N/A</v>
      </c>
      <c r="O13" t="e">
        <f>VLOOKUP(回答様式!$O39,選択肢!$M$4:$N$8,2,FALSE)</f>
        <v>#N/A</v>
      </c>
    </row>
    <row r="14" spans="1:15">
      <c r="A14">
        <v>13</v>
      </c>
      <c r="C14" t="s">
        <v>345</v>
      </c>
      <c r="D14" t="s">
        <v>345</v>
      </c>
      <c r="E14" t="s">
        <v>345</v>
      </c>
      <c r="F14" t="s">
        <v>345</v>
      </c>
      <c r="G14" t="s">
        <v>345</v>
      </c>
      <c r="H14" t="s">
        <v>345</v>
      </c>
      <c r="I14" t="s">
        <v>345</v>
      </c>
      <c r="J14" t="s">
        <v>345</v>
      </c>
      <c r="K14" t="e">
        <f>VLOOKUP(回答様式!$B40,選択肢!$I$4:$J$11,2,FALSE)</f>
        <v>#N/A</v>
      </c>
      <c r="L14">
        <f>回答様式!$F40</f>
        <v>0</v>
      </c>
      <c r="M14" t="e">
        <f>VLOOKUP(回答様式!$I40,選択肢!$M$4:$N$8,2,FALSE)</f>
        <v>#N/A</v>
      </c>
      <c r="N14" t="e">
        <f>VLOOKUP(回答様式!$L40,選択肢!$M$4:$N$8,2,FALSE)</f>
        <v>#N/A</v>
      </c>
      <c r="O14" t="e">
        <f>VLOOKUP(回答様式!$O40,選択肢!$M$4:$N$8,2,FALSE)</f>
        <v>#N/A</v>
      </c>
    </row>
    <row r="15" spans="1:15">
      <c r="A15">
        <v>14</v>
      </c>
      <c r="C15" t="s">
        <v>345</v>
      </c>
      <c r="D15" t="s">
        <v>345</v>
      </c>
      <c r="E15" t="s">
        <v>345</v>
      </c>
      <c r="F15" t="s">
        <v>345</v>
      </c>
      <c r="G15" t="s">
        <v>345</v>
      </c>
      <c r="H15" t="s">
        <v>345</v>
      </c>
      <c r="I15" t="s">
        <v>345</v>
      </c>
      <c r="J15" t="s">
        <v>345</v>
      </c>
      <c r="K15" t="e">
        <f>VLOOKUP(回答様式!$B41,選択肢!$I$4:$J$11,2,FALSE)</f>
        <v>#N/A</v>
      </c>
      <c r="L15">
        <f>回答様式!$F41</f>
        <v>0</v>
      </c>
      <c r="M15" t="e">
        <f>VLOOKUP(回答様式!$I41,選択肢!$M$4:$N$8,2,FALSE)</f>
        <v>#N/A</v>
      </c>
      <c r="N15" t="e">
        <f>VLOOKUP(回答様式!$L41,選択肢!$M$4:$N$8,2,FALSE)</f>
        <v>#N/A</v>
      </c>
      <c r="O15" t="e">
        <f>VLOOKUP(回答様式!$O41,選択肢!$M$4:$N$8,2,FALSE)</f>
        <v>#N/A</v>
      </c>
    </row>
    <row r="16" spans="1:15">
      <c r="A16">
        <v>15</v>
      </c>
      <c r="C16" t="s">
        <v>345</v>
      </c>
      <c r="D16" t="s">
        <v>345</v>
      </c>
      <c r="E16" t="s">
        <v>345</v>
      </c>
      <c r="F16" t="s">
        <v>345</v>
      </c>
      <c r="G16" t="s">
        <v>345</v>
      </c>
      <c r="H16" t="s">
        <v>345</v>
      </c>
      <c r="I16" t="s">
        <v>345</v>
      </c>
      <c r="J16" t="s">
        <v>345</v>
      </c>
      <c r="K16" t="e">
        <f>VLOOKUP(回答様式!$B42,選択肢!$I$4:$J$11,2,FALSE)</f>
        <v>#N/A</v>
      </c>
      <c r="L16">
        <f>回答様式!$F42</f>
        <v>0</v>
      </c>
      <c r="M16" t="e">
        <f>VLOOKUP(回答様式!$I42,選択肢!$M$4:$N$8,2,FALSE)</f>
        <v>#N/A</v>
      </c>
      <c r="N16" t="e">
        <f>VLOOKUP(回答様式!$L42,選択肢!$M$4:$N$8,2,FALSE)</f>
        <v>#N/A</v>
      </c>
      <c r="O16" t="e">
        <f>VLOOKUP(回答様式!$O42,選択肢!$M$4:$N$8,2,FALSE)</f>
        <v>#N/A</v>
      </c>
    </row>
    <row r="17" spans="1:15">
      <c r="A17">
        <v>16</v>
      </c>
      <c r="C17" t="s">
        <v>345</v>
      </c>
      <c r="D17" t="s">
        <v>345</v>
      </c>
      <c r="E17" t="s">
        <v>345</v>
      </c>
      <c r="F17" t="s">
        <v>345</v>
      </c>
      <c r="G17" t="s">
        <v>345</v>
      </c>
      <c r="H17" t="s">
        <v>345</v>
      </c>
      <c r="I17" t="s">
        <v>345</v>
      </c>
      <c r="J17" t="s">
        <v>345</v>
      </c>
      <c r="K17" t="e">
        <f>VLOOKUP(回答様式!$B43,選択肢!$I$4:$J$11,2,FALSE)</f>
        <v>#N/A</v>
      </c>
      <c r="L17">
        <f>回答様式!$F43</f>
        <v>0</v>
      </c>
      <c r="M17" t="e">
        <f>VLOOKUP(回答様式!$I43,選択肢!$M$4:$N$8,2,FALSE)</f>
        <v>#N/A</v>
      </c>
      <c r="N17" t="e">
        <f>VLOOKUP(回答様式!$L43,選択肢!$M$4:$N$8,2,FALSE)</f>
        <v>#N/A</v>
      </c>
      <c r="O17" t="e">
        <f>VLOOKUP(回答様式!$O43,選択肢!$M$4:$N$8,2,FALSE)</f>
        <v>#N/A</v>
      </c>
    </row>
    <row r="18" spans="1:15">
      <c r="A18">
        <v>17</v>
      </c>
      <c r="C18" t="s">
        <v>345</v>
      </c>
      <c r="D18" t="s">
        <v>345</v>
      </c>
      <c r="E18" t="s">
        <v>345</v>
      </c>
      <c r="F18" t="s">
        <v>345</v>
      </c>
      <c r="G18" t="s">
        <v>345</v>
      </c>
      <c r="H18" t="s">
        <v>345</v>
      </c>
      <c r="I18" t="s">
        <v>345</v>
      </c>
      <c r="J18" t="s">
        <v>345</v>
      </c>
      <c r="K18" t="e">
        <f>VLOOKUP(回答様式!$B44,選択肢!$I$4:$J$11,2,FALSE)</f>
        <v>#N/A</v>
      </c>
      <c r="L18">
        <f>回答様式!$F44</f>
        <v>0</v>
      </c>
      <c r="M18" t="e">
        <f>VLOOKUP(回答様式!$I44,選択肢!$M$4:$N$8,2,FALSE)</f>
        <v>#N/A</v>
      </c>
      <c r="N18" t="e">
        <f>VLOOKUP(回答様式!$L44,選択肢!$M$4:$N$8,2,FALSE)</f>
        <v>#N/A</v>
      </c>
      <c r="O18" t="e">
        <f>VLOOKUP(回答様式!$O44,選択肢!$M$4:$N$8,2,FALSE)</f>
        <v>#N/A</v>
      </c>
    </row>
    <row r="19" spans="1:15">
      <c r="A19">
        <v>18</v>
      </c>
      <c r="C19" t="s">
        <v>345</v>
      </c>
      <c r="D19" t="s">
        <v>345</v>
      </c>
      <c r="E19" t="s">
        <v>345</v>
      </c>
      <c r="F19" t="s">
        <v>345</v>
      </c>
      <c r="G19" t="s">
        <v>345</v>
      </c>
      <c r="H19" t="s">
        <v>345</v>
      </c>
      <c r="I19" t="s">
        <v>345</v>
      </c>
      <c r="J19" t="s">
        <v>345</v>
      </c>
      <c r="K19" t="e">
        <f>VLOOKUP(回答様式!$B45,選択肢!$I$4:$J$11,2,FALSE)</f>
        <v>#N/A</v>
      </c>
      <c r="L19">
        <f>回答様式!$F45</f>
        <v>0</v>
      </c>
      <c r="M19" t="e">
        <f>VLOOKUP(回答様式!$I45,選択肢!$M$4:$N$8,2,FALSE)</f>
        <v>#N/A</v>
      </c>
      <c r="N19" t="e">
        <f>VLOOKUP(回答様式!$L45,選択肢!$M$4:$N$8,2,FALSE)</f>
        <v>#N/A</v>
      </c>
      <c r="O19" t="e">
        <f>VLOOKUP(回答様式!$O45,選択肢!$M$4:$N$8,2,FALSE)</f>
        <v>#N/A</v>
      </c>
    </row>
    <row r="20" spans="1:15">
      <c r="A20">
        <v>19</v>
      </c>
      <c r="C20" t="s">
        <v>345</v>
      </c>
      <c r="D20" t="s">
        <v>345</v>
      </c>
      <c r="E20" t="s">
        <v>345</v>
      </c>
      <c r="F20" t="s">
        <v>345</v>
      </c>
      <c r="G20" t="s">
        <v>345</v>
      </c>
      <c r="H20" t="s">
        <v>345</v>
      </c>
      <c r="I20" t="s">
        <v>345</v>
      </c>
      <c r="J20" t="s">
        <v>345</v>
      </c>
      <c r="K20" t="e">
        <f>VLOOKUP(回答様式!$B46,選択肢!$I$4:$J$11,2,FALSE)</f>
        <v>#N/A</v>
      </c>
      <c r="L20">
        <f>回答様式!$F46</f>
        <v>0</v>
      </c>
      <c r="M20" t="e">
        <f>VLOOKUP(回答様式!$I46,選択肢!$M$4:$N$8,2,FALSE)</f>
        <v>#N/A</v>
      </c>
      <c r="N20" t="e">
        <f>VLOOKUP(回答様式!$L46,選択肢!$M$4:$N$8,2,FALSE)</f>
        <v>#N/A</v>
      </c>
      <c r="O20" t="e">
        <f>VLOOKUP(回答様式!$O46,選択肢!$M$4:$N$8,2,FALSE)</f>
        <v>#N/A</v>
      </c>
    </row>
    <row r="21" spans="1:15">
      <c r="A21">
        <v>20</v>
      </c>
      <c r="C21" t="s">
        <v>345</v>
      </c>
      <c r="D21" t="s">
        <v>345</v>
      </c>
      <c r="E21" t="s">
        <v>345</v>
      </c>
      <c r="F21" t="s">
        <v>345</v>
      </c>
      <c r="G21" t="s">
        <v>345</v>
      </c>
      <c r="H21" t="s">
        <v>345</v>
      </c>
      <c r="I21" t="s">
        <v>345</v>
      </c>
      <c r="J21" t="s">
        <v>345</v>
      </c>
      <c r="K21" t="e">
        <f>VLOOKUP(回答様式!$B47,選択肢!$I$4:$J$11,2,FALSE)</f>
        <v>#N/A</v>
      </c>
      <c r="L21">
        <f>回答様式!$F47</f>
        <v>0</v>
      </c>
      <c r="M21" t="e">
        <f>VLOOKUP(回答様式!$I47,選択肢!$M$4:$N$8,2,FALSE)</f>
        <v>#N/A</v>
      </c>
      <c r="N21" t="e">
        <f>VLOOKUP(回答様式!$L47,選択肢!$M$4:$N$8,2,FALSE)</f>
        <v>#N/A</v>
      </c>
      <c r="O21" t="e">
        <f>VLOOKUP(回答様式!$O47,選択肢!$M$4:$N$8,2,FALSE)</f>
        <v>#N/A</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102"/>
  <sheetViews>
    <sheetView workbookViewId="0">
      <selection activeCell="M14" sqref="M14"/>
    </sheetView>
  </sheetViews>
  <sheetFormatPr defaultRowHeight="18.75"/>
  <cols>
    <col min="36" max="36" width="40" customWidth="1"/>
    <col min="37" max="37" width="13.375" customWidth="1"/>
    <col min="38" max="38" width="45.25" customWidth="1"/>
  </cols>
  <sheetData>
    <row r="2" spans="1:39">
      <c r="A2" t="s">
        <v>99</v>
      </c>
      <c r="G2" t="s">
        <v>201</v>
      </c>
      <c r="O2" t="s">
        <v>202</v>
      </c>
      <c r="Q2" t="s">
        <v>207</v>
      </c>
      <c r="S2" t="s">
        <v>213</v>
      </c>
      <c r="AA2" t="s">
        <v>224</v>
      </c>
      <c r="AE2" t="s">
        <v>230</v>
      </c>
      <c r="AJ2" t="s">
        <v>241</v>
      </c>
    </row>
    <row r="3" spans="1:39">
      <c r="A3" s="116">
        <v>1</v>
      </c>
      <c r="B3" s="116"/>
      <c r="C3" s="116">
        <v>2</v>
      </c>
      <c r="D3" s="116"/>
      <c r="E3" s="116">
        <v>8</v>
      </c>
      <c r="F3" s="116"/>
      <c r="G3" s="116">
        <v>1</v>
      </c>
      <c r="H3" s="116"/>
      <c r="I3" s="117" t="s">
        <v>191</v>
      </c>
      <c r="J3" s="116"/>
      <c r="K3" s="116" t="s">
        <v>192</v>
      </c>
      <c r="L3" s="116"/>
      <c r="M3" s="116" t="s">
        <v>193</v>
      </c>
      <c r="N3" s="116"/>
      <c r="O3" s="116">
        <v>1</v>
      </c>
      <c r="P3" s="116"/>
      <c r="Q3" s="117" t="s">
        <v>212</v>
      </c>
      <c r="R3" s="116"/>
      <c r="S3" s="116">
        <v>1</v>
      </c>
      <c r="T3" s="116"/>
      <c r="U3" s="116">
        <v>2</v>
      </c>
      <c r="V3" s="116"/>
      <c r="W3" s="116" t="s">
        <v>218</v>
      </c>
      <c r="X3" s="116"/>
      <c r="Y3" s="116" t="s">
        <v>219</v>
      </c>
      <c r="Z3" s="116"/>
      <c r="AA3" s="116">
        <v>1</v>
      </c>
      <c r="AB3" s="116"/>
      <c r="AC3" s="116">
        <v>2</v>
      </c>
      <c r="AD3" s="116"/>
      <c r="AE3" s="116">
        <v>1</v>
      </c>
      <c r="AF3" s="116"/>
      <c r="AG3" s="116">
        <v>2</v>
      </c>
      <c r="AH3" s="116"/>
      <c r="AJ3" t="s">
        <v>246</v>
      </c>
      <c r="AK3" t="s">
        <v>247</v>
      </c>
      <c r="AL3" t="s">
        <v>248</v>
      </c>
      <c r="AM3" t="s">
        <v>247</v>
      </c>
    </row>
    <row r="4" spans="1:39">
      <c r="A4" t="s">
        <v>179</v>
      </c>
      <c r="B4">
        <v>1</v>
      </c>
      <c r="C4" t="s">
        <v>0</v>
      </c>
      <c r="D4">
        <v>1</v>
      </c>
      <c r="E4" t="s">
        <v>182</v>
      </c>
      <c r="F4">
        <v>1</v>
      </c>
      <c r="G4" t="s">
        <v>187</v>
      </c>
      <c r="H4">
        <v>1</v>
      </c>
      <c r="I4" t="s">
        <v>412</v>
      </c>
      <c r="J4">
        <v>1</v>
      </c>
      <c r="K4" t="s">
        <v>194</v>
      </c>
      <c r="L4">
        <v>1</v>
      </c>
      <c r="M4" t="s">
        <v>197</v>
      </c>
      <c r="N4">
        <v>1</v>
      </c>
      <c r="O4" t="s">
        <v>203</v>
      </c>
      <c r="P4">
        <v>1</v>
      </c>
      <c r="Q4" t="s">
        <v>208</v>
      </c>
      <c r="R4">
        <v>1</v>
      </c>
      <c r="S4" t="s">
        <v>214</v>
      </c>
      <c r="T4">
        <v>1</v>
      </c>
      <c r="U4" t="s">
        <v>256</v>
      </c>
      <c r="V4">
        <v>1</v>
      </c>
      <c r="W4" t="s">
        <v>220</v>
      </c>
      <c r="X4">
        <v>1</v>
      </c>
      <c r="Y4" t="s">
        <v>221</v>
      </c>
      <c r="Z4">
        <v>1</v>
      </c>
      <c r="AA4" t="s">
        <v>225</v>
      </c>
      <c r="AB4">
        <v>1</v>
      </c>
      <c r="AC4" t="s">
        <v>228</v>
      </c>
      <c r="AD4">
        <v>1</v>
      </c>
      <c r="AE4" t="s">
        <v>231</v>
      </c>
      <c r="AF4">
        <v>1</v>
      </c>
      <c r="AG4" t="s">
        <v>235</v>
      </c>
      <c r="AH4">
        <v>1</v>
      </c>
      <c r="AJ4" t="s">
        <v>206</v>
      </c>
      <c r="AK4" t="b">
        <v>0</v>
      </c>
      <c r="AL4" t="s">
        <v>249</v>
      </c>
    </row>
    <row r="5" spans="1:39">
      <c r="A5" t="s">
        <v>180</v>
      </c>
      <c r="B5">
        <v>2</v>
      </c>
      <c r="C5" t="s">
        <v>1</v>
      </c>
      <c r="D5">
        <v>2</v>
      </c>
      <c r="E5" t="s">
        <v>183</v>
      </c>
      <c r="F5">
        <v>2</v>
      </c>
      <c r="G5" t="s">
        <v>188</v>
      </c>
      <c r="H5">
        <v>2</v>
      </c>
      <c r="I5" t="s">
        <v>413</v>
      </c>
      <c r="J5">
        <v>2</v>
      </c>
      <c r="K5" t="s">
        <v>195</v>
      </c>
      <c r="L5">
        <v>2</v>
      </c>
      <c r="M5" t="s">
        <v>198</v>
      </c>
      <c r="N5">
        <v>2</v>
      </c>
      <c r="O5" t="s">
        <v>204</v>
      </c>
      <c r="P5">
        <v>2</v>
      </c>
      <c r="Q5" t="s">
        <v>209</v>
      </c>
      <c r="R5">
        <v>2</v>
      </c>
      <c r="S5" t="s">
        <v>215</v>
      </c>
      <c r="T5">
        <v>2</v>
      </c>
      <c r="U5" t="s">
        <v>257</v>
      </c>
      <c r="V5">
        <v>2</v>
      </c>
      <c r="W5" t="s">
        <v>209</v>
      </c>
      <c r="X5">
        <v>2</v>
      </c>
      <c r="Y5" t="s">
        <v>222</v>
      </c>
      <c r="Z5">
        <v>2</v>
      </c>
      <c r="AA5" t="s">
        <v>226</v>
      </c>
      <c r="AB5">
        <v>2</v>
      </c>
      <c r="AC5" t="s">
        <v>229</v>
      </c>
      <c r="AD5">
        <v>2</v>
      </c>
      <c r="AE5" t="s">
        <v>232</v>
      </c>
      <c r="AF5">
        <v>2</v>
      </c>
      <c r="AG5" t="s">
        <v>236</v>
      </c>
      <c r="AH5">
        <v>2</v>
      </c>
      <c r="AJ5" t="s">
        <v>242</v>
      </c>
      <c r="AK5" t="b">
        <v>0</v>
      </c>
      <c r="AL5" t="s">
        <v>250</v>
      </c>
    </row>
    <row r="6" spans="1:39">
      <c r="A6" t="s">
        <v>181</v>
      </c>
      <c r="B6">
        <v>3</v>
      </c>
      <c r="C6" t="s">
        <v>2</v>
      </c>
      <c r="D6">
        <v>3</v>
      </c>
      <c r="E6" t="s">
        <v>184</v>
      </c>
      <c r="F6">
        <v>3</v>
      </c>
      <c r="G6" t="s">
        <v>189</v>
      </c>
      <c r="H6">
        <v>3</v>
      </c>
      <c r="I6" t="s">
        <v>414</v>
      </c>
      <c r="J6">
        <v>3</v>
      </c>
      <c r="K6" t="s">
        <v>196</v>
      </c>
      <c r="L6">
        <v>3</v>
      </c>
      <c r="M6" t="s">
        <v>199</v>
      </c>
      <c r="N6">
        <v>3</v>
      </c>
      <c r="O6" t="s">
        <v>205</v>
      </c>
      <c r="P6">
        <v>3</v>
      </c>
      <c r="Q6" t="s">
        <v>210</v>
      </c>
      <c r="R6">
        <v>3</v>
      </c>
      <c r="S6" t="s">
        <v>216</v>
      </c>
      <c r="T6">
        <v>3</v>
      </c>
      <c r="U6" t="s">
        <v>258</v>
      </c>
      <c r="V6">
        <v>3</v>
      </c>
      <c r="W6" t="s">
        <v>210</v>
      </c>
      <c r="X6">
        <v>3</v>
      </c>
      <c r="Y6" t="s">
        <v>416</v>
      </c>
      <c r="Z6">
        <v>3</v>
      </c>
      <c r="AA6" t="s">
        <v>227</v>
      </c>
      <c r="AB6">
        <v>3</v>
      </c>
      <c r="AE6" t="s">
        <v>233</v>
      </c>
      <c r="AF6">
        <v>3</v>
      </c>
      <c r="AG6" t="s">
        <v>237</v>
      </c>
      <c r="AH6">
        <v>3</v>
      </c>
      <c r="AJ6" t="s">
        <v>243</v>
      </c>
      <c r="AL6" t="s">
        <v>251</v>
      </c>
    </row>
    <row r="7" spans="1:39">
      <c r="C7" t="s">
        <v>3</v>
      </c>
      <c r="D7">
        <v>4</v>
      </c>
      <c r="E7" t="s">
        <v>185</v>
      </c>
      <c r="F7">
        <v>4</v>
      </c>
      <c r="G7" t="s">
        <v>190</v>
      </c>
      <c r="H7">
        <v>4</v>
      </c>
      <c r="I7" t="s">
        <v>415</v>
      </c>
      <c r="J7">
        <v>4</v>
      </c>
      <c r="K7" t="s">
        <v>239</v>
      </c>
      <c r="L7">
        <v>4</v>
      </c>
      <c r="M7" t="s">
        <v>240</v>
      </c>
      <c r="N7">
        <v>4</v>
      </c>
      <c r="Q7" t="s">
        <v>211</v>
      </c>
      <c r="R7">
        <v>4</v>
      </c>
      <c r="S7" t="s">
        <v>217</v>
      </c>
      <c r="T7">
        <v>4</v>
      </c>
      <c r="U7" t="s">
        <v>259</v>
      </c>
      <c r="V7">
        <v>4</v>
      </c>
      <c r="Y7" t="s">
        <v>223</v>
      </c>
      <c r="Z7">
        <v>4</v>
      </c>
      <c r="AE7" t="s">
        <v>234</v>
      </c>
      <c r="AF7">
        <v>4</v>
      </c>
      <c r="AJ7" t="s">
        <v>244</v>
      </c>
      <c r="AK7" t="b">
        <v>0</v>
      </c>
      <c r="AL7" t="s">
        <v>252</v>
      </c>
    </row>
    <row r="8" spans="1:39">
      <c r="C8" t="s">
        <v>4</v>
      </c>
      <c r="D8">
        <v>5</v>
      </c>
      <c r="E8" t="s">
        <v>186</v>
      </c>
      <c r="F8">
        <v>5</v>
      </c>
      <c r="I8" t="s">
        <v>417</v>
      </c>
      <c r="J8">
        <v>5</v>
      </c>
      <c r="M8" t="s">
        <v>200</v>
      </c>
      <c r="N8">
        <v>5</v>
      </c>
      <c r="U8" t="s">
        <v>260</v>
      </c>
      <c r="V8">
        <v>5</v>
      </c>
      <c r="Y8" t="s">
        <v>200</v>
      </c>
      <c r="Z8">
        <v>5</v>
      </c>
      <c r="AE8" t="s">
        <v>186</v>
      </c>
      <c r="AF8">
        <v>5</v>
      </c>
      <c r="AJ8" t="s">
        <v>245</v>
      </c>
      <c r="AK8" t="b">
        <v>0</v>
      </c>
      <c r="AL8" t="s">
        <v>253</v>
      </c>
    </row>
    <row r="9" spans="1:39">
      <c r="C9" t="s">
        <v>5</v>
      </c>
      <c r="D9">
        <v>6</v>
      </c>
      <c r="I9" t="s">
        <v>418</v>
      </c>
      <c r="J9">
        <v>6</v>
      </c>
      <c r="U9" t="s">
        <v>261</v>
      </c>
      <c r="V9">
        <v>6</v>
      </c>
      <c r="AL9" t="s">
        <v>254</v>
      </c>
    </row>
    <row r="10" spans="1:39">
      <c r="C10" t="s">
        <v>6</v>
      </c>
      <c r="D10">
        <v>7</v>
      </c>
      <c r="I10" t="s">
        <v>419</v>
      </c>
      <c r="J10">
        <v>7</v>
      </c>
      <c r="U10" t="s">
        <v>262</v>
      </c>
      <c r="V10">
        <v>7</v>
      </c>
      <c r="AL10" t="s">
        <v>255</v>
      </c>
      <c r="AM10" t="b">
        <v>0</v>
      </c>
    </row>
    <row r="11" spans="1:39">
      <c r="C11" t="s">
        <v>7</v>
      </c>
      <c r="D11">
        <v>8</v>
      </c>
      <c r="I11" t="s">
        <v>420</v>
      </c>
      <c r="J11">
        <v>8</v>
      </c>
    </row>
    <row r="12" spans="1:39">
      <c r="C12" t="s">
        <v>8</v>
      </c>
      <c r="D12">
        <v>9</v>
      </c>
    </row>
    <row r="13" spans="1:39">
      <c r="C13" t="s">
        <v>9</v>
      </c>
      <c r="D13">
        <v>10</v>
      </c>
    </row>
    <row r="14" spans="1:39">
      <c r="C14" t="s">
        <v>10</v>
      </c>
      <c r="D14">
        <v>11</v>
      </c>
    </row>
    <row r="15" spans="1:39">
      <c r="C15" t="s">
        <v>11</v>
      </c>
      <c r="D15">
        <v>12</v>
      </c>
    </row>
    <row r="16" spans="1:39">
      <c r="C16" t="s">
        <v>12</v>
      </c>
      <c r="D16">
        <v>13</v>
      </c>
    </row>
    <row r="17" spans="3:4">
      <c r="C17" t="s">
        <v>13</v>
      </c>
      <c r="D17">
        <v>14</v>
      </c>
    </row>
    <row r="18" spans="3:4">
      <c r="C18" t="s">
        <v>14</v>
      </c>
      <c r="D18">
        <v>15</v>
      </c>
    </row>
    <row r="19" spans="3:4">
      <c r="C19" t="s">
        <v>15</v>
      </c>
      <c r="D19">
        <v>16</v>
      </c>
    </row>
    <row r="20" spans="3:4">
      <c r="C20" t="s">
        <v>16</v>
      </c>
      <c r="D20">
        <v>17</v>
      </c>
    </row>
    <row r="21" spans="3:4">
      <c r="C21" t="s">
        <v>17</v>
      </c>
      <c r="D21">
        <v>18</v>
      </c>
    </row>
    <row r="22" spans="3:4">
      <c r="C22" t="s">
        <v>18</v>
      </c>
      <c r="D22">
        <v>19</v>
      </c>
    </row>
    <row r="23" spans="3:4">
      <c r="C23" t="s">
        <v>19</v>
      </c>
      <c r="D23">
        <v>20</v>
      </c>
    </row>
    <row r="24" spans="3:4">
      <c r="C24" t="s">
        <v>20</v>
      </c>
      <c r="D24">
        <v>21</v>
      </c>
    </row>
    <row r="25" spans="3:4">
      <c r="C25" t="s">
        <v>21</v>
      </c>
      <c r="D25">
        <v>22</v>
      </c>
    </row>
    <row r="26" spans="3:4">
      <c r="C26" t="s">
        <v>22</v>
      </c>
      <c r="D26">
        <v>23</v>
      </c>
    </row>
    <row r="27" spans="3:4">
      <c r="C27" t="s">
        <v>23</v>
      </c>
      <c r="D27">
        <v>24</v>
      </c>
    </row>
    <row r="28" spans="3:4">
      <c r="C28" t="s">
        <v>24</v>
      </c>
      <c r="D28">
        <v>25</v>
      </c>
    </row>
    <row r="29" spans="3:4">
      <c r="C29" t="s">
        <v>25</v>
      </c>
      <c r="D29">
        <v>26</v>
      </c>
    </row>
    <row r="30" spans="3:4">
      <c r="C30" t="s">
        <v>26</v>
      </c>
      <c r="D30">
        <v>27</v>
      </c>
    </row>
    <row r="31" spans="3:4">
      <c r="C31" t="s">
        <v>27</v>
      </c>
      <c r="D31">
        <v>28</v>
      </c>
    </row>
    <row r="32" spans="3:4">
      <c r="C32" t="s">
        <v>28</v>
      </c>
      <c r="D32">
        <v>29</v>
      </c>
    </row>
    <row r="33" spans="3:4">
      <c r="C33" t="s">
        <v>29</v>
      </c>
      <c r="D33">
        <v>30</v>
      </c>
    </row>
    <row r="34" spans="3:4">
      <c r="C34" t="s">
        <v>30</v>
      </c>
      <c r="D34">
        <v>31</v>
      </c>
    </row>
    <row r="35" spans="3:4">
      <c r="C35" t="s">
        <v>31</v>
      </c>
      <c r="D35">
        <v>32</v>
      </c>
    </row>
    <row r="36" spans="3:4">
      <c r="C36" t="s">
        <v>32</v>
      </c>
      <c r="D36">
        <v>33</v>
      </c>
    </row>
    <row r="37" spans="3:4">
      <c r="C37" t="s">
        <v>33</v>
      </c>
      <c r="D37">
        <v>34</v>
      </c>
    </row>
    <row r="38" spans="3:4">
      <c r="C38" t="s">
        <v>34</v>
      </c>
      <c r="D38">
        <v>35</v>
      </c>
    </row>
    <row r="39" spans="3:4">
      <c r="C39" t="s">
        <v>35</v>
      </c>
      <c r="D39">
        <v>36</v>
      </c>
    </row>
    <row r="40" spans="3:4">
      <c r="C40" t="s">
        <v>36</v>
      </c>
      <c r="D40">
        <v>37</v>
      </c>
    </row>
    <row r="41" spans="3:4">
      <c r="C41" t="s">
        <v>37</v>
      </c>
      <c r="D41">
        <v>38</v>
      </c>
    </row>
    <row r="42" spans="3:4">
      <c r="C42" t="s">
        <v>38</v>
      </c>
      <c r="D42">
        <v>39</v>
      </c>
    </row>
    <row r="43" spans="3:4">
      <c r="C43" t="s">
        <v>39</v>
      </c>
      <c r="D43">
        <v>40</v>
      </c>
    </row>
    <row r="44" spans="3:4">
      <c r="C44" t="s">
        <v>40</v>
      </c>
      <c r="D44">
        <v>41</v>
      </c>
    </row>
    <row r="45" spans="3:4">
      <c r="C45" t="s">
        <v>41</v>
      </c>
      <c r="D45">
        <v>42</v>
      </c>
    </row>
    <row r="46" spans="3:4">
      <c r="C46" t="s">
        <v>42</v>
      </c>
      <c r="D46">
        <v>43</v>
      </c>
    </row>
    <row r="47" spans="3:4">
      <c r="C47" t="s">
        <v>43</v>
      </c>
      <c r="D47">
        <v>44</v>
      </c>
    </row>
    <row r="48" spans="3:4">
      <c r="C48" t="s">
        <v>44</v>
      </c>
      <c r="D48">
        <v>45</v>
      </c>
    </row>
    <row r="49" spans="3:4">
      <c r="C49" t="s">
        <v>45</v>
      </c>
      <c r="D49">
        <v>46</v>
      </c>
    </row>
    <row r="50" spans="3:4">
      <c r="C50" t="s">
        <v>46</v>
      </c>
      <c r="D50">
        <v>47</v>
      </c>
    </row>
    <row r="51" spans="3:4">
      <c r="C51" t="s">
        <v>47</v>
      </c>
      <c r="D51">
        <v>48</v>
      </c>
    </row>
    <row r="52" spans="3:4">
      <c r="C52" t="s">
        <v>48</v>
      </c>
      <c r="D52">
        <v>49</v>
      </c>
    </row>
    <row r="53" spans="3:4">
      <c r="C53" t="s">
        <v>49</v>
      </c>
      <c r="D53">
        <v>50</v>
      </c>
    </row>
    <row r="54" spans="3:4">
      <c r="C54" t="s">
        <v>50</v>
      </c>
      <c r="D54">
        <v>51</v>
      </c>
    </row>
    <row r="55" spans="3:4">
      <c r="C55" t="s">
        <v>51</v>
      </c>
      <c r="D55">
        <v>52</v>
      </c>
    </row>
    <row r="56" spans="3:4">
      <c r="C56" t="s">
        <v>52</v>
      </c>
      <c r="D56">
        <v>53</v>
      </c>
    </row>
    <row r="57" spans="3:4">
      <c r="C57" t="s">
        <v>53</v>
      </c>
      <c r="D57">
        <v>54</v>
      </c>
    </row>
    <row r="58" spans="3:4">
      <c r="C58" t="s">
        <v>54</v>
      </c>
      <c r="D58">
        <v>55</v>
      </c>
    </row>
    <row r="59" spans="3:4">
      <c r="C59" t="s">
        <v>55</v>
      </c>
      <c r="D59">
        <v>56</v>
      </c>
    </row>
    <row r="60" spans="3:4">
      <c r="C60" t="s">
        <v>56</v>
      </c>
      <c r="D60">
        <v>57</v>
      </c>
    </row>
    <row r="61" spans="3:4">
      <c r="C61" t="s">
        <v>57</v>
      </c>
      <c r="D61">
        <v>58</v>
      </c>
    </row>
    <row r="62" spans="3:4">
      <c r="C62" t="s">
        <v>58</v>
      </c>
      <c r="D62">
        <v>59</v>
      </c>
    </row>
    <row r="63" spans="3:4">
      <c r="C63" t="s">
        <v>59</v>
      </c>
      <c r="D63">
        <v>60</v>
      </c>
    </row>
    <row r="64" spans="3:4">
      <c r="C64" t="s">
        <v>60</v>
      </c>
      <c r="D64">
        <v>61</v>
      </c>
    </row>
    <row r="65" spans="3:4">
      <c r="C65" t="s">
        <v>61</v>
      </c>
      <c r="D65">
        <v>62</v>
      </c>
    </row>
    <row r="66" spans="3:4">
      <c r="C66" t="s">
        <v>62</v>
      </c>
      <c r="D66">
        <v>63</v>
      </c>
    </row>
    <row r="67" spans="3:4">
      <c r="C67" t="s">
        <v>63</v>
      </c>
      <c r="D67">
        <v>64</v>
      </c>
    </row>
    <row r="68" spans="3:4">
      <c r="C68" t="s">
        <v>64</v>
      </c>
      <c r="D68">
        <v>65</v>
      </c>
    </row>
    <row r="69" spans="3:4">
      <c r="C69" t="s">
        <v>65</v>
      </c>
      <c r="D69">
        <v>66</v>
      </c>
    </row>
    <row r="70" spans="3:4">
      <c r="C70" t="s">
        <v>66</v>
      </c>
      <c r="D70">
        <v>67</v>
      </c>
    </row>
    <row r="71" spans="3:4">
      <c r="C71" t="s">
        <v>67</v>
      </c>
      <c r="D71">
        <v>68</v>
      </c>
    </row>
    <row r="72" spans="3:4">
      <c r="C72" t="s">
        <v>68</v>
      </c>
      <c r="D72">
        <v>69</v>
      </c>
    </row>
    <row r="73" spans="3:4">
      <c r="C73" t="s">
        <v>69</v>
      </c>
      <c r="D73">
        <v>70</v>
      </c>
    </row>
    <row r="74" spans="3:4">
      <c r="C74" t="s">
        <v>70</v>
      </c>
      <c r="D74">
        <v>71</v>
      </c>
    </row>
    <row r="75" spans="3:4">
      <c r="C75" t="s">
        <v>71</v>
      </c>
      <c r="D75">
        <v>72</v>
      </c>
    </row>
    <row r="76" spans="3:4">
      <c r="C76" t="s">
        <v>72</v>
      </c>
      <c r="D76">
        <v>73</v>
      </c>
    </row>
    <row r="77" spans="3:4">
      <c r="C77" t="s">
        <v>73</v>
      </c>
      <c r="D77">
        <v>74</v>
      </c>
    </row>
    <row r="78" spans="3:4">
      <c r="C78" t="s">
        <v>74</v>
      </c>
      <c r="D78">
        <v>75</v>
      </c>
    </row>
    <row r="79" spans="3:4">
      <c r="C79" t="s">
        <v>75</v>
      </c>
      <c r="D79">
        <v>76</v>
      </c>
    </row>
    <row r="80" spans="3:4">
      <c r="C80" t="s">
        <v>76</v>
      </c>
      <c r="D80">
        <v>77</v>
      </c>
    </row>
    <row r="81" spans="3:4">
      <c r="C81" t="s">
        <v>77</v>
      </c>
      <c r="D81">
        <v>78</v>
      </c>
    </row>
    <row r="82" spans="3:4">
      <c r="C82" t="s">
        <v>78</v>
      </c>
      <c r="D82">
        <v>79</v>
      </c>
    </row>
    <row r="83" spans="3:4">
      <c r="C83" t="s">
        <v>79</v>
      </c>
      <c r="D83">
        <v>80</v>
      </c>
    </row>
    <row r="84" spans="3:4">
      <c r="C84" t="s">
        <v>80</v>
      </c>
      <c r="D84">
        <v>81</v>
      </c>
    </row>
    <row r="85" spans="3:4">
      <c r="C85" t="s">
        <v>81</v>
      </c>
      <c r="D85">
        <v>82</v>
      </c>
    </row>
    <row r="86" spans="3:4">
      <c r="C86" t="s">
        <v>82</v>
      </c>
      <c r="D86">
        <v>83</v>
      </c>
    </row>
    <row r="87" spans="3:4">
      <c r="C87" t="s">
        <v>83</v>
      </c>
      <c r="D87">
        <v>84</v>
      </c>
    </row>
    <row r="88" spans="3:4">
      <c r="C88" t="s">
        <v>84</v>
      </c>
      <c r="D88">
        <v>85</v>
      </c>
    </row>
    <row r="89" spans="3:4">
      <c r="C89" t="s">
        <v>85</v>
      </c>
      <c r="D89">
        <v>86</v>
      </c>
    </row>
    <row r="90" spans="3:4">
      <c r="C90" t="s">
        <v>86</v>
      </c>
      <c r="D90">
        <v>87</v>
      </c>
    </row>
    <row r="91" spans="3:4">
      <c r="C91" t="s">
        <v>87</v>
      </c>
      <c r="D91">
        <v>88</v>
      </c>
    </row>
    <row r="92" spans="3:4">
      <c r="C92" t="s">
        <v>88</v>
      </c>
      <c r="D92">
        <v>89</v>
      </c>
    </row>
    <row r="93" spans="3:4">
      <c r="C93" t="s">
        <v>89</v>
      </c>
      <c r="D93">
        <v>90</v>
      </c>
    </row>
    <row r="94" spans="3:4">
      <c r="C94" t="s">
        <v>90</v>
      </c>
      <c r="D94">
        <v>91</v>
      </c>
    </row>
    <row r="95" spans="3:4">
      <c r="C95" t="s">
        <v>91</v>
      </c>
      <c r="D95">
        <v>92</v>
      </c>
    </row>
    <row r="96" spans="3:4">
      <c r="C96" t="s">
        <v>92</v>
      </c>
      <c r="D96">
        <v>93</v>
      </c>
    </row>
    <row r="97" spans="3:4">
      <c r="C97" t="s">
        <v>93</v>
      </c>
      <c r="D97">
        <v>94</v>
      </c>
    </row>
    <row r="98" spans="3:4">
      <c r="C98" t="s">
        <v>94</v>
      </c>
      <c r="D98">
        <v>95</v>
      </c>
    </row>
    <row r="99" spans="3:4">
      <c r="C99" t="s">
        <v>95</v>
      </c>
      <c r="D99">
        <v>96</v>
      </c>
    </row>
    <row r="100" spans="3:4">
      <c r="C100" t="s">
        <v>96</v>
      </c>
      <c r="D100">
        <v>97</v>
      </c>
    </row>
    <row r="101" spans="3:4">
      <c r="C101" t="s">
        <v>97</v>
      </c>
      <c r="D101">
        <v>98</v>
      </c>
    </row>
    <row r="102" spans="3:4">
      <c r="C102" t="s">
        <v>98</v>
      </c>
      <c r="D102">
        <v>99</v>
      </c>
    </row>
  </sheetData>
  <mergeCells count="17">
    <mergeCell ref="AE3:AF3"/>
    <mergeCell ref="AG3:AH3"/>
    <mergeCell ref="U3:V3"/>
    <mergeCell ref="Q3:R3"/>
    <mergeCell ref="S3:T3"/>
    <mergeCell ref="W3:X3"/>
    <mergeCell ref="Y3:Z3"/>
    <mergeCell ref="AA3:AB3"/>
    <mergeCell ref="AC3:AD3"/>
    <mergeCell ref="M3:N3"/>
    <mergeCell ref="O3:P3"/>
    <mergeCell ref="E3:F3"/>
    <mergeCell ref="A3:B3"/>
    <mergeCell ref="C3:D3"/>
    <mergeCell ref="G3:H3"/>
    <mergeCell ref="I3:J3"/>
    <mergeCell ref="K3:L3"/>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
  <sheetViews>
    <sheetView workbookViewId="0">
      <selection activeCell="G6" sqref="G6"/>
    </sheetView>
  </sheetViews>
  <sheetFormatPr defaultRowHeight="18.75"/>
  <sheetData>
    <row r="1" spans="1:65">
      <c r="A1" t="s">
        <v>263</v>
      </c>
      <c r="B1" t="s">
        <v>264</v>
      </c>
      <c r="C1" t="s">
        <v>265</v>
      </c>
      <c r="D1" t="s">
        <v>266</v>
      </c>
      <c r="E1" t="s">
        <v>267</v>
      </c>
      <c r="F1" t="s">
        <v>268</v>
      </c>
      <c r="G1" t="s">
        <v>269</v>
      </c>
      <c r="H1" t="s">
        <v>270</v>
      </c>
      <c r="I1" t="s">
        <v>271</v>
      </c>
      <c r="J1" t="s">
        <v>272</v>
      </c>
      <c r="K1" t="s">
        <v>273</v>
      </c>
      <c r="L1" t="s">
        <v>274</v>
      </c>
      <c r="M1" t="s">
        <v>275</v>
      </c>
      <c r="N1" t="s">
        <v>276</v>
      </c>
      <c r="O1" t="s">
        <v>282</v>
      </c>
      <c r="P1" t="s">
        <v>283</v>
      </c>
      <c r="Q1" t="s">
        <v>284</v>
      </c>
      <c r="R1" t="s">
        <v>285</v>
      </c>
      <c r="S1" t="s">
        <v>286</v>
      </c>
      <c r="T1" t="s">
        <v>277</v>
      </c>
      <c r="U1" t="s">
        <v>278</v>
      </c>
      <c r="V1" t="s">
        <v>279</v>
      </c>
      <c r="W1" t="s">
        <v>280</v>
      </c>
      <c r="X1" t="s">
        <v>281</v>
      </c>
      <c r="Y1" t="s">
        <v>287</v>
      </c>
      <c r="Z1" t="s">
        <v>288</v>
      </c>
      <c r="AA1" t="s">
        <v>289</v>
      </c>
      <c r="AB1" t="s">
        <v>290</v>
      </c>
      <c r="AC1" t="s">
        <v>291</v>
      </c>
      <c r="AD1" t="s">
        <v>292</v>
      </c>
      <c r="AE1" t="s">
        <v>293</v>
      </c>
      <c r="AF1" t="s">
        <v>294</v>
      </c>
      <c r="AG1" t="s">
        <v>295</v>
      </c>
      <c r="AH1" t="s">
        <v>296</v>
      </c>
      <c r="AI1" t="s">
        <v>297</v>
      </c>
      <c r="AJ1" t="s">
        <v>298</v>
      </c>
      <c r="AK1" t="s">
        <v>299</v>
      </c>
      <c r="AL1" t="s">
        <v>302</v>
      </c>
      <c r="AM1" t="s">
        <v>301</v>
      </c>
      <c r="AN1" t="s">
        <v>303</v>
      </c>
      <c r="AO1" t="s">
        <v>304</v>
      </c>
      <c r="AP1" t="s">
        <v>328</v>
      </c>
      <c r="AQ1" t="s">
        <v>305</v>
      </c>
      <c r="AR1" t="s">
        <v>306</v>
      </c>
      <c r="AS1" t="s">
        <v>307</v>
      </c>
      <c r="AT1" t="s">
        <v>329</v>
      </c>
      <c r="AU1" t="s">
        <v>308</v>
      </c>
      <c r="AV1" t="s">
        <v>309</v>
      </c>
      <c r="AW1" t="s">
        <v>310</v>
      </c>
      <c r="AX1" t="s">
        <v>311</v>
      </c>
      <c r="AY1" t="s">
        <v>312</v>
      </c>
      <c r="AZ1" t="s">
        <v>313</v>
      </c>
      <c r="BA1" t="s">
        <v>314</v>
      </c>
      <c r="BB1" t="s">
        <v>315</v>
      </c>
      <c r="BC1" t="s">
        <v>316</v>
      </c>
      <c r="BD1" t="s">
        <v>317</v>
      </c>
      <c r="BE1" t="s">
        <v>318</v>
      </c>
      <c r="BF1" t="s">
        <v>319</v>
      </c>
      <c r="BG1" t="s">
        <v>320</v>
      </c>
      <c r="BH1" t="s">
        <v>321</v>
      </c>
      <c r="BI1" t="s">
        <v>322</v>
      </c>
      <c r="BJ1" t="s">
        <v>323</v>
      </c>
      <c r="BK1" t="s">
        <v>324</v>
      </c>
      <c r="BL1" t="s">
        <v>325</v>
      </c>
      <c r="BM1" t="s">
        <v>326</v>
      </c>
    </row>
    <row r="2" spans="1:65">
      <c r="A2" t="str">
        <f>IF(ISBLANK(回答様式!$D$7),"",回答様式!$D$7)</f>
        <v/>
      </c>
      <c r="B2" t="str">
        <f>IF(ISBLANK(回答様式!$L$7),"",回答様式!$L$7)</f>
        <v/>
      </c>
      <c r="C2" t="str">
        <f>IF(ISBLANK(回答様式!$D$8),"",回答様式!$D$8)</f>
        <v/>
      </c>
      <c r="D2" t="str">
        <f>IF(ISBLANK(回答様式!L8),"",TEXT(回答様式!$L$8,0))</f>
        <v/>
      </c>
      <c r="E2" t="e">
        <f>VLOOKUP(回答様式!$E$13,選択肢!$A$4:$B$6,2,FALSE)</f>
        <v>#N/A</v>
      </c>
      <c r="F2" t="e">
        <f>VLOOKUP(回答様式!$M$13,選択肢!$C$4:$D$102,2,FALSE)</f>
        <v>#N/A</v>
      </c>
      <c r="G2" t="str">
        <f>回答様式!$E$14&amp;"-"&amp;回答様式!$H$14</f>
        <v>-</v>
      </c>
      <c r="H2" t="e">
        <f>IF(ISBLANK(回答様式!$M$14),NA(),回答様式!$M$14)</f>
        <v>#N/A</v>
      </c>
      <c r="I2" t="e">
        <f>IF(ISBLANK(回答様式!$E$15),NA(),回答様式!$E$15)</f>
        <v>#N/A</v>
      </c>
      <c r="J2" t="e">
        <f>IF(ISBLANK(回答様式!$M$15),NA(),回答様式!$M$15)</f>
        <v>#N/A</v>
      </c>
      <c r="K2" t="e">
        <f>IF(ISBLANK(回答様式!$E$16),NA(),回答様式!$E$16)</f>
        <v>#N/A</v>
      </c>
      <c r="L2" t="e">
        <f>VLOOKUP(回答様式!$M$16,選択肢!$E$4:$F$8,2,FALSE)</f>
        <v>#N/A</v>
      </c>
      <c r="M2" t="e">
        <f>VLOOKUP(回答様式!$J$20,選択肢!$G$4:$H$7,2,FALSE)</f>
        <v>#N/A</v>
      </c>
      <c r="N2" t="e">
        <f>VLOOKUP(回答様式!$J$35,選択肢!$O$4:$P$6,2,FALSE)</f>
        <v>#N/A</v>
      </c>
      <c r="O2">
        <f>IF(選択肢!$AK$4="TRUE",1,0)</f>
        <v>0</v>
      </c>
      <c r="P2">
        <f>IF(選択肢!$AK$5="TRUE",1,0)</f>
        <v>0</v>
      </c>
      <c r="Q2">
        <f>IF(選択肢!$AK$6="TRUE",1,0)</f>
        <v>0</v>
      </c>
      <c r="R2">
        <f>IF(選択肢!$AK$7="TRUE",1,0)</f>
        <v>0</v>
      </c>
      <c r="S2">
        <f>IF(選択肢!$AK$8="TRUE",1,0)</f>
        <v>0</v>
      </c>
      <c r="T2">
        <f>回答様式!$B$56</f>
        <v>0</v>
      </c>
      <c r="U2">
        <f>回答様式!F56</f>
        <v>0</v>
      </c>
      <c r="V2">
        <f>回答様式!J56</f>
        <v>0</v>
      </c>
      <c r="W2">
        <f>回答様式!N56</f>
        <v>0</v>
      </c>
      <c r="X2">
        <f>回答様式!P56</f>
        <v>0</v>
      </c>
      <c r="Y2" t="e">
        <f>VLOOKUP(回答様式!$J$57,選択肢!$Q$4:$R$7,2,FALSE)</f>
        <v>#N/A</v>
      </c>
      <c r="Z2" t="e">
        <f>VLOOKUP(回答様式!$J$58,選択肢!$Q$4:$R$7,2,FALSE)</f>
        <v>#N/A</v>
      </c>
      <c r="AA2" t="e">
        <f>VLOOKUP(回答様式!$J$59,選択肢!$Q$4:$R$7,2,FALSE)</f>
        <v>#N/A</v>
      </c>
      <c r="AB2" t="e">
        <f>VLOOKUP(回答様式!$J$60,選択肢!$Q$4:$R$7,2,FALSE)</f>
        <v>#N/A</v>
      </c>
      <c r="AC2" t="e">
        <f>VLOOKUP(回答様式!$J$64,選択肢!$S$4:$T$7,2,FALSE)</f>
        <v>#N/A</v>
      </c>
      <c r="AD2" t="e">
        <f>VLOOKUP(回答様式!$B$67,選択肢!$U$4:$V$10,2,FALSE)</f>
        <v>#N/A</v>
      </c>
      <c r="AE2" t="e">
        <f>VLOOKUP(回答様式!$D$67,選択肢!$U$4:$V$10,2,FALSE)</f>
        <v>#N/A</v>
      </c>
      <c r="AF2" t="e">
        <f>VLOOKUP(回答様式!$F$67,選択肢!$U$4:$V$10,2,FALSE)</f>
        <v>#N/A</v>
      </c>
      <c r="AG2" t="e">
        <f>VLOOKUP(回答様式!$H$67,選択肢!$U$4:$V$10,2,FALSE)</f>
        <v>#N/A</v>
      </c>
      <c r="AH2" t="e">
        <f>VLOOKUP(回答様式!$J$67,選択肢!$U$4:$V$10,2,FALSE)</f>
        <v>#N/A</v>
      </c>
      <c r="AI2" t="e">
        <f>VLOOKUP(回答様式!$L$67,選択肢!$U$4:$V$10,2,FALSE)</f>
        <v>#N/A</v>
      </c>
      <c r="AJ2" t="e">
        <f>VLOOKUP(回答様式!$N$67,選択肢!$U$4:$V$10,2,FALSE)</f>
        <v>#N/A</v>
      </c>
      <c r="AK2">
        <f>回答様式!$P$67</f>
        <v>0</v>
      </c>
      <c r="AL2" t="e">
        <f>VLOOKUP(回答様式!$F$70,選択肢!$W$4:$X$6,2,FALSE)</f>
        <v>#N/A</v>
      </c>
      <c r="AM2" t="e">
        <f>VLOOKUP(回答様式!$F$71,選択肢!$Y$4:$Z$8,2,FALSE)</f>
        <v>#N/A</v>
      </c>
      <c r="AN2" t="e">
        <f>VLOOKUP(回答様式!$F$72,選択肢!$Y$4:$Z$8,2,FALSE)</f>
        <v>#N/A</v>
      </c>
      <c r="AO2" t="e">
        <f>VLOOKUP(回答様式!$F$73,選択肢!$Y$4:$Z$8,2,FALSE)</f>
        <v>#N/A</v>
      </c>
      <c r="AP2" t="e">
        <f>VLOOKUP(回答様式!$J$70,選択肢!$W$4:$X$6,2,FALSE)</f>
        <v>#N/A</v>
      </c>
      <c r="AQ2" t="e">
        <f>VLOOKUP(回答様式!$J$71,選択肢!$Y$4:$Z$8,2,FALSE)</f>
        <v>#N/A</v>
      </c>
      <c r="AR2" t="e">
        <f>VLOOKUP(回答様式!$J$72,選択肢!$Y$4:$Z$8,2,FALSE)</f>
        <v>#N/A</v>
      </c>
      <c r="AS2" t="e">
        <f>VLOOKUP(回答様式!$J$73,選択肢!$Y$4:$Z$8,2,FALSE)</f>
        <v>#N/A</v>
      </c>
      <c r="AT2" t="e">
        <f>VLOOKUP(回答様式!$BN$70,選択肢!$W$4:$X$6,2,FALSE)</f>
        <v>#N/A</v>
      </c>
      <c r="AU2" t="e">
        <f>VLOOKUP(回答様式!$N$71,選択肢!$Y$4:$Z$8,2,FALSE)</f>
        <v>#N/A</v>
      </c>
      <c r="AV2" t="e">
        <f>VLOOKUP(回答様式!$N$72,選択肢!$Y$4:$Z$8,2,FALSE)</f>
        <v>#N/A</v>
      </c>
      <c r="AW2" t="e">
        <f>VLOOKUP(回答様式!$N$73,選択肢!$Y$4:$Z$8,2,FALSE)</f>
        <v>#N/A</v>
      </c>
      <c r="AX2" t="e">
        <f>IF(ISBLANK(回答様式!$J$74),NA(),回答様式!$J$74)</f>
        <v>#N/A</v>
      </c>
      <c r="AY2" t="e">
        <f>VLOOKUP(回答様式!$J$78,選択肢!$AA$4:$AB$6,2,FALSE)</f>
        <v>#N/A</v>
      </c>
      <c r="AZ2" t="e">
        <f>VLOOKUP(回答様式!$J$79,選択肢!$AC$4:$AD$5,2,FALSE)</f>
        <v>#N/A</v>
      </c>
      <c r="BA2">
        <f>回答様式!F80</f>
        <v>0</v>
      </c>
      <c r="BB2">
        <f>IF(選択肢!$AM$4="TRUE",1,0)</f>
        <v>0</v>
      </c>
      <c r="BC2">
        <f>IF(選択肢!$AM$5="TRUE",1,0)</f>
        <v>0</v>
      </c>
      <c r="BD2">
        <f>IF(選択肢!$AM$6="TRUE",1,0)</f>
        <v>0</v>
      </c>
      <c r="BE2">
        <f>IF(選択肢!$AM$7="TRUE",1,0)</f>
        <v>0</v>
      </c>
      <c r="BF2">
        <f>IF(選択肢!$AM$8="TRUE",1,0)</f>
        <v>0</v>
      </c>
      <c r="BG2">
        <f>IF(選択肢!$AM$9="TRUE",1,0)</f>
        <v>0</v>
      </c>
      <c r="BH2">
        <f>IF(選択肢!$AM$10="TRUE",1,0)</f>
        <v>0</v>
      </c>
      <c r="BI2">
        <f>回答様式!$J$85</f>
        <v>0</v>
      </c>
      <c r="BJ2">
        <f>回答様式!$L$88</f>
        <v>0</v>
      </c>
      <c r="BK2">
        <f>回答様式!$P$88</f>
        <v>0</v>
      </c>
      <c r="BL2" t="e">
        <f>VLOOKUP(回答様式!$J$89,選択肢!$AE$4:$AF$8,2,FALSE)</f>
        <v>#N/A</v>
      </c>
      <c r="BM2" t="e">
        <f>VLOOKUP(回答様式!$J$90,選択肢!$AG$4:$AH$6,2,FALSE)</f>
        <v>#N/A</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回答様式</vt:lpstr>
      <vt:lpstr>別紙 </vt:lpstr>
      <vt:lpstr>Projects</vt:lpstr>
      <vt:lpstr>選択肢</vt:lpstr>
      <vt:lpstr>Data</vt:lpstr>
      <vt:lpstr>Sheet1</vt:lpstr>
      <vt:lpstr>回答様式!Print_Area</vt:lpstr>
      <vt:lpstr>'別紙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荒尾　大介</dc:creator>
  <cp:lastModifiedBy>兵庫県</cp:lastModifiedBy>
  <cp:lastPrinted>2020-07-06T02:26:13Z</cp:lastPrinted>
  <dcterms:created xsi:type="dcterms:W3CDTF">2020-05-08T02:04:44Z</dcterms:created>
  <dcterms:modified xsi:type="dcterms:W3CDTF">2020-08-07T07:31:10Z</dcterms:modified>
</cp:coreProperties>
</file>