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05" yWindow="510" windowWidth="18720" windowHeight="10410"/>
  </bookViews>
  <sheets>
    <sheet name="排出抑制措置結果報告書" sheetId="1" r:id="rId1"/>
    <sheet name="別紙" sheetId="2" r:id="rId2"/>
    <sheet name="（参考）判定シート（エネルギー原油換算）" sheetId="3" r:id="rId3"/>
    <sheet name="Sheet1" sheetId="4" r:id="rId4"/>
  </sheets>
  <definedNames>
    <definedName name="_xlnm.Print_Area" localSheetId="2">'（参考）判定シート（エネルギー原油換算）'!$A$1:$P$40</definedName>
    <definedName name="_xlnm.Print_Area" localSheetId="0">排出抑制措置結果報告書!$A$1:$W$29</definedName>
    <definedName name="_xlnm.Print_Area" localSheetId="1">別紙!$A$1:$G$51</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3" i="2" l="1"/>
  <c r="H18" i="2" l="1"/>
  <c r="F16" i="4" l="1"/>
  <c r="F15" i="4"/>
  <c r="F14" i="4"/>
  <c r="F13" i="4"/>
  <c r="F12" i="4"/>
  <c r="K11" i="4"/>
  <c r="F11" i="4"/>
  <c r="K10" i="4"/>
  <c r="F10" i="4"/>
  <c r="K9" i="4"/>
  <c r="F9" i="4"/>
  <c r="K8" i="4"/>
  <c r="F8" i="4"/>
  <c r="K7" i="4"/>
  <c r="F7" i="4"/>
  <c r="K6" i="4"/>
  <c r="F6" i="4"/>
  <c r="K5" i="4"/>
  <c r="F5" i="4"/>
  <c r="K4" i="4"/>
  <c r="F4" i="4"/>
  <c r="K3" i="4"/>
  <c r="F3" i="4"/>
  <c r="E32" i="2" l="1"/>
  <c r="F18" i="2"/>
  <c r="E18" i="2"/>
  <c r="G18" i="2"/>
  <c r="H32" i="2"/>
  <c r="I32" i="2" s="1"/>
  <c r="F32" i="2"/>
  <c r="G32" i="2"/>
  <c r="H16" i="2" l="1"/>
  <c r="H15" i="2"/>
  <c r="E16" i="2"/>
  <c r="F16" i="2"/>
  <c r="F15" i="2"/>
  <c r="E15" i="2"/>
  <c r="F29" i="2"/>
  <c r="E30" i="2"/>
  <c r="F30" i="2"/>
  <c r="H30" i="2"/>
  <c r="H29" i="2"/>
  <c r="E29" i="2"/>
  <c r="G30" i="2"/>
  <c r="G29" i="2"/>
  <c r="G16" i="2"/>
  <c r="G15" i="2"/>
  <c r="F68" i="2" l="1"/>
  <c r="F67" i="2"/>
  <c r="F66" i="2"/>
  <c r="F65" i="2"/>
  <c r="F64" i="2"/>
  <c r="F63" i="2"/>
  <c r="F62" i="2"/>
  <c r="F61" i="2"/>
  <c r="F60" i="2"/>
  <c r="F59" i="2"/>
  <c r="F58" i="2"/>
  <c r="F57" i="2"/>
  <c r="F56" i="2"/>
  <c r="F55" i="2"/>
  <c r="F54" i="2"/>
  <c r="G6" i="2" l="1"/>
  <c r="I21" i="2" l="1"/>
  <c r="I22" i="2"/>
  <c r="I23" i="2"/>
  <c r="I24" i="2"/>
  <c r="I25" i="2"/>
  <c r="I26" i="2"/>
  <c r="I27" i="2"/>
  <c r="I28" i="2"/>
  <c r="I29" i="2"/>
  <c r="I30" i="2"/>
  <c r="I31" i="2"/>
  <c r="I20" i="2"/>
  <c r="I18" i="2"/>
  <c r="I7" i="2"/>
  <c r="I8" i="2"/>
  <c r="I9" i="2"/>
  <c r="I10" i="2"/>
  <c r="I11" i="2"/>
  <c r="I12" i="2"/>
  <c r="I13" i="2"/>
  <c r="I14" i="2"/>
  <c r="I15" i="2"/>
  <c r="I16" i="2"/>
  <c r="I17" i="2"/>
  <c r="I6" i="2"/>
  <c r="J33" i="2" l="1"/>
  <c r="I19" i="2"/>
  <c r="J19" i="2" s="1"/>
  <c r="F37" i="3"/>
  <c r="H37" i="3" s="1"/>
  <c r="F36" i="3"/>
  <c r="H36" i="3" s="1"/>
  <c r="F35" i="3"/>
  <c r="H35" i="3" s="1"/>
  <c r="F34" i="3"/>
  <c r="H34" i="3" s="1"/>
  <c r="F33" i="3"/>
  <c r="H33" i="3" s="1"/>
  <c r="F32" i="3"/>
  <c r="H32" i="3" s="1"/>
  <c r="F31" i="3"/>
  <c r="H31" i="3" s="1"/>
  <c r="F30" i="3"/>
  <c r="H30" i="3" s="1"/>
  <c r="F29" i="3"/>
  <c r="H29" i="3" s="1"/>
  <c r="F28" i="3"/>
  <c r="H28" i="3" s="1"/>
  <c r="F27" i="3"/>
  <c r="H27" i="3" s="1"/>
  <c r="F26" i="3"/>
  <c r="H26" i="3" s="1"/>
  <c r="F25" i="3"/>
  <c r="H25" i="3" s="1"/>
  <c r="F24" i="3"/>
  <c r="H24" i="3" s="1"/>
  <c r="F23" i="3"/>
  <c r="H23" i="3" s="1"/>
  <c r="F22" i="3"/>
  <c r="H22" i="3" s="1"/>
  <c r="F21" i="3"/>
  <c r="H21" i="3" s="1"/>
  <c r="F20" i="3"/>
  <c r="H20" i="3" s="1"/>
  <c r="F19" i="3"/>
  <c r="H19" i="3" s="1"/>
  <c r="F18" i="3"/>
  <c r="H18" i="3" s="1"/>
  <c r="F17" i="3"/>
  <c r="H17" i="3" s="1"/>
  <c r="F16" i="3"/>
  <c r="H16" i="3" s="1"/>
  <c r="F15" i="3"/>
  <c r="H15" i="3" s="1"/>
  <c r="F14" i="3"/>
  <c r="H14" i="3" s="1"/>
  <c r="F13" i="3"/>
  <c r="H13" i="3" s="1"/>
  <c r="F12" i="3"/>
  <c r="H12" i="3" s="1"/>
  <c r="F11" i="3"/>
  <c r="H11" i="3" s="1"/>
  <c r="F10" i="3"/>
  <c r="H10" i="3" s="1"/>
  <c r="F9" i="3"/>
  <c r="H9" i="3" s="1"/>
  <c r="F8" i="3"/>
  <c r="H8" i="3" s="1"/>
  <c r="H38" i="3" l="1"/>
  <c r="D39" i="3" s="1"/>
  <c r="G12" i="2" l="1"/>
  <c r="G14" i="2"/>
  <c r="K24" i="1"/>
  <c r="G31" i="2" l="1"/>
  <c r="G28" i="2"/>
  <c r="G27" i="2"/>
  <c r="G26" i="2"/>
  <c r="G25" i="2"/>
  <c r="G24" i="2"/>
  <c r="G23" i="2"/>
  <c r="G22" i="2"/>
  <c r="G21" i="2"/>
  <c r="G20" i="2"/>
  <c r="G33" i="2" l="1"/>
  <c r="N26" i="1" s="1"/>
  <c r="G13" i="2" l="1"/>
  <c r="G17" i="2"/>
  <c r="G7" i="2"/>
  <c r="G8" i="2"/>
  <c r="G9" i="2"/>
  <c r="G10" i="2"/>
  <c r="G11" i="2"/>
  <c r="G19" i="2" l="1"/>
  <c r="I26" i="1" s="1"/>
  <c r="S26" i="1" s="1"/>
</calcChain>
</file>

<file path=xl/comments1.xml><?xml version="1.0" encoding="utf-8"?>
<comments xmlns="http://schemas.openxmlformats.org/spreadsheetml/2006/main">
  <authors>
    <author>兵庫県</author>
  </authors>
  <commentList>
    <comment ref="A23" authorId="0">
      <text>
        <r>
          <rPr>
            <b/>
            <sz val="14"/>
            <color indexed="81"/>
            <rFont val="ＭＳ Ｐゴシック"/>
            <family val="3"/>
            <charset val="128"/>
          </rPr>
          <t>平成32年度は2020年度と読み替える。</t>
        </r>
      </text>
    </comment>
  </commentList>
</comments>
</file>

<file path=xl/comments2.xml><?xml version="1.0" encoding="utf-8"?>
<comments xmlns="http://schemas.openxmlformats.org/spreadsheetml/2006/main">
  <authors>
    <author>兵庫県</author>
  </authors>
  <commentList>
    <comment ref="A8" authorId="0">
      <text>
        <r>
          <rPr>
            <b/>
            <sz val="9"/>
            <color indexed="81"/>
            <rFont val="ＭＳ Ｐゴシック"/>
            <family val="3"/>
            <charset val="128"/>
          </rPr>
          <t>平成17年度は2005年度、
平成31年度、令和元年度は2019年度になります。</t>
        </r>
      </text>
    </comment>
    <comment ref="C18" authorId="0">
      <text>
        <r>
          <rPr>
            <b/>
            <sz val="12"/>
            <color indexed="81"/>
            <rFont val="ＭＳ Ｐゴシック"/>
            <family val="3"/>
            <charset val="128"/>
          </rPr>
          <t>熱の種類を選択</t>
        </r>
        <r>
          <rPr>
            <b/>
            <sz val="9"/>
            <color indexed="81"/>
            <rFont val="ＭＳ Ｐゴシック"/>
            <family val="3"/>
            <charset val="128"/>
          </rPr>
          <t xml:space="preserve">
</t>
        </r>
      </text>
    </comment>
    <comment ref="A22" authorId="0">
      <text>
        <r>
          <rPr>
            <b/>
            <sz val="9"/>
            <color indexed="81"/>
            <rFont val="ＭＳ Ｐゴシック"/>
            <family val="3"/>
            <charset val="128"/>
          </rPr>
          <t>平成32年度は2020年度と読み替える。</t>
        </r>
      </text>
    </comment>
    <comment ref="C32" authorId="0">
      <text>
        <r>
          <rPr>
            <b/>
            <sz val="12"/>
            <color indexed="81"/>
            <rFont val="ＭＳ Ｐゴシック"/>
            <family val="3"/>
            <charset val="128"/>
          </rPr>
          <t>熱の種類を選択</t>
        </r>
        <r>
          <rPr>
            <b/>
            <sz val="9"/>
            <color indexed="81"/>
            <rFont val="ＭＳ Ｐゴシック"/>
            <family val="3"/>
            <charset val="128"/>
          </rPr>
          <t xml:space="preserve">
</t>
        </r>
      </text>
    </comment>
  </commentList>
</comments>
</file>

<file path=xl/sharedStrings.xml><?xml version="1.0" encoding="utf-8"?>
<sst xmlns="http://schemas.openxmlformats.org/spreadsheetml/2006/main" count="326" uniqueCount="176">
  <si>
    <t>兵庫県知事</t>
    <rPh sb="0" eb="3">
      <t>ヒョウゴケン</t>
    </rPh>
    <rPh sb="3" eb="5">
      <t>チジ</t>
    </rPh>
    <phoneticPr fontId="4"/>
  </si>
  <si>
    <t>様</t>
    <rPh sb="0" eb="1">
      <t>サマ</t>
    </rPh>
    <phoneticPr fontId="4"/>
  </si>
  <si>
    <t>住所（法人にあっては、主たる事務所の所在地）</t>
    <rPh sb="0" eb="2">
      <t>ジュウショ</t>
    </rPh>
    <rPh sb="3" eb="5">
      <t>ホウジン</t>
    </rPh>
    <rPh sb="11" eb="12">
      <t>シュ</t>
    </rPh>
    <rPh sb="14" eb="16">
      <t>ジム</t>
    </rPh>
    <rPh sb="16" eb="17">
      <t>ジョ</t>
    </rPh>
    <rPh sb="18" eb="21">
      <t>ショザイチ</t>
    </rPh>
    <phoneticPr fontId="4"/>
  </si>
  <si>
    <t>氏名（法人にあっては、名称及び代表者の氏名）</t>
    <rPh sb="0" eb="2">
      <t>シメイ</t>
    </rPh>
    <rPh sb="3" eb="5">
      <t>ホウジン</t>
    </rPh>
    <rPh sb="11" eb="13">
      <t>メイショウ</t>
    </rPh>
    <rPh sb="13" eb="14">
      <t>オヨ</t>
    </rPh>
    <rPh sb="15" eb="18">
      <t>ダイヒョウシャ</t>
    </rPh>
    <rPh sb="19" eb="21">
      <t>シメイ</t>
    </rPh>
    <phoneticPr fontId="4"/>
  </si>
  <si>
    <t>日</t>
    <rPh sb="0" eb="1">
      <t>ヒ</t>
    </rPh>
    <phoneticPr fontId="2"/>
  </si>
  <si>
    <t>月</t>
    <rPh sb="0" eb="1">
      <t>ツキ</t>
    </rPh>
    <phoneticPr fontId="2"/>
  </si>
  <si>
    <t>年</t>
    <rPh sb="0" eb="1">
      <t>ネン</t>
    </rPh>
    <phoneticPr fontId="2"/>
  </si>
  <si>
    <t>報告者</t>
    <rPh sb="0" eb="3">
      <t>ホウコクシャ</t>
    </rPh>
    <phoneticPr fontId="4"/>
  </si>
  <si>
    <t>連絡先</t>
    <rPh sb="0" eb="3">
      <t>レンラクサキ</t>
    </rPh>
    <phoneticPr fontId="4"/>
  </si>
  <si>
    <t>担当部署・担当者氏名</t>
    <rPh sb="0" eb="2">
      <t>タントウ</t>
    </rPh>
    <rPh sb="2" eb="4">
      <t>ブショ</t>
    </rPh>
    <rPh sb="5" eb="8">
      <t>タントウシャ</t>
    </rPh>
    <rPh sb="8" eb="10">
      <t>シメイ</t>
    </rPh>
    <phoneticPr fontId="4"/>
  </si>
  <si>
    <t>電話番号</t>
    <rPh sb="0" eb="2">
      <t>デンワ</t>
    </rPh>
    <rPh sb="2" eb="4">
      <t>バンゴウ</t>
    </rPh>
    <phoneticPr fontId="4"/>
  </si>
  <si>
    <t>電子メールアドレス</t>
    <rPh sb="0" eb="2">
      <t>デンシ</t>
    </rPh>
    <phoneticPr fontId="4"/>
  </si>
  <si>
    <t>ＦＡＸ番号</t>
    <rPh sb="3" eb="5">
      <t>バンゴウ</t>
    </rPh>
    <phoneticPr fontId="4"/>
  </si>
  <si>
    <t>工 場 等 の 名 称</t>
    <rPh sb="0" eb="1">
      <t>コウ</t>
    </rPh>
    <rPh sb="2" eb="3">
      <t>バ</t>
    </rPh>
    <rPh sb="4" eb="5">
      <t>ナド</t>
    </rPh>
    <rPh sb="8" eb="9">
      <t>ナ</t>
    </rPh>
    <rPh sb="10" eb="11">
      <t>ショウ</t>
    </rPh>
    <phoneticPr fontId="4"/>
  </si>
  <si>
    <t>工 場 等 の 所 在 地</t>
    <rPh sb="0" eb="1">
      <t>コウ</t>
    </rPh>
    <rPh sb="2" eb="3">
      <t>バ</t>
    </rPh>
    <rPh sb="4" eb="5">
      <t>トウ</t>
    </rPh>
    <rPh sb="8" eb="9">
      <t>ショ</t>
    </rPh>
    <rPh sb="10" eb="11">
      <t>ザイ</t>
    </rPh>
    <rPh sb="12" eb="13">
      <t>チ</t>
    </rPh>
    <phoneticPr fontId="4"/>
  </si>
  <si>
    <t>業　　　  　種</t>
    <rPh sb="0" eb="1">
      <t>ギョウ</t>
    </rPh>
    <rPh sb="7" eb="8">
      <t>シュ</t>
    </rPh>
    <phoneticPr fontId="4"/>
  </si>
  <si>
    <t>別  紙</t>
    <rPh sb="0" eb="1">
      <t>ベツ</t>
    </rPh>
    <rPh sb="3" eb="4">
      <t>カミ</t>
    </rPh>
    <phoneticPr fontId="4"/>
  </si>
  <si>
    <t>使用の区分</t>
    <rPh sb="0" eb="2">
      <t>シヨウ</t>
    </rPh>
    <rPh sb="3" eb="5">
      <t>クブン</t>
    </rPh>
    <phoneticPr fontId="4"/>
  </si>
  <si>
    <t>燃料等の種類</t>
    <rPh sb="0" eb="2">
      <t>ネンリョウ</t>
    </rPh>
    <rPh sb="2" eb="3">
      <t>トウ</t>
    </rPh>
    <rPh sb="4" eb="6">
      <t>シュルイ</t>
    </rPh>
    <phoneticPr fontId="4"/>
  </si>
  <si>
    <t>使用量 
 (C)</t>
    <rPh sb="0" eb="3">
      <t>シヨウリョウ</t>
    </rPh>
    <phoneticPr fontId="4"/>
  </si>
  <si>
    <t>単位</t>
    <rPh sb="0" eb="2">
      <t>タンイ</t>
    </rPh>
    <phoneticPr fontId="4"/>
  </si>
  <si>
    <t>燃料としての利用</t>
    <rPh sb="0" eb="2">
      <t>ネンリョウ</t>
    </rPh>
    <rPh sb="6" eb="8">
      <t>リヨウ</t>
    </rPh>
    <phoneticPr fontId="4"/>
  </si>
  <si>
    <t>灯油</t>
    <rPh sb="0" eb="2">
      <t>トウユ</t>
    </rPh>
    <phoneticPr fontId="4"/>
  </si>
  <si>
    <t>㍑</t>
    <phoneticPr fontId="4"/>
  </si>
  <si>
    <t>Ａ重油</t>
    <rPh sb="1" eb="3">
      <t>ジュウユ</t>
    </rPh>
    <phoneticPr fontId="4"/>
  </si>
  <si>
    <t>Ｂ重油</t>
    <rPh sb="1" eb="3">
      <t>ジュウユ</t>
    </rPh>
    <phoneticPr fontId="4"/>
  </si>
  <si>
    <t>Ｃ重油</t>
    <rPh sb="1" eb="3">
      <t>ジュウユ</t>
    </rPh>
    <phoneticPr fontId="4"/>
  </si>
  <si>
    <t>都市ガス(13A)</t>
    <rPh sb="0" eb="2">
      <t>トシ</t>
    </rPh>
    <phoneticPr fontId="4"/>
  </si>
  <si>
    <t>液化石油ガス(LPG)</t>
    <rPh sb="0" eb="2">
      <t>エキカ</t>
    </rPh>
    <rPh sb="2" eb="4">
      <t>セキユ</t>
    </rPh>
    <phoneticPr fontId="4"/>
  </si>
  <si>
    <t>㎏</t>
    <phoneticPr fontId="4"/>
  </si>
  <si>
    <t>液化天然ガス(LNG)</t>
    <rPh sb="0" eb="2">
      <t>エキカ</t>
    </rPh>
    <rPh sb="2" eb="4">
      <t>テンネン</t>
    </rPh>
    <phoneticPr fontId="4"/>
  </si>
  <si>
    <t>ガソリン</t>
    <phoneticPr fontId="4"/>
  </si>
  <si>
    <t>軽油</t>
    <rPh sb="0" eb="2">
      <t>ケイユ</t>
    </rPh>
    <phoneticPr fontId="4"/>
  </si>
  <si>
    <t>㍑</t>
    <phoneticPr fontId="4"/>
  </si>
  <si>
    <t>kWｈ</t>
    <phoneticPr fontId="4"/>
  </si>
  <si>
    <t>二酸化炭素排出量
合                  計</t>
    <rPh sb="0" eb="3">
      <t>ニサンカ</t>
    </rPh>
    <rPh sb="3" eb="5">
      <t>タンソ</t>
    </rPh>
    <rPh sb="5" eb="8">
      <t>ハイシュツリョウ</t>
    </rPh>
    <rPh sb="9" eb="10">
      <t>ゴウ</t>
    </rPh>
    <rPh sb="28" eb="29">
      <t>ケイ</t>
    </rPh>
    <phoneticPr fontId="4"/>
  </si>
  <si>
    <r>
      <t>m</t>
    </r>
    <r>
      <rPr>
        <vertAlign val="superscript"/>
        <sz val="11"/>
        <rFont val="ＭＳ Ｐ明朝"/>
        <family val="1"/>
        <charset val="128"/>
      </rPr>
      <t>3</t>
    </r>
    <phoneticPr fontId="4"/>
  </si>
  <si>
    <t>原油換算係数</t>
    <rPh sb="0" eb="2">
      <t>ゲンユ</t>
    </rPh>
    <rPh sb="2" eb="4">
      <t>カンサン</t>
    </rPh>
    <rPh sb="4" eb="6">
      <t>ケイスウ</t>
    </rPh>
    <phoneticPr fontId="2"/>
  </si>
  <si>
    <t>←着色されていないセルは入力不要です(以下同じ）。</t>
    <rPh sb="1" eb="3">
      <t>チャクショク</t>
    </rPh>
    <rPh sb="12" eb="14">
      <t>ニュウリョク</t>
    </rPh>
    <rPh sb="14" eb="16">
      <t>フヨウ</t>
    </rPh>
    <rPh sb="19" eb="21">
      <t>イカ</t>
    </rPh>
    <rPh sb="21" eb="22">
      <t>オナ</t>
    </rPh>
    <phoneticPr fontId="4"/>
  </si>
  <si>
    <r>
      <t>二酸化炭素
排出量
  (㎏-CO</t>
    </r>
    <r>
      <rPr>
        <vertAlign val="subscript"/>
        <sz val="11"/>
        <rFont val="ＭＳ Ｐ明朝"/>
        <family val="1"/>
        <charset val="128"/>
      </rPr>
      <t>2</t>
    </r>
    <r>
      <rPr>
        <sz val="11"/>
        <rFont val="ＭＳ Ｐ明朝"/>
        <family val="1"/>
        <charset val="128"/>
      </rPr>
      <t>）
(C)×(D)</t>
    </r>
    <rPh sb="0" eb="3">
      <t>ニサンカ</t>
    </rPh>
    <rPh sb="3" eb="5">
      <t>タンソ</t>
    </rPh>
    <rPh sb="6" eb="8">
      <t>ハイシュツ</t>
    </rPh>
    <rPh sb="8" eb="9">
      <t>リョウ</t>
    </rPh>
    <phoneticPr fontId="4"/>
  </si>
  <si>
    <t>様式第１号（要綱第３関係）</t>
    <rPh sb="0" eb="2">
      <t>ヨウシキ</t>
    </rPh>
    <rPh sb="2" eb="3">
      <t>ダイ</t>
    </rPh>
    <rPh sb="4" eb="5">
      <t>ゴウ</t>
    </rPh>
    <rPh sb="6" eb="8">
      <t>ヨウコウ</t>
    </rPh>
    <rPh sb="8" eb="9">
      <t>ダイ</t>
    </rPh>
    <rPh sb="10" eb="12">
      <t>カンケイ</t>
    </rPh>
    <phoneticPr fontId="4"/>
  </si>
  <si>
    <t>様式第２号（条例第142条の２関係）</t>
    <rPh sb="0" eb="2">
      <t>ヨウシキ</t>
    </rPh>
    <rPh sb="2" eb="3">
      <t>ダイ</t>
    </rPh>
    <rPh sb="4" eb="5">
      <t>ゴウ</t>
    </rPh>
    <rPh sb="6" eb="8">
      <t>ジョウレイ</t>
    </rPh>
    <rPh sb="8" eb="9">
      <t>ダイ</t>
    </rPh>
    <rPh sb="12" eb="13">
      <t>ジョウ</t>
    </rPh>
    <rPh sb="15" eb="17">
      <t>カンケイ</t>
    </rPh>
    <phoneticPr fontId="4"/>
  </si>
  <si>
    <t>排 出 抑 制 計 画 書</t>
    <rPh sb="0" eb="1">
      <t>ハイ</t>
    </rPh>
    <rPh sb="2" eb="3">
      <t>デ</t>
    </rPh>
    <rPh sb="4" eb="5">
      <t>ヨク</t>
    </rPh>
    <rPh sb="6" eb="7">
      <t>セイ</t>
    </rPh>
    <rPh sb="8" eb="9">
      <t>ケイ</t>
    </rPh>
    <rPh sb="10" eb="11">
      <t>ガ</t>
    </rPh>
    <rPh sb="12" eb="13">
      <t>ショ</t>
    </rPh>
    <phoneticPr fontId="4"/>
  </si>
  <si>
    <t>事　業　の　概　要</t>
    <rPh sb="0" eb="1">
      <t>コト</t>
    </rPh>
    <rPh sb="2" eb="3">
      <t>ギョウ</t>
    </rPh>
    <rPh sb="6" eb="7">
      <t>オオムネ</t>
    </rPh>
    <rPh sb="8" eb="9">
      <t>ヨウ</t>
    </rPh>
    <phoneticPr fontId="4"/>
  </si>
  <si>
    <t>二酸化炭素排出量</t>
    <rPh sb="0" eb="3">
      <t>ニサンカ</t>
    </rPh>
    <rPh sb="3" eb="5">
      <t>タンソ</t>
    </rPh>
    <rPh sb="5" eb="8">
      <t>ハイシュツリョウ</t>
    </rPh>
    <phoneticPr fontId="4"/>
  </si>
  <si>
    <t>（kg-CO2)</t>
  </si>
  <si>
    <t>（％）</t>
    <phoneticPr fontId="4"/>
  </si>
  <si>
    <t>年度)</t>
    <rPh sb="0" eb="2">
      <t>ネンド</t>
    </rPh>
    <phoneticPr fontId="4"/>
  </si>
  <si>
    <t>年度（基準年度・実績）</t>
    <rPh sb="0" eb="2">
      <t>ネンド</t>
    </rPh>
    <rPh sb="3" eb="5">
      <t>キジュン</t>
    </rPh>
    <rPh sb="5" eb="7">
      <t>ネンド</t>
    </rPh>
    <rPh sb="8" eb="10">
      <t>ジッセキ</t>
    </rPh>
    <phoneticPr fontId="2"/>
  </si>
  <si>
    <t>年度（目標年度・計画）</t>
    <rPh sb="0" eb="2">
      <t>ネンド</t>
    </rPh>
    <rPh sb="3" eb="5">
      <t>モクヒョウ</t>
    </rPh>
    <rPh sb="5" eb="7">
      <t>ネンド</t>
    </rPh>
    <rPh sb="8" eb="10">
      <t>ケイカク</t>
    </rPh>
    <phoneticPr fontId="2"/>
  </si>
  <si>
    <t>対基準年度比</t>
    <rPh sb="0" eb="1">
      <t>タイ</t>
    </rPh>
    <rPh sb="1" eb="3">
      <t>キジュン</t>
    </rPh>
    <rPh sb="3" eb="6">
      <t>ネンドヒ</t>
    </rPh>
    <phoneticPr fontId="4"/>
  </si>
  <si>
    <t>これまでに講じた温室効果ガス
排出抑制措置</t>
    <rPh sb="5" eb="6">
      <t>コウ</t>
    </rPh>
    <rPh sb="8" eb="10">
      <t>オンシツ</t>
    </rPh>
    <rPh sb="10" eb="12">
      <t>コウカ</t>
    </rPh>
    <rPh sb="15" eb="17">
      <t>ハイシュツ</t>
    </rPh>
    <rPh sb="17" eb="19">
      <t>ヨクセイ</t>
    </rPh>
    <rPh sb="19" eb="21">
      <t>ソチ</t>
    </rPh>
    <phoneticPr fontId="4"/>
  </si>
  <si>
    <t xml:space="preserve"> エネルギー使用量（燃料、熱および電気）の原油換算表</t>
    <rPh sb="6" eb="9">
      <t>シヨウリョウ</t>
    </rPh>
    <rPh sb="10" eb="12">
      <t>ネンリョウ</t>
    </rPh>
    <rPh sb="13" eb="14">
      <t>ネツ</t>
    </rPh>
    <rPh sb="17" eb="19">
      <t>デンキ</t>
    </rPh>
    <rPh sb="21" eb="23">
      <t>ゲンユ</t>
    </rPh>
    <rPh sb="23" eb="25">
      <t>カンサン</t>
    </rPh>
    <rPh sb="25" eb="26">
      <t>ヒョウ</t>
    </rPh>
    <phoneticPr fontId="4"/>
  </si>
  <si>
    <t>黄色セル</t>
    <rPh sb="0" eb="2">
      <t>キイロ</t>
    </rPh>
    <phoneticPr fontId="4"/>
  </si>
  <si>
    <t>に数値を入力してください。</t>
    <rPh sb="1" eb="3">
      <t>スウチ</t>
    </rPh>
    <rPh sb="4" eb="6">
      <t>ニュウリョク</t>
    </rPh>
    <phoneticPr fontId="4"/>
  </si>
  <si>
    <t>活動の区分</t>
    <phoneticPr fontId="4"/>
  </si>
  <si>
    <t>使用量</t>
    <rPh sb="0" eb="3">
      <t>シヨウリョウ</t>
    </rPh>
    <phoneticPr fontId="4"/>
  </si>
  <si>
    <t>原油換算係数</t>
    <rPh sb="0" eb="2">
      <t>ゲンユ</t>
    </rPh>
    <rPh sb="2" eb="4">
      <t>カンサン</t>
    </rPh>
    <rPh sb="4" eb="6">
      <t>ケイスウ</t>
    </rPh>
    <phoneticPr fontId="4"/>
  </si>
  <si>
    <t>単位
発熱量</t>
    <rPh sb="0" eb="2">
      <t>タンイ</t>
    </rPh>
    <rPh sb="3" eb="5">
      <t>ハツネツ</t>
    </rPh>
    <rPh sb="5" eb="6">
      <t>リョウ</t>
    </rPh>
    <phoneticPr fontId="4"/>
  </si>
  <si>
    <t>原油換算量（kL）</t>
    <rPh sb="0" eb="2">
      <t>ゲンユ</t>
    </rPh>
    <rPh sb="2" eb="4">
      <t>カンザン</t>
    </rPh>
    <rPh sb="4" eb="5">
      <t>リョウ</t>
    </rPh>
    <phoneticPr fontId="4"/>
  </si>
  <si>
    <t>小分類</t>
    <rPh sb="0" eb="3">
      <t>ショウブンルイ</t>
    </rPh>
    <phoneticPr fontId="4"/>
  </si>
  <si>
    <t>名称</t>
    <rPh sb="0" eb="2">
      <t>メイショウ</t>
    </rPh>
    <phoneticPr fontId="4"/>
  </si>
  <si>
    <t>燃料の使用</t>
    <rPh sb="0" eb="2">
      <t>ネンリョウ</t>
    </rPh>
    <rPh sb="3" eb="5">
      <t>シヨウ</t>
    </rPh>
    <phoneticPr fontId="4"/>
  </si>
  <si>
    <t>燃料使用量</t>
    <rPh sb="0" eb="2">
      <t>ネンリョウ</t>
    </rPh>
    <rPh sb="2" eb="5">
      <t>シヨウリョウ</t>
    </rPh>
    <phoneticPr fontId="4"/>
  </si>
  <si>
    <t>原油(コンデンセートを除く。)</t>
  </si>
  <si>
    <t>L（㍑）</t>
    <phoneticPr fontId="4"/>
  </si>
  <si>
    <t>原油のうちコンデンセート(NGL)</t>
    <rPh sb="0" eb="2">
      <t>ゲンユ</t>
    </rPh>
    <phoneticPr fontId="23"/>
  </si>
  <si>
    <t>L（㍑）</t>
    <phoneticPr fontId="4"/>
  </si>
  <si>
    <t/>
  </si>
  <si>
    <t>揮発油（ガソリン）</t>
    <phoneticPr fontId="4"/>
  </si>
  <si>
    <t>ナフサ</t>
  </si>
  <si>
    <t>灯油</t>
  </si>
  <si>
    <t>軽油</t>
  </si>
  <si>
    <t>Ａ重油</t>
  </si>
  <si>
    <t>Ｂ・Ｃ重油</t>
  </si>
  <si>
    <t>石油アスファルト</t>
  </si>
  <si>
    <t>kg（㌕）</t>
    <phoneticPr fontId="4"/>
  </si>
  <si>
    <t>石油コークス</t>
  </si>
  <si>
    <t>液化石油ガス(ＬＰＧ)</t>
    <phoneticPr fontId="4"/>
  </si>
  <si>
    <t>石油系炭化水素ガス</t>
    <phoneticPr fontId="4"/>
  </si>
  <si>
    <t>Nm3</t>
  </si>
  <si>
    <t>液化天然ガス（ＬＮＧ）</t>
    <phoneticPr fontId="4"/>
  </si>
  <si>
    <t>その他可燃性天然ガス</t>
  </si>
  <si>
    <t>原料炭</t>
  </si>
  <si>
    <t>一般炭</t>
  </si>
  <si>
    <t>無煙炭</t>
  </si>
  <si>
    <t>石炭コークス</t>
  </si>
  <si>
    <t>コールタール</t>
  </si>
  <si>
    <t>コークス炉ガス</t>
  </si>
  <si>
    <t>高炉ガス</t>
  </si>
  <si>
    <t>転炉ガス</t>
  </si>
  <si>
    <t>都市ガス(13A)</t>
  </si>
  <si>
    <t>他人から供給された熱の使用</t>
    <phoneticPr fontId="4"/>
  </si>
  <si>
    <t>熱使用量</t>
    <rPh sb="0" eb="1">
      <t>ネツ</t>
    </rPh>
    <rPh sb="1" eb="4">
      <t>シヨウリョウ</t>
    </rPh>
    <phoneticPr fontId="4"/>
  </si>
  <si>
    <t>産業用蒸気</t>
    <rPh sb="0" eb="3">
      <t>サンギョウヨウ</t>
    </rPh>
    <rPh sb="3" eb="5">
      <t>ジョウキ</t>
    </rPh>
    <phoneticPr fontId="23"/>
  </si>
  <si>
    <t>MJ</t>
  </si>
  <si>
    <t>産業用以外の蒸気</t>
    <rPh sb="0" eb="3">
      <t>サンギョウヨウ</t>
    </rPh>
    <rPh sb="3" eb="5">
      <t>イガイ</t>
    </rPh>
    <rPh sb="6" eb="8">
      <t>ジョウキ</t>
    </rPh>
    <phoneticPr fontId="23"/>
  </si>
  <si>
    <t>温水</t>
    <rPh sb="0" eb="2">
      <t>オンスイ</t>
    </rPh>
    <phoneticPr fontId="23"/>
  </si>
  <si>
    <t>冷水</t>
    <rPh sb="0" eb="2">
      <t>レイスイ</t>
    </rPh>
    <phoneticPr fontId="23"/>
  </si>
  <si>
    <t>他人から供給された電気の使用</t>
    <phoneticPr fontId="4"/>
  </si>
  <si>
    <t>kWh</t>
    <phoneticPr fontId="4"/>
  </si>
  <si>
    <t>合計</t>
    <rPh sb="0" eb="2">
      <t>ゴウケイ</t>
    </rPh>
    <phoneticPr fontId="4"/>
  </si>
  <si>
    <t>判定結果：</t>
    <rPh sb="0" eb="2">
      <t>ハンテイ</t>
    </rPh>
    <rPh sb="2" eb="4">
      <t>ケッカ</t>
    </rPh>
    <phoneticPr fontId="4"/>
  </si>
  <si>
    <t>※このシートは事業場の正確なエネルギー使用量（原油換算）を確認するためのもので、提出の必要はありません。</t>
    <rPh sb="7" eb="10">
      <t>ジギョウジョウ</t>
    </rPh>
    <rPh sb="11" eb="13">
      <t>セイカク</t>
    </rPh>
    <rPh sb="19" eb="22">
      <t>シヨウリョウ</t>
    </rPh>
    <rPh sb="23" eb="25">
      <t>ゲンユ</t>
    </rPh>
    <rPh sb="25" eb="27">
      <t>カンサン</t>
    </rPh>
    <rPh sb="29" eb="31">
      <t>カクニン</t>
    </rPh>
    <rPh sb="40" eb="42">
      <t>テイシュツ</t>
    </rPh>
    <rPh sb="43" eb="45">
      <t>ヒツヨウ</t>
    </rPh>
    <phoneticPr fontId="2"/>
  </si>
  <si>
    <t>　判定フロー図を参考に必要な提出書類を確認してください。</t>
    <rPh sb="1" eb="3">
      <t>ハンテイ</t>
    </rPh>
    <rPh sb="6" eb="7">
      <t>ズ</t>
    </rPh>
    <rPh sb="8" eb="10">
      <t>サンコウ</t>
    </rPh>
    <rPh sb="11" eb="13">
      <t>ヒツヨウ</t>
    </rPh>
    <rPh sb="14" eb="16">
      <t>テイシュツ</t>
    </rPh>
    <rPh sb="16" eb="18">
      <t>ショルイ</t>
    </rPh>
    <rPh sb="19" eb="21">
      <t>カクニン</t>
    </rPh>
    <phoneticPr fontId="2"/>
  </si>
  <si>
    <t>2020年度までに講じる予定の温室効果ガス排出抑制措置</t>
    <rPh sb="4" eb="6">
      <t>ネンド</t>
    </rPh>
    <rPh sb="9" eb="10">
      <t>コウ</t>
    </rPh>
    <rPh sb="12" eb="14">
      <t>ヨテイ</t>
    </rPh>
    <rPh sb="15" eb="17">
      <t>オンシツ</t>
    </rPh>
    <rPh sb="17" eb="19">
      <t>コウカ</t>
    </rPh>
    <rPh sb="21" eb="23">
      <t>ハイシュツ</t>
    </rPh>
    <rPh sb="23" eb="25">
      <t>ヨクセイ</t>
    </rPh>
    <rPh sb="25" eb="27">
      <t>ソチ</t>
    </rPh>
    <phoneticPr fontId="4"/>
  </si>
  <si>
    <t>基準年度(</t>
    <rPh sb="0" eb="2">
      <t>キジュン</t>
    </rPh>
    <rPh sb="2" eb="4">
      <t>ネンド</t>
    </rPh>
    <phoneticPr fontId="4"/>
  </si>
  <si>
    <t>目標年度(</t>
    <rPh sb="0" eb="2">
      <t>モクヒョウ</t>
    </rPh>
    <rPh sb="2" eb="4">
      <t>ネンド</t>
    </rPh>
    <phoneticPr fontId="4"/>
  </si>
  <si>
    <t>電気事業者</t>
    <phoneticPr fontId="2"/>
  </si>
  <si>
    <t>昼間買電（※）</t>
    <phoneticPr fontId="2"/>
  </si>
  <si>
    <t>夜間買電（※※）</t>
    <phoneticPr fontId="2"/>
  </si>
  <si>
    <t>上記以外の買電</t>
    <rPh sb="0" eb="2">
      <t>ジョウキ</t>
    </rPh>
    <rPh sb="2" eb="4">
      <t>イガイ</t>
    </rPh>
    <rPh sb="5" eb="6">
      <t>カ</t>
    </rPh>
    <phoneticPr fontId="2"/>
  </si>
  <si>
    <t>買電等（※※※）</t>
    <rPh sb="2" eb="3">
      <t>トウ</t>
    </rPh>
    <phoneticPr fontId="4"/>
  </si>
  <si>
    <t>原油換算量(kL)</t>
    <rPh sb="0" eb="2">
      <t>ゲンユ</t>
    </rPh>
    <rPh sb="2" eb="5">
      <t>カンサンリョウ</t>
    </rPh>
    <phoneticPr fontId="2"/>
  </si>
  <si>
    <t>原油換算量合計</t>
    <rPh sb="0" eb="2">
      <t>ゲンユ</t>
    </rPh>
    <rPh sb="2" eb="5">
      <t>カンサンリョウ</t>
    </rPh>
    <rPh sb="5" eb="7">
      <t>ゴウケイ</t>
    </rPh>
    <phoneticPr fontId="2"/>
  </si>
  <si>
    <t>燃料等の種類</t>
    <rPh sb="0" eb="2">
      <t>ネンリョウ</t>
    </rPh>
    <rPh sb="2" eb="3">
      <t>トウ</t>
    </rPh>
    <rPh sb="4" eb="6">
      <t>シュルイ</t>
    </rPh>
    <phoneticPr fontId="2"/>
  </si>
  <si>
    <t>単位</t>
    <rPh sb="0" eb="2">
      <t>タンイ</t>
    </rPh>
    <phoneticPr fontId="2"/>
  </si>
  <si>
    <t>単位発熱量（MJ）</t>
    <rPh sb="0" eb="2">
      <t>タンイ</t>
    </rPh>
    <rPh sb="2" eb="5">
      <t>ハツネツリョウ</t>
    </rPh>
    <phoneticPr fontId="2"/>
  </si>
  <si>
    <t>単位発熱量×二酸化炭素排出係数</t>
    <rPh sb="0" eb="2">
      <t>タンイ</t>
    </rPh>
    <rPh sb="2" eb="5">
      <t>ハツネツリョウ</t>
    </rPh>
    <rPh sb="6" eb="9">
      <t>ニサンカ</t>
    </rPh>
    <rPh sb="9" eb="11">
      <t>タンソ</t>
    </rPh>
    <rPh sb="11" eb="13">
      <t>ハイシュツ</t>
    </rPh>
    <rPh sb="13" eb="15">
      <t>ケイスウ</t>
    </rPh>
    <phoneticPr fontId="2"/>
  </si>
  <si>
    <t>原油（コンデンセート除く）</t>
    <rPh sb="0" eb="2">
      <t>ゲンユ</t>
    </rPh>
    <rPh sb="10" eb="11">
      <t>ノゾ</t>
    </rPh>
    <phoneticPr fontId="2"/>
  </si>
  <si>
    <t>L（㍑）</t>
    <phoneticPr fontId="4"/>
  </si>
  <si>
    <t>コンデンセート(NGL)</t>
    <phoneticPr fontId="2"/>
  </si>
  <si>
    <t>L（㍑）</t>
    <phoneticPr fontId="4"/>
  </si>
  <si>
    <t>ナフサ</t>
    <phoneticPr fontId="2"/>
  </si>
  <si>
    <t>石油アスファルト</t>
    <rPh sb="0" eb="2">
      <t>セキユ</t>
    </rPh>
    <phoneticPr fontId="2"/>
  </si>
  <si>
    <t>kg（㌕）</t>
    <phoneticPr fontId="4"/>
  </si>
  <si>
    <t>石油コークス</t>
    <rPh sb="0" eb="2">
      <t>セキユ</t>
    </rPh>
    <phoneticPr fontId="2"/>
  </si>
  <si>
    <t>石油系炭化水素ガス</t>
    <rPh sb="0" eb="3">
      <t>セキユケイ</t>
    </rPh>
    <rPh sb="3" eb="5">
      <t>タンカ</t>
    </rPh>
    <rPh sb="5" eb="7">
      <t>スイソ</t>
    </rPh>
    <phoneticPr fontId="2"/>
  </si>
  <si>
    <t>その他可燃性天然ガス</t>
    <rPh sb="2" eb="3">
      <t>ホカ</t>
    </rPh>
    <rPh sb="3" eb="6">
      <t>カネンセイ</t>
    </rPh>
    <rPh sb="6" eb="8">
      <t>テンネン</t>
    </rPh>
    <phoneticPr fontId="4"/>
  </si>
  <si>
    <t>原料炭</t>
    <rPh sb="0" eb="2">
      <t>ゲンリョウ</t>
    </rPh>
    <rPh sb="2" eb="3">
      <t>スミ</t>
    </rPh>
    <phoneticPr fontId="2"/>
  </si>
  <si>
    <t>一般炭</t>
    <rPh sb="0" eb="2">
      <t>イッパン</t>
    </rPh>
    <rPh sb="2" eb="3">
      <t>スミ</t>
    </rPh>
    <phoneticPr fontId="2"/>
  </si>
  <si>
    <t>無煙炭</t>
    <rPh sb="0" eb="3">
      <t>ムエンタン</t>
    </rPh>
    <phoneticPr fontId="2"/>
  </si>
  <si>
    <t>石炭コークス</t>
    <rPh sb="0" eb="2">
      <t>セキタン</t>
    </rPh>
    <phoneticPr fontId="2"/>
  </si>
  <si>
    <t>コールタール</t>
    <phoneticPr fontId="4"/>
  </si>
  <si>
    <t>コークス炉ガス</t>
    <rPh sb="4" eb="5">
      <t>ロ</t>
    </rPh>
    <phoneticPr fontId="2"/>
  </si>
  <si>
    <t>高炉ガス</t>
    <rPh sb="0" eb="2">
      <t>コウロ</t>
    </rPh>
    <phoneticPr fontId="2"/>
  </si>
  <si>
    <t>転炉ガス</t>
    <rPh sb="0" eb="2">
      <t>テンロ</t>
    </rPh>
    <phoneticPr fontId="2"/>
  </si>
  <si>
    <r>
      <t>Nm</t>
    </r>
    <r>
      <rPr>
        <vertAlign val="superscript"/>
        <sz val="12"/>
        <color indexed="8"/>
        <rFont val="ＭＳ Ｐ明朝"/>
        <family val="1"/>
        <charset val="128"/>
      </rPr>
      <t>3</t>
    </r>
    <phoneticPr fontId="2"/>
  </si>
  <si>
    <t>燃料の種類</t>
    <rPh sb="0" eb="2">
      <t>ネンリョウ</t>
    </rPh>
    <rPh sb="3" eb="5">
      <t>シュルイ</t>
    </rPh>
    <phoneticPr fontId="2"/>
  </si>
  <si>
    <t>排出係数×44/12</t>
    <rPh sb="0" eb="2">
      <t>ハイシュツ</t>
    </rPh>
    <rPh sb="2" eb="4">
      <t>ケイスウ</t>
    </rPh>
    <phoneticPr fontId="2"/>
  </si>
  <si>
    <t>二酸化炭素
換算係数</t>
    <rPh sb="0" eb="3">
      <t>ニサンカ</t>
    </rPh>
    <rPh sb="3" eb="5">
      <t>タンソ</t>
    </rPh>
    <rPh sb="6" eb="8">
      <t>カンサン</t>
    </rPh>
    <rPh sb="8" eb="10">
      <t>ケイスウ</t>
    </rPh>
    <phoneticPr fontId="2"/>
  </si>
  <si>
    <t>揮発油（ガソリン）</t>
    <rPh sb="0" eb="3">
      <t>キハツユ</t>
    </rPh>
    <phoneticPr fontId="2"/>
  </si>
  <si>
    <t>軽油</t>
    <rPh sb="0" eb="2">
      <t>ケイユ</t>
    </rPh>
    <phoneticPr fontId="2"/>
  </si>
  <si>
    <t>Ｂ・C重油</t>
    <rPh sb="3" eb="5">
      <t>ジュウユ</t>
    </rPh>
    <phoneticPr fontId="4"/>
  </si>
  <si>
    <t>産業用蒸気</t>
    <rPh sb="0" eb="3">
      <t>サンギョウヨウ</t>
    </rPh>
    <rPh sb="3" eb="5">
      <t>ジョウキ</t>
    </rPh>
    <phoneticPr fontId="4"/>
  </si>
  <si>
    <t>電気事業者からの買電</t>
    <rPh sb="0" eb="2">
      <t>デンキ</t>
    </rPh>
    <rPh sb="2" eb="5">
      <t>ジギョウシャ</t>
    </rPh>
    <rPh sb="8" eb="9">
      <t>カ</t>
    </rPh>
    <phoneticPr fontId="4"/>
  </si>
  <si>
    <t>注) 燃料種別ごとの単位発熱量及び排出係数は、以下のとおりである。
　　　二酸化炭素排出量は、使用量（C）×二酸化炭素換算係数（D）で求める。　</t>
    <rPh sb="0" eb="1">
      <t>チュウ</t>
    </rPh>
    <rPh sb="37" eb="40">
      <t>ニサンカ</t>
    </rPh>
    <rPh sb="40" eb="42">
      <t>タンソ</t>
    </rPh>
    <rPh sb="42" eb="45">
      <t>ハイシュツリョウ</t>
    </rPh>
    <rPh sb="47" eb="50">
      <t>シヨウリョウ</t>
    </rPh>
    <rPh sb="54" eb="57">
      <t>ニサンカ</t>
    </rPh>
    <rPh sb="57" eb="59">
      <t>タンソ</t>
    </rPh>
    <rPh sb="59" eb="61">
      <t>カンサン</t>
    </rPh>
    <rPh sb="61" eb="63">
      <t>ケイスウ</t>
    </rPh>
    <rPh sb="67" eb="68">
      <t>モト</t>
    </rPh>
    <phoneticPr fontId="4"/>
  </si>
  <si>
    <t>市町コード</t>
    <rPh sb="0" eb="2">
      <t>シチョウ</t>
    </rPh>
    <phoneticPr fontId="4"/>
  </si>
  <si>
    <t>事業所番号</t>
    <rPh sb="0" eb="3">
      <t>ジギョウショ</t>
    </rPh>
    <rPh sb="3" eb="5">
      <t>バンゴウ</t>
    </rPh>
    <phoneticPr fontId="4"/>
  </si>
  <si>
    <t>←←事業所番号は送付の封筒に記載しています（必ず記入願います）。不明な場合は、県温暖化対策課にお問い合わせください。</t>
    <rPh sb="39" eb="40">
      <t>ケン</t>
    </rPh>
    <rPh sb="40" eb="43">
      <t>オンダンカ</t>
    </rPh>
    <rPh sb="43" eb="45">
      <t>タイサク</t>
    </rPh>
    <rPh sb="45" eb="46">
      <t>カ</t>
    </rPh>
    <phoneticPr fontId="4"/>
  </si>
  <si>
    <t>　新たに対象となった事業所は、（新）と記入してください。</t>
    <rPh sb="16" eb="17">
      <t>シン</t>
    </rPh>
    <rPh sb="19" eb="21">
      <t>キニュウ</t>
    </rPh>
    <phoneticPr fontId="4"/>
  </si>
  <si>
    <t>各年度におけるエネルギー起源二酸化炭素排出量</t>
    <rPh sb="0" eb="3">
      <t>カクネンド</t>
    </rPh>
    <rPh sb="12" eb="14">
      <t>キゲン</t>
    </rPh>
    <rPh sb="14" eb="17">
      <t>ニサンカ</t>
    </rPh>
    <rPh sb="17" eb="19">
      <t>タンソ</t>
    </rPh>
    <rPh sb="19" eb="22">
      <t>ハイシュツリョウ</t>
    </rPh>
    <phoneticPr fontId="2"/>
  </si>
  <si>
    <t>二酸化炭素換算係数
(D)</t>
    <rPh sb="0" eb="3">
      <t>ニサンカ</t>
    </rPh>
    <rPh sb="3" eb="5">
      <t>タンソ</t>
    </rPh>
    <rPh sb="5" eb="7">
      <t>カンサン</t>
    </rPh>
    <rPh sb="7" eb="9">
      <t>ケイスウ</t>
    </rPh>
    <phoneticPr fontId="4"/>
  </si>
  <si>
    <t>産業用蒸気</t>
    <rPh sb="0" eb="3">
      <t>サンギョウヨウ</t>
    </rPh>
    <rPh sb="3" eb="5">
      <t>ジョウキ</t>
    </rPh>
    <phoneticPr fontId="2"/>
  </si>
  <si>
    <t>MJ</t>
    <phoneticPr fontId="2"/>
  </si>
  <si>
    <t>二酸化炭素排出係数×44/12</t>
    <rPh sb="0" eb="3">
      <t>ニサンカ</t>
    </rPh>
    <rPh sb="3" eb="5">
      <t>タンソ</t>
    </rPh>
    <rPh sb="5" eb="7">
      <t>ハイシュツ</t>
    </rPh>
    <rPh sb="7" eb="9">
      <t>ケイスウ</t>
    </rPh>
    <phoneticPr fontId="2"/>
  </si>
  <si>
    <t>L（㍑）</t>
    <phoneticPr fontId="4"/>
  </si>
  <si>
    <t>kg（㌕）</t>
    <phoneticPr fontId="4"/>
  </si>
  <si>
    <t>コンデンセート(NGL)</t>
    <phoneticPr fontId="2"/>
  </si>
  <si>
    <t>ナフサ</t>
    <phoneticPr fontId="2"/>
  </si>
  <si>
    <t>L（㍑）</t>
    <phoneticPr fontId="4"/>
  </si>
  <si>
    <t>コールタール</t>
    <phoneticPr fontId="4"/>
  </si>
  <si>
    <t>kg（㌕）</t>
    <phoneticPr fontId="4"/>
  </si>
  <si>
    <t>L（㍑）</t>
    <phoneticPr fontId="4"/>
  </si>
  <si>
    <r>
      <t>Nm</t>
    </r>
    <r>
      <rPr>
        <vertAlign val="superscript"/>
        <sz val="12"/>
        <color indexed="8"/>
        <rFont val="ＭＳ Ｐゴシック"/>
        <family val="3"/>
        <charset val="128"/>
        <scheme val="minor"/>
      </rPr>
      <t>3</t>
    </r>
    <phoneticPr fontId="2"/>
  </si>
  <si>
    <t>kg（㌕）</t>
    <phoneticPr fontId="4"/>
  </si>
  <si>
    <t>産業用以外の蒸気、温水、冷水</t>
    <rPh sb="0" eb="3">
      <t>サンギョウヨウ</t>
    </rPh>
    <rPh sb="3" eb="5">
      <t>イガイ</t>
    </rPh>
    <rPh sb="6" eb="8">
      <t>ジョウキ</t>
    </rPh>
    <rPh sb="9" eb="11">
      <t>オンスイ</t>
    </rPh>
    <rPh sb="12" eb="14">
      <t>レイスイ</t>
    </rPh>
    <phoneticPr fontId="2"/>
  </si>
  <si>
    <r>
      <t>Nm</t>
    </r>
    <r>
      <rPr>
        <vertAlign val="superscript"/>
        <sz val="12"/>
        <color indexed="8"/>
        <rFont val="ＭＳ Ｐゴシック"/>
        <family val="3"/>
        <charset val="128"/>
        <scheme val="minor"/>
      </rPr>
      <t>3</t>
    </r>
    <phoneticPr fontId="2"/>
  </si>
  <si>
    <t>kg（㌕）</t>
    <phoneticPr fontId="4"/>
  </si>
  <si>
    <t>kWh</t>
    <phoneticPr fontId="4"/>
  </si>
  <si>
    <t>産業用以外の蒸気、冷水、温水</t>
    <rPh sb="0" eb="3">
      <t>サンギョウヨウ</t>
    </rPh>
    <rPh sb="3" eb="5">
      <t>イガイ</t>
    </rPh>
    <rPh sb="6" eb="8">
      <t>ジョウキ</t>
    </rPh>
    <rPh sb="9" eb="11">
      <t>レイスイ</t>
    </rPh>
    <rPh sb="12" eb="14">
      <t>オンスイ</t>
    </rPh>
    <phoneticPr fontId="2"/>
  </si>
  <si>
    <t>買電</t>
    <rPh sb="0" eb="1">
      <t>カ</t>
    </rPh>
    <phoneticPr fontId="4"/>
  </si>
  <si>
    <t>注３) 燃料種別ごとの単位発熱量及び二酸化炭素排出係数は、以下のとおりである。</t>
    <rPh sb="0" eb="1">
      <t>チュウ</t>
    </rPh>
    <phoneticPr fontId="4"/>
  </si>
  <si>
    <t>他人から供給された電気の使用</t>
    <rPh sb="0" eb="2">
      <t>タニン</t>
    </rPh>
    <rPh sb="4" eb="6">
      <t>キョウキュウ</t>
    </rPh>
    <rPh sb="9" eb="11">
      <t>デンキ</t>
    </rPh>
    <rPh sb="12" eb="14">
      <t>シヨウ</t>
    </rPh>
    <phoneticPr fontId="4"/>
  </si>
  <si>
    <t>他人から供給された熱の使用</t>
    <rPh sb="0" eb="2">
      <t>タニン</t>
    </rPh>
    <phoneticPr fontId="4"/>
  </si>
  <si>
    <r>
      <t>注２）液化石油ガス（LPG）1m</t>
    </r>
    <r>
      <rPr>
        <vertAlign val="superscript"/>
        <sz val="9"/>
        <rFont val="ＭＳ Ｐ明朝"/>
        <family val="1"/>
        <charset val="128"/>
      </rPr>
      <t>3</t>
    </r>
    <r>
      <rPr>
        <sz val="9"/>
        <rFont val="ＭＳ Ｐ明朝"/>
        <family val="1"/>
        <charset val="128"/>
      </rPr>
      <t>＝2.18 kg、液化天然ガス（LNG）1m</t>
    </r>
    <r>
      <rPr>
        <vertAlign val="superscript"/>
        <sz val="9"/>
        <rFont val="ＭＳ Ｐ明朝"/>
        <family val="1"/>
        <charset val="128"/>
      </rPr>
      <t>3</t>
    </r>
    <r>
      <rPr>
        <sz val="9"/>
        <rFont val="ＭＳ Ｐ明朝"/>
        <family val="1"/>
        <charset val="128"/>
      </rPr>
      <t>＝0.714 kgを用いて計算する。</t>
    </r>
    <rPh sb="0" eb="1">
      <t>チュウ</t>
    </rPh>
    <rPh sb="3" eb="5">
      <t>エキカ</t>
    </rPh>
    <rPh sb="5" eb="7">
      <t>セキユ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</si>
</sst>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0_ "/>
    <numFmt numFmtId="177" formatCode="0.000_ "/>
    <numFmt numFmtId="178" formatCode="0.000_);[Red]\(0.000\)"/>
    <numFmt numFmtId="179" formatCode="0.000"/>
    <numFmt numFmtId="180" formatCode="0.0"/>
    <numFmt numFmtId="181" formatCode="0.0%"/>
    <numFmt numFmtId="182" formatCode="#,##0_);[Red]\(#,##0\)"/>
    <numFmt numFmtId="183" formatCode="#,##0_ "/>
    <numFmt numFmtId="184" formatCode="0.00000_ "/>
    <numFmt numFmtId="185" formatCode="0.0000_);[Red]\(0.0000\)"/>
    <numFmt numFmtId="186" formatCode="0_ "/>
    <numFmt numFmtId="187" formatCode="0.0_ "/>
    <numFmt numFmtId="188" formatCode="#,##0.00_ ;[Red]\-#,##0.00\ "/>
    <numFmt numFmtId="189" formatCode="#,##0.000_ ;[Red]\-#,##0.000\ "/>
    <numFmt numFmtId="190" formatCode="0.0000_ "/>
  </numFmts>
  <fonts count="4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6"/>
      <name val="ＭＳ Ｐゴシック"/>
      <family val="3"/>
      <charset val="128"/>
    </font>
    <font>
      <u/>
      <sz val="11"/>
      <name val="ＭＳ 明朝"/>
      <family val="1"/>
      <charset val="128"/>
    </font>
    <font>
      <u/>
      <sz val="11"/>
      <color indexed="10"/>
      <name val="ＭＳ 明朝"/>
      <family val="1"/>
      <charset val="128"/>
    </font>
    <font>
      <sz val="11"/>
      <name val="ＭＳ Ｐゴシック"/>
      <family val="3"/>
      <charset val="128"/>
    </font>
    <font>
      <i/>
      <sz val="11"/>
      <color indexed="10"/>
      <name val="ＭＳ 明朝"/>
      <family val="1"/>
      <charset val="128"/>
    </font>
    <font>
      <sz val="11"/>
      <name val="ＭＳ Ｐ明朝"/>
      <family val="1"/>
      <charset val="128"/>
    </font>
    <font>
      <sz val="9"/>
      <name val="ＭＳ Ｐ明朝"/>
      <family val="1"/>
      <charset val="128"/>
    </font>
    <font>
      <vertAlign val="superscript"/>
      <sz val="11"/>
      <name val="ＭＳ Ｐ明朝"/>
      <family val="1"/>
      <charset val="128"/>
    </font>
    <font>
      <u/>
      <sz val="11"/>
      <color theme="10"/>
      <name val="ＭＳ Ｐゴシック"/>
      <family val="2"/>
      <charset val="128"/>
      <scheme val="minor"/>
    </font>
    <font>
      <sz val="12"/>
      <name val="ＭＳ 明朝"/>
      <family val="1"/>
      <charset val="128"/>
    </font>
    <font>
      <b/>
      <i/>
      <sz val="11"/>
      <color rgb="FF0000FF"/>
      <name val="ＭＳ 明朝"/>
      <family val="1"/>
      <charset val="128"/>
    </font>
    <font>
      <vertAlign val="subscript"/>
      <sz val="11"/>
      <name val="ＭＳ Ｐ明朝"/>
      <family val="1"/>
      <charset val="128"/>
    </font>
    <font>
      <sz val="9"/>
      <name val="ＭＳ 明朝"/>
      <family val="1"/>
      <charset val="128"/>
    </font>
    <font>
      <sz val="10"/>
      <name val="ＭＳ 明朝"/>
      <family val="1"/>
      <charset val="128"/>
    </font>
    <font>
      <sz val="8"/>
      <name val="ＭＳ 明朝"/>
      <family val="1"/>
      <charset val="128"/>
    </font>
    <font>
      <sz val="11"/>
      <color theme="1"/>
      <name val="ＭＳ Ｐ明朝"/>
      <family val="1"/>
      <charset val="128"/>
    </font>
    <font>
      <b/>
      <sz val="14"/>
      <color indexed="81"/>
      <name val="ＭＳ Ｐゴシック"/>
      <family val="3"/>
      <charset val="128"/>
    </font>
    <font>
      <b/>
      <sz val="9"/>
      <color indexed="81"/>
      <name val="ＭＳ Ｐゴシック"/>
      <family val="3"/>
      <charset val="128"/>
    </font>
    <font>
      <b/>
      <sz val="9"/>
      <name val="ＭＳ 明朝"/>
      <family val="1"/>
      <charset val="128"/>
    </font>
    <font>
      <sz val="11"/>
      <color indexed="8"/>
      <name val="ＭＳ Ｐゴシック"/>
      <family val="3"/>
      <charset val="128"/>
    </font>
    <font>
      <sz val="11"/>
      <color indexed="8"/>
      <name val="ＭＳ 明朝"/>
      <family val="1"/>
      <charset val="128"/>
    </font>
    <font>
      <sz val="9"/>
      <color indexed="8"/>
      <name val="ＭＳ 明朝"/>
      <family val="1"/>
      <charset val="128"/>
    </font>
    <font>
      <sz val="10"/>
      <color indexed="8"/>
      <name val="ＭＳ 明朝"/>
      <family val="1"/>
      <charset val="128"/>
    </font>
    <font>
      <sz val="11"/>
      <color indexed="9"/>
      <name val="ＭＳ 明朝"/>
      <family val="1"/>
      <charset val="128"/>
    </font>
    <font>
      <b/>
      <sz val="12"/>
      <color indexed="10"/>
      <name val="ＭＳ 明朝"/>
      <family val="1"/>
      <charset val="128"/>
    </font>
    <font>
      <b/>
      <sz val="11"/>
      <color indexed="10"/>
      <name val="ＭＳ 明朝"/>
      <family val="1"/>
      <charset val="128"/>
    </font>
    <font>
      <b/>
      <sz val="12"/>
      <color rgb="FFFF0000"/>
      <name val="ＭＳ Ｐゴシック"/>
      <family val="3"/>
      <charset val="128"/>
      <scheme val="minor"/>
    </font>
    <font>
      <b/>
      <sz val="14"/>
      <color rgb="FFFF0000"/>
      <name val="ＭＳ 明朝"/>
      <family val="1"/>
      <charset val="128"/>
    </font>
    <font>
      <sz val="12"/>
      <name val="ＭＳ Ｐゴシック"/>
      <family val="3"/>
      <charset val="128"/>
      <scheme val="minor"/>
    </font>
    <font>
      <sz val="12"/>
      <name val="ＭＳ Ｐ明朝"/>
      <family val="1"/>
      <charset val="128"/>
    </font>
    <font>
      <sz val="12"/>
      <color indexed="8"/>
      <name val="ＭＳ Ｐ明朝"/>
      <family val="1"/>
      <charset val="128"/>
    </font>
    <font>
      <sz val="12"/>
      <color theme="1"/>
      <name val="ＭＳ Ｐ明朝"/>
      <family val="1"/>
      <charset val="128"/>
    </font>
    <font>
      <vertAlign val="superscript"/>
      <sz val="12"/>
      <color indexed="8"/>
      <name val="ＭＳ Ｐ明朝"/>
      <family val="1"/>
      <charset val="128"/>
    </font>
    <font>
      <sz val="11"/>
      <color theme="1"/>
      <name val="ＭＳ Ｐゴシック"/>
      <family val="3"/>
      <charset val="128"/>
      <scheme val="minor"/>
    </font>
    <font>
      <sz val="12"/>
      <color indexed="8"/>
      <name val="ＭＳ Ｐゴシック"/>
      <family val="3"/>
      <charset val="128"/>
      <scheme val="minor"/>
    </font>
    <font>
      <vertAlign val="superscript"/>
      <sz val="12"/>
      <color indexed="8"/>
      <name val="ＭＳ Ｐゴシック"/>
      <family val="3"/>
      <charset val="128"/>
      <scheme val="minor"/>
    </font>
    <font>
      <u/>
      <sz val="11"/>
      <name val="ＭＳ Ｐ明朝"/>
      <family val="1"/>
      <charset val="128"/>
    </font>
    <font>
      <b/>
      <sz val="12"/>
      <color indexed="81"/>
      <name val="ＭＳ Ｐゴシック"/>
      <family val="3"/>
      <charset val="128"/>
    </font>
    <font>
      <vertAlign val="superscript"/>
      <sz val="9"/>
      <name val="ＭＳ Ｐ明朝"/>
      <family val="1"/>
      <charset val="128"/>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66"/>
        <bgColor indexed="64"/>
      </patternFill>
    </fill>
    <fill>
      <patternFill patternType="solid">
        <fgColor indexed="22"/>
        <bgColor indexed="64"/>
      </patternFill>
    </fill>
    <fill>
      <patternFill patternType="solid">
        <fgColor indexed="15"/>
        <bgColor indexed="64"/>
      </patternFill>
    </fill>
    <fill>
      <patternFill patternType="solid">
        <fgColor indexed="42"/>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4"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7" fillId="0" borderId="0">
      <alignment vertical="center"/>
    </xf>
    <xf numFmtId="0" fontId="23" fillId="0" borderId="0"/>
  </cellStyleXfs>
  <cellXfs count="245">
    <xf numFmtId="0" fontId="0" fillId="0" borderId="0" xfId="0">
      <alignment vertical="center"/>
    </xf>
    <xf numFmtId="0" fontId="3" fillId="0" borderId="0" xfId="0" applyFont="1" applyAlignment="1" applyProtection="1">
      <alignment vertical="center"/>
    </xf>
    <xf numFmtId="0" fontId="3" fillId="0" borderId="0" xfId="0" applyFont="1" applyFill="1" applyBorder="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vertical="center"/>
    </xf>
    <xf numFmtId="0" fontId="8" fillId="0" borderId="0" xfId="0" applyFont="1" applyAlignment="1" applyProtection="1">
      <alignment vertical="center"/>
    </xf>
    <xf numFmtId="0" fontId="0" fillId="0" borderId="0" xfId="0" applyAlignment="1"/>
    <xf numFmtId="0" fontId="3" fillId="0" borderId="0" xfId="0" applyFont="1" applyAlignment="1" applyProtection="1">
      <alignment horizontal="center" vertical="center"/>
    </xf>
    <xf numFmtId="0" fontId="9" fillId="0" borderId="0" xfId="0" applyFont="1">
      <alignment vertical="center"/>
    </xf>
    <xf numFmtId="0" fontId="9" fillId="0" borderId="1" xfId="0" applyFont="1" applyFill="1" applyBorder="1" applyAlignment="1">
      <alignment horizontal="center" vertical="center" wrapText="1"/>
    </xf>
    <xf numFmtId="0" fontId="10" fillId="0" borderId="1" xfId="0" applyFont="1" applyBorder="1">
      <alignment vertical="center"/>
    </xf>
    <xf numFmtId="0" fontId="9" fillId="0" borderId="1" xfId="0" applyFont="1" applyBorder="1" applyAlignment="1">
      <alignment horizontal="center" vertical="center"/>
    </xf>
    <xf numFmtId="176" fontId="9" fillId="0" borderId="1" xfId="0" applyNumberFormat="1" applyFont="1" applyBorder="1" applyAlignment="1">
      <alignment horizontal="right" vertical="center"/>
    </xf>
    <xf numFmtId="0" fontId="10" fillId="0" borderId="1" xfId="0" applyFont="1" applyBorder="1" applyAlignment="1">
      <alignment vertical="center" wrapText="1"/>
    </xf>
    <xf numFmtId="0" fontId="10" fillId="0" borderId="3" xfId="0" applyFont="1" applyBorder="1" applyAlignment="1">
      <alignment vertical="center" wrapText="1"/>
    </xf>
    <xf numFmtId="0" fontId="9" fillId="0" borderId="17" xfId="0" applyFont="1" applyBorder="1">
      <alignment vertical="center"/>
    </xf>
    <xf numFmtId="0" fontId="7" fillId="0" borderId="0" xfId="0" applyFont="1">
      <alignment vertical="center"/>
    </xf>
    <xf numFmtId="0" fontId="14" fillId="0" borderId="0" xfId="0" applyFont="1" applyAlignment="1" applyProtection="1">
      <alignment vertical="center"/>
    </xf>
    <xf numFmtId="0" fontId="3" fillId="2" borderId="0" xfId="0" applyFont="1" applyFill="1" applyBorder="1" applyAlignment="1" applyProtection="1">
      <alignment horizontal="left"/>
    </xf>
    <xf numFmtId="0" fontId="3" fillId="2" borderId="10" xfId="0" applyFont="1" applyFill="1" applyBorder="1" applyAlignment="1" applyProtection="1">
      <alignment horizontal="left"/>
    </xf>
    <xf numFmtId="0" fontId="3" fillId="2" borderId="9" xfId="0" applyFont="1" applyFill="1" applyBorder="1" applyAlignment="1" applyProtection="1">
      <alignment horizontal="left"/>
    </xf>
    <xf numFmtId="0" fontId="3" fillId="0" borderId="0" xfId="0" applyFont="1" applyBorder="1" applyAlignment="1" applyProtection="1">
      <alignment vertical="center"/>
    </xf>
    <xf numFmtId="38" fontId="13" fillId="2" borderId="16" xfId="1" applyFont="1" applyFill="1" applyBorder="1" applyAlignment="1" applyProtection="1">
      <alignment vertical="center" shrinkToFit="1"/>
    </xf>
    <xf numFmtId="0" fontId="0" fillId="0" borderId="1" xfId="0" applyBorder="1">
      <alignment vertical="center"/>
    </xf>
    <xf numFmtId="0" fontId="9" fillId="0" borderId="20" xfId="0" applyFont="1" applyBorder="1">
      <alignment vertical="center"/>
    </xf>
    <xf numFmtId="38" fontId="17" fillId="2" borderId="11" xfId="1" applyFont="1" applyFill="1" applyBorder="1" applyAlignment="1" applyProtection="1">
      <alignment vertical="center" wrapText="1"/>
    </xf>
    <xf numFmtId="38" fontId="17" fillId="2" borderId="12" xfId="1" applyFont="1" applyFill="1" applyBorder="1" applyAlignment="1" applyProtection="1">
      <alignment vertical="center" wrapText="1"/>
    </xf>
    <xf numFmtId="0" fontId="17" fillId="0" borderId="12" xfId="0" applyFont="1" applyBorder="1" applyAlignment="1" applyProtection="1">
      <alignment vertical="center"/>
    </xf>
    <xf numFmtId="38" fontId="17" fillId="2" borderId="12" xfId="1" applyFont="1" applyFill="1" applyBorder="1" applyAlignment="1" applyProtection="1">
      <alignment vertical="center"/>
    </xf>
    <xf numFmtId="38" fontId="17" fillId="2" borderId="12" xfId="1" applyFont="1" applyFill="1" applyBorder="1" applyAlignment="1" applyProtection="1">
      <alignment horizontal="right" vertical="top"/>
    </xf>
    <xf numFmtId="38" fontId="17" fillId="2" borderId="13" xfId="1" applyFont="1" applyFill="1" applyBorder="1" applyAlignment="1" applyProtection="1">
      <alignment horizontal="right" vertical="top"/>
    </xf>
    <xf numFmtId="0" fontId="3" fillId="3" borderId="4" xfId="0" applyNumberFormat="1" applyFont="1" applyFill="1" applyBorder="1" applyAlignment="1" applyProtection="1">
      <alignment horizontal="center" vertical="center"/>
      <protection locked="0"/>
    </xf>
    <xf numFmtId="178" fontId="9" fillId="3" borderId="1" xfId="0" applyNumberFormat="1" applyFont="1" applyFill="1" applyBorder="1" applyAlignment="1" applyProtection="1">
      <alignment horizontal="right" vertical="center"/>
      <protection locked="0"/>
    </xf>
    <xf numFmtId="0" fontId="18" fillId="0" borderId="0" xfId="0" applyFont="1" applyAlignment="1" applyProtection="1">
      <alignment vertical="center"/>
    </xf>
    <xf numFmtId="49" fontId="16" fillId="0" borderId="0" xfId="3" applyNumberFormat="1" applyFont="1" applyAlignment="1" applyProtection="1">
      <alignment vertical="center"/>
    </xf>
    <xf numFmtId="0" fontId="16" fillId="0" borderId="0" xfId="3" applyNumberFormat="1" applyFont="1" applyAlignment="1" applyProtection="1">
      <alignment vertical="center"/>
    </xf>
    <xf numFmtId="49" fontId="16" fillId="0" borderId="0" xfId="3" applyNumberFormat="1" applyFont="1" applyFill="1" applyBorder="1" applyAlignment="1" applyProtection="1">
      <alignment vertical="center"/>
    </xf>
    <xf numFmtId="0" fontId="22" fillId="4" borderId="1" xfId="3" applyNumberFormat="1" applyFont="1" applyFill="1" applyBorder="1" applyAlignment="1" applyProtection="1">
      <alignment horizontal="center" vertical="center"/>
    </xf>
    <xf numFmtId="49" fontId="22" fillId="0" borderId="0" xfId="3" applyNumberFormat="1" applyFont="1" applyAlignment="1" applyProtection="1">
      <alignment horizontal="left" vertical="center"/>
    </xf>
    <xf numFmtId="49" fontId="16" fillId="5" borderId="1" xfId="3" applyNumberFormat="1" applyFont="1" applyFill="1" applyBorder="1" applyAlignment="1" applyProtection="1">
      <alignment horizontal="center" vertical="center"/>
    </xf>
    <xf numFmtId="49" fontId="16" fillId="5" borderId="21" xfId="3" applyNumberFormat="1" applyFont="1" applyFill="1" applyBorder="1" applyAlignment="1" applyProtection="1">
      <alignment horizontal="center" vertical="center"/>
    </xf>
    <xf numFmtId="49" fontId="16" fillId="5" borderId="7" xfId="3" applyNumberFormat="1" applyFont="1" applyFill="1" applyBorder="1" applyAlignment="1" applyProtection="1">
      <alignment horizontal="center" vertical="center"/>
    </xf>
    <xf numFmtId="49" fontId="24" fillId="0" borderId="2" xfId="4" applyNumberFormat="1" applyFont="1" applyFill="1" applyBorder="1" applyAlignment="1" applyProtection="1">
      <alignment horizontal="left" vertical="center" shrinkToFit="1"/>
    </xf>
    <xf numFmtId="49" fontId="3" fillId="0" borderId="10" xfId="3" applyNumberFormat="1" applyFont="1" applyFill="1" applyBorder="1" applyAlignment="1" applyProtection="1">
      <alignment vertical="center" shrinkToFit="1"/>
    </xf>
    <xf numFmtId="0" fontId="25" fillId="0" borderId="7" xfId="4" applyFont="1" applyFill="1" applyBorder="1" applyAlignment="1" applyProtection="1">
      <alignment horizontal="left" vertical="center" wrapText="1" shrinkToFit="1"/>
    </xf>
    <xf numFmtId="182" fontId="16" fillId="4" borderId="1" xfId="3" applyNumberFormat="1" applyFont="1" applyFill="1" applyBorder="1" applyAlignment="1" applyProtection="1">
      <alignment vertical="center" shrinkToFit="1"/>
      <protection locked="0"/>
    </xf>
    <xf numFmtId="0" fontId="26" fillId="0" borderId="1" xfId="4" applyFont="1" applyFill="1" applyBorder="1" applyAlignment="1" applyProtection="1">
      <alignment horizontal="left" vertical="center"/>
    </xf>
    <xf numFmtId="177" fontId="16" fillId="5" borderId="1" xfId="3" applyNumberFormat="1" applyFont="1" applyFill="1" applyBorder="1" applyAlignment="1" applyProtection="1">
      <alignment vertical="center" shrinkToFit="1"/>
    </xf>
    <xf numFmtId="0" fontId="16" fillId="5" borderId="1" xfId="3" applyNumberFormat="1" applyFont="1" applyFill="1" applyBorder="1" applyAlignment="1" applyProtection="1">
      <alignment vertical="center" shrinkToFit="1"/>
    </xf>
    <xf numFmtId="183" fontId="16" fillId="5" borderId="1" xfId="3" applyNumberFormat="1" applyFont="1" applyFill="1" applyBorder="1" applyAlignment="1" applyProtection="1">
      <alignment vertical="center" shrinkToFit="1"/>
      <protection hidden="1"/>
    </xf>
    <xf numFmtId="49" fontId="16" fillId="0" borderId="0" xfId="3" applyNumberFormat="1" applyFont="1" applyFill="1" applyAlignment="1" applyProtection="1">
      <alignment vertical="center"/>
    </xf>
    <xf numFmtId="184" fontId="16" fillId="0" borderId="0" xfId="3" applyNumberFormat="1" applyFont="1" applyFill="1" applyAlignment="1" applyProtection="1">
      <alignment vertical="center"/>
    </xf>
    <xf numFmtId="49" fontId="27" fillId="0" borderId="8" xfId="4" applyNumberFormat="1" applyFont="1" applyFill="1" applyBorder="1" applyAlignment="1" applyProtection="1">
      <alignment horizontal="left" vertical="center" shrinkToFit="1"/>
    </xf>
    <xf numFmtId="49" fontId="27" fillId="0" borderId="10" xfId="3" applyNumberFormat="1" applyFont="1" applyFill="1" applyBorder="1" applyAlignment="1" applyProtection="1">
      <alignment vertical="center" shrinkToFit="1"/>
    </xf>
    <xf numFmtId="0" fontId="25" fillId="0" borderId="7" xfId="4" applyFont="1" applyFill="1" applyBorder="1" applyAlignment="1" applyProtection="1">
      <alignment horizontal="left" vertical="center" wrapText="1"/>
    </xf>
    <xf numFmtId="0" fontId="26" fillId="0" borderId="1" xfId="4" applyFont="1" applyFill="1" applyBorder="1" applyAlignment="1" applyProtection="1">
      <alignment horizontal="left" vertical="center" wrapText="1"/>
    </xf>
    <xf numFmtId="49" fontId="3" fillId="0" borderId="8" xfId="4" applyNumberFormat="1" applyFont="1" applyFill="1" applyBorder="1" applyAlignment="1" applyProtection="1">
      <alignment horizontal="left" vertical="center" shrinkToFit="1"/>
    </xf>
    <xf numFmtId="49" fontId="3" fillId="0" borderId="16" xfId="3" applyNumberFormat="1" applyFont="1" applyFill="1" applyBorder="1" applyAlignment="1" applyProtection="1">
      <alignment vertical="center" shrinkToFit="1"/>
    </xf>
    <xf numFmtId="0" fontId="16" fillId="0" borderId="0" xfId="3" applyNumberFormat="1" applyFont="1" applyAlignment="1" applyProtection="1">
      <alignment horizontal="right" vertical="center"/>
    </xf>
    <xf numFmtId="183" fontId="16" fillId="6" borderId="2" xfId="3" applyNumberFormat="1" applyFont="1" applyFill="1" applyBorder="1" applyAlignment="1" applyProtection="1">
      <alignment vertical="center" shrinkToFit="1"/>
      <protection hidden="1"/>
    </xf>
    <xf numFmtId="49" fontId="28" fillId="0" borderId="0" xfId="3" applyNumberFormat="1" applyFont="1" applyAlignment="1" applyProtection="1">
      <alignment horizontal="right" vertical="center"/>
    </xf>
    <xf numFmtId="0" fontId="0" fillId="0" borderId="0" xfId="0" applyAlignment="1">
      <alignment vertical="center" wrapText="1"/>
    </xf>
    <xf numFmtId="0" fontId="30" fillId="0" borderId="0" xfId="0" applyFont="1" applyAlignment="1">
      <alignment vertical="center"/>
    </xf>
    <xf numFmtId="0" fontId="25" fillId="8" borderId="7" xfId="4" applyFont="1" applyFill="1" applyBorder="1" applyAlignment="1" applyProtection="1">
      <alignment horizontal="left" vertical="center" wrapText="1"/>
    </xf>
    <xf numFmtId="49" fontId="31" fillId="0" borderId="0" xfId="3" applyNumberFormat="1" applyFont="1" applyAlignment="1" applyProtection="1">
      <alignment vertical="center"/>
    </xf>
    <xf numFmtId="49" fontId="3" fillId="8" borderId="16" xfId="3" applyNumberFormat="1" applyFont="1" applyFill="1" applyBorder="1" applyAlignment="1" applyProtection="1">
      <alignment vertical="center" shrinkToFit="1"/>
    </xf>
    <xf numFmtId="49" fontId="27" fillId="8" borderId="13" xfId="3" applyNumberFormat="1" applyFont="1" applyFill="1" applyBorder="1" applyAlignment="1" applyProtection="1">
      <alignment vertical="center" shrinkToFit="1"/>
    </xf>
    <xf numFmtId="49" fontId="3" fillId="8" borderId="7" xfId="3" applyNumberFormat="1" applyFont="1" applyFill="1" applyBorder="1" applyAlignment="1" applyProtection="1">
      <alignment vertical="center" shrinkToFit="1"/>
    </xf>
    <xf numFmtId="49" fontId="32" fillId="0" borderId="0" xfId="3" applyNumberFormat="1" applyFont="1" applyAlignment="1" applyProtection="1">
      <alignment vertical="center"/>
    </xf>
    <xf numFmtId="180" fontId="0" fillId="0" borderId="19" xfId="0" applyNumberFormat="1" applyBorder="1">
      <alignment vertical="center"/>
    </xf>
    <xf numFmtId="1" fontId="0" fillId="0" borderId="1" xfId="0" applyNumberFormat="1" applyFill="1" applyBorder="1">
      <alignment vertical="center"/>
    </xf>
    <xf numFmtId="1" fontId="0" fillId="0" borderId="2" xfId="0" applyNumberFormat="1" applyFill="1" applyBorder="1">
      <alignment vertical="center"/>
    </xf>
    <xf numFmtId="180" fontId="0" fillId="0" borderId="25" xfId="0" applyNumberFormat="1" applyBorder="1">
      <alignment vertical="center"/>
    </xf>
    <xf numFmtId="0" fontId="33" fillId="0" borderId="18" xfId="0" applyFont="1" applyFill="1" applyBorder="1" applyAlignment="1">
      <alignment horizontal="left" vertical="center" wrapText="1"/>
    </xf>
    <xf numFmtId="0" fontId="34" fillId="0" borderId="18" xfId="4" applyFont="1" applyFill="1" applyBorder="1" applyAlignment="1" applyProtection="1">
      <alignment horizontal="left" vertical="center"/>
    </xf>
    <xf numFmtId="0" fontId="33" fillId="0" borderId="18" xfId="0" applyFont="1" applyFill="1" applyBorder="1" applyAlignment="1">
      <alignment horizontal="right" vertical="center" wrapText="1"/>
    </xf>
    <xf numFmtId="185" fontId="33" fillId="0" borderId="11" xfId="0" applyNumberFormat="1" applyFont="1" applyFill="1" applyBorder="1" applyAlignment="1" applyProtection="1">
      <alignment vertical="center" shrinkToFit="1"/>
    </xf>
    <xf numFmtId="0" fontId="33" fillId="0" borderId="1" xfId="0" applyFont="1" applyFill="1" applyBorder="1" applyAlignment="1">
      <alignment horizontal="left" vertical="center" wrapText="1"/>
    </xf>
    <xf numFmtId="0" fontId="34" fillId="0" borderId="1" xfId="4" applyFont="1" applyFill="1" applyBorder="1" applyAlignment="1" applyProtection="1">
      <alignment horizontal="left" vertical="center"/>
    </xf>
    <xf numFmtId="0" fontId="33" fillId="0" borderId="1" xfId="0" applyFont="1" applyFill="1" applyBorder="1" applyAlignment="1">
      <alignment horizontal="right" vertical="center" wrapText="1"/>
    </xf>
    <xf numFmtId="185" fontId="33" fillId="0" borderId="3" xfId="0" applyNumberFormat="1" applyFont="1" applyFill="1" applyBorder="1" applyAlignment="1" applyProtection="1">
      <alignment vertical="center" shrinkToFit="1"/>
      <protection locked="0"/>
    </xf>
    <xf numFmtId="185" fontId="33" fillId="0" borderId="3" xfId="0" applyNumberFormat="1" applyFont="1" applyFill="1" applyBorder="1" applyAlignment="1" applyProtection="1">
      <alignment vertical="center" shrinkToFit="1"/>
    </xf>
    <xf numFmtId="0" fontId="33" fillId="0" borderId="1" xfId="0" applyFont="1" applyBorder="1">
      <alignment vertical="center"/>
    </xf>
    <xf numFmtId="0" fontId="34" fillId="0" borderId="1" xfId="4" applyFont="1" applyFill="1" applyBorder="1" applyAlignment="1" applyProtection="1">
      <alignment horizontal="left" vertical="center" wrapText="1"/>
    </xf>
    <xf numFmtId="0" fontId="33" fillId="0" borderId="1" xfId="0" applyFont="1" applyBorder="1" applyAlignment="1">
      <alignment horizontal="right" vertical="center"/>
    </xf>
    <xf numFmtId="186" fontId="37" fillId="9" borderId="27" xfId="0" applyNumberFormat="1" applyFont="1" applyFill="1" applyBorder="1" applyAlignment="1">
      <alignment vertical="center" wrapText="1"/>
    </xf>
    <xf numFmtId="0" fontId="37" fillId="9" borderId="27" xfId="0" applyFont="1" applyFill="1" applyBorder="1" applyAlignment="1">
      <alignment vertical="center" wrapText="1"/>
    </xf>
    <xf numFmtId="0" fontId="37" fillId="9" borderId="27" xfId="0" applyNumberFormat="1" applyFont="1" applyFill="1" applyBorder="1" applyAlignment="1">
      <alignment vertical="center" wrapText="1"/>
    </xf>
    <xf numFmtId="186" fontId="32" fillId="10" borderId="28" xfId="0" applyNumberFormat="1" applyFont="1" applyFill="1" applyBorder="1" applyAlignment="1">
      <alignment horizontal="left" vertical="center" shrinkToFit="1"/>
    </xf>
    <xf numFmtId="0" fontId="38" fillId="10" borderId="1" xfId="4" applyFont="1" applyFill="1" applyBorder="1" applyAlignment="1" applyProtection="1">
      <alignment horizontal="left" vertical="center"/>
    </xf>
    <xf numFmtId="187" fontId="32" fillId="10" borderId="1" xfId="0" applyNumberFormat="1" applyFont="1" applyFill="1" applyBorder="1" applyAlignment="1">
      <alignment horizontal="right" vertical="center"/>
    </xf>
    <xf numFmtId="185" fontId="32" fillId="10" borderId="1" xfId="0" applyNumberFormat="1" applyFont="1" applyFill="1" applyBorder="1" applyAlignment="1" applyProtection="1">
      <alignment vertical="center" shrinkToFit="1"/>
    </xf>
    <xf numFmtId="188" fontId="32" fillId="10" borderId="1" xfId="1" applyNumberFormat="1" applyFont="1" applyFill="1" applyBorder="1">
      <alignment vertical="center"/>
    </xf>
    <xf numFmtId="0" fontId="32" fillId="10" borderId="28" xfId="0" applyFont="1" applyFill="1" applyBorder="1">
      <alignment vertical="center"/>
    </xf>
    <xf numFmtId="0" fontId="38" fillId="10" borderId="1" xfId="4" applyFont="1" applyFill="1" applyBorder="1" applyAlignment="1" applyProtection="1">
      <alignment horizontal="left" vertical="center" wrapText="1"/>
    </xf>
    <xf numFmtId="0" fontId="32" fillId="10" borderId="28" xfId="0" applyFont="1" applyFill="1" applyBorder="1" applyAlignment="1">
      <alignment horizontal="left" vertical="center" wrapText="1"/>
    </xf>
    <xf numFmtId="185" fontId="32" fillId="10" borderId="1" xfId="0" applyNumberFormat="1" applyFont="1" applyFill="1" applyBorder="1" applyAlignment="1" applyProtection="1">
      <alignment vertical="center" shrinkToFit="1"/>
      <protection locked="0"/>
    </xf>
    <xf numFmtId="185" fontId="32" fillId="10" borderId="1" xfId="0" applyNumberFormat="1" applyFont="1" applyFill="1" applyBorder="1" applyAlignment="1" applyProtection="1">
      <alignment horizontal="right" vertical="center" shrinkToFit="1"/>
    </xf>
    <xf numFmtId="186" fontId="32" fillId="10" borderId="1" xfId="0" applyNumberFormat="1" applyFont="1" applyFill="1" applyBorder="1" applyAlignment="1">
      <alignment horizontal="right" vertical="center"/>
    </xf>
    <xf numFmtId="0" fontId="32" fillId="10" borderId="17" xfId="0" applyFont="1" applyFill="1" applyBorder="1" applyAlignment="1">
      <alignment horizontal="right" vertical="center"/>
    </xf>
    <xf numFmtId="0" fontId="32" fillId="10" borderId="29" xfId="0" applyFont="1" applyFill="1" applyBorder="1">
      <alignment vertical="center"/>
    </xf>
    <xf numFmtId="0" fontId="38" fillId="10" borderId="30" xfId="4" applyFont="1" applyFill="1" applyBorder="1" applyAlignment="1" applyProtection="1">
      <alignment horizontal="left" vertical="center" wrapText="1"/>
    </xf>
    <xf numFmtId="187" fontId="32" fillId="10" borderId="30" xfId="0" applyNumberFormat="1" applyFont="1" applyFill="1" applyBorder="1" applyAlignment="1">
      <alignment horizontal="right" vertical="center"/>
    </xf>
    <xf numFmtId="185" fontId="32" fillId="10" borderId="30" xfId="0" applyNumberFormat="1" applyFont="1" applyFill="1" applyBorder="1" applyAlignment="1" applyProtection="1">
      <alignment vertical="center" shrinkToFit="1"/>
    </xf>
    <xf numFmtId="188" fontId="32" fillId="10" borderId="30" xfId="1" applyNumberFormat="1" applyFont="1" applyFill="1" applyBorder="1">
      <alignment vertical="center"/>
    </xf>
    <xf numFmtId="0" fontId="0" fillId="10" borderId="0" xfId="0" applyFill="1">
      <alignment vertical="center"/>
    </xf>
    <xf numFmtId="0" fontId="37" fillId="9" borderId="32" xfId="0" applyNumberFormat="1" applyFont="1" applyFill="1" applyBorder="1" applyAlignment="1">
      <alignment vertical="center" wrapText="1"/>
    </xf>
    <xf numFmtId="188" fontId="32" fillId="10" borderId="33" xfId="1" applyNumberFormat="1" applyFont="1" applyFill="1" applyBorder="1">
      <alignment vertical="center"/>
    </xf>
    <xf numFmtId="178" fontId="32" fillId="10" borderId="33" xfId="1" applyNumberFormat="1" applyFont="1" applyFill="1" applyBorder="1">
      <alignment vertical="center"/>
    </xf>
    <xf numFmtId="0" fontId="0" fillId="0" borderId="7" xfId="0" applyFill="1" applyBorder="1" applyAlignment="1">
      <alignment horizontal="center" vertical="center"/>
    </xf>
    <xf numFmtId="0" fontId="0" fillId="0" borderId="7" xfId="0" applyFill="1" applyBorder="1">
      <alignment vertical="center"/>
    </xf>
    <xf numFmtId="2" fontId="0" fillId="0" borderId="7" xfId="0" applyNumberFormat="1" applyFill="1" applyBorder="1">
      <alignment vertical="center"/>
    </xf>
    <xf numFmtId="179" fontId="0" fillId="0" borderId="7" xfId="0" applyNumberFormat="1" applyFill="1" applyBorder="1">
      <alignment vertical="center"/>
    </xf>
    <xf numFmtId="180" fontId="0" fillId="0" borderId="15" xfId="0" applyNumberFormat="1" applyBorder="1">
      <alignment vertical="center"/>
    </xf>
    <xf numFmtId="180" fontId="0" fillId="0" borderId="6" xfId="0" applyNumberFormat="1" applyBorder="1">
      <alignment vertical="center"/>
    </xf>
    <xf numFmtId="0" fontId="0" fillId="0" borderId="26" xfId="0" applyBorder="1">
      <alignment vertical="center"/>
    </xf>
    <xf numFmtId="0" fontId="9" fillId="0" borderId="27" xfId="0" applyFont="1" applyFill="1" applyBorder="1" applyAlignment="1">
      <alignment horizontal="center" vertical="center" wrapText="1"/>
    </xf>
    <xf numFmtId="0" fontId="9" fillId="0" borderId="32" xfId="0" applyFont="1" applyFill="1" applyBorder="1" applyAlignment="1">
      <alignment horizontal="center" vertical="center" wrapText="1"/>
    </xf>
    <xf numFmtId="38" fontId="9" fillId="9" borderId="33" xfId="1" applyFont="1" applyFill="1" applyBorder="1">
      <alignment vertical="center"/>
    </xf>
    <xf numFmtId="0" fontId="19" fillId="3" borderId="35" xfId="0" applyFont="1" applyFill="1" applyBorder="1" applyAlignment="1" applyProtection="1">
      <alignment horizontal="center" vertical="center"/>
      <protection locked="0"/>
    </xf>
    <xf numFmtId="38" fontId="9" fillId="9" borderId="19" xfId="1" applyFont="1" applyFill="1" applyBorder="1">
      <alignment vertical="center"/>
    </xf>
    <xf numFmtId="38" fontId="9" fillId="9" borderId="38" xfId="1" applyFont="1" applyFill="1" applyBorder="1">
      <alignment vertical="center"/>
    </xf>
    <xf numFmtId="0" fontId="19" fillId="0" borderId="35" xfId="0" applyFont="1" applyFill="1" applyBorder="1" applyAlignment="1">
      <alignment horizontal="center" vertical="center"/>
    </xf>
    <xf numFmtId="0" fontId="10" fillId="0" borderId="40" xfId="0" applyFont="1" applyBorder="1" applyAlignment="1">
      <alignment vertical="center" wrapText="1"/>
    </xf>
    <xf numFmtId="0" fontId="9" fillId="0" borderId="31" xfId="0" applyFont="1" applyBorder="1">
      <alignment vertical="center"/>
    </xf>
    <xf numFmtId="0" fontId="9" fillId="0" borderId="41" xfId="0" applyFont="1" applyBorder="1">
      <alignment vertical="center"/>
    </xf>
    <xf numFmtId="0" fontId="37" fillId="9" borderId="26" xfId="0" applyFont="1" applyFill="1" applyBorder="1" applyAlignment="1">
      <alignment horizontal="center" vertical="center"/>
    </xf>
    <xf numFmtId="0" fontId="37" fillId="9" borderId="27" xfId="0" applyFont="1" applyFill="1" applyBorder="1" applyAlignment="1">
      <alignment horizontal="center" vertical="center"/>
    </xf>
    <xf numFmtId="0" fontId="33" fillId="0" borderId="1" xfId="0" applyFont="1" applyFill="1" applyBorder="1">
      <alignment vertical="center"/>
    </xf>
    <xf numFmtId="178" fontId="35" fillId="0" borderId="13" xfId="0" applyNumberFormat="1" applyFont="1" applyFill="1" applyBorder="1" applyAlignment="1">
      <alignment horizontal="right" vertical="center"/>
    </xf>
    <xf numFmtId="178" fontId="35" fillId="0" borderId="7" xfId="0" applyNumberFormat="1" applyFont="1" applyFill="1" applyBorder="1" applyAlignment="1">
      <alignment horizontal="right" vertical="center"/>
    </xf>
    <xf numFmtId="185" fontId="0" fillId="0" borderId="1" xfId="0" applyNumberFormat="1" applyBorder="1">
      <alignment vertical="center"/>
    </xf>
    <xf numFmtId="177" fontId="9" fillId="0" borderId="1" xfId="0" applyNumberFormat="1" applyFont="1" applyBorder="1" applyAlignment="1">
      <alignment horizontal="right" vertical="center"/>
    </xf>
    <xf numFmtId="190" fontId="9" fillId="0" borderId="1" xfId="0" applyNumberFormat="1" applyFont="1" applyBorder="1" applyAlignment="1">
      <alignment horizontal="right" vertical="center"/>
    </xf>
    <xf numFmtId="177" fontId="0" fillId="0" borderId="1" xfId="0" applyNumberFormat="1" applyBorder="1">
      <alignment vertical="center"/>
    </xf>
    <xf numFmtId="189" fontId="33" fillId="9" borderId="18" xfId="1" applyNumberFormat="1" applyFont="1" applyFill="1" applyBorder="1">
      <alignment vertical="center"/>
    </xf>
    <xf numFmtId="189" fontId="33" fillId="9" borderId="1" xfId="1" applyNumberFormat="1" applyFont="1" applyFill="1" applyBorder="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178" fontId="32" fillId="10" borderId="17" xfId="0" applyNumberFormat="1" applyFont="1" applyFill="1" applyBorder="1" applyAlignment="1" applyProtection="1">
      <alignment vertical="center" shrinkToFit="1"/>
      <protection locked="0"/>
    </xf>
    <xf numFmtId="0" fontId="10" fillId="3" borderId="1" xfId="0" applyFont="1" applyFill="1" applyBorder="1" applyAlignment="1" applyProtection="1">
      <alignment vertical="center" wrapText="1"/>
      <protection locked="0"/>
    </xf>
    <xf numFmtId="38" fontId="3" fillId="3" borderId="1" xfId="1" applyFont="1" applyFill="1" applyBorder="1" applyAlignment="1" applyProtection="1">
      <alignment horizontal="right" vertical="center"/>
      <protection locked="0"/>
    </xf>
    <xf numFmtId="0" fontId="3" fillId="3" borderId="1" xfId="0" applyNumberFormat="1" applyFont="1" applyFill="1" applyBorder="1" applyAlignment="1" applyProtection="1">
      <alignment horizontal="right" vertical="center"/>
      <protection locked="0"/>
    </xf>
    <xf numFmtId="0" fontId="9" fillId="0" borderId="17" xfId="0" applyFont="1" applyBorder="1" applyAlignment="1">
      <alignment horizontal="right" vertical="center"/>
    </xf>
    <xf numFmtId="0" fontId="10" fillId="0" borderId="2" xfId="0" applyFont="1" applyBorder="1" applyAlignment="1">
      <alignment horizontal="left" vertical="center" wrapText="1"/>
    </xf>
    <xf numFmtId="0" fontId="10" fillId="0" borderId="1" xfId="0" applyFont="1" applyFill="1" applyBorder="1" applyProtection="1">
      <alignment vertical="center"/>
      <protection locked="0"/>
    </xf>
    <xf numFmtId="0" fontId="3" fillId="3" borderId="1" xfId="0" applyNumberFormat="1" applyFont="1" applyFill="1" applyBorder="1" applyAlignment="1" applyProtection="1">
      <alignment horizontal="left" vertical="center" shrinkToFit="1"/>
      <protection locked="0"/>
    </xf>
    <xf numFmtId="0" fontId="33" fillId="9" borderId="2" xfId="0" applyFont="1" applyFill="1" applyBorder="1" applyAlignment="1" applyProtection="1">
      <alignment horizontal="left" vertical="center"/>
      <protection locked="0"/>
    </xf>
    <xf numFmtId="176" fontId="33" fillId="9" borderId="2" xfId="0" applyNumberFormat="1" applyFont="1" applyFill="1" applyBorder="1" applyAlignment="1" applyProtection="1">
      <alignment vertical="center"/>
      <protection locked="0"/>
    </xf>
    <xf numFmtId="38" fontId="9" fillId="9" borderId="33" xfId="1" applyFont="1" applyFill="1" applyBorder="1" applyProtection="1">
      <alignment vertical="center"/>
      <protection locked="0"/>
    </xf>
    <xf numFmtId="0" fontId="33" fillId="9" borderId="16" xfId="0" applyFont="1" applyFill="1" applyBorder="1" applyAlignment="1" applyProtection="1">
      <alignment horizontal="right" vertical="center"/>
      <protection locked="0"/>
    </xf>
    <xf numFmtId="177" fontId="33" fillId="9" borderId="16" xfId="0" applyNumberFormat="1" applyFont="1" applyFill="1" applyBorder="1" applyAlignment="1" applyProtection="1">
      <alignment horizontal="right" vertical="center"/>
      <protection locked="0"/>
    </xf>
    <xf numFmtId="0" fontId="3" fillId="0" borderId="0" xfId="0" applyFont="1" applyFill="1" applyAlignment="1" applyProtection="1">
      <alignment horizontal="center" vertical="center"/>
    </xf>
    <xf numFmtId="0" fontId="3" fillId="3" borderId="4" xfId="0" applyNumberFormat="1" applyFont="1" applyFill="1" applyBorder="1" applyAlignment="1" applyProtection="1">
      <alignment horizontal="center" vertical="center"/>
      <protection locked="0"/>
    </xf>
    <xf numFmtId="0" fontId="3" fillId="0" borderId="0" xfId="0" applyFont="1" applyAlignment="1" applyProtection="1">
      <alignment horizontal="center" vertical="center"/>
    </xf>
    <xf numFmtId="0" fontId="40" fillId="0" borderId="3" xfId="2" applyFont="1" applyBorder="1" applyAlignment="1" applyProtection="1">
      <alignment horizontal="center" vertical="center"/>
    </xf>
    <xf numFmtId="0" fontId="40" fillId="0" borderId="6" xfId="2" applyFont="1" applyBorder="1" applyAlignment="1" applyProtection="1">
      <alignment horizontal="center" vertical="center"/>
    </xf>
    <xf numFmtId="0" fontId="40" fillId="0" borderId="7" xfId="2"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3" borderId="3"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3" fillId="3" borderId="1" xfId="0" applyFont="1" applyFill="1" applyBorder="1" applyAlignment="1" applyProtection="1">
      <alignment vertical="top" wrapText="1"/>
      <protection locked="0"/>
    </xf>
    <xf numFmtId="38" fontId="18" fillId="2" borderId="14" xfId="1" applyFont="1" applyFill="1" applyBorder="1" applyAlignment="1" applyProtection="1">
      <alignment horizontal="center" vertical="center" shrinkToFit="1"/>
    </xf>
    <xf numFmtId="38" fontId="18" fillId="2" borderId="15" xfId="1" applyFont="1" applyFill="1" applyBorder="1" applyAlignment="1" applyProtection="1">
      <alignment horizontal="center" vertical="center" shrinkToFit="1"/>
    </xf>
    <xf numFmtId="0" fontId="3" fillId="0" borderId="15" xfId="1" applyNumberFormat="1" applyFont="1" applyFill="1" applyBorder="1" applyAlignment="1" applyProtection="1">
      <alignment horizontal="center" vertical="center" wrapText="1"/>
    </xf>
    <xf numFmtId="0" fontId="3" fillId="9" borderId="15" xfId="1" applyNumberFormat="1" applyFont="1" applyFill="1" applyBorder="1" applyAlignment="1" applyProtection="1">
      <alignment horizontal="center" vertical="center" wrapText="1"/>
    </xf>
    <xf numFmtId="0" fontId="3" fillId="0" borderId="1" xfId="0" applyFont="1" applyBorder="1" applyAlignment="1" applyProtection="1">
      <alignment horizontal="left" vertical="center"/>
    </xf>
    <xf numFmtId="0" fontId="3" fillId="2" borderId="15" xfId="0" applyFont="1" applyFill="1" applyBorder="1" applyAlignment="1" applyProtection="1">
      <alignment horizontal="left"/>
    </xf>
    <xf numFmtId="0" fontId="3" fillId="2" borderId="16" xfId="0" applyFont="1" applyFill="1" applyBorder="1" applyAlignment="1" applyProtection="1">
      <alignment horizontal="left"/>
    </xf>
    <xf numFmtId="0" fontId="3" fillId="0" borderId="11" xfId="0" applyFont="1" applyBorder="1" applyAlignment="1" applyProtection="1">
      <alignment vertical="top" wrapText="1"/>
    </xf>
    <xf numFmtId="0" fontId="3" fillId="0" borderId="12" xfId="0" applyFont="1" applyBorder="1" applyAlignment="1" applyProtection="1">
      <alignment vertical="top" wrapText="1"/>
    </xf>
    <xf numFmtId="0" fontId="3" fillId="0" borderId="13" xfId="0" applyFont="1" applyBorder="1" applyAlignment="1" applyProtection="1">
      <alignment vertical="top" wrapText="1"/>
    </xf>
    <xf numFmtId="0" fontId="3" fillId="3"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3" fillId="3" borderId="3"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12" fillId="3" borderId="3" xfId="2" applyFill="1" applyBorder="1" applyAlignment="1" applyProtection="1">
      <alignment horizontal="center" vertical="center"/>
      <protection locked="0"/>
    </xf>
    <xf numFmtId="0" fontId="3" fillId="2" borderId="14" xfId="0" applyFont="1" applyFill="1" applyBorder="1" applyAlignment="1" applyProtection="1">
      <alignment horizontal="left"/>
    </xf>
    <xf numFmtId="38" fontId="13" fillId="11" borderId="11" xfId="1" applyFont="1" applyFill="1" applyBorder="1" applyAlignment="1" applyProtection="1">
      <alignment horizontal="center" vertical="center" wrapText="1"/>
    </xf>
    <xf numFmtId="38" fontId="13" fillId="11" borderId="12" xfId="1" applyFont="1" applyFill="1" applyBorder="1" applyAlignment="1" applyProtection="1">
      <alignment horizontal="center" vertical="center" wrapText="1"/>
    </xf>
    <xf numFmtId="38" fontId="13" fillId="11" borderId="13" xfId="1" applyFont="1" applyFill="1" applyBorder="1" applyAlignment="1" applyProtection="1">
      <alignment horizontal="center" vertical="center" wrapText="1"/>
    </xf>
    <xf numFmtId="181" fontId="13" fillId="11" borderId="3" xfId="1" applyNumberFormat="1" applyFont="1" applyFill="1" applyBorder="1" applyAlignment="1" applyProtection="1">
      <alignment horizontal="center" vertical="center" wrapText="1"/>
    </xf>
    <xf numFmtId="181" fontId="13" fillId="11" borderId="6" xfId="1" applyNumberFormat="1" applyFont="1" applyFill="1" applyBorder="1" applyAlignment="1" applyProtection="1">
      <alignment horizontal="center" vertical="center" wrapText="1"/>
    </xf>
    <xf numFmtId="181" fontId="13" fillId="11" borderId="7" xfId="1" applyNumberFormat="1" applyFont="1" applyFill="1" applyBorder="1" applyAlignment="1" applyProtection="1">
      <alignment horizontal="center" vertical="center" wrapText="1"/>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2" borderId="14"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0" borderId="3"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xf>
    <xf numFmtId="0" fontId="3" fillId="2" borderId="7" xfId="0" applyFont="1" applyFill="1" applyBorder="1" applyAlignment="1" applyProtection="1">
      <alignment horizontal="left" vertical="center"/>
    </xf>
    <xf numFmtId="38" fontId="16" fillId="2" borderId="14" xfId="1" applyFont="1" applyFill="1" applyBorder="1" applyAlignment="1" applyProtection="1">
      <alignment horizontal="center" vertical="center" wrapText="1"/>
    </xf>
    <xf numFmtId="38" fontId="16" fillId="2" borderId="15" xfId="1" applyFont="1" applyFill="1" applyBorder="1" applyAlignment="1" applyProtection="1">
      <alignment horizontal="center" vertical="center" wrapText="1"/>
    </xf>
    <xf numFmtId="38" fontId="16" fillId="2" borderId="16" xfId="1" applyFont="1" applyFill="1" applyBorder="1" applyAlignment="1" applyProtection="1">
      <alignment horizontal="center" vertical="center" wrapText="1"/>
    </xf>
    <xf numFmtId="0" fontId="10" fillId="0" borderId="0" xfId="0" applyFont="1" applyAlignment="1">
      <alignment vertical="center" wrapText="1"/>
    </xf>
    <xf numFmtId="0" fontId="7" fillId="0" borderId="0" xfId="0" applyFont="1" applyAlignment="1">
      <alignment vertical="center" wrapText="1"/>
    </xf>
    <xf numFmtId="0" fontId="10" fillId="0" borderId="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8" xfId="0" applyFont="1" applyBorder="1" applyAlignment="1">
      <alignment horizontal="center" vertical="center" wrapText="1"/>
    </xf>
    <xf numFmtId="0" fontId="19" fillId="0" borderId="34" xfId="0" applyFont="1" applyBorder="1" applyAlignment="1">
      <alignment horizontal="center" textRotation="255"/>
    </xf>
    <xf numFmtId="0" fontId="19" fillId="0" borderId="34" xfId="0" applyFont="1" applyBorder="1" applyAlignment="1">
      <alignment vertical="top" textRotation="255"/>
    </xf>
    <xf numFmtId="0" fontId="19" fillId="0" borderId="36" xfId="0" applyFont="1" applyBorder="1" applyAlignment="1">
      <alignment vertical="top" textRotation="255"/>
    </xf>
    <xf numFmtId="0" fontId="19" fillId="0" borderId="37" xfId="0" applyFont="1" applyBorder="1" applyAlignment="1">
      <alignment horizontal="center" textRotation="255"/>
    </xf>
    <xf numFmtId="0" fontId="19" fillId="0" borderId="39" xfId="0" applyFont="1" applyBorder="1" applyAlignment="1">
      <alignment vertical="top" textRotation="255"/>
    </xf>
    <xf numFmtId="49" fontId="3" fillId="0" borderId="2" xfId="4" applyNumberFormat="1" applyFont="1" applyFill="1" applyBorder="1" applyAlignment="1" applyProtection="1">
      <alignment horizontal="left" vertical="center" wrapText="1"/>
    </xf>
    <xf numFmtId="49" fontId="3" fillId="0" borderId="8" xfId="4" applyNumberFormat="1" applyFont="1" applyFill="1" applyBorder="1" applyAlignment="1" applyProtection="1">
      <alignment horizontal="left" vertical="center" wrapText="1"/>
    </xf>
    <xf numFmtId="49" fontId="3" fillId="0" borderId="18" xfId="4" applyNumberFormat="1" applyFont="1" applyFill="1" applyBorder="1" applyAlignment="1" applyProtection="1">
      <alignment horizontal="left" vertical="center" wrapText="1"/>
    </xf>
    <xf numFmtId="0" fontId="29" fillId="7" borderId="22" xfId="3" applyNumberFormat="1" applyFont="1" applyFill="1" applyBorder="1" applyAlignment="1" applyProtection="1">
      <alignment horizontal="left" vertical="center" wrapText="1"/>
    </xf>
    <xf numFmtId="0" fontId="29" fillId="7" borderId="23" xfId="3" applyNumberFormat="1" applyFont="1" applyFill="1" applyBorder="1" applyAlignment="1" applyProtection="1">
      <alignment horizontal="left" vertical="center" wrapText="1"/>
    </xf>
    <xf numFmtId="0" fontId="29" fillId="7" borderId="24" xfId="3" applyNumberFormat="1" applyFont="1" applyFill="1" applyBorder="1" applyAlignment="1" applyProtection="1">
      <alignment horizontal="left" vertical="center" wrapText="1"/>
    </xf>
    <xf numFmtId="0" fontId="18" fillId="5" borderId="1" xfId="3" applyNumberFormat="1" applyFont="1" applyFill="1" applyBorder="1" applyAlignment="1" applyProtection="1">
      <alignment horizontal="center" vertical="center" wrapText="1"/>
    </xf>
    <xf numFmtId="0" fontId="18" fillId="5" borderId="1" xfId="3" applyNumberFormat="1" applyFont="1" applyFill="1" applyBorder="1" applyAlignment="1" applyProtection="1">
      <alignment horizontal="center" vertical="center"/>
    </xf>
    <xf numFmtId="49" fontId="16" fillId="5" borderId="1" xfId="3" applyNumberFormat="1" applyFont="1" applyFill="1" applyBorder="1" applyAlignment="1" applyProtection="1">
      <alignment horizontal="center" vertical="center"/>
    </xf>
    <xf numFmtId="0" fontId="18" fillId="5" borderId="16" xfId="3" applyNumberFormat="1" applyFont="1" applyFill="1" applyBorder="1" applyAlignment="1" applyProtection="1">
      <alignment horizontal="center" vertical="center" wrapText="1"/>
    </xf>
    <xf numFmtId="0" fontId="18" fillId="5" borderId="13" xfId="3" applyNumberFormat="1" applyFont="1" applyFill="1" applyBorder="1" applyAlignment="1" applyProtection="1">
      <alignment horizontal="center" vertical="center" wrapText="1"/>
    </xf>
    <xf numFmtId="0" fontId="16" fillId="5" borderId="14" xfId="3" applyNumberFormat="1" applyFont="1" applyFill="1" applyBorder="1" applyAlignment="1" applyProtection="1">
      <alignment horizontal="center" vertical="center" wrapText="1"/>
    </xf>
    <xf numFmtId="0" fontId="16" fillId="5" borderId="11" xfId="3" applyNumberFormat="1" applyFont="1" applyFill="1" applyBorder="1" applyAlignment="1" applyProtection="1">
      <alignment horizontal="center" vertical="center" wrapText="1"/>
    </xf>
    <xf numFmtId="0" fontId="16" fillId="5" borderId="1" xfId="3" applyNumberFormat="1" applyFont="1" applyFill="1" applyBorder="1" applyAlignment="1" applyProtection="1">
      <alignment horizontal="center" vertical="center" wrapText="1"/>
    </xf>
    <xf numFmtId="0" fontId="16" fillId="5" borderId="1" xfId="3" applyNumberFormat="1" applyFont="1" applyFill="1" applyBorder="1" applyAlignment="1" applyProtection="1">
      <alignment horizontal="center" vertical="center"/>
    </xf>
    <xf numFmtId="0" fontId="32" fillId="10" borderId="37" xfId="0" applyFont="1" applyFill="1" applyBorder="1" applyAlignment="1">
      <alignment horizontal="left" vertical="center" wrapText="1"/>
    </xf>
    <xf numFmtId="0" fontId="32" fillId="10" borderId="36" xfId="0" applyFont="1" applyFill="1" applyBorder="1" applyAlignment="1">
      <alignment horizontal="left" vertical="center" wrapText="1"/>
    </xf>
    <xf numFmtId="0" fontId="38" fillId="10" borderId="2" xfId="4" applyFont="1" applyFill="1" applyBorder="1" applyAlignment="1" applyProtection="1">
      <alignment horizontal="left" vertical="center" wrapText="1"/>
    </xf>
    <xf numFmtId="0" fontId="38" fillId="10" borderId="18" xfId="4" applyFont="1" applyFill="1" applyBorder="1" applyAlignment="1" applyProtection="1">
      <alignment horizontal="left" vertical="center" wrapText="1"/>
    </xf>
    <xf numFmtId="0" fontId="32" fillId="10" borderId="42" xfId="0" applyFont="1" applyFill="1" applyBorder="1" applyAlignment="1">
      <alignment horizontal="center" vertical="center"/>
    </xf>
    <xf numFmtId="0" fontId="32" fillId="10" borderId="44" xfId="0" applyFont="1" applyFill="1" applyBorder="1" applyAlignment="1">
      <alignment horizontal="center" vertical="center"/>
    </xf>
    <xf numFmtId="178" fontId="32" fillId="10" borderId="42" xfId="0" applyNumberFormat="1" applyFont="1" applyFill="1" applyBorder="1" applyAlignment="1" applyProtection="1">
      <alignment horizontal="right" vertical="center" shrinkToFit="1"/>
      <protection locked="0"/>
    </xf>
    <xf numFmtId="178" fontId="32" fillId="10" borderId="44" xfId="0" applyNumberFormat="1" applyFont="1" applyFill="1" applyBorder="1" applyAlignment="1" applyProtection="1">
      <alignment horizontal="right" vertical="center" shrinkToFit="1"/>
      <protection locked="0"/>
    </xf>
    <xf numFmtId="178" fontId="32" fillId="10" borderId="43" xfId="1" applyNumberFormat="1" applyFont="1" applyFill="1" applyBorder="1" applyAlignment="1">
      <alignment horizontal="right" vertical="center"/>
    </xf>
    <xf numFmtId="178" fontId="32" fillId="10" borderId="38" xfId="1" applyNumberFormat="1" applyFont="1" applyFill="1" applyBorder="1" applyAlignment="1">
      <alignment horizontal="right" vertical="center"/>
    </xf>
    <xf numFmtId="0" fontId="32" fillId="10" borderId="37" xfId="0" applyFont="1" applyFill="1" applyBorder="1" applyAlignment="1">
      <alignment horizontal="center" vertical="center" shrinkToFit="1"/>
    </xf>
    <xf numFmtId="0" fontId="32" fillId="10" borderId="39" xfId="0" applyFont="1" applyFill="1" applyBorder="1" applyAlignment="1">
      <alignment horizontal="center" vertical="center" shrinkToFit="1"/>
    </xf>
    <xf numFmtId="0" fontId="38" fillId="10" borderId="2" xfId="4" applyFont="1" applyFill="1" applyBorder="1" applyAlignment="1" applyProtection="1">
      <alignment horizontal="center" vertical="center" wrapText="1"/>
    </xf>
    <xf numFmtId="0" fontId="38" fillId="10" borderId="45" xfId="4" applyFont="1" applyFill="1" applyBorder="1" applyAlignment="1" applyProtection="1">
      <alignment horizontal="center" vertical="center" wrapText="1"/>
    </xf>
    <xf numFmtId="0" fontId="32" fillId="10" borderId="46" xfId="0" applyFont="1" applyFill="1" applyBorder="1" applyAlignment="1">
      <alignment horizontal="center" vertical="center"/>
    </xf>
    <xf numFmtId="178" fontId="32" fillId="10" borderId="42" xfId="0" applyNumberFormat="1" applyFont="1" applyFill="1" applyBorder="1" applyAlignment="1" applyProtection="1">
      <alignment horizontal="center" vertical="center" shrinkToFit="1"/>
      <protection locked="0"/>
    </xf>
    <xf numFmtId="178" fontId="32" fillId="10" borderId="46" xfId="0" applyNumberFormat="1" applyFont="1" applyFill="1" applyBorder="1" applyAlignment="1" applyProtection="1">
      <alignment horizontal="center" vertical="center" shrinkToFit="1"/>
      <protection locked="0"/>
    </xf>
    <xf numFmtId="178" fontId="32" fillId="10" borderId="47" xfId="1" applyNumberFormat="1" applyFont="1" applyFill="1" applyBorder="1" applyAlignment="1">
      <alignment horizontal="right" vertical="center"/>
    </xf>
  </cellXfs>
  <cellStyles count="5">
    <cellStyle name="ハイパーリンク" xfId="2" builtinId="8"/>
    <cellStyle name="桁区切り" xfId="1" builtinId="6"/>
    <cellStyle name="標準" xfId="0" builtinId="0"/>
    <cellStyle name="標準 2" xfId="3"/>
    <cellStyle name="標準_CO2" xfId="4"/>
  </cellStyles>
  <dxfs count="0"/>
  <tableStyles count="0" defaultTableStyle="TableStyleMedium2"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mailto:ondankataisaku@pref.hyogo.lg.jp" TargetMode="External"/><Relationship Id="rId1" Type="http://schemas.openxmlformats.org/officeDocument/2006/relationships/hyperlink" Target="http://www.kankyo.pref.hyogo.lg.jp/JPN/apr/topics/tikyu_ondanka/27_joureitaisyou/koujou/27_manual.pdf#page=3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23</xdr:col>
      <xdr:colOff>85726</xdr:colOff>
      <xdr:row>20</xdr:row>
      <xdr:rowOff>851808</xdr:rowOff>
    </xdr:from>
    <xdr:ext cx="6136822" cy="762000"/>
    <xdr:sp macro="" textlink="">
      <xdr:nvSpPr>
        <xdr:cNvPr id="5" name="Text Box 9">
          <a:hlinkClick xmlns:r="http://schemas.openxmlformats.org/officeDocument/2006/relationships" r:id="rId1"/>
          <a:extLst>
            <a:ext uri="{FF2B5EF4-FFF2-40B4-BE49-F238E27FC236}">
              <a16:creationId xmlns:a16="http://schemas.microsoft.com/office/drawing/2014/main" xmlns="" id="{00000000-0008-0000-0000-000005000000}"/>
            </a:ext>
          </a:extLst>
        </xdr:cNvPr>
        <xdr:cNvSpPr txBox="1">
          <a:spLocks noChangeArrowheads="1"/>
        </xdr:cNvSpPr>
      </xdr:nvSpPr>
      <xdr:spPr bwMode="auto">
        <a:xfrm>
          <a:off x="7096126" y="6328683"/>
          <a:ext cx="6136822" cy="7620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P32</a:t>
          </a:r>
          <a:r>
            <a:rPr lang="ja-JP" altLang="en-US" sz="1400" b="1" i="0" u="none" strike="noStrike" baseline="0">
              <a:solidFill>
                <a:srgbClr val="0000FF"/>
              </a:solidFill>
              <a:latin typeface="ＭＳ Ｐゴシック"/>
              <a:ea typeface="ＭＳ Ｐゴシック"/>
            </a:rPr>
            <a:t>、</a:t>
          </a:r>
          <a:r>
            <a:rPr lang="en-US" altLang="ja-JP" sz="1400" b="1" i="0" u="none" strike="noStrike" baseline="0">
              <a:solidFill>
                <a:srgbClr val="0000FF"/>
              </a:solidFill>
              <a:latin typeface="ＭＳ Ｐゴシック"/>
              <a:ea typeface="ＭＳ Ｐゴシック"/>
            </a:rPr>
            <a:t>33</a:t>
          </a:r>
        </a:p>
        <a:p>
          <a:pPr algn="l" rtl="0">
            <a:lnSpc>
              <a:spcPts val="17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23</xdr:col>
      <xdr:colOff>57150</xdr:colOff>
      <xdr:row>23</xdr:row>
      <xdr:rowOff>19050</xdr:rowOff>
    </xdr:from>
    <xdr:to>
      <xdr:col>24</xdr:col>
      <xdr:colOff>209550</xdr:colOff>
      <xdr:row>26</xdr:row>
      <xdr:rowOff>0</xdr:rowOff>
    </xdr:to>
    <xdr:sp macro="" textlink="">
      <xdr:nvSpPr>
        <xdr:cNvPr id="6" name="AutoShape 2">
          <a:extLst>
            <a:ext uri="{FF2B5EF4-FFF2-40B4-BE49-F238E27FC236}">
              <a16:creationId xmlns:a16="http://schemas.microsoft.com/office/drawing/2014/main" xmlns="" id="{00000000-0008-0000-0000-000006000000}"/>
            </a:ext>
          </a:extLst>
        </xdr:cNvPr>
        <xdr:cNvSpPr>
          <a:spLocks/>
        </xdr:cNvSpPr>
      </xdr:nvSpPr>
      <xdr:spPr bwMode="auto">
        <a:xfrm>
          <a:off x="7067550" y="4152900"/>
          <a:ext cx="457200" cy="1057275"/>
        </a:xfrm>
        <a:prstGeom prst="rightBrace">
          <a:avLst>
            <a:gd name="adj1" fmla="val 12894"/>
            <a:gd name="adj2" fmla="val 50125"/>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24</xdr:col>
      <xdr:colOff>247648</xdr:colOff>
      <xdr:row>23</xdr:row>
      <xdr:rowOff>126547</xdr:rowOff>
    </xdr:from>
    <xdr:ext cx="3829051" cy="418704"/>
    <xdr:sp macro="" textlink="">
      <xdr:nvSpPr>
        <xdr:cNvPr id="7" name="Text Box 3">
          <a:extLst>
            <a:ext uri="{FF2B5EF4-FFF2-40B4-BE49-F238E27FC236}">
              <a16:creationId xmlns:a16="http://schemas.microsoft.com/office/drawing/2014/main" xmlns="" id="{00000000-0008-0000-0000-000007000000}"/>
            </a:ext>
          </a:extLst>
        </xdr:cNvPr>
        <xdr:cNvSpPr txBox="1">
          <a:spLocks noChangeArrowheads="1"/>
        </xdr:cNvSpPr>
      </xdr:nvSpPr>
      <xdr:spPr bwMode="auto">
        <a:xfrm>
          <a:off x="7562848" y="8232322"/>
          <a:ext cx="3829051" cy="41870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本エクセルファイル中の別紙シートに入力すると自動的に転記されるため、ここでは入力不要です。</a:t>
          </a:r>
          <a:endParaRPr lang="ja-JP" altLang="en-US"/>
        </a:p>
      </xdr:txBody>
    </xdr:sp>
    <xdr:clientData/>
  </xdr:oneCellAnchor>
  <xdr:twoCellAnchor>
    <xdr:from>
      <xdr:col>23</xdr:col>
      <xdr:colOff>142876</xdr:colOff>
      <xdr:row>5</xdr:row>
      <xdr:rowOff>28576</xdr:rowOff>
    </xdr:from>
    <xdr:to>
      <xdr:col>40</xdr:col>
      <xdr:colOff>295276</xdr:colOff>
      <xdr:row>10</xdr:row>
      <xdr:rowOff>142876</xdr:rowOff>
    </xdr:to>
    <xdr:sp macro="" textlink="">
      <xdr:nvSpPr>
        <xdr:cNvPr id="9" name="Text Box 2">
          <a:hlinkClick xmlns:r="http://schemas.openxmlformats.org/officeDocument/2006/relationships" r:id="rId2"/>
          <a:extLst>
            <a:ext uri="{FF2B5EF4-FFF2-40B4-BE49-F238E27FC236}">
              <a16:creationId xmlns:a16="http://schemas.microsoft.com/office/drawing/2014/main" xmlns="" id="{00000000-0008-0000-0000-000009000000}"/>
            </a:ext>
          </a:extLst>
        </xdr:cNvPr>
        <xdr:cNvSpPr txBox="1">
          <a:spLocks noChangeArrowheads="1"/>
        </xdr:cNvSpPr>
      </xdr:nvSpPr>
      <xdr:spPr bwMode="auto">
        <a:xfrm>
          <a:off x="7153276" y="1104901"/>
          <a:ext cx="5715000" cy="135255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r>
            <a:rPr lang="ja-JP" altLang="ja-JP" sz="1400" b="1" i="0" baseline="0">
              <a:solidFill>
                <a:srgbClr val="FF0000"/>
              </a:solidFill>
              <a:effectLst/>
              <a:latin typeface="+mn-lt"/>
              <a:ea typeface="+mn-ea"/>
              <a:cs typeface="+mn-cs"/>
            </a:rPr>
            <a:t>本</a:t>
          </a:r>
          <a:r>
            <a:rPr lang="en-US" altLang="ja-JP" sz="1400" b="1" i="0" baseline="0">
              <a:solidFill>
                <a:srgbClr val="FF0000"/>
              </a:solidFill>
              <a:effectLst/>
              <a:latin typeface="+mn-lt"/>
              <a:ea typeface="+mn-ea"/>
              <a:cs typeface="+mn-cs"/>
            </a:rPr>
            <a:t>Excel</a:t>
          </a:r>
          <a:r>
            <a:rPr lang="ja-JP" altLang="ja-JP" sz="1400" b="1" i="0" baseline="0">
              <a:solidFill>
                <a:srgbClr val="FF0000"/>
              </a:solidFill>
              <a:effectLst/>
              <a:latin typeface="+mn-lt"/>
              <a:ea typeface="+mn-ea"/>
              <a:cs typeface="+mn-cs"/>
            </a:rPr>
            <a:t>ファイルを「ひょうごの環境」ホームページ「特定物質（温室効果ガス）排出抑制計画」にリンクされた簡易申請システムから提出して下さい。</a:t>
          </a:r>
          <a:endParaRPr lang="ja-JP" altLang="ja-JP" sz="1800">
            <a:solidFill>
              <a:srgbClr val="FF0000"/>
            </a:solidFill>
            <a:effectLst/>
          </a:endParaRPr>
        </a:p>
        <a:p>
          <a:pPr rtl="0" eaLnBrk="1" fontAlgn="auto" latinLnBrk="0" hangingPunct="1"/>
          <a:r>
            <a:rPr lang="en-US" altLang="ja-JP" sz="1400" b="1" i="0" baseline="0">
              <a:solidFill>
                <a:schemeClr val="tx2"/>
              </a:solidFill>
              <a:effectLst/>
              <a:latin typeface="+mn-lt"/>
              <a:ea typeface="+mn-ea"/>
              <a:cs typeface="+mn-cs"/>
            </a:rPr>
            <a:t>http://www.kankyo.pref.hyogo.lg.jp/jp/warming/houkoku/keikaku</a:t>
          </a:r>
          <a:endParaRPr lang="ja-JP" altLang="ja-JP" sz="1800">
            <a:solidFill>
              <a:schemeClr val="tx2"/>
            </a:solidFill>
            <a:effectLst/>
          </a:endParaRPr>
        </a:p>
        <a:p>
          <a:pPr rtl="0"/>
          <a:r>
            <a:rPr lang="ja-JP" altLang="en-US" sz="1400" b="1" i="0" baseline="0">
              <a:solidFill>
                <a:srgbClr val="FF0000"/>
              </a:solidFill>
              <a:effectLst/>
              <a:latin typeface="+mj-ea"/>
              <a:ea typeface="+mj-ea"/>
              <a:cs typeface="+mn-cs"/>
            </a:rPr>
            <a:t>押印不要ですが、</a:t>
          </a:r>
          <a:r>
            <a:rPr lang="ja-JP" altLang="en-US" sz="1400">
              <a:solidFill>
                <a:srgbClr val="FF0000"/>
              </a:solidFill>
              <a:effectLst/>
              <a:latin typeface="+mn-ea"/>
              <a:ea typeface="+mn-ea"/>
            </a:rPr>
            <a:t>受領印をご希望の際は、適宜押印～切手を貼った封筒を同封のうえ、鑑（表紙）のみを郵送してください。</a:t>
          </a:r>
          <a:endParaRPr lang="ja-JP" altLang="ja-JP" sz="1400">
            <a:solidFill>
              <a:srgbClr val="FF0000"/>
            </a:solidFill>
            <a:effectLst/>
            <a:latin typeface="+mn-ea"/>
            <a:ea typeface="+mn-ea"/>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371476</xdr:colOff>
      <xdr:row>30</xdr:row>
      <xdr:rowOff>260235</xdr:rowOff>
    </xdr:from>
    <xdr:to>
      <xdr:col>19</xdr:col>
      <xdr:colOff>542926</xdr:colOff>
      <xdr:row>39</xdr:row>
      <xdr:rowOff>106011</xdr:rowOff>
    </xdr:to>
    <xdr:pic>
      <xdr:nvPicPr>
        <xdr:cNvPr id="2" name="Picture 3">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25301" y="8042160"/>
          <a:ext cx="4286250" cy="2398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36</xdr:row>
      <xdr:rowOff>1</xdr:rowOff>
    </xdr:from>
    <xdr:to>
      <xdr:col>6</xdr:col>
      <xdr:colOff>1219200</xdr:colOff>
      <xdr:row>50</xdr:row>
      <xdr:rowOff>117594</xdr:rowOff>
    </xdr:to>
    <xdr:pic>
      <xdr:nvPicPr>
        <xdr:cNvPr id="4" name="図 3">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0267951"/>
          <a:ext cx="6524625" cy="2517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285750</xdr:colOff>
      <xdr:row>23</xdr:row>
      <xdr:rowOff>76200</xdr:rowOff>
    </xdr:from>
    <xdr:to>
      <xdr:col>15</xdr:col>
      <xdr:colOff>657227</xdr:colOff>
      <xdr:row>27</xdr:row>
      <xdr:rowOff>85725</xdr:rowOff>
    </xdr:to>
    <xdr:sp macro="" textlink="">
      <xdr:nvSpPr>
        <xdr:cNvPr id="3" name="角丸四角形 2">
          <a:extLst>
            <a:ext uri="{FF2B5EF4-FFF2-40B4-BE49-F238E27FC236}">
              <a16:creationId xmlns:a16="http://schemas.microsoft.com/office/drawing/2014/main" xmlns="" id="{00000000-0008-0000-0200-000003000000}"/>
            </a:ext>
          </a:extLst>
        </xdr:cNvPr>
        <xdr:cNvSpPr/>
      </xdr:nvSpPr>
      <xdr:spPr>
        <a:xfrm>
          <a:off x="7334250" y="5143500"/>
          <a:ext cx="5172077" cy="7715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昼間買電とは、一般送配電事業者、送電事業者及び特定送配電事業者が維持し、及び運用する電線路を介して供給を受ける電気で８時から</a:t>
          </a:r>
          <a:r>
            <a:rPr kumimoji="1" lang="en-US" altLang="ja-JP" sz="1100"/>
            <a:t>22</a:t>
          </a:r>
          <a:r>
            <a:rPr kumimoji="1" lang="ja-JP" altLang="en-US" sz="1100"/>
            <a:t>時までに使用した電力をいう。</a:t>
          </a:r>
        </a:p>
      </xdr:txBody>
    </xdr:sp>
    <xdr:clientData/>
  </xdr:twoCellAnchor>
  <xdr:twoCellAnchor>
    <xdr:from>
      <xdr:col>8</xdr:col>
      <xdr:colOff>247650</xdr:colOff>
      <xdr:row>27</xdr:row>
      <xdr:rowOff>152399</xdr:rowOff>
    </xdr:from>
    <xdr:to>
      <xdr:col>16</xdr:col>
      <xdr:colOff>19052</xdr:colOff>
      <xdr:row>36</xdr:row>
      <xdr:rowOff>38100</xdr:rowOff>
    </xdr:to>
    <xdr:sp macro="" textlink="">
      <xdr:nvSpPr>
        <xdr:cNvPr id="4" name="角丸四角形 3">
          <a:extLst>
            <a:ext uri="{FF2B5EF4-FFF2-40B4-BE49-F238E27FC236}">
              <a16:creationId xmlns:a16="http://schemas.microsoft.com/office/drawing/2014/main" xmlns="" id="{00000000-0008-0000-0200-000004000000}"/>
            </a:ext>
          </a:extLst>
        </xdr:cNvPr>
        <xdr:cNvSpPr/>
      </xdr:nvSpPr>
      <xdr:spPr>
        <a:xfrm>
          <a:off x="7296150" y="5981699"/>
          <a:ext cx="5257802" cy="160020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夜間買電とは、一般送配電事業者、送電事業者及び特定送配電事業者が維持し、及び運用する電線路を介して供給を受ける電気で</a:t>
          </a:r>
          <a:r>
            <a:rPr kumimoji="1" lang="en-US" altLang="ja-JP" sz="1100"/>
            <a:t>22</a:t>
          </a:r>
          <a:r>
            <a:rPr kumimoji="1" lang="ja-JP" altLang="en-US" sz="1100"/>
            <a:t>時から８時までに使用した電力をいう。</a:t>
          </a:r>
          <a:endParaRPr kumimoji="1" lang="en-US" altLang="ja-JP" sz="1100"/>
        </a:p>
        <a:p>
          <a:pPr algn="l"/>
          <a:r>
            <a:rPr kumimoji="1" lang="ja-JP" altLang="en-US" sz="1100"/>
            <a:t>電力会社の検針票等の「力率測定用有効電力量」が昼間電力に当たり、夜間買電は全使用量から力率測定用有効電力量を引いて算出する。</a:t>
          </a:r>
          <a:endParaRPr kumimoji="1" lang="en-US" altLang="ja-JP" sz="1100"/>
        </a:p>
        <a:p>
          <a:pPr algn="l"/>
          <a:r>
            <a:rPr kumimoji="1" lang="ja-JP" altLang="en-US" sz="1100">
              <a:solidFill>
                <a:srgbClr val="FF0000"/>
              </a:solidFill>
            </a:rPr>
            <a:t>昼夜間の区別ができない場合は、すべての使用量を昼間の使用量として計上すること。</a:t>
          </a:r>
        </a:p>
      </xdr:txBody>
    </xdr:sp>
    <xdr:clientData/>
  </xdr:twoCellAnchor>
  <xdr:twoCellAnchor>
    <xdr:from>
      <xdr:col>8</xdr:col>
      <xdr:colOff>276227</xdr:colOff>
      <xdr:row>36</xdr:row>
      <xdr:rowOff>104775</xdr:rowOff>
    </xdr:from>
    <xdr:to>
      <xdr:col>16</xdr:col>
      <xdr:colOff>47629</xdr:colOff>
      <xdr:row>38</xdr:row>
      <xdr:rowOff>438150</xdr:rowOff>
    </xdr:to>
    <xdr:sp macro="" textlink="">
      <xdr:nvSpPr>
        <xdr:cNvPr id="5" name="角丸四角形 4">
          <a:extLst>
            <a:ext uri="{FF2B5EF4-FFF2-40B4-BE49-F238E27FC236}">
              <a16:creationId xmlns:a16="http://schemas.microsoft.com/office/drawing/2014/main" xmlns="" id="{00000000-0008-0000-0200-000005000000}"/>
            </a:ext>
          </a:extLst>
        </xdr:cNvPr>
        <xdr:cNvSpPr/>
      </xdr:nvSpPr>
      <xdr:spPr>
        <a:xfrm>
          <a:off x="7324727" y="7648575"/>
          <a:ext cx="5257802" cy="7143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上記以外の買電とは、一般送配電事業者、送電事業者及び特定送配電事業者が維持し、及び運用する電線路を介して供給を受けた電気以外の電気で使用した電力をいう。</a:t>
          </a:r>
          <a:endParaRPr kumimoji="1" lang="en-US" altLang="ja-JP" sz="1100"/>
        </a:p>
      </xdr:txBody>
    </xdr:sp>
    <xdr:clientData/>
  </xdr:twoCellAnchor>
  <xdr:twoCellAnchor editAs="oneCell">
    <xdr:from>
      <xdr:col>8</xdr:col>
      <xdr:colOff>247650</xdr:colOff>
      <xdr:row>3</xdr:row>
      <xdr:rowOff>217883</xdr:rowOff>
    </xdr:from>
    <xdr:to>
      <xdr:col>15</xdr:col>
      <xdr:colOff>638175</xdr:colOff>
      <xdr:row>23</xdr:row>
      <xdr:rowOff>28575</xdr:rowOff>
    </xdr:to>
    <xdr:pic>
      <xdr:nvPicPr>
        <xdr:cNvPr id="6" name="図 5">
          <a:extLst>
            <a:ext uri="{FF2B5EF4-FFF2-40B4-BE49-F238E27FC236}">
              <a16:creationId xmlns:a16="http://schemas.microsoft.com/office/drawing/2014/main" xmlns=""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6150" y="1170383"/>
          <a:ext cx="5191125" cy="3925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X29"/>
  <sheetViews>
    <sheetView tabSelected="1" view="pageBreakPreview" zoomScaleNormal="100" zoomScaleSheetLayoutView="100" workbookViewId="0">
      <selection activeCell="T3" sqref="T3:W3"/>
    </sheetView>
  </sheetViews>
  <sheetFormatPr defaultRowHeight="13.5"/>
  <cols>
    <col min="1" max="39" width="4" customWidth="1"/>
  </cols>
  <sheetData>
    <row r="1" spans="1:24" ht="6.75" customHeight="1"/>
    <row r="2" spans="1:24" ht="20.100000000000001" customHeight="1">
      <c r="A2" s="1" t="s">
        <v>41</v>
      </c>
      <c r="B2" s="1"/>
      <c r="C2" s="1"/>
      <c r="D2" s="1"/>
      <c r="E2" s="1"/>
      <c r="F2" s="1"/>
      <c r="G2" s="1"/>
      <c r="H2" s="1"/>
      <c r="I2" s="1"/>
      <c r="J2" s="1"/>
      <c r="L2" s="33"/>
      <c r="M2" s="1"/>
      <c r="N2" s="1"/>
      <c r="O2" s="21"/>
      <c r="P2" s="155" t="s">
        <v>147</v>
      </c>
      <c r="Q2" s="156"/>
      <c r="R2" s="156"/>
      <c r="S2" s="157"/>
      <c r="T2" s="158"/>
      <c r="U2" s="159"/>
      <c r="V2" s="159"/>
      <c r="W2" s="160"/>
      <c r="X2" s="17" t="s">
        <v>38</v>
      </c>
    </row>
    <row r="3" spans="1:24" ht="20.100000000000001" customHeight="1">
      <c r="A3" s="1" t="s">
        <v>40</v>
      </c>
      <c r="B3" s="1"/>
      <c r="C3" s="1"/>
      <c r="D3" s="1"/>
      <c r="E3" s="1"/>
      <c r="F3" s="1"/>
      <c r="G3" s="1"/>
      <c r="H3" s="1"/>
      <c r="I3" s="1"/>
      <c r="J3" s="1"/>
      <c r="K3" s="1"/>
      <c r="L3" s="1"/>
      <c r="M3" s="1"/>
      <c r="N3" s="1"/>
      <c r="O3" s="21"/>
      <c r="P3" s="158" t="s">
        <v>148</v>
      </c>
      <c r="Q3" s="159"/>
      <c r="R3" s="159"/>
      <c r="S3" s="160"/>
      <c r="T3" s="161"/>
      <c r="U3" s="162"/>
      <c r="V3" s="162"/>
      <c r="W3" s="163"/>
      <c r="X3" s="5" t="s">
        <v>149</v>
      </c>
    </row>
    <row r="4" spans="1:24" ht="20.100000000000001" customHeight="1">
      <c r="A4" s="1"/>
      <c r="B4" s="1"/>
      <c r="C4" s="1"/>
      <c r="D4" s="1"/>
      <c r="E4" s="1"/>
      <c r="F4" s="1"/>
      <c r="G4" s="1"/>
      <c r="H4" s="1"/>
      <c r="I4" s="1"/>
      <c r="J4" s="1"/>
      <c r="K4" s="1"/>
      <c r="L4" s="1"/>
      <c r="M4" s="1"/>
      <c r="N4" s="1"/>
      <c r="O4" s="1"/>
      <c r="P4" s="1"/>
      <c r="Q4" s="1"/>
      <c r="R4" s="1"/>
      <c r="S4" s="1"/>
      <c r="T4" s="1"/>
      <c r="U4" s="1"/>
      <c r="V4" s="1"/>
      <c r="W4" s="1"/>
      <c r="X4" s="5" t="s">
        <v>150</v>
      </c>
    </row>
    <row r="5" spans="1:24" ht="20.100000000000001" customHeight="1">
      <c r="A5" s="154" t="s">
        <v>42</v>
      </c>
      <c r="B5" s="154"/>
      <c r="C5" s="154"/>
      <c r="D5" s="154"/>
      <c r="E5" s="154"/>
      <c r="F5" s="154"/>
      <c r="G5" s="154"/>
      <c r="H5" s="154"/>
      <c r="I5" s="154"/>
      <c r="J5" s="154"/>
      <c r="K5" s="154"/>
      <c r="L5" s="154"/>
      <c r="M5" s="154"/>
      <c r="N5" s="154"/>
      <c r="O5" s="154"/>
      <c r="P5" s="154"/>
      <c r="Q5" s="154"/>
      <c r="R5" s="154"/>
      <c r="S5" s="154"/>
      <c r="T5" s="154"/>
      <c r="U5" s="154"/>
      <c r="V5" s="154"/>
      <c r="W5" s="154"/>
    </row>
    <row r="6" spans="1:24" ht="20.100000000000001" customHeight="1">
      <c r="A6" s="1"/>
      <c r="B6" s="1"/>
      <c r="C6" s="1"/>
      <c r="D6" s="1"/>
      <c r="E6" s="1"/>
      <c r="F6" s="1"/>
      <c r="G6" s="1"/>
      <c r="H6" s="1"/>
      <c r="I6" s="1"/>
      <c r="J6" s="1"/>
      <c r="K6" s="1"/>
      <c r="L6" s="1"/>
      <c r="M6" s="1"/>
      <c r="N6" s="1"/>
      <c r="O6" s="1"/>
      <c r="P6" s="1"/>
      <c r="Q6" s="1"/>
      <c r="R6" s="1"/>
      <c r="S6" s="1"/>
      <c r="T6" s="1"/>
      <c r="U6" s="1"/>
      <c r="V6" s="1"/>
      <c r="W6" s="1"/>
    </row>
    <row r="7" spans="1:24" ht="20.100000000000001" customHeight="1">
      <c r="A7" s="1"/>
      <c r="B7" s="1"/>
      <c r="C7" s="1"/>
      <c r="D7" s="1"/>
      <c r="E7" s="1"/>
      <c r="F7" s="1"/>
      <c r="G7" s="1"/>
      <c r="H7" s="1"/>
      <c r="I7" s="1"/>
      <c r="J7" s="1"/>
      <c r="K7" s="1"/>
      <c r="L7" s="1"/>
      <c r="M7" s="1"/>
      <c r="N7" s="1"/>
      <c r="O7" s="1"/>
      <c r="P7" s="1"/>
      <c r="Q7" s="2"/>
      <c r="R7" s="2"/>
      <c r="S7" s="2"/>
      <c r="T7" s="2"/>
      <c r="U7" s="2"/>
      <c r="V7" s="2"/>
      <c r="W7" s="2"/>
    </row>
    <row r="8" spans="1:24" ht="20.100000000000001" customHeight="1">
      <c r="A8" s="1"/>
      <c r="B8" s="1"/>
      <c r="C8" s="3"/>
      <c r="D8" s="152"/>
      <c r="E8" s="152"/>
      <c r="F8" s="152"/>
      <c r="G8" s="152"/>
      <c r="H8" s="1"/>
      <c r="I8" s="1"/>
      <c r="J8" s="1"/>
      <c r="K8" s="1"/>
      <c r="L8" s="1"/>
      <c r="M8" s="1"/>
      <c r="N8" s="1"/>
      <c r="O8" s="4"/>
      <c r="P8" s="4"/>
      <c r="Q8" s="153"/>
      <c r="R8" s="153"/>
      <c r="S8" s="7" t="s">
        <v>6</v>
      </c>
      <c r="T8" s="31"/>
      <c r="U8" s="7" t="s">
        <v>5</v>
      </c>
      <c r="V8" s="31"/>
      <c r="W8" s="7" t="s">
        <v>4</v>
      </c>
    </row>
    <row r="9" spans="1:24" ht="20.100000000000001" customHeight="1">
      <c r="A9" s="154" t="s">
        <v>0</v>
      </c>
      <c r="B9" s="154"/>
      <c r="C9" s="154"/>
      <c r="D9" s="154"/>
      <c r="E9" s="154"/>
      <c r="F9" s="154"/>
      <c r="G9" s="154"/>
      <c r="H9" s="1" t="s">
        <v>1</v>
      </c>
      <c r="I9" s="1"/>
      <c r="J9" s="1"/>
      <c r="K9" s="1"/>
      <c r="L9" s="1"/>
      <c r="M9" s="1"/>
      <c r="N9" s="1"/>
      <c r="O9" s="4"/>
      <c r="P9" s="4"/>
    </row>
    <row r="10" spans="1:24" ht="20.100000000000001" customHeight="1">
      <c r="A10" s="1"/>
      <c r="B10" s="1"/>
      <c r="C10" s="1"/>
      <c r="D10" s="1"/>
      <c r="E10" s="1"/>
      <c r="F10" s="1"/>
      <c r="G10" s="1"/>
      <c r="H10" s="1"/>
      <c r="I10" s="1"/>
      <c r="J10" s="1"/>
      <c r="K10" s="1"/>
      <c r="L10" s="1"/>
      <c r="M10" s="1"/>
      <c r="N10" s="1"/>
      <c r="O10" s="1"/>
      <c r="P10" s="1"/>
      <c r="Q10" s="1"/>
      <c r="R10" s="1"/>
      <c r="S10" s="1"/>
      <c r="T10" s="1"/>
      <c r="U10" s="1"/>
      <c r="V10" s="1"/>
      <c r="W10" s="1"/>
    </row>
    <row r="11" spans="1:24" ht="20.100000000000001" customHeight="1">
      <c r="A11" s="1"/>
      <c r="B11" s="1"/>
      <c r="C11" s="1"/>
      <c r="D11" s="1"/>
      <c r="E11" s="1"/>
      <c r="F11" s="1"/>
      <c r="G11" s="1"/>
      <c r="H11" s="1"/>
      <c r="I11" s="1" t="s">
        <v>7</v>
      </c>
      <c r="J11" s="1"/>
      <c r="K11" s="1" t="s">
        <v>2</v>
      </c>
      <c r="L11" s="1"/>
      <c r="M11" s="1"/>
      <c r="N11" s="1"/>
      <c r="O11" s="1"/>
      <c r="P11" s="1"/>
      <c r="Q11" s="1"/>
      <c r="R11" s="1"/>
      <c r="S11" s="1"/>
      <c r="T11" s="1"/>
      <c r="U11" s="1"/>
      <c r="V11" s="1"/>
      <c r="W11" s="1"/>
    </row>
    <row r="12" spans="1:24" ht="20.100000000000001" customHeight="1">
      <c r="A12" s="1"/>
      <c r="B12" s="1"/>
      <c r="C12" s="1"/>
      <c r="D12" s="1"/>
      <c r="E12" s="1"/>
      <c r="F12" s="1"/>
      <c r="G12" s="1"/>
      <c r="H12" s="1"/>
      <c r="I12" s="1"/>
      <c r="J12" s="1"/>
      <c r="K12" s="188"/>
      <c r="L12" s="188"/>
      <c r="M12" s="188"/>
      <c r="N12" s="188"/>
      <c r="O12" s="188"/>
      <c r="P12" s="188"/>
      <c r="Q12" s="188"/>
      <c r="R12" s="188"/>
      <c r="S12" s="188"/>
      <c r="T12" s="188"/>
      <c r="U12" s="188"/>
      <c r="V12" s="188"/>
      <c r="W12" s="188"/>
    </row>
    <row r="13" spans="1:24" ht="20.100000000000001" customHeight="1">
      <c r="A13" s="1"/>
      <c r="B13" s="1"/>
      <c r="C13" s="1"/>
      <c r="D13" s="1"/>
      <c r="E13" s="1"/>
      <c r="F13" s="1"/>
      <c r="G13" s="1"/>
      <c r="H13" s="1"/>
      <c r="I13" s="1"/>
      <c r="J13" s="1"/>
      <c r="K13" s="189"/>
      <c r="L13" s="189"/>
      <c r="M13" s="189"/>
      <c r="N13" s="189"/>
      <c r="O13" s="189"/>
      <c r="P13" s="189"/>
      <c r="Q13" s="189"/>
      <c r="R13" s="189"/>
      <c r="S13" s="189"/>
      <c r="T13" s="189"/>
      <c r="U13" s="189"/>
      <c r="V13" s="189"/>
      <c r="W13" s="189"/>
    </row>
    <row r="14" spans="1:24" ht="20.100000000000001" customHeight="1">
      <c r="A14" s="1"/>
      <c r="B14" s="1"/>
      <c r="C14" s="1"/>
      <c r="D14" s="1"/>
      <c r="E14" s="1"/>
      <c r="F14" s="1"/>
      <c r="G14" s="1"/>
      <c r="H14" s="1"/>
      <c r="I14" s="1"/>
      <c r="J14" s="1"/>
      <c r="K14" s="1" t="s">
        <v>3</v>
      </c>
      <c r="L14" s="1"/>
      <c r="M14" s="1"/>
      <c r="N14" s="1"/>
      <c r="O14" s="1"/>
      <c r="P14" s="1"/>
      <c r="Q14" s="1"/>
      <c r="R14" s="1"/>
      <c r="S14" s="1"/>
      <c r="T14" s="1"/>
      <c r="U14" s="1"/>
      <c r="V14" s="1"/>
      <c r="W14" s="1"/>
    </row>
    <row r="15" spans="1:24" ht="20.100000000000001" customHeight="1">
      <c r="A15" s="1"/>
      <c r="B15" s="1"/>
      <c r="C15" s="1"/>
      <c r="D15" s="1"/>
      <c r="E15" s="1"/>
      <c r="F15" s="1"/>
      <c r="G15" s="1"/>
      <c r="H15" s="1"/>
      <c r="I15" s="1"/>
      <c r="J15" s="1"/>
      <c r="K15" s="188"/>
      <c r="L15" s="188"/>
      <c r="M15" s="188"/>
      <c r="N15" s="188"/>
      <c r="O15" s="188"/>
      <c r="P15" s="188"/>
      <c r="Q15" s="188"/>
      <c r="R15" s="188"/>
      <c r="S15" s="188"/>
      <c r="T15" s="188"/>
      <c r="U15" s="188"/>
      <c r="V15" s="188"/>
      <c r="W15" s="188"/>
    </row>
    <row r="16" spans="1:24" ht="20.100000000000001" customHeight="1">
      <c r="A16" s="1"/>
      <c r="B16" s="1"/>
      <c r="C16" s="1"/>
      <c r="D16" s="1"/>
      <c r="E16" s="1"/>
      <c r="F16" s="1"/>
      <c r="G16" s="1"/>
      <c r="H16" s="1"/>
      <c r="I16" s="1"/>
      <c r="J16" s="1"/>
      <c r="K16" s="189"/>
      <c r="L16" s="189"/>
      <c r="M16" s="189"/>
      <c r="N16" s="189"/>
      <c r="O16" s="189"/>
      <c r="P16" s="189"/>
      <c r="Q16" s="189"/>
      <c r="R16" s="189"/>
      <c r="S16" s="189"/>
      <c r="T16" s="189"/>
      <c r="U16" s="189"/>
      <c r="V16" s="189"/>
      <c r="W16" s="189"/>
    </row>
    <row r="17" spans="1:24" ht="20.100000000000001" customHeight="1"/>
    <row r="18" spans="1:24" s="1" customFormat="1" ht="39.950000000000003" customHeight="1">
      <c r="A18" s="176" t="s">
        <v>13</v>
      </c>
      <c r="B18" s="176"/>
      <c r="C18" s="176"/>
      <c r="D18" s="176"/>
      <c r="E18" s="176"/>
      <c r="F18" s="176"/>
      <c r="G18" s="176"/>
      <c r="H18" s="176"/>
      <c r="I18" s="175"/>
      <c r="J18" s="175"/>
      <c r="K18" s="175"/>
      <c r="L18" s="175"/>
      <c r="M18" s="175"/>
      <c r="N18" s="175"/>
      <c r="O18" s="175"/>
      <c r="P18" s="175"/>
      <c r="Q18" s="175"/>
      <c r="R18" s="175"/>
      <c r="S18" s="175"/>
      <c r="T18" s="175"/>
      <c r="U18" s="175"/>
      <c r="V18" s="175"/>
      <c r="W18" s="175"/>
    </row>
    <row r="19" spans="1:24" s="1" customFormat="1" ht="39.950000000000003" customHeight="1">
      <c r="A19" s="176" t="s">
        <v>14</v>
      </c>
      <c r="B19" s="176"/>
      <c r="C19" s="176"/>
      <c r="D19" s="176"/>
      <c r="E19" s="176"/>
      <c r="F19" s="176"/>
      <c r="G19" s="176"/>
      <c r="H19" s="176"/>
      <c r="I19" s="175"/>
      <c r="J19" s="175"/>
      <c r="K19" s="175"/>
      <c r="L19" s="175"/>
      <c r="M19" s="175"/>
      <c r="N19" s="175"/>
      <c r="O19" s="175"/>
      <c r="P19" s="175"/>
      <c r="Q19" s="175"/>
      <c r="R19" s="175"/>
      <c r="S19" s="175"/>
      <c r="T19" s="175"/>
      <c r="U19" s="175"/>
      <c r="V19" s="175"/>
      <c r="W19" s="175"/>
    </row>
    <row r="20" spans="1:24" s="1" customFormat="1" ht="39.950000000000003" customHeight="1">
      <c r="A20" s="176" t="s">
        <v>15</v>
      </c>
      <c r="B20" s="176"/>
      <c r="C20" s="176"/>
      <c r="D20" s="176"/>
      <c r="E20" s="176"/>
      <c r="F20" s="176"/>
      <c r="G20" s="176"/>
      <c r="H20" s="176"/>
      <c r="I20" s="175"/>
      <c r="J20" s="175"/>
      <c r="K20" s="175"/>
      <c r="L20" s="175"/>
      <c r="M20" s="175"/>
      <c r="N20" s="175"/>
      <c r="O20" s="175"/>
      <c r="P20" s="175"/>
      <c r="Q20" s="175"/>
      <c r="R20" s="175"/>
      <c r="S20" s="175"/>
      <c r="T20" s="175"/>
      <c r="U20" s="175"/>
      <c r="V20" s="175"/>
      <c r="W20" s="175"/>
    </row>
    <row r="21" spans="1:24" s="1" customFormat="1" ht="75" customHeight="1">
      <c r="A21" s="190" t="s">
        <v>43</v>
      </c>
      <c r="B21" s="191"/>
      <c r="C21" s="191"/>
      <c r="D21" s="191"/>
      <c r="E21" s="191"/>
      <c r="F21" s="191"/>
      <c r="G21" s="191"/>
      <c r="H21" s="192"/>
      <c r="I21" s="175"/>
      <c r="J21" s="175"/>
      <c r="K21" s="175"/>
      <c r="L21" s="175"/>
      <c r="M21" s="175"/>
      <c r="N21" s="175"/>
      <c r="O21" s="175"/>
      <c r="P21" s="175"/>
      <c r="Q21" s="175"/>
      <c r="R21" s="175"/>
      <c r="S21" s="175"/>
      <c r="T21" s="175"/>
      <c r="U21" s="175"/>
      <c r="V21" s="175"/>
      <c r="W21" s="175"/>
    </row>
    <row r="22" spans="1:24" s="1" customFormat="1" ht="75" customHeight="1">
      <c r="A22" s="196" t="s">
        <v>51</v>
      </c>
      <c r="B22" s="197"/>
      <c r="C22" s="197"/>
      <c r="D22" s="197"/>
      <c r="E22" s="197"/>
      <c r="F22" s="197"/>
      <c r="G22" s="197"/>
      <c r="H22" s="198"/>
      <c r="I22" s="164"/>
      <c r="J22" s="164"/>
      <c r="K22" s="164"/>
      <c r="L22" s="164"/>
      <c r="M22" s="164"/>
      <c r="N22" s="164"/>
      <c r="O22" s="164"/>
      <c r="P22" s="164"/>
      <c r="Q22" s="164"/>
      <c r="R22" s="164"/>
      <c r="S22" s="164"/>
      <c r="T22" s="164"/>
      <c r="U22" s="164"/>
      <c r="V22" s="164"/>
      <c r="W22" s="164"/>
    </row>
    <row r="23" spans="1:24" s="1" customFormat="1" ht="102" customHeight="1">
      <c r="A23" s="193" t="s">
        <v>105</v>
      </c>
      <c r="B23" s="194"/>
      <c r="C23" s="194"/>
      <c r="D23" s="194"/>
      <c r="E23" s="194"/>
      <c r="F23" s="194"/>
      <c r="G23" s="194"/>
      <c r="H23" s="195"/>
      <c r="I23" s="164"/>
      <c r="J23" s="164"/>
      <c r="K23" s="164"/>
      <c r="L23" s="164"/>
      <c r="M23" s="164"/>
      <c r="N23" s="164"/>
      <c r="O23" s="164"/>
      <c r="P23" s="164"/>
      <c r="Q23" s="164"/>
      <c r="R23" s="164"/>
      <c r="S23" s="164"/>
      <c r="T23" s="164"/>
      <c r="U23" s="164"/>
      <c r="V23" s="164"/>
      <c r="W23" s="164"/>
      <c r="X23" s="5"/>
    </row>
    <row r="24" spans="1:24" s="1" customFormat="1" ht="21" customHeight="1">
      <c r="A24" s="181"/>
      <c r="B24" s="170"/>
      <c r="C24" s="6"/>
      <c r="D24" s="170"/>
      <c r="E24" s="170"/>
      <c r="F24" s="170"/>
      <c r="G24" s="170"/>
      <c r="H24" s="171"/>
      <c r="I24" s="165" t="s">
        <v>106</v>
      </c>
      <c r="J24" s="166"/>
      <c r="K24" s="168" t="str">
        <f>IF(別紙!A8="","",別紙!A8)</f>
        <v/>
      </c>
      <c r="L24" s="168"/>
      <c r="M24" s="22" t="s">
        <v>47</v>
      </c>
      <c r="N24" s="165" t="s">
        <v>107</v>
      </c>
      <c r="O24" s="166"/>
      <c r="P24" s="167">
        <v>2020</v>
      </c>
      <c r="Q24" s="167"/>
      <c r="R24" s="22" t="s">
        <v>47</v>
      </c>
      <c r="S24" s="199" t="s">
        <v>50</v>
      </c>
      <c r="T24" s="200"/>
      <c r="U24" s="200"/>
      <c r="V24" s="200"/>
      <c r="W24" s="201"/>
      <c r="X24" s="5"/>
    </row>
    <row r="25" spans="1:24" s="1" customFormat="1">
      <c r="A25" s="20" t="s">
        <v>44</v>
      </c>
      <c r="B25" s="18"/>
      <c r="C25" s="6"/>
      <c r="D25" s="18"/>
      <c r="E25" s="18"/>
      <c r="F25" s="18"/>
      <c r="G25" s="18"/>
      <c r="H25" s="19"/>
      <c r="I25" s="25"/>
      <c r="J25" s="26"/>
      <c r="K25" s="27"/>
      <c r="L25" s="28"/>
      <c r="M25" s="29" t="s">
        <v>45</v>
      </c>
      <c r="N25" s="25"/>
      <c r="O25" s="26"/>
      <c r="P25" s="28"/>
      <c r="Q25" s="28"/>
      <c r="R25" s="29" t="s">
        <v>45</v>
      </c>
      <c r="S25" s="25"/>
      <c r="T25" s="26"/>
      <c r="U25" s="28"/>
      <c r="V25" s="27"/>
      <c r="W25" s="30" t="s">
        <v>46</v>
      </c>
      <c r="X25" s="5"/>
    </row>
    <row r="26" spans="1:24" s="1" customFormat="1" ht="24.95" customHeight="1">
      <c r="A26" s="172"/>
      <c r="B26" s="173"/>
      <c r="C26" s="173"/>
      <c r="D26" s="173"/>
      <c r="E26" s="173"/>
      <c r="F26" s="173"/>
      <c r="G26" s="173"/>
      <c r="H26" s="174"/>
      <c r="I26" s="182" t="str">
        <f>+別紙!G19</f>
        <v/>
      </c>
      <c r="J26" s="183"/>
      <c r="K26" s="183"/>
      <c r="L26" s="183"/>
      <c r="M26" s="184"/>
      <c r="N26" s="182" t="str">
        <f>+別紙!G33</f>
        <v/>
      </c>
      <c r="O26" s="183"/>
      <c r="P26" s="183"/>
      <c r="Q26" s="183"/>
      <c r="R26" s="184"/>
      <c r="S26" s="185" t="str">
        <f>IF(I26="","",N26/I26)</f>
        <v/>
      </c>
      <c r="T26" s="186"/>
      <c r="U26" s="186"/>
      <c r="V26" s="186"/>
      <c r="W26" s="187"/>
      <c r="X26" s="5"/>
    </row>
    <row r="27" spans="1:24" s="1" customFormat="1" ht="39.75" customHeight="1">
      <c r="A27" s="176" t="s">
        <v>8</v>
      </c>
      <c r="B27" s="176"/>
      <c r="C27" s="176"/>
      <c r="D27" s="169" t="s">
        <v>9</v>
      </c>
      <c r="E27" s="169"/>
      <c r="F27" s="169"/>
      <c r="G27" s="169"/>
      <c r="H27" s="169"/>
      <c r="I27" s="169"/>
      <c r="J27" s="177"/>
      <c r="K27" s="178"/>
      <c r="L27" s="178"/>
      <c r="M27" s="178"/>
      <c r="N27" s="178"/>
      <c r="O27" s="178"/>
      <c r="P27" s="178"/>
      <c r="Q27" s="178"/>
      <c r="R27" s="178"/>
      <c r="S27" s="178"/>
      <c r="T27" s="178"/>
      <c r="U27" s="178"/>
      <c r="V27" s="178"/>
      <c r="W27" s="179"/>
    </row>
    <row r="28" spans="1:24" s="1" customFormat="1" ht="23.25" customHeight="1">
      <c r="A28" s="176"/>
      <c r="B28" s="176"/>
      <c r="C28" s="176"/>
      <c r="D28" s="169" t="s">
        <v>10</v>
      </c>
      <c r="E28" s="169"/>
      <c r="F28" s="169"/>
      <c r="G28" s="177"/>
      <c r="H28" s="178"/>
      <c r="I28" s="178"/>
      <c r="J28" s="178"/>
      <c r="K28" s="178"/>
      <c r="L28" s="178"/>
      <c r="M28" s="179"/>
      <c r="N28" s="169" t="s">
        <v>12</v>
      </c>
      <c r="O28" s="169"/>
      <c r="P28" s="169"/>
      <c r="Q28" s="177"/>
      <c r="R28" s="178"/>
      <c r="S28" s="178"/>
      <c r="T28" s="178"/>
      <c r="U28" s="178"/>
      <c r="V28" s="178"/>
      <c r="W28" s="179"/>
    </row>
    <row r="29" spans="1:24" s="1" customFormat="1" ht="23.25" customHeight="1">
      <c r="A29" s="176"/>
      <c r="B29" s="176"/>
      <c r="C29" s="176"/>
      <c r="D29" s="169" t="s">
        <v>11</v>
      </c>
      <c r="E29" s="169"/>
      <c r="F29" s="169"/>
      <c r="G29" s="169"/>
      <c r="H29" s="169"/>
      <c r="I29" s="180"/>
      <c r="J29" s="178"/>
      <c r="K29" s="178"/>
      <c r="L29" s="178"/>
      <c r="M29" s="178"/>
      <c r="N29" s="178"/>
      <c r="O29" s="178"/>
      <c r="P29" s="178"/>
      <c r="Q29" s="178"/>
      <c r="R29" s="178"/>
      <c r="S29" s="178"/>
      <c r="T29" s="178"/>
      <c r="U29" s="178"/>
      <c r="V29" s="178"/>
      <c r="W29" s="179"/>
    </row>
  </sheetData>
  <sheetProtection algorithmName="SHA-512" hashValue="L5+cH4wP/kQX1qqj5n/W6EpZi3l9bBMTkXZgI20ZE9Qm2NSWFChJeG9cRN8jNbHEptq4t+MEVc52HXTgeNvr8w==" saltValue="lRX5RzT8lTOGi5kpD5HxgQ==" spinCount="100000" sheet="1" objects="1" scenarios="1"/>
  <mergeCells count="44">
    <mergeCell ref="I26:M26"/>
    <mergeCell ref="N26:R26"/>
    <mergeCell ref="S26:W26"/>
    <mergeCell ref="A9:G9"/>
    <mergeCell ref="K12:W12"/>
    <mergeCell ref="K13:W13"/>
    <mergeCell ref="K15:W15"/>
    <mergeCell ref="K16:W16"/>
    <mergeCell ref="A18:H18"/>
    <mergeCell ref="A19:H19"/>
    <mergeCell ref="A21:H21"/>
    <mergeCell ref="A23:H23"/>
    <mergeCell ref="A22:H22"/>
    <mergeCell ref="S24:W24"/>
    <mergeCell ref="I21:W21"/>
    <mergeCell ref="I22:W22"/>
    <mergeCell ref="D27:I27"/>
    <mergeCell ref="D24:H24"/>
    <mergeCell ref="A26:H26"/>
    <mergeCell ref="I18:W18"/>
    <mergeCell ref="I19:W19"/>
    <mergeCell ref="I20:W20"/>
    <mergeCell ref="A27:C29"/>
    <mergeCell ref="A20:H20"/>
    <mergeCell ref="D28:F28"/>
    <mergeCell ref="N28:P28"/>
    <mergeCell ref="D29:H29"/>
    <mergeCell ref="J27:W27"/>
    <mergeCell ref="G28:M28"/>
    <mergeCell ref="Q28:W28"/>
    <mergeCell ref="I29:W29"/>
    <mergeCell ref="A24:B24"/>
    <mergeCell ref="I23:W23"/>
    <mergeCell ref="N24:O24"/>
    <mergeCell ref="P24:Q24"/>
    <mergeCell ref="I24:J24"/>
    <mergeCell ref="K24:L24"/>
    <mergeCell ref="D8:G8"/>
    <mergeCell ref="Q8:R8"/>
    <mergeCell ref="A5:W5"/>
    <mergeCell ref="P2:S2"/>
    <mergeCell ref="P3:S3"/>
    <mergeCell ref="T2:W2"/>
    <mergeCell ref="T3:W3"/>
  </mergeCells>
  <phoneticPr fontId="4"/>
  <printOptions horizontalCentered="1" verticalCentered="1"/>
  <pageMargins left="0.70866141732283472" right="0.70866141732283472" top="0.74803149606299213" bottom="0.74803149606299213" header="0.31496062992125984" footer="0.31496062992125984"/>
  <pageSetup paperSize="9" scale="9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70"/>
  <sheetViews>
    <sheetView view="pageBreakPreview" topLeftCell="A34" zoomScaleNormal="100" zoomScaleSheetLayoutView="100" workbookViewId="0">
      <selection activeCell="D24" sqref="D24"/>
    </sheetView>
  </sheetViews>
  <sheetFormatPr defaultRowHeight="13.5"/>
  <cols>
    <col min="1" max="1" width="5" customWidth="1"/>
    <col min="2" max="2" width="15.375" customWidth="1"/>
    <col min="3" max="3" width="15.25" customWidth="1"/>
    <col min="4" max="4" width="18.75" customWidth="1"/>
    <col min="5" max="5" width="6.125" customWidth="1"/>
    <col min="6" max="6" width="10.875" customWidth="1"/>
    <col min="7" max="7" width="18.75" customWidth="1"/>
    <col min="8" max="8" width="14.375" customWidth="1"/>
    <col min="9" max="9" width="13.75" customWidth="1"/>
    <col min="258" max="258" width="15.375" customWidth="1"/>
    <col min="259" max="259" width="15.25" customWidth="1"/>
    <col min="260" max="260" width="10.5" customWidth="1"/>
    <col min="261" max="261" width="6.125" customWidth="1"/>
    <col min="262" max="262" width="18" customWidth="1"/>
    <col min="263" max="263" width="17.25" customWidth="1"/>
    <col min="514" max="514" width="15.375" customWidth="1"/>
    <col min="515" max="515" width="15.25" customWidth="1"/>
    <col min="516" max="516" width="10.5" customWidth="1"/>
    <col min="517" max="517" width="6.125" customWidth="1"/>
    <col min="518" max="518" width="18" customWidth="1"/>
    <col min="519" max="519" width="17.25" customWidth="1"/>
    <col min="770" max="770" width="15.375" customWidth="1"/>
    <col min="771" max="771" width="15.25" customWidth="1"/>
    <col min="772" max="772" width="10.5" customWidth="1"/>
    <col min="773" max="773" width="6.125" customWidth="1"/>
    <col min="774" max="774" width="18" customWidth="1"/>
    <col min="775" max="775" width="17.25" customWidth="1"/>
    <col min="1026" max="1026" width="15.375" customWidth="1"/>
    <col min="1027" max="1027" width="15.25" customWidth="1"/>
    <col min="1028" max="1028" width="10.5" customWidth="1"/>
    <col min="1029" max="1029" width="6.125" customWidth="1"/>
    <col min="1030" max="1030" width="18" customWidth="1"/>
    <col min="1031" max="1031" width="17.25" customWidth="1"/>
    <col min="1282" max="1282" width="15.375" customWidth="1"/>
    <col min="1283" max="1283" width="15.25" customWidth="1"/>
    <col min="1284" max="1284" width="10.5" customWidth="1"/>
    <col min="1285" max="1285" width="6.125" customWidth="1"/>
    <col min="1286" max="1286" width="18" customWidth="1"/>
    <col min="1287" max="1287" width="17.25" customWidth="1"/>
    <col min="1538" max="1538" width="15.375" customWidth="1"/>
    <col min="1539" max="1539" width="15.25" customWidth="1"/>
    <col min="1540" max="1540" width="10.5" customWidth="1"/>
    <col min="1541" max="1541" width="6.125" customWidth="1"/>
    <col min="1542" max="1542" width="18" customWidth="1"/>
    <col min="1543" max="1543" width="17.25" customWidth="1"/>
    <col min="1794" max="1794" width="15.375" customWidth="1"/>
    <col min="1795" max="1795" width="15.25" customWidth="1"/>
    <col min="1796" max="1796" width="10.5" customWidth="1"/>
    <col min="1797" max="1797" width="6.125" customWidth="1"/>
    <col min="1798" max="1798" width="18" customWidth="1"/>
    <col min="1799" max="1799" width="17.25" customWidth="1"/>
    <col min="2050" max="2050" width="15.375" customWidth="1"/>
    <col min="2051" max="2051" width="15.25" customWidth="1"/>
    <col min="2052" max="2052" width="10.5" customWidth="1"/>
    <col min="2053" max="2053" width="6.125" customWidth="1"/>
    <col min="2054" max="2054" width="18" customWidth="1"/>
    <col min="2055" max="2055" width="17.25" customWidth="1"/>
    <col min="2306" max="2306" width="15.375" customWidth="1"/>
    <col min="2307" max="2307" width="15.25" customWidth="1"/>
    <col min="2308" max="2308" width="10.5" customWidth="1"/>
    <col min="2309" max="2309" width="6.125" customWidth="1"/>
    <col min="2310" max="2310" width="18" customWidth="1"/>
    <col min="2311" max="2311" width="17.25" customWidth="1"/>
    <col min="2562" max="2562" width="15.375" customWidth="1"/>
    <col min="2563" max="2563" width="15.25" customWidth="1"/>
    <col min="2564" max="2564" width="10.5" customWidth="1"/>
    <col min="2565" max="2565" width="6.125" customWidth="1"/>
    <col min="2566" max="2566" width="18" customWidth="1"/>
    <col min="2567" max="2567" width="17.25" customWidth="1"/>
    <col min="2818" max="2818" width="15.375" customWidth="1"/>
    <col min="2819" max="2819" width="15.25" customWidth="1"/>
    <col min="2820" max="2820" width="10.5" customWidth="1"/>
    <col min="2821" max="2821" width="6.125" customWidth="1"/>
    <col min="2822" max="2822" width="18" customWidth="1"/>
    <col min="2823" max="2823" width="17.25" customWidth="1"/>
    <col min="3074" max="3074" width="15.375" customWidth="1"/>
    <col min="3075" max="3075" width="15.25" customWidth="1"/>
    <col min="3076" max="3076" width="10.5" customWidth="1"/>
    <col min="3077" max="3077" width="6.125" customWidth="1"/>
    <col min="3078" max="3078" width="18" customWidth="1"/>
    <col min="3079" max="3079" width="17.25" customWidth="1"/>
    <col min="3330" max="3330" width="15.375" customWidth="1"/>
    <col min="3331" max="3331" width="15.25" customWidth="1"/>
    <col min="3332" max="3332" width="10.5" customWidth="1"/>
    <col min="3333" max="3333" width="6.125" customWidth="1"/>
    <col min="3334" max="3334" width="18" customWidth="1"/>
    <col min="3335" max="3335" width="17.25" customWidth="1"/>
    <col min="3586" max="3586" width="15.375" customWidth="1"/>
    <col min="3587" max="3587" width="15.25" customWidth="1"/>
    <col min="3588" max="3588" width="10.5" customWidth="1"/>
    <col min="3589" max="3589" width="6.125" customWidth="1"/>
    <col min="3590" max="3590" width="18" customWidth="1"/>
    <col min="3591" max="3591" width="17.25" customWidth="1"/>
    <col min="3842" max="3842" width="15.375" customWidth="1"/>
    <col min="3843" max="3843" width="15.25" customWidth="1"/>
    <col min="3844" max="3844" width="10.5" customWidth="1"/>
    <col min="3845" max="3845" width="6.125" customWidth="1"/>
    <col min="3846" max="3846" width="18" customWidth="1"/>
    <col min="3847" max="3847" width="17.25" customWidth="1"/>
    <col min="4098" max="4098" width="15.375" customWidth="1"/>
    <col min="4099" max="4099" width="15.25" customWidth="1"/>
    <col min="4100" max="4100" width="10.5" customWidth="1"/>
    <col min="4101" max="4101" width="6.125" customWidth="1"/>
    <col min="4102" max="4102" width="18" customWidth="1"/>
    <col min="4103" max="4103" width="17.25" customWidth="1"/>
    <col min="4354" max="4354" width="15.375" customWidth="1"/>
    <col min="4355" max="4355" width="15.25" customWidth="1"/>
    <col min="4356" max="4356" width="10.5" customWidth="1"/>
    <col min="4357" max="4357" width="6.125" customWidth="1"/>
    <col min="4358" max="4358" width="18" customWidth="1"/>
    <col min="4359" max="4359" width="17.25" customWidth="1"/>
    <col min="4610" max="4610" width="15.375" customWidth="1"/>
    <col min="4611" max="4611" width="15.25" customWidth="1"/>
    <col min="4612" max="4612" width="10.5" customWidth="1"/>
    <col min="4613" max="4613" width="6.125" customWidth="1"/>
    <col min="4614" max="4614" width="18" customWidth="1"/>
    <col min="4615" max="4615" width="17.25" customWidth="1"/>
    <col min="4866" max="4866" width="15.375" customWidth="1"/>
    <col min="4867" max="4867" width="15.25" customWidth="1"/>
    <col min="4868" max="4868" width="10.5" customWidth="1"/>
    <col min="4869" max="4869" width="6.125" customWidth="1"/>
    <col min="4870" max="4870" width="18" customWidth="1"/>
    <col min="4871" max="4871" width="17.25" customWidth="1"/>
    <col min="5122" max="5122" width="15.375" customWidth="1"/>
    <col min="5123" max="5123" width="15.25" customWidth="1"/>
    <col min="5124" max="5124" width="10.5" customWidth="1"/>
    <col min="5125" max="5125" width="6.125" customWidth="1"/>
    <col min="5126" max="5126" width="18" customWidth="1"/>
    <col min="5127" max="5127" width="17.25" customWidth="1"/>
    <col min="5378" max="5378" width="15.375" customWidth="1"/>
    <col min="5379" max="5379" width="15.25" customWidth="1"/>
    <col min="5380" max="5380" width="10.5" customWidth="1"/>
    <col min="5381" max="5381" width="6.125" customWidth="1"/>
    <col min="5382" max="5382" width="18" customWidth="1"/>
    <col min="5383" max="5383" width="17.25" customWidth="1"/>
    <col min="5634" max="5634" width="15.375" customWidth="1"/>
    <col min="5635" max="5635" width="15.25" customWidth="1"/>
    <col min="5636" max="5636" width="10.5" customWidth="1"/>
    <col min="5637" max="5637" width="6.125" customWidth="1"/>
    <col min="5638" max="5638" width="18" customWidth="1"/>
    <col min="5639" max="5639" width="17.25" customWidth="1"/>
    <col min="5890" max="5890" width="15.375" customWidth="1"/>
    <col min="5891" max="5891" width="15.25" customWidth="1"/>
    <col min="5892" max="5892" width="10.5" customWidth="1"/>
    <col min="5893" max="5893" width="6.125" customWidth="1"/>
    <col min="5894" max="5894" width="18" customWidth="1"/>
    <col min="5895" max="5895" width="17.25" customWidth="1"/>
    <col min="6146" max="6146" width="15.375" customWidth="1"/>
    <col min="6147" max="6147" width="15.25" customWidth="1"/>
    <col min="6148" max="6148" width="10.5" customWidth="1"/>
    <col min="6149" max="6149" width="6.125" customWidth="1"/>
    <col min="6150" max="6150" width="18" customWidth="1"/>
    <col min="6151" max="6151" width="17.25" customWidth="1"/>
    <col min="6402" max="6402" width="15.375" customWidth="1"/>
    <col min="6403" max="6403" width="15.25" customWidth="1"/>
    <col min="6404" max="6404" width="10.5" customWidth="1"/>
    <col min="6405" max="6405" width="6.125" customWidth="1"/>
    <col min="6406" max="6406" width="18" customWidth="1"/>
    <col min="6407" max="6407" width="17.25" customWidth="1"/>
    <col min="6658" max="6658" width="15.375" customWidth="1"/>
    <col min="6659" max="6659" width="15.25" customWidth="1"/>
    <col min="6660" max="6660" width="10.5" customWidth="1"/>
    <col min="6661" max="6661" width="6.125" customWidth="1"/>
    <col min="6662" max="6662" width="18" customWidth="1"/>
    <col min="6663" max="6663" width="17.25" customWidth="1"/>
    <col min="6914" max="6914" width="15.375" customWidth="1"/>
    <col min="6915" max="6915" width="15.25" customWidth="1"/>
    <col min="6916" max="6916" width="10.5" customWidth="1"/>
    <col min="6917" max="6917" width="6.125" customWidth="1"/>
    <col min="6918" max="6918" width="18" customWidth="1"/>
    <col min="6919" max="6919" width="17.25" customWidth="1"/>
    <col min="7170" max="7170" width="15.375" customWidth="1"/>
    <col min="7171" max="7171" width="15.25" customWidth="1"/>
    <col min="7172" max="7172" width="10.5" customWidth="1"/>
    <col min="7173" max="7173" width="6.125" customWidth="1"/>
    <col min="7174" max="7174" width="18" customWidth="1"/>
    <col min="7175" max="7175" width="17.25" customWidth="1"/>
    <col min="7426" max="7426" width="15.375" customWidth="1"/>
    <col min="7427" max="7427" width="15.25" customWidth="1"/>
    <col min="7428" max="7428" width="10.5" customWidth="1"/>
    <col min="7429" max="7429" width="6.125" customWidth="1"/>
    <col min="7430" max="7430" width="18" customWidth="1"/>
    <col min="7431" max="7431" width="17.25" customWidth="1"/>
    <col min="7682" max="7682" width="15.375" customWidth="1"/>
    <col min="7683" max="7683" width="15.25" customWidth="1"/>
    <col min="7684" max="7684" width="10.5" customWidth="1"/>
    <col min="7685" max="7685" width="6.125" customWidth="1"/>
    <col min="7686" max="7686" width="18" customWidth="1"/>
    <col min="7687" max="7687" width="17.25" customWidth="1"/>
    <col min="7938" max="7938" width="15.375" customWidth="1"/>
    <col min="7939" max="7939" width="15.25" customWidth="1"/>
    <col min="7940" max="7940" width="10.5" customWidth="1"/>
    <col min="7941" max="7941" width="6.125" customWidth="1"/>
    <col min="7942" max="7942" width="18" customWidth="1"/>
    <col min="7943" max="7943" width="17.25" customWidth="1"/>
    <col min="8194" max="8194" width="15.375" customWidth="1"/>
    <col min="8195" max="8195" width="15.25" customWidth="1"/>
    <col min="8196" max="8196" width="10.5" customWidth="1"/>
    <col min="8197" max="8197" width="6.125" customWidth="1"/>
    <col min="8198" max="8198" width="18" customWidth="1"/>
    <col min="8199" max="8199" width="17.25" customWidth="1"/>
    <col min="8450" max="8450" width="15.375" customWidth="1"/>
    <col min="8451" max="8451" width="15.25" customWidth="1"/>
    <col min="8452" max="8452" width="10.5" customWidth="1"/>
    <col min="8453" max="8453" width="6.125" customWidth="1"/>
    <col min="8454" max="8454" width="18" customWidth="1"/>
    <col min="8455" max="8455" width="17.25" customWidth="1"/>
    <col min="8706" max="8706" width="15.375" customWidth="1"/>
    <col min="8707" max="8707" width="15.25" customWidth="1"/>
    <col min="8708" max="8708" width="10.5" customWidth="1"/>
    <col min="8709" max="8709" width="6.125" customWidth="1"/>
    <col min="8710" max="8710" width="18" customWidth="1"/>
    <col min="8711" max="8711" width="17.25" customWidth="1"/>
    <col min="8962" max="8962" width="15.375" customWidth="1"/>
    <col min="8963" max="8963" width="15.25" customWidth="1"/>
    <col min="8964" max="8964" width="10.5" customWidth="1"/>
    <col min="8965" max="8965" width="6.125" customWidth="1"/>
    <col min="8966" max="8966" width="18" customWidth="1"/>
    <col min="8967" max="8967" width="17.25" customWidth="1"/>
    <col min="9218" max="9218" width="15.375" customWidth="1"/>
    <col min="9219" max="9219" width="15.25" customWidth="1"/>
    <col min="9220" max="9220" width="10.5" customWidth="1"/>
    <col min="9221" max="9221" width="6.125" customWidth="1"/>
    <col min="9222" max="9222" width="18" customWidth="1"/>
    <col min="9223" max="9223" width="17.25" customWidth="1"/>
    <col min="9474" max="9474" width="15.375" customWidth="1"/>
    <col min="9475" max="9475" width="15.25" customWidth="1"/>
    <col min="9476" max="9476" width="10.5" customWidth="1"/>
    <col min="9477" max="9477" width="6.125" customWidth="1"/>
    <col min="9478" max="9478" width="18" customWidth="1"/>
    <col min="9479" max="9479" width="17.25" customWidth="1"/>
    <col min="9730" max="9730" width="15.375" customWidth="1"/>
    <col min="9731" max="9731" width="15.25" customWidth="1"/>
    <col min="9732" max="9732" width="10.5" customWidth="1"/>
    <col min="9733" max="9733" width="6.125" customWidth="1"/>
    <col min="9734" max="9734" width="18" customWidth="1"/>
    <col min="9735" max="9735" width="17.25" customWidth="1"/>
    <col min="9986" max="9986" width="15.375" customWidth="1"/>
    <col min="9987" max="9987" width="15.25" customWidth="1"/>
    <col min="9988" max="9988" width="10.5" customWidth="1"/>
    <col min="9989" max="9989" width="6.125" customWidth="1"/>
    <col min="9990" max="9990" width="18" customWidth="1"/>
    <col min="9991" max="9991" width="17.25" customWidth="1"/>
    <col min="10242" max="10242" width="15.375" customWidth="1"/>
    <col min="10243" max="10243" width="15.25" customWidth="1"/>
    <col min="10244" max="10244" width="10.5" customWidth="1"/>
    <col min="10245" max="10245" width="6.125" customWidth="1"/>
    <col min="10246" max="10246" width="18" customWidth="1"/>
    <col min="10247" max="10247" width="17.25" customWidth="1"/>
    <col min="10498" max="10498" width="15.375" customWidth="1"/>
    <col min="10499" max="10499" width="15.25" customWidth="1"/>
    <col min="10500" max="10500" width="10.5" customWidth="1"/>
    <col min="10501" max="10501" width="6.125" customWidth="1"/>
    <col min="10502" max="10502" width="18" customWidth="1"/>
    <col min="10503" max="10503" width="17.25" customWidth="1"/>
    <col min="10754" max="10754" width="15.375" customWidth="1"/>
    <col min="10755" max="10755" width="15.25" customWidth="1"/>
    <col min="10756" max="10756" width="10.5" customWidth="1"/>
    <col min="10757" max="10757" width="6.125" customWidth="1"/>
    <col min="10758" max="10758" width="18" customWidth="1"/>
    <col min="10759" max="10759" width="17.25" customWidth="1"/>
    <col min="11010" max="11010" width="15.375" customWidth="1"/>
    <col min="11011" max="11011" width="15.25" customWidth="1"/>
    <col min="11012" max="11012" width="10.5" customWidth="1"/>
    <col min="11013" max="11013" width="6.125" customWidth="1"/>
    <col min="11014" max="11014" width="18" customWidth="1"/>
    <col min="11015" max="11015" width="17.25" customWidth="1"/>
    <col min="11266" max="11266" width="15.375" customWidth="1"/>
    <col min="11267" max="11267" width="15.25" customWidth="1"/>
    <col min="11268" max="11268" width="10.5" customWidth="1"/>
    <col min="11269" max="11269" width="6.125" customWidth="1"/>
    <col min="11270" max="11270" width="18" customWidth="1"/>
    <col min="11271" max="11271" width="17.25" customWidth="1"/>
    <col min="11522" max="11522" width="15.375" customWidth="1"/>
    <col min="11523" max="11523" width="15.25" customWidth="1"/>
    <col min="11524" max="11524" width="10.5" customWidth="1"/>
    <col min="11525" max="11525" width="6.125" customWidth="1"/>
    <col min="11526" max="11526" width="18" customWidth="1"/>
    <col min="11527" max="11527" width="17.25" customWidth="1"/>
    <col min="11778" max="11778" width="15.375" customWidth="1"/>
    <col min="11779" max="11779" width="15.25" customWidth="1"/>
    <col min="11780" max="11780" width="10.5" customWidth="1"/>
    <col min="11781" max="11781" width="6.125" customWidth="1"/>
    <col min="11782" max="11782" width="18" customWidth="1"/>
    <col min="11783" max="11783" width="17.25" customWidth="1"/>
    <col min="12034" max="12034" width="15.375" customWidth="1"/>
    <col min="12035" max="12035" width="15.25" customWidth="1"/>
    <col min="12036" max="12036" width="10.5" customWidth="1"/>
    <col min="12037" max="12037" width="6.125" customWidth="1"/>
    <col min="12038" max="12038" width="18" customWidth="1"/>
    <col min="12039" max="12039" width="17.25" customWidth="1"/>
    <col min="12290" max="12290" width="15.375" customWidth="1"/>
    <col min="12291" max="12291" width="15.25" customWidth="1"/>
    <col min="12292" max="12292" width="10.5" customWidth="1"/>
    <col min="12293" max="12293" width="6.125" customWidth="1"/>
    <col min="12294" max="12294" width="18" customWidth="1"/>
    <col min="12295" max="12295" width="17.25" customWidth="1"/>
    <col min="12546" max="12546" width="15.375" customWidth="1"/>
    <col min="12547" max="12547" width="15.25" customWidth="1"/>
    <col min="12548" max="12548" width="10.5" customWidth="1"/>
    <col min="12549" max="12549" width="6.125" customWidth="1"/>
    <col min="12550" max="12550" width="18" customWidth="1"/>
    <col min="12551" max="12551" width="17.25" customWidth="1"/>
    <col min="12802" max="12802" width="15.375" customWidth="1"/>
    <col min="12803" max="12803" width="15.25" customWidth="1"/>
    <col min="12804" max="12804" width="10.5" customWidth="1"/>
    <col min="12805" max="12805" width="6.125" customWidth="1"/>
    <col min="12806" max="12806" width="18" customWidth="1"/>
    <col min="12807" max="12807" width="17.25" customWidth="1"/>
    <col min="13058" max="13058" width="15.375" customWidth="1"/>
    <col min="13059" max="13059" width="15.25" customWidth="1"/>
    <col min="13060" max="13060" width="10.5" customWidth="1"/>
    <col min="13061" max="13061" width="6.125" customWidth="1"/>
    <col min="13062" max="13062" width="18" customWidth="1"/>
    <col min="13063" max="13063" width="17.25" customWidth="1"/>
    <col min="13314" max="13314" width="15.375" customWidth="1"/>
    <col min="13315" max="13315" width="15.25" customWidth="1"/>
    <col min="13316" max="13316" width="10.5" customWidth="1"/>
    <col min="13317" max="13317" width="6.125" customWidth="1"/>
    <col min="13318" max="13318" width="18" customWidth="1"/>
    <col min="13319" max="13319" width="17.25" customWidth="1"/>
    <col min="13570" max="13570" width="15.375" customWidth="1"/>
    <col min="13571" max="13571" width="15.25" customWidth="1"/>
    <col min="13572" max="13572" width="10.5" customWidth="1"/>
    <col min="13573" max="13573" width="6.125" customWidth="1"/>
    <col min="13574" max="13574" width="18" customWidth="1"/>
    <col min="13575" max="13575" width="17.25" customWidth="1"/>
    <col min="13826" max="13826" width="15.375" customWidth="1"/>
    <col min="13827" max="13827" width="15.25" customWidth="1"/>
    <col min="13828" max="13828" width="10.5" customWidth="1"/>
    <col min="13829" max="13829" width="6.125" customWidth="1"/>
    <col min="13830" max="13830" width="18" customWidth="1"/>
    <col min="13831" max="13831" width="17.25" customWidth="1"/>
    <col min="14082" max="14082" width="15.375" customWidth="1"/>
    <col min="14083" max="14083" width="15.25" customWidth="1"/>
    <col min="14084" max="14084" width="10.5" customWidth="1"/>
    <col min="14085" max="14085" width="6.125" customWidth="1"/>
    <col min="14086" max="14086" width="18" customWidth="1"/>
    <col min="14087" max="14087" width="17.25" customWidth="1"/>
    <col min="14338" max="14338" width="15.375" customWidth="1"/>
    <col min="14339" max="14339" width="15.25" customWidth="1"/>
    <col min="14340" max="14340" width="10.5" customWidth="1"/>
    <col min="14341" max="14341" width="6.125" customWidth="1"/>
    <col min="14342" max="14342" width="18" customWidth="1"/>
    <col min="14343" max="14343" width="17.25" customWidth="1"/>
    <col min="14594" max="14594" width="15.375" customWidth="1"/>
    <col min="14595" max="14595" width="15.25" customWidth="1"/>
    <col min="14596" max="14596" width="10.5" customWidth="1"/>
    <col min="14597" max="14597" width="6.125" customWidth="1"/>
    <col min="14598" max="14598" width="18" customWidth="1"/>
    <col min="14599" max="14599" width="17.25" customWidth="1"/>
    <col min="14850" max="14850" width="15.375" customWidth="1"/>
    <col min="14851" max="14851" width="15.25" customWidth="1"/>
    <col min="14852" max="14852" width="10.5" customWidth="1"/>
    <col min="14853" max="14853" width="6.125" customWidth="1"/>
    <col min="14854" max="14854" width="18" customWidth="1"/>
    <col min="14855" max="14855" width="17.25" customWidth="1"/>
    <col min="15106" max="15106" width="15.375" customWidth="1"/>
    <col min="15107" max="15107" width="15.25" customWidth="1"/>
    <col min="15108" max="15108" width="10.5" customWidth="1"/>
    <col min="15109" max="15109" width="6.125" customWidth="1"/>
    <col min="15110" max="15110" width="18" customWidth="1"/>
    <col min="15111" max="15111" width="17.25" customWidth="1"/>
    <col min="15362" max="15362" width="15.375" customWidth="1"/>
    <col min="15363" max="15363" width="15.25" customWidth="1"/>
    <col min="15364" max="15364" width="10.5" customWidth="1"/>
    <col min="15365" max="15365" width="6.125" customWidth="1"/>
    <col min="15366" max="15366" width="18" customWidth="1"/>
    <col min="15367" max="15367" width="17.25" customWidth="1"/>
    <col min="15618" max="15618" width="15.375" customWidth="1"/>
    <col min="15619" max="15619" width="15.25" customWidth="1"/>
    <col min="15620" max="15620" width="10.5" customWidth="1"/>
    <col min="15621" max="15621" width="6.125" customWidth="1"/>
    <col min="15622" max="15622" width="18" customWidth="1"/>
    <col min="15623" max="15623" width="17.25" customWidth="1"/>
    <col min="15874" max="15874" width="15.375" customWidth="1"/>
    <col min="15875" max="15875" width="15.25" customWidth="1"/>
    <col min="15876" max="15876" width="10.5" customWidth="1"/>
    <col min="15877" max="15877" width="6.125" customWidth="1"/>
    <col min="15878" max="15878" width="18" customWidth="1"/>
    <col min="15879" max="15879" width="17.25" customWidth="1"/>
    <col min="16130" max="16130" width="15.375" customWidth="1"/>
    <col min="16131" max="16131" width="15.25" customWidth="1"/>
    <col min="16132" max="16132" width="10.5" customWidth="1"/>
    <col min="16133" max="16133" width="6.125" customWidth="1"/>
    <col min="16134" max="16134" width="18" customWidth="1"/>
    <col min="16135" max="16135" width="17.25" customWidth="1"/>
  </cols>
  <sheetData>
    <row r="1" spans="1:9">
      <c r="A1" s="8" t="s">
        <v>16</v>
      </c>
      <c r="C1" s="8"/>
      <c r="D1" s="8"/>
      <c r="E1" s="8"/>
      <c r="F1" s="8"/>
      <c r="G1" s="8"/>
    </row>
    <row r="2" spans="1:9" ht="6.75" customHeight="1">
      <c r="A2" s="8"/>
      <c r="C2" s="8"/>
      <c r="D2" s="8"/>
      <c r="E2" s="8"/>
      <c r="F2" s="8"/>
      <c r="G2" s="8"/>
    </row>
    <row r="3" spans="1:9">
      <c r="A3" s="8" t="s">
        <v>151</v>
      </c>
      <c r="C3" s="8"/>
      <c r="D3" s="8"/>
      <c r="E3" s="8"/>
      <c r="F3" s="8"/>
      <c r="G3" s="8"/>
    </row>
    <row r="4" spans="1:9" ht="7.5" customHeight="1" thickBot="1">
      <c r="B4" s="8"/>
      <c r="C4" s="8"/>
      <c r="D4" s="8"/>
      <c r="E4" s="8"/>
      <c r="F4" s="8"/>
      <c r="G4" s="8"/>
    </row>
    <row r="5" spans="1:9" ht="66.75" customHeight="1">
      <c r="A5" s="115"/>
      <c r="B5" s="116" t="s">
        <v>17</v>
      </c>
      <c r="C5" s="116" t="s">
        <v>18</v>
      </c>
      <c r="D5" s="116" t="s">
        <v>19</v>
      </c>
      <c r="E5" s="116" t="s">
        <v>20</v>
      </c>
      <c r="F5" s="116" t="s">
        <v>152</v>
      </c>
      <c r="G5" s="117" t="s">
        <v>39</v>
      </c>
      <c r="H5" s="109" t="s">
        <v>37</v>
      </c>
      <c r="I5" s="9" t="s">
        <v>113</v>
      </c>
    </row>
    <row r="6" spans="1:9" ht="17.25" customHeight="1">
      <c r="A6" s="207"/>
      <c r="B6" s="204" t="s">
        <v>21</v>
      </c>
      <c r="C6" s="10" t="s">
        <v>22</v>
      </c>
      <c r="D6" s="141"/>
      <c r="E6" s="11" t="s">
        <v>23</v>
      </c>
      <c r="F6" s="12">
        <v>2.4900000000000002</v>
      </c>
      <c r="G6" s="118" t="str">
        <f>IF(D6="","",D6*F6)</f>
        <v/>
      </c>
      <c r="H6" s="110">
        <v>0.94699999999999995</v>
      </c>
      <c r="I6" s="70">
        <f>D6*H6/1000</f>
        <v>0</v>
      </c>
    </row>
    <row r="7" spans="1:9" ht="17.25" customHeight="1">
      <c r="A7" s="207"/>
      <c r="B7" s="205"/>
      <c r="C7" s="10" t="s">
        <v>24</v>
      </c>
      <c r="D7" s="141"/>
      <c r="E7" s="11" t="s">
        <v>23</v>
      </c>
      <c r="F7" s="12">
        <v>2.71</v>
      </c>
      <c r="G7" s="118" t="str">
        <f t="shared" ref="G7:G15" si="0">IF(D7="","",D7*F7)</f>
        <v/>
      </c>
      <c r="H7" s="111">
        <v>1.00878</v>
      </c>
      <c r="I7" s="70">
        <f t="shared" ref="I7:I17" si="1">D7*H7/1000</f>
        <v>0</v>
      </c>
    </row>
    <row r="8" spans="1:9" ht="17.25" customHeight="1">
      <c r="A8" s="119"/>
      <c r="B8" s="205"/>
      <c r="C8" s="10" t="s">
        <v>25</v>
      </c>
      <c r="D8" s="141"/>
      <c r="E8" s="11" t="s">
        <v>23</v>
      </c>
      <c r="F8" s="12">
        <v>3</v>
      </c>
      <c r="G8" s="118" t="str">
        <f t="shared" si="0"/>
        <v/>
      </c>
      <c r="H8" s="111">
        <v>1.0810200000000001</v>
      </c>
      <c r="I8" s="70">
        <f t="shared" si="1"/>
        <v>0</v>
      </c>
    </row>
    <row r="9" spans="1:9" ht="17.25" customHeight="1">
      <c r="A9" s="208" t="s">
        <v>48</v>
      </c>
      <c r="B9" s="205"/>
      <c r="C9" s="10" t="s">
        <v>26</v>
      </c>
      <c r="D9" s="141"/>
      <c r="E9" s="11" t="s">
        <v>23</v>
      </c>
      <c r="F9" s="12">
        <v>3</v>
      </c>
      <c r="G9" s="118" t="str">
        <f t="shared" si="0"/>
        <v/>
      </c>
      <c r="H9" s="111">
        <v>1.0810200000000001</v>
      </c>
      <c r="I9" s="70">
        <f t="shared" si="1"/>
        <v>0</v>
      </c>
    </row>
    <row r="10" spans="1:9" ht="17.25" customHeight="1">
      <c r="A10" s="208"/>
      <c r="B10" s="205"/>
      <c r="C10" s="10" t="s">
        <v>27</v>
      </c>
      <c r="D10" s="141"/>
      <c r="E10" s="11" t="s">
        <v>36</v>
      </c>
      <c r="F10" s="12">
        <v>2.25</v>
      </c>
      <c r="G10" s="118" t="str">
        <f t="shared" si="0"/>
        <v/>
      </c>
      <c r="H10" s="111">
        <v>1.161</v>
      </c>
      <c r="I10" s="70">
        <f t="shared" si="1"/>
        <v>0</v>
      </c>
    </row>
    <row r="11" spans="1:9" ht="17.25" customHeight="1">
      <c r="A11" s="208"/>
      <c r="B11" s="205"/>
      <c r="C11" s="10" t="s">
        <v>28</v>
      </c>
      <c r="D11" s="141"/>
      <c r="E11" s="11" t="s">
        <v>29</v>
      </c>
      <c r="F11" s="12">
        <v>3</v>
      </c>
      <c r="G11" s="118" t="str">
        <f t="shared" si="0"/>
        <v/>
      </c>
      <c r="H11" s="111">
        <v>1.31064</v>
      </c>
      <c r="I11" s="70">
        <f t="shared" si="1"/>
        <v>0</v>
      </c>
    </row>
    <row r="12" spans="1:9" ht="17.25" customHeight="1">
      <c r="A12" s="208"/>
      <c r="B12" s="205"/>
      <c r="C12" s="10" t="s">
        <v>30</v>
      </c>
      <c r="D12" s="141"/>
      <c r="E12" s="11" t="s">
        <v>29</v>
      </c>
      <c r="F12" s="12">
        <v>2.7</v>
      </c>
      <c r="G12" s="118" t="str">
        <f t="shared" si="0"/>
        <v/>
      </c>
      <c r="H12" s="111">
        <v>1.4086799999999999</v>
      </c>
      <c r="I12" s="70">
        <f t="shared" si="1"/>
        <v>0</v>
      </c>
    </row>
    <row r="13" spans="1:9" ht="17.25" customHeight="1">
      <c r="A13" s="208"/>
      <c r="B13" s="205"/>
      <c r="C13" s="10" t="s">
        <v>31</v>
      </c>
      <c r="D13" s="141"/>
      <c r="E13" s="11" t="s">
        <v>23</v>
      </c>
      <c r="F13" s="12">
        <v>2.3199999999999998</v>
      </c>
      <c r="G13" s="118" t="str">
        <f>IF(D13="","",D13*F13)</f>
        <v/>
      </c>
      <c r="H13" s="112">
        <v>0.89268000000000003</v>
      </c>
      <c r="I13" s="70">
        <f t="shared" si="1"/>
        <v>0</v>
      </c>
    </row>
    <row r="14" spans="1:9" ht="17.25" customHeight="1">
      <c r="A14" s="208"/>
      <c r="B14" s="205"/>
      <c r="C14" s="10" t="s">
        <v>32</v>
      </c>
      <c r="D14" s="141"/>
      <c r="E14" s="11" t="s">
        <v>33</v>
      </c>
      <c r="F14" s="12">
        <v>2.59</v>
      </c>
      <c r="G14" s="118" t="str">
        <f t="shared" si="0"/>
        <v/>
      </c>
      <c r="H14" s="112">
        <v>0.97265999999999997</v>
      </c>
      <c r="I14" s="70">
        <f t="shared" si="1"/>
        <v>0</v>
      </c>
    </row>
    <row r="15" spans="1:9" ht="17.25" customHeight="1">
      <c r="A15" s="208"/>
      <c r="B15" s="205"/>
      <c r="C15" s="146"/>
      <c r="D15" s="142"/>
      <c r="E15" s="147" t="str">
        <f>IFERROR(VLOOKUP(C15,$B$53:$G$68,2,FALSE),"")</f>
        <v/>
      </c>
      <c r="F15" s="148" t="str">
        <f>IFERROR(VLOOKUP(C15,$B$53:$G$68,5,FALSE),"")</f>
        <v/>
      </c>
      <c r="G15" s="149" t="str">
        <f t="shared" si="0"/>
        <v/>
      </c>
      <c r="H15" s="151" t="str">
        <f>IFERROR(VLOOKUP(C15,$B$53:$G$68,6,FALSE),"0")</f>
        <v>0</v>
      </c>
      <c r="I15" s="70">
        <f t="shared" si="1"/>
        <v>0</v>
      </c>
    </row>
    <row r="16" spans="1:9" ht="17.25" customHeight="1">
      <c r="A16" s="208"/>
      <c r="B16" s="206"/>
      <c r="C16" s="146"/>
      <c r="D16" s="142"/>
      <c r="E16" s="147" t="str">
        <f>IFERROR(VLOOKUP(C16,$B$53:$G$68,2,FALSE),"")</f>
        <v/>
      </c>
      <c r="F16" s="148" t="str">
        <f>IFERROR(VLOOKUP(C16,$B$53:$G$68,5,FALSE),"")</f>
        <v/>
      </c>
      <c r="G16" s="149" t="str">
        <f t="shared" ref="G16" si="2">IF(D16="","",D16*F16)</f>
        <v/>
      </c>
      <c r="H16" s="151" t="str">
        <f>IFERROR(VLOOKUP(C16,$B$53:$G$68,6,FALSE),"0")</f>
        <v>0</v>
      </c>
      <c r="I16" s="70">
        <f t="shared" si="1"/>
        <v>0</v>
      </c>
    </row>
    <row r="17" spans="1:13" ht="33.75" customHeight="1">
      <c r="A17" s="208"/>
      <c r="B17" s="144" t="s">
        <v>173</v>
      </c>
      <c r="C17" s="145" t="s">
        <v>171</v>
      </c>
      <c r="D17" s="141"/>
      <c r="E17" s="11" t="s">
        <v>34</v>
      </c>
      <c r="F17" s="32">
        <v>0.35799999999999998</v>
      </c>
      <c r="G17" s="118" t="str">
        <f>IF(D17="","",D17*F17)</f>
        <v/>
      </c>
      <c r="H17" s="112">
        <v>0.25723000000000001</v>
      </c>
      <c r="I17" s="70">
        <f t="shared" si="1"/>
        <v>0</v>
      </c>
    </row>
    <row r="18" spans="1:13" ht="37.5" customHeight="1" thickBot="1">
      <c r="A18" s="208"/>
      <c r="B18" s="13" t="s">
        <v>174</v>
      </c>
      <c r="C18" s="140" t="s">
        <v>170</v>
      </c>
      <c r="D18" s="141"/>
      <c r="E18" s="11" t="str">
        <f>VLOOKUP(C18,$B$69:$G$70,2,FALSE)</f>
        <v>MJ</v>
      </c>
      <c r="F18" s="132">
        <f>VLOOKUP(C18,$B$69:$G$70,5,FALSE)</f>
        <v>5.7000000000000002E-2</v>
      </c>
      <c r="G18" s="118" t="str">
        <f t="shared" ref="G18" si="3">IF(D18="","",D18*F18)</f>
        <v/>
      </c>
      <c r="H18" s="133">
        <f>VLOOKUP(C18,$B$69:$G$70,6,FALSE)</f>
        <v>3.5090000000000003E-2</v>
      </c>
      <c r="I18" s="71">
        <f>D18*H18/1000</f>
        <v>0</v>
      </c>
      <c r="J18" s="61"/>
      <c r="K18" s="61"/>
      <c r="L18" s="61"/>
      <c r="M18" s="61"/>
    </row>
    <row r="19" spans="1:13" ht="37.5" customHeight="1" thickBot="1">
      <c r="A19" s="209"/>
      <c r="B19" s="14" t="s">
        <v>35</v>
      </c>
      <c r="C19" s="15"/>
      <c r="D19" s="143"/>
      <c r="E19" s="15"/>
      <c r="F19" s="24"/>
      <c r="G19" s="120" t="str">
        <f>IF(SUM(G6:G18),SUM(G6:G18),"")</f>
        <v/>
      </c>
      <c r="H19" s="113" t="s">
        <v>114</v>
      </c>
      <c r="I19" s="72">
        <f>SUM(I6:I18)</f>
        <v>0</v>
      </c>
      <c r="J19" s="62" t="str">
        <f>IF(I19&gt;1500,"エネルギー使用量1,500kLを超過している可能性があります。判定シートで正確な原油換算量を確認して下さい。","")</f>
        <v/>
      </c>
    </row>
    <row r="20" spans="1:13" ht="17.25" customHeight="1">
      <c r="A20" s="210"/>
      <c r="B20" s="204" t="s">
        <v>21</v>
      </c>
      <c r="C20" s="10" t="s">
        <v>22</v>
      </c>
      <c r="D20" s="141"/>
      <c r="E20" s="11" t="s">
        <v>23</v>
      </c>
      <c r="F20" s="12">
        <v>2.4900000000000002</v>
      </c>
      <c r="G20" s="121" t="str">
        <f>IF(D20="","",D20*F20)</f>
        <v/>
      </c>
      <c r="H20" s="110">
        <v>0.94699999999999995</v>
      </c>
      <c r="I20" s="70">
        <f>D20*H20/1000</f>
        <v>0</v>
      </c>
    </row>
    <row r="21" spans="1:13" ht="17.25" customHeight="1">
      <c r="A21" s="207"/>
      <c r="B21" s="205"/>
      <c r="C21" s="10" t="s">
        <v>24</v>
      </c>
      <c r="D21" s="141"/>
      <c r="E21" s="11" t="s">
        <v>23</v>
      </c>
      <c r="F21" s="12">
        <v>2.71</v>
      </c>
      <c r="G21" s="118" t="str">
        <f t="shared" ref="G21:G26" si="4">IF(D21="","",D21*F21)</f>
        <v/>
      </c>
      <c r="H21" s="111">
        <v>1.00878</v>
      </c>
      <c r="I21" s="70">
        <f t="shared" ref="I21:I32" si="5">D21*H21/1000</f>
        <v>0</v>
      </c>
    </row>
    <row r="22" spans="1:13" ht="17.25" customHeight="1">
      <c r="A22" s="122">
        <v>2020</v>
      </c>
      <c r="B22" s="205"/>
      <c r="C22" s="10" t="s">
        <v>25</v>
      </c>
      <c r="D22" s="141"/>
      <c r="E22" s="11" t="s">
        <v>23</v>
      </c>
      <c r="F22" s="12">
        <v>3</v>
      </c>
      <c r="G22" s="118" t="str">
        <f t="shared" si="4"/>
        <v/>
      </c>
      <c r="H22" s="111">
        <v>1.0810200000000001</v>
      </c>
      <c r="I22" s="70">
        <f t="shared" si="5"/>
        <v>0</v>
      </c>
    </row>
    <row r="23" spans="1:13" ht="17.25" customHeight="1">
      <c r="A23" s="208" t="s">
        <v>49</v>
      </c>
      <c r="B23" s="205"/>
      <c r="C23" s="10" t="s">
        <v>26</v>
      </c>
      <c r="D23" s="141"/>
      <c r="E23" s="11" t="s">
        <v>23</v>
      </c>
      <c r="F23" s="12">
        <v>3</v>
      </c>
      <c r="G23" s="118" t="str">
        <f t="shared" si="4"/>
        <v/>
      </c>
      <c r="H23" s="111">
        <v>1.0810200000000001</v>
      </c>
      <c r="I23" s="70">
        <f t="shared" si="5"/>
        <v>0</v>
      </c>
    </row>
    <row r="24" spans="1:13" ht="17.25" customHeight="1">
      <c r="A24" s="208"/>
      <c r="B24" s="205"/>
      <c r="C24" s="10" t="s">
        <v>27</v>
      </c>
      <c r="D24" s="141"/>
      <c r="E24" s="11" t="s">
        <v>36</v>
      </c>
      <c r="F24" s="12">
        <v>2.25</v>
      </c>
      <c r="G24" s="118" t="str">
        <f t="shared" si="4"/>
        <v/>
      </c>
      <c r="H24" s="111">
        <v>1.161</v>
      </c>
      <c r="I24" s="70">
        <f t="shared" si="5"/>
        <v>0</v>
      </c>
    </row>
    <row r="25" spans="1:13" ht="17.25" customHeight="1">
      <c r="A25" s="208"/>
      <c r="B25" s="205"/>
      <c r="C25" s="10" t="s">
        <v>28</v>
      </c>
      <c r="D25" s="141"/>
      <c r="E25" s="11" t="s">
        <v>29</v>
      </c>
      <c r="F25" s="12">
        <v>3</v>
      </c>
      <c r="G25" s="118" t="str">
        <f t="shared" si="4"/>
        <v/>
      </c>
      <c r="H25" s="111">
        <v>1.31064</v>
      </c>
      <c r="I25" s="70">
        <f t="shared" si="5"/>
        <v>0</v>
      </c>
    </row>
    <row r="26" spans="1:13" ht="17.25" customHeight="1">
      <c r="A26" s="208"/>
      <c r="B26" s="205"/>
      <c r="C26" s="10" t="s">
        <v>30</v>
      </c>
      <c r="D26" s="141"/>
      <c r="E26" s="11" t="s">
        <v>29</v>
      </c>
      <c r="F26" s="12">
        <v>2.7</v>
      </c>
      <c r="G26" s="118" t="str">
        <f t="shared" si="4"/>
        <v/>
      </c>
      <c r="H26" s="111">
        <v>1.4086799999999999</v>
      </c>
      <c r="I26" s="70">
        <f t="shared" si="5"/>
        <v>0</v>
      </c>
    </row>
    <row r="27" spans="1:13" ht="17.25" customHeight="1">
      <c r="A27" s="208"/>
      <c r="B27" s="205"/>
      <c r="C27" s="10" t="s">
        <v>31</v>
      </c>
      <c r="D27" s="141"/>
      <c r="E27" s="11" t="s">
        <v>23</v>
      </c>
      <c r="F27" s="12">
        <v>2.3199999999999998</v>
      </c>
      <c r="G27" s="118" t="str">
        <f>IF(D27="","",D27*F27)</f>
        <v/>
      </c>
      <c r="H27" s="112">
        <v>0.89268000000000003</v>
      </c>
      <c r="I27" s="70">
        <f t="shared" si="5"/>
        <v>0</v>
      </c>
    </row>
    <row r="28" spans="1:13" ht="17.25" customHeight="1">
      <c r="A28" s="208"/>
      <c r="B28" s="205"/>
      <c r="C28" s="10" t="s">
        <v>32</v>
      </c>
      <c r="D28" s="141"/>
      <c r="E28" s="11" t="s">
        <v>23</v>
      </c>
      <c r="F28" s="12">
        <v>2.59</v>
      </c>
      <c r="G28" s="118" t="str">
        <f t="shared" ref="G28:G30" si="6">IF(D28="","",D28*F28)</f>
        <v/>
      </c>
      <c r="H28" s="112">
        <v>0.97265999999999997</v>
      </c>
      <c r="I28" s="70">
        <f t="shared" si="5"/>
        <v>0</v>
      </c>
    </row>
    <row r="29" spans="1:13" ht="17.25" customHeight="1">
      <c r="A29" s="208"/>
      <c r="B29" s="205"/>
      <c r="C29" s="146"/>
      <c r="D29" s="142"/>
      <c r="E29" s="147" t="str">
        <f>IFERROR(VLOOKUP(C29,$B$54:$G$69,2,FALSE),"")</f>
        <v/>
      </c>
      <c r="F29" s="148" t="str">
        <f>IFERROR(VLOOKUP(C29,$B$53:$G$68,5,FALSE),"")</f>
        <v/>
      </c>
      <c r="G29" s="149" t="str">
        <f t="shared" si="6"/>
        <v/>
      </c>
      <c r="H29" s="150" t="str">
        <f>IFERROR(VLOOKUP(C29,$B$53:$G$68,6,FALSE),"0")</f>
        <v>0</v>
      </c>
      <c r="I29" s="70">
        <f t="shared" si="5"/>
        <v>0</v>
      </c>
    </row>
    <row r="30" spans="1:13" ht="17.25" customHeight="1">
      <c r="A30" s="208"/>
      <c r="B30" s="206"/>
      <c r="C30" s="146"/>
      <c r="D30" s="142"/>
      <c r="E30" s="147" t="str">
        <f>IFERROR(VLOOKUP(C30,$B$54:$G$69,2,FALSE),"")</f>
        <v/>
      </c>
      <c r="F30" s="148" t="str">
        <f>IFERROR(VLOOKUP(C30,$B$53:$G$68,5,FALSE),"")</f>
        <v/>
      </c>
      <c r="G30" s="149" t="str">
        <f t="shared" si="6"/>
        <v/>
      </c>
      <c r="H30" s="150" t="str">
        <f>IFERROR(VLOOKUP(C30,$B$53:$G$68,6,FALSE),"0")</f>
        <v>0</v>
      </c>
      <c r="I30" s="70">
        <f t="shared" si="5"/>
        <v>0</v>
      </c>
    </row>
    <row r="31" spans="1:13" ht="33.75" customHeight="1">
      <c r="A31" s="208"/>
      <c r="B31" s="144" t="s">
        <v>173</v>
      </c>
      <c r="C31" s="145" t="s">
        <v>171</v>
      </c>
      <c r="D31" s="141"/>
      <c r="E31" s="11" t="s">
        <v>34</v>
      </c>
      <c r="F31" s="32">
        <v>0.35799999999999998</v>
      </c>
      <c r="G31" s="118" t="str">
        <f>IF(D31="","",D31*F31)</f>
        <v/>
      </c>
      <c r="H31" s="112">
        <v>0.25723000000000001</v>
      </c>
      <c r="I31" s="70">
        <f t="shared" si="5"/>
        <v>0</v>
      </c>
    </row>
    <row r="32" spans="1:13" ht="33.75" customHeight="1" thickBot="1">
      <c r="A32" s="208"/>
      <c r="B32" s="13" t="s">
        <v>174</v>
      </c>
      <c r="C32" s="140" t="s">
        <v>170</v>
      </c>
      <c r="D32" s="141"/>
      <c r="E32" s="11" t="str">
        <f>VLOOKUP(C32,$B$69:$G$70,2,FALSE)</f>
        <v>MJ</v>
      </c>
      <c r="F32" s="132">
        <f>VLOOKUP(C32,$B$69:$G$70,5,FALSE)</f>
        <v>5.7000000000000002E-2</v>
      </c>
      <c r="G32" s="118" t="str">
        <f t="shared" ref="G32" si="7">IF(D32="","",D32*F32)</f>
        <v/>
      </c>
      <c r="H32" s="133">
        <f>VLOOKUP(C32,$B$69:$G$70,6,FALSE)</f>
        <v>3.5090000000000003E-2</v>
      </c>
      <c r="I32" s="70">
        <f t="shared" si="5"/>
        <v>0</v>
      </c>
    </row>
    <row r="33" spans="1:10" ht="37.5" customHeight="1" thickBot="1">
      <c r="A33" s="211"/>
      <c r="B33" s="123" t="s">
        <v>35</v>
      </c>
      <c r="C33" s="124"/>
      <c r="D33" s="124"/>
      <c r="E33" s="124"/>
      <c r="F33" s="125"/>
      <c r="G33" s="120" t="str">
        <f>IF(SUM(G20:G32),SUM(G20:G32),"")</f>
        <v/>
      </c>
      <c r="H33" s="114" t="s">
        <v>114</v>
      </c>
      <c r="I33" s="69">
        <f>SUM(I20:I32)</f>
        <v>0</v>
      </c>
      <c r="J33" s="62" t="str">
        <f>IF(I33&gt;1500,"エネルギー使用量1,500kLを超過している可能性があります。判定シートで正確な原油換算量を確認して下さい。","")</f>
        <v/>
      </c>
    </row>
    <row r="34" spans="1:10" ht="26.25" customHeight="1">
      <c r="B34" s="202" t="s">
        <v>146</v>
      </c>
      <c r="C34" s="203"/>
      <c r="D34" s="203"/>
      <c r="E34" s="203"/>
      <c r="F34" s="203"/>
      <c r="G34" s="203"/>
    </row>
    <row r="35" spans="1:10" ht="12.75" customHeight="1">
      <c r="B35" s="138" t="s">
        <v>175</v>
      </c>
      <c r="C35" s="137"/>
      <c r="D35" s="137"/>
      <c r="E35" s="137"/>
      <c r="F35" s="137"/>
      <c r="G35" s="137"/>
    </row>
    <row r="36" spans="1:10" ht="16.5" customHeight="1">
      <c r="B36" s="202" t="s">
        <v>172</v>
      </c>
      <c r="C36" s="203"/>
      <c r="D36" s="203"/>
      <c r="E36" s="203"/>
      <c r="F36" s="203"/>
      <c r="G36" s="203"/>
    </row>
    <row r="37" spans="1:10">
      <c r="B37" s="16"/>
      <c r="C37" s="16"/>
      <c r="D37" s="16"/>
      <c r="E37" s="16"/>
      <c r="F37" s="16"/>
      <c r="G37" s="16"/>
    </row>
    <row r="38" spans="1:10">
      <c r="B38" s="16"/>
      <c r="C38" s="16"/>
      <c r="D38" s="16"/>
      <c r="E38" s="16"/>
      <c r="F38" s="16"/>
      <c r="G38" s="16"/>
    </row>
    <row r="39" spans="1:10">
      <c r="B39" s="16"/>
      <c r="C39" s="16"/>
      <c r="D39" s="16"/>
      <c r="E39" s="16"/>
      <c r="F39" s="16"/>
      <c r="G39" s="16"/>
    </row>
    <row r="40" spans="1:10">
      <c r="B40" s="16"/>
      <c r="C40" s="16"/>
      <c r="D40" s="16"/>
      <c r="E40" s="16"/>
      <c r="F40" s="16"/>
      <c r="G40" s="16"/>
    </row>
    <row r="41" spans="1:10">
      <c r="B41" s="16"/>
      <c r="C41" s="16"/>
      <c r="D41" s="16"/>
      <c r="E41" s="16"/>
      <c r="F41" s="16"/>
      <c r="G41" s="16"/>
    </row>
    <row r="42" spans="1:10">
      <c r="B42" s="16"/>
      <c r="C42" s="16"/>
      <c r="D42" s="16"/>
      <c r="E42" s="16"/>
      <c r="F42" s="16"/>
      <c r="G42" s="16"/>
    </row>
    <row r="43" spans="1:10">
      <c r="B43" s="16"/>
      <c r="C43" s="16"/>
      <c r="D43" s="16"/>
      <c r="E43" s="16"/>
      <c r="F43" s="16"/>
      <c r="G43" s="16"/>
    </row>
    <row r="44" spans="1:10">
      <c r="B44" s="16"/>
      <c r="C44" s="16"/>
      <c r="D44" s="16"/>
      <c r="E44" s="16"/>
      <c r="F44" s="16"/>
      <c r="G44" s="16"/>
    </row>
    <row r="45" spans="1:10">
      <c r="B45" s="16"/>
      <c r="C45" s="16"/>
      <c r="D45" s="16"/>
      <c r="E45" s="16"/>
      <c r="F45" s="16"/>
      <c r="G45" s="16"/>
    </row>
    <row r="46" spans="1:10">
      <c r="B46" s="16"/>
      <c r="C46" s="16"/>
      <c r="D46" s="16"/>
      <c r="E46" s="16"/>
      <c r="F46" s="16"/>
      <c r="G46" s="16"/>
    </row>
    <row r="47" spans="1:10">
      <c r="B47" s="16"/>
      <c r="C47" s="16"/>
      <c r="D47" s="16"/>
      <c r="E47" s="16"/>
      <c r="F47" s="16"/>
      <c r="G47" s="16"/>
    </row>
    <row r="48" spans="1:10">
      <c r="B48" s="16"/>
      <c r="C48" s="16"/>
      <c r="D48" s="16"/>
      <c r="E48" s="16"/>
      <c r="F48" s="16"/>
      <c r="G48" s="16"/>
    </row>
    <row r="49" spans="2:7">
      <c r="B49" s="16"/>
      <c r="C49" s="16"/>
      <c r="D49" s="16"/>
      <c r="E49" s="16"/>
      <c r="F49" s="16"/>
      <c r="G49" s="16"/>
    </row>
    <row r="50" spans="2:7">
      <c r="B50" s="16"/>
      <c r="C50" s="16"/>
      <c r="D50" s="16"/>
      <c r="E50" s="16"/>
      <c r="F50" s="16"/>
      <c r="G50" s="16"/>
    </row>
    <row r="51" spans="2:7">
      <c r="B51" s="16"/>
      <c r="C51" s="16"/>
      <c r="D51" s="16"/>
      <c r="E51" s="16"/>
      <c r="F51" s="16"/>
      <c r="G51" s="16"/>
    </row>
    <row r="52" spans="2:7">
      <c r="B52" s="16"/>
      <c r="C52" s="16"/>
      <c r="D52" s="16"/>
      <c r="E52" s="16"/>
      <c r="F52" s="16"/>
      <c r="G52" s="16"/>
    </row>
    <row r="53" spans="2:7">
      <c r="B53" s="23" t="s">
        <v>115</v>
      </c>
      <c r="C53" s="23" t="s">
        <v>116</v>
      </c>
      <c r="D53" s="23" t="s">
        <v>117</v>
      </c>
      <c r="E53" s="23" t="s">
        <v>155</v>
      </c>
      <c r="F53" s="23" t="s">
        <v>118</v>
      </c>
      <c r="G53" s="23" t="s">
        <v>37</v>
      </c>
    </row>
    <row r="54" spans="2:7" ht="28.5">
      <c r="B54" s="73" t="s">
        <v>119</v>
      </c>
      <c r="C54" s="74" t="s">
        <v>120</v>
      </c>
      <c r="D54" s="75">
        <v>38.200000000000003</v>
      </c>
      <c r="E54" s="76">
        <v>6.8566666666666679E-2</v>
      </c>
      <c r="F54" s="135">
        <f t="shared" ref="F54:F68" si="8">D54*E54</f>
        <v>2.6192466666666672</v>
      </c>
      <c r="G54" s="129">
        <v>0.98555999999999999</v>
      </c>
    </row>
    <row r="55" spans="2:7" ht="28.5">
      <c r="B55" s="77" t="s">
        <v>121</v>
      </c>
      <c r="C55" s="78" t="s">
        <v>122</v>
      </c>
      <c r="D55" s="79">
        <v>35.299999999999997</v>
      </c>
      <c r="E55" s="80">
        <v>6.7466666666666661E-2</v>
      </c>
      <c r="F55" s="136">
        <f t="shared" si="8"/>
        <v>2.3815733333333329</v>
      </c>
      <c r="G55" s="130">
        <v>0.91073999999999999</v>
      </c>
    </row>
    <row r="56" spans="2:7" ht="14.25">
      <c r="B56" s="77" t="s">
        <v>123</v>
      </c>
      <c r="C56" s="78" t="s">
        <v>122</v>
      </c>
      <c r="D56" s="79">
        <v>33.6</v>
      </c>
      <c r="E56" s="81">
        <v>6.6733333333333339E-2</v>
      </c>
      <c r="F56" s="136">
        <f t="shared" si="8"/>
        <v>2.2422400000000002</v>
      </c>
      <c r="G56" s="130">
        <v>0.86687999999999998</v>
      </c>
    </row>
    <row r="57" spans="2:7" ht="14.25">
      <c r="B57" s="82" t="s">
        <v>124</v>
      </c>
      <c r="C57" s="83" t="s">
        <v>125</v>
      </c>
      <c r="D57" s="84">
        <v>40.9</v>
      </c>
      <c r="E57" s="81">
        <v>7.6266666666666663E-2</v>
      </c>
      <c r="F57" s="136">
        <f t="shared" si="8"/>
        <v>3.1193066666666662</v>
      </c>
      <c r="G57" s="130">
        <v>1.05522</v>
      </c>
    </row>
    <row r="58" spans="2:7" ht="14.25">
      <c r="B58" s="82" t="s">
        <v>126</v>
      </c>
      <c r="C58" s="83" t="s">
        <v>125</v>
      </c>
      <c r="D58" s="84">
        <v>29.9</v>
      </c>
      <c r="E58" s="81">
        <v>9.3133333333333332E-2</v>
      </c>
      <c r="F58" s="136">
        <f t="shared" si="8"/>
        <v>2.7846866666666665</v>
      </c>
      <c r="G58" s="130">
        <v>0.77141999999999999</v>
      </c>
    </row>
    <row r="59" spans="2:7" ht="16.5">
      <c r="B59" s="82" t="s">
        <v>127</v>
      </c>
      <c r="C59" s="83" t="s">
        <v>137</v>
      </c>
      <c r="D59" s="84">
        <v>44.9</v>
      </c>
      <c r="E59" s="81">
        <v>5.2066666666666671E-2</v>
      </c>
      <c r="F59" s="136">
        <f t="shared" si="8"/>
        <v>2.3377933333333334</v>
      </c>
      <c r="G59" s="130">
        <v>1.15842</v>
      </c>
    </row>
    <row r="60" spans="2:7" ht="16.5">
      <c r="B60" s="82" t="s">
        <v>128</v>
      </c>
      <c r="C60" s="83" t="s">
        <v>137</v>
      </c>
      <c r="D60" s="84">
        <v>43.5</v>
      </c>
      <c r="E60" s="81">
        <v>5.096666666666666E-2</v>
      </c>
      <c r="F60" s="136">
        <f t="shared" si="8"/>
        <v>2.2170499999999995</v>
      </c>
      <c r="G60" s="130">
        <v>1.1223000000000001</v>
      </c>
    </row>
    <row r="61" spans="2:7" ht="14.25">
      <c r="B61" s="82" t="s">
        <v>129</v>
      </c>
      <c r="C61" s="83" t="s">
        <v>125</v>
      </c>
      <c r="D61" s="84">
        <v>29</v>
      </c>
      <c r="E61" s="81">
        <v>8.9833333333333334E-2</v>
      </c>
      <c r="F61" s="136">
        <f t="shared" si="8"/>
        <v>2.6051666666666669</v>
      </c>
      <c r="G61" s="130">
        <v>0.74819999999999998</v>
      </c>
    </row>
    <row r="62" spans="2:7" ht="14.25">
      <c r="B62" s="82" t="s">
        <v>130</v>
      </c>
      <c r="C62" s="83" t="s">
        <v>125</v>
      </c>
      <c r="D62" s="84">
        <v>25.7</v>
      </c>
      <c r="E62" s="81">
        <v>9.056666666666667E-2</v>
      </c>
      <c r="F62" s="136">
        <f t="shared" si="8"/>
        <v>2.3275633333333334</v>
      </c>
      <c r="G62" s="130">
        <v>0.66305999999999998</v>
      </c>
    </row>
    <row r="63" spans="2:7" ht="14.25">
      <c r="B63" s="82" t="s">
        <v>131</v>
      </c>
      <c r="C63" s="83" t="s">
        <v>125</v>
      </c>
      <c r="D63" s="84">
        <v>26.9</v>
      </c>
      <c r="E63" s="81">
        <v>9.3499999999999986E-2</v>
      </c>
      <c r="F63" s="136">
        <f t="shared" si="8"/>
        <v>2.5151499999999993</v>
      </c>
      <c r="G63" s="130">
        <v>0.69401999999999997</v>
      </c>
    </row>
    <row r="64" spans="2:7" ht="14.25">
      <c r="B64" s="82" t="s">
        <v>132</v>
      </c>
      <c r="C64" s="83" t="s">
        <v>125</v>
      </c>
      <c r="D64" s="84">
        <v>29.4</v>
      </c>
      <c r="E64" s="81">
        <v>0.10779999999999999</v>
      </c>
      <c r="F64" s="136">
        <f t="shared" si="8"/>
        <v>3.1693199999999995</v>
      </c>
      <c r="G64" s="130">
        <v>0.75851999999999997</v>
      </c>
    </row>
    <row r="65" spans="2:7" ht="14.25">
      <c r="B65" s="82" t="s">
        <v>133</v>
      </c>
      <c r="C65" s="83" t="s">
        <v>125</v>
      </c>
      <c r="D65" s="84">
        <v>37.299999999999997</v>
      </c>
      <c r="E65" s="80">
        <v>7.6633333333333331E-2</v>
      </c>
      <c r="F65" s="136">
        <f t="shared" si="8"/>
        <v>2.8584233333333331</v>
      </c>
      <c r="G65" s="130">
        <v>0.96233999999999997</v>
      </c>
    </row>
    <row r="66" spans="2:7" ht="16.5">
      <c r="B66" s="82" t="s">
        <v>134</v>
      </c>
      <c r="C66" s="83" t="s">
        <v>137</v>
      </c>
      <c r="D66" s="84">
        <v>21.1</v>
      </c>
      <c r="E66" s="81">
        <v>4.0333333333333332E-2</v>
      </c>
      <c r="F66" s="136">
        <f t="shared" si="8"/>
        <v>0.85103333333333342</v>
      </c>
      <c r="G66" s="130">
        <v>0.54437999999999998</v>
      </c>
    </row>
    <row r="67" spans="2:7" ht="16.5">
      <c r="B67" s="82" t="s">
        <v>135</v>
      </c>
      <c r="C67" s="83" t="s">
        <v>137</v>
      </c>
      <c r="D67" s="84">
        <v>3.41</v>
      </c>
      <c r="E67" s="81">
        <v>9.6433333333333329E-2</v>
      </c>
      <c r="F67" s="136">
        <f t="shared" si="8"/>
        <v>0.32883766666666664</v>
      </c>
      <c r="G67" s="130">
        <v>8.7980000000000003E-2</v>
      </c>
    </row>
    <row r="68" spans="2:7" ht="16.5">
      <c r="B68" s="82" t="s">
        <v>136</v>
      </c>
      <c r="C68" s="83" t="s">
        <v>137</v>
      </c>
      <c r="D68" s="84">
        <v>8.41</v>
      </c>
      <c r="E68" s="81">
        <v>0.14079999999999998</v>
      </c>
      <c r="F68" s="136">
        <f t="shared" si="8"/>
        <v>1.1841279999999998</v>
      </c>
      <c r="G68" s="130">
        <v>0.21698000000000001</v>
      </c>
    </row>
    <row r="69" spans="2:7" ht="14.25">
      <c r="B69" s="128" t="s">
        <v>153</v>
      </c>
      <c r="C69" s="83" t="s">
        <v>154</v>
      </c>
      <c r="D69" s="23"/>
      <c r="E69" s="23"/>
      <c r="F69" s="134">
        <v>0.06</v>
      </c>
      <c r="G69" s="131">
        <v>2.632E-2</v>
      </c>
    </row>
    <row r="70" spans="2:7" ht="14.25">
      <c r="B70" s="128" t="s">
        <v>170</v>
      </c>
      <c r="C70" s="83" t="s">
        <v>154</v>
      </c>
      <c r="D70" s="23"/>
      <c r="E70" s="23"/>
      <c r="F70" s="134">
        <v>5.7000000000000002E-2</v>
      </c>
      <c r="G70" s="131">
        <v>3.5090000000000003E-2</v>
      </c>
    </row>
  </sheetData>
  <sheetProtection password="E4BE" sheet="1" objects="1" scenarios="1"/>
  <mergeCells count="8">
    <mergeCell ref="B36:G36"/>
    <mergeCell ref="B34:G34"/>
    <mergeCell ref="B6:B16"/>
    <mergeCell ref="A6:A7"/>
    <mergeCell ref="A9:A19"/>
    <mergeCell ref="A20:A21"/>
    <mergeCell ref="B20:B30"/>
    <mergeCell ref="A23:A33"/>
  </mergeCells>
  <phoneticPr fontId="2"/>
  <dataValidations count="3">
    <dataValidation type="list" allowBlank="1" showInputMessage="1" sqref="C29:C30">
      <formula1>$B$54:$B$68</formula1>
    </dataValidation>
    <dataValidation type="list" allowBlank="1" showInputMessage="1" showErrorMessage="1" sqref="C32 C18">
      <formula1>$B$69:$B$70</formula1>
    </dataValidation>
    <dataValidation type="list" allowBlank="1" showInputMessage="1" sqref="C15:C16">
      <formula1>$B$54:$B$68</formula1>
    </dataValidation>
  </dataValidations>
  <printOptions horizontalCentered="1" verticalCentered="1"/>
  <pageMargins left="0.51181102362204722" right="0.51181102362204722" top="0.55118110236220474" bottom="0.55118110236220474" header="0.31496062992125984" footer="0.31496062992125984"/>
  <pageSetup paperSize="9" scale="87" orientation="portrait" r:id="rId1"/>
  <rowBreaks count="1" manualBreakCount="1">
    <brk id="51" max="6"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view="pageBreakPreview" zoomScaleNormal="100" zoomScaleSheetLayoutView="100" workbookViewId="0">
      <selection activeCell="D34" sqref="D34"/>
    </sheetView>
  </sheetViews>
  <sheetFormatPr defaultRowHeight="15" customHeight="1"/>
  <cols>
    <col min="1" max="1" width="12.25" style="34" customWidth="1"/>
    <col min="2" max="2" width="14.875" style="34" customWidth="1"/>
    <col min="3" max="3" width="21.625" style="34" customWidth="1"/>
    <col min="4" max="4" width="11.5" style="35" customWidth="1"/>
    <col min="5" max="5" width="8.875" style="34" customWidth="1"/>
    <col min="6" max="7" width="6.125" style="35" customWidth="1"/>
    <col min="8" max="8" width="11.125" style="35" customWidth="1"/>
    <col min="9" max="256" width="9" style="34"/>
    <col min="257" max="257" width="12.25" style="34" customWidth="1"/>
    <col min="258" max="258" width="14.875" style="34" customWidth="1"/>
    <col min="259" max="259" width="21.625" style="34" customWidth="1"/>
    <col min="260" max="260" width="11.5" style="34" customWidth="1"/>
    <col min="261" max="261" width="8.875" style="34" customWidth="1"/>
    <col min="262" max="263" width="6.125" style="34" customWidth="1"/>
    <col min="264" max="264" width="11.125" style="34" customWidth="1"/>
    <col min="265" max="512" width="9" style="34"/>
    <col min="513" max="513" width="12.25" style="34" customWidth="1"/>
    <col min="514" max="514" width="14.875" style="34" customWidth="1"/>
    <col min="515" max="515" width="21.625" style="34" customWidth="1"/>
    <col min="516" max="516" width="11.5" style="34" customWidth="1"/>
    <col min="517" max="517" width="8.875" style="34" customWidth="1"/>
    <col min="518" max="519" width="6.125" style="34" customWidth="1"/>
    <col min="520" max="520" width="11.125" style="34" customWidth="1"/>
    <col min="521" max="768" width="9" style="34"/>
    <col min="769" max="769" width="12.25" style="34" customWidth="1"/>
    <col min="770" max="770" width="14.875" style="34" customWidth="1"/>
    <col min="771" max="771" width="21.625" style="34" customWidth="1"/>
    <col min="772" max="772" width="11.5" style="34" customWidth="1"/>
    <col min="773" max="773" width="8.875" style="34" customWidth="1"/>
    <col min="774" max="775" width="6.125" style="34" customWidth="1"/>
    <col min="776" max="776" width="11.125" style="34" customWidth="1"/>
    <col min="777" max="1024" width="9" style="34"/>
    <col min="1025" max="1025" width="12.25" style="34" customWidth="1"/>
    <col min="1026" max="1026" width="14.875" style="34" customWidth="1"/>
    <col min="1027" max="1027" width="21.625" style="34" customWidth="1"/>
    <col min="1028" max="1028" width="11.5" style="34" customWidth="1"/>
    <col min="1029" max="1029" width="8.875" style="34" customWidth="1"/>
    <col min="1030" max="1031" width="6.125" style="34" customWidth="1"/>
    <col min="1032" max="1032" width="11.125" style="34" customWidth="1"/>
    <col min="1033" max="1280" width="9" style="34"/>
    <col min="1281" max="1281" width="12.25" style="34" customWidth="1"/>
    <col min="1282" max="1282" width="14.875" style="34" customWidth="1"/>
    <col min="1283" max="1283" width="21.625" style="34" customWidth="1"/>
    <col min="1284" max="1284" width="11.5" style="34" customWidth="1"/>
    <col min="1285" max="1285" width="8.875" style="34" customWidth="1"/>
    <col min="1286" max="1287" width="6.125" style="34" customWidth="1"/>
    <col min="1288" max="1288" width="11.125" style="34" customWidth="1"/>
    <col min="1289" max="1536" width="9" style="34"/>
    <col min="1537" max="1537" width="12.25" style="34" customWidth="1"/>
    <col min="1538" max="1538" width="14.875" style="34" customWidth="1"/>
    <col min="1539" max="1539" width="21.625" style="34" customWidth="1"/>
    <col min="1540" max="1540" width="11.5" style="34" customWidth="1"/>
    <col min="1541" max="1541" width="8.875" style="34" customWidth="1"/>
    <col min="1542" max="1543" width="6.125" style="34" customWidth="1"/>
    <col min="1544" max="1544" width="11.125" style="34" customWidth="1"/>
    <col min="1545" max="1792" width="9" style="34"/>
    <col min="1793" max="1793" width="12.25" style="34" customWidth="1"/>
    <col min="1794" max="1794" width="14.875" style="34" customWidth="1"/>
    <col min="1795" max="1795" width="21.625" style="34" customWidth="1"/>
    <col min="1796" max="1796" width="11.5" style="34" customWidth="1"/>
    <col min="1797" max="1797" width="8.875" style="34" customWidth="1"/>
    <col min="1798" max="1799" width="6.125" style="34" customWidth="1"/>
    <col min="1800" max="1800" width="11.125" style="34" customWidth="1"/>
    <col min="1801" max="2048" width="9" style="34"/>
    <col min="2049" max="2049" width="12.25" style="34" customWidth="1"/>
    <col min="2050" max="2050" width="14.875" style="34" customWidth="1"/>
    <col min="2051" max="2051" width="21.625" style="34" customWidth="1"/>
    <col min="2052" max="2052" width="11.5" style="34" customWidth="1"/>
    <col min="2053" max="2053" width="8.875" style="34" customWidth="1"/>
    <col min="2054" max="2055" width="6.125" style="34" customWidth="1"/>
    <col min="2056" max="2056" width="11.125" style="34" customWidth="1"/>
    <col min="2057" max="2304" width="9" style="34"/>
    <col min="2305" max="2305" width="12.25" style="34" customWidth="1"/>
    <col min="2306" max="2306" width="14.875" style="34" customWidth="1"/>
    <col min="2307" max="2307" width="21.625" style="34" customWidth="1"/>
    <col min="2308" max="2308" width="11.5" style="34" customWidth="1"/>
    <col min="2309" max="2309" width="8.875" style="34" customWidth="1"/>
    <col min="2310" max="2311" width="6.125" style="34" customWidth="1"/>
    <col min="2312" max="2312" width="11.125" style="34" customWidth="1"/>
    <col min="2313" max="2560" width="9" style="34"/>
    <col min="2561" max="2561" width="12.25" style="34" customWidth="1"/>
    <col min="2562" max="2562" width="14.875" style="34" customWidth="1"/>
    <col min="2563" max="2563" width="21.625" style="34" customWidth="1"/>
    <col min="2564" max="2564" width="11.5" style="34" customWidth="1"/>
    <col min="2565" max="2565" width="8.875" style="34" customWidth="1"/>
    <col min="2566" max="2567" width="6.125" style="34" customWidth="1"/>
    <col min="2568" max="2568" width="11.125" style="34" customWidth="1"/>
    <col min="2569" max="2816" width="9" style="34"/>
    <col min="2817" max="2817" width="12.25" style="34" customWidth="1"/>
    <col min="2818" max="2818" width="14.875" style="34" customWidth="1"/>
    <col min="2819" max="2819" width="21.625" style="34" customWidth="1"/>
    <col min="2820" max="2820" width="11.5" style="34" customWidth="1"/>
    <col min="2821" max="2821" width="8.875" style="34" customWidth="1"/>
    <col min="2822" max="2823" width="6.125" style="34" customWidth="1"/>
    <col min="2824" max="2824" width="11.125" style="34" customWidth="1"/>
    <col min="2825" max="3072" width="9" style="34"/>
    <col min="3073" max="3073" width="12.25" style="34" customWidth="1"/>
    <col min="3074" max="3074" width="14.875" style="34" customWidth="1"/>
    <col min="3075" max="3075" width="21.625" style="34" customWidth="1"/>
    <col min="3076" max="3076" width="11.5" style="34" customWidth="1"/>
    <col min="3077" max="3077" width="8.875" style="34" customWidth="1"/>
    <col min="3078" max="3079" width="6.125" style="34" customWidth="1"/>
    <col min="3080" max="3080" width="11.125" style="34" customWidth="1"/>
    <col min="3081" max="3328" width="9" style="34"/>
    <col min="3329" max="3329" width="12.25" style="34" customWidth="1"/>
    <col min="3330" max="3330" width="14.875" style="34" customWidth="1"/>
    <col min="3331" max="3331" width="21.625" style="34" customWidth="1"/>
    <col min="3332" max="3332" width="11.5" style="34" customWidth="1"/>
    <col min="3333" max="3333" width="8.875" style="34" customWidth="1"/>
    <col min="3334" max="3335" width="6.125" style="34" customWidth="1"/>
    <col min="3336" max="3336" width="11.125" style="34" customWidth="1"/>
    <col min="3337" max="3584" width="9" style="34"/>
    <col min="3585" max="3585" width="12.25" style="34" customWidth="1"/>
    <col min="3586" max="3586" width="14.875" style="34" customWidth="1"/>
    <col min="3587" max="3587" width="21.625" style="34" customWidth="1"/>
    <col min="3588" max="3588" width="11.5" style="34" customWidth="1"/>
    <col min="3589" max="3589" width="8.875" style="34" customWidth="1"/>
    <col min="3590" max="3591" width="6.125" style="34" customWidth="1"/>
    <col min="3592" max="3592" width="11.125" style="34" customWidth="1"/>
    <col min="3593" max="3840" width="9" style="34"/>
    <col min="3841" max="3841" width="12.25" style="34" customWidth="1"/>
    <col min="3842" max="3842" width="14.875" style="34" customWidth="1"/>
    <col min="3843" max="3843" width="21.625" style="34" customWidth="1"/>
    <col min="3844" max="3844" width="11.5" style="34" customWidth="1"/>
    <col min="3845" max="3845" width="8.875" style="34" customWidth="1"/>
    <col min="3846" max="3847" width="6.125" style="34" customWidth="1"/>
    <col min="3848" max="3848" width="11.125" style="34" customWidth="1"/>
    <col min="3849" max="4096" width="9" style="34"/>
    <col min="4097" max="4097" width="12.25" style="34" customWidth="1"/>
    <col min="4098" max="4098" width="14.875" style="34" customWidth="1"/>
    <col min="4099" max="4099" width="21.625" style="34" customWidth="1"/>
    <col min="4100" max="4100" width="11.5" style="34" customWidth="1"/>
    <col min="4101" max="4101" width="8.875" style="34" customWidth="1"/>
    <col min="4102" max="4103" width="6.125" style="34" customWidth="1"/>
    <col min="4104" max="4104" width="11.125" style="34" customWidth="1"/>
    <col min="4105" max="4352" width="9" style="34"/>
    <col min="4353" max="4353" width="12.25" style="34" customWidth="1"/>
    <col min="4354" max="4354" width="14.875" style="34" customWidth="1"/>
    <col min="4355" max="4355" width="21.625" style="34" customWidth="1"/>
    <col min="4356" max="4356" width="11.5" style="34" customWidth="1"/>
    <col min="4357" max="4357" width="8.875" style="34" customWidth="1"/>
    <col min="4358" max="4359" width="6.125" style="34" customWidth="1"/>
    <col min="4360" max="4360" width="11.125" style="34" customWidth="1"/>
    <col min="4361" max="4608" width="9" style="34"/>
    <col min="4609" max="4609" width="12.25" style="34" customWidth="1"/>
    <col min="4610" max="4610" width="14.875" style="34" customWidth="1"/>
    <col min="4611" max="4611" width="21.625" style="34" customWidth="1"/>
    <col min="4612" max="4612" width="11.5" style="34" customWidth="1"/>
    <col min="4613" max="4613" width="8.875" style="34" customWidth="1"/>
    <col min="4614" max="4615" width="6.125" style="34" customWidth="1"/>
    <col min="4616" max="4616" width="11.125" style="34" customWidth="1"/>
    <col min="4617" max="4864" width="9" style="34"/>
    <col min="4865" max="4865" width="12.25" style="34" customWidth="1"/>
    <col min="4866" max="4866" width="14.875" style="34" customWidth="1"/>
    <col min="4867" max="4867" width="21.625" style="34" customWidth="1"/>
    <col min="4868" max="4868" width="11.5" style="34" customWidth="1"/>
    <col min="4869" max="4869" width="8.875" style="34" customWidth="1"/>
    <col min="4870" max="4871" width="6.125" style="34" customWidth="1"/>
    <col min="4872" max="4872" width="11.125" style="34" customWidth="1"/>
    <col min="4873" max="5120" width="9" style="34"/>
    <col min="5121" max="5121" width="12.25" style="34" customWidth="1"/>
    <col min="5122" max="5122" width="14.875" style="34" customWidth="1"/>
    <col min="5123" max="5123" width="21.625" style="34" customWidth="1"/>
    <col min="5124" max="5124" width="11.5" style="34" customWidth="1"/>
    <col min="5125" max="5125" width="8.875" style="34" customWidth="1"/>
    <col min="5126" max="5127" width="6.125" style="34" customWidth="1"/>
    <col min="5128" max="5128" width="11.125" style="34" customWidth="1"/>
    <col min="5129" max="5376" width="9" style="34"/>
    <col min="5377" max="5377" width="12.25" style="34" customWidth="1"/>
    <col min="5378" max="5378" width="14.875" style="34" customWidth="1"/>
    <col min="5379" max="5379" width="21.625" style="34" customWidth="1"/>
    <col min="5380" max="5380" width="11.5" style="34" customWidth="1"/>
    <col min="5381" max="5381" width="8.875" style="34" customWidth="1"/>
    <col min="5382" max="5383" width="6.125" style="34" customWidth="1"/>
    <col min="5384" max="5384" width="11.125" style="34" customWidth="1"/>
    <col min="5385" max="5632" width="9" style="34"/>
    <col min="5633" max="5633" width="12.25" style="34" customWidth="1"/>
    <col min="5634" max="5634" width="14.875" style="34" customWidth="1"/>
    <col min="5635" max="5635" width="21.625" style="34" customWidth="1"/>
    <col min="5636" max="5636" width="11.5" style="34" customWidth="1"/>
    <col min="5637" max="5637" width="8.875" style="34" customWidth="1"/>
    <col min="5638" max="5639" width="6.125" style="34" customWidth="1"/>
    <col min="5640" max="5640" width="11.125" style="34" customWidth="1"/>
    <col min="5641" max="5888" width="9" style="34"/>
    <col min="5889" max="5889" width="12.25" style="34" customWidth="1"/>
    <col min="5890" max="5890" width="14.875" style="34" customWidth="1"/>
    <col min="5891" max="5891" width="21.625" style="34" customWidth="1"/>
    <col min="5892" max="5892" width="11.5" style="34" customWidth="1"/>
    <col min="5893" max="5893" width="8.875" style="34" customWidth="1"/>
    <col min="5894" max="5895" width="6.125" style="34" customWidth="1"/>
    <col min="5896" max="5896" width="11.125" style="34" customWidth="1"/>
    <col min="5897" max="6144" width="9" style="34"/>
    <col min="6145" max="6145" width="12.25" style="34" customWidth="1"/>
    <col min="6146" max="6146" width="14.875" style="34" customWidth="1"/>
    <col min="6147" max="6147" width="21.625" style="34" customWidth="1"/>
    <col min="6148" max="6148" width="11.5" style="34" customWidth="1"/>
    <col min="6149" max="6149" width="8.875" style="34" customWidth="1"/>
    <col min="6150" max="6151" width="6.125" style="34" customWidth="1"/>
    <col min="6152" max="6152" width="11.125" style="34" customWidth="1"/>
    <col min="6153" max="6400" width="9" style="34"/>
    <col min="6401" max="6401" width="12.25" style="34" customWidth="1"/>
    <col min="6402" max="6402" width="14.875" style="34" customWidth="1"/>
    <col min="6403" max="6403" width="21.625" style="34" customWidth="1"/>
    <col min="6404" max="6404" width="11.5" style="34" customWidth="1"/>
    <col min="6405" max="6405" width="8.875" style="34" customWidth="1"/>
    <col min="6406" max="6407" width="6.125" style="34" customWidth="1"/>
    <col min="6408" max="6408" width="11.125" style="34" customWidth="1"/>
    <col min="6409" max="6656" width="9" style="34"/>
    <col min="6657" max="6657" width="12.25" style="34" customWidth="1"/>
    <col min="6658" max="6658" width="14.875" style="34" customWidth="1"/>
    <col min="6659" max="6659" width="21.625" style="34" customWidth="1"/>
    <col min="6660" max="6660" width="11.5" style="34" customWidth="1"/>
    <col min="6661" max="6661" width="8.875" style="34" customWidth="1"/>
    <col min="6662" max="6663" width="6.125" style="34" customWidth="1"/>
    <col min="6664" max="6664" width="11.125" style="34" customWidth="1"/>
    <col min="6665" max="6912" width="9" style="34"/>
    <col min="6913" max="6913" width="12.25" style="34" customWidth="1"/>
    <col min="6914" max="6914" width="14.875" style="34" customWidth="1"/>
    <col min="6915" max="6915" width="21.625" style="34" customWidth="1"/>
    <col min="6916" max="6916" width="11.5" style="34" customWidth="1"/>
    <col min="6917" max="6917" width="8.875" style="34" customWidth="1"/>
    <col min="6918" max="6919" width="6.125" style="34" customWidth="1"/>
    <col min="6920" max="6920" width="11.125" style="34" customWidth="1"/>
    <col min="6921" max="7168" width="9" style="34"/>
    <col min="7169" max="7169" width="12.25" style="34" customWidth="1"/>
    <col min="7170" max="7170" width="14.875" style="34" customWidth="1"/>
    <col min="7171" max="7171" width="21.625" style="34" customWidth="1"/>
    <col min="7172" max="7172" width="11.5" style="34" customWidth="1"/>
    <col min="7173" max="7173" width="8.875" style="34" customWidth="1"/>
    <col min="7174" max="7175" width="6.125" style="34" customWidth="1"/>
    <col min="7176" max="7176" width="11.125" style="34" customWidth="1"/>
    <col min="7177" max="7424" width="9" style="34"/>
    <col min="7425" max="7425" width="12.25" style="34" customWidth="1"/>
    <col min="7426" max="7426" width="14.875" style="34" customWidth="1"/>
    <col min="7427" max="7427" width="21.625" style="34" customWidth="1"/>
    <col min="7428" max="7428" width="11.5" style="34" customWidth="1"/>
    <col min="7429" max="7429" width="8.875" style="34" customWidth="1"/>
    <col min="7430" max="7431" width="6.125" style="34" customWidth="1"/>
    <col min="7432" max="7432" width="11.125" style="34" customWidth="1"/>
    <col min="7433" max="7680" width="9" style="34"/>
    <col min="7681" max="7681" width="12.25" style="34" customWidth="1"/>
    <col min="7682" max="7682" width="14.875" style="34" customWidth="1"/>
    <col min="7683" max="7683" width="21.625" style="34" customWidth="1"/>
    <col min="7684" max="7684" width="11.5" style="34" customWidth="1"/>
    <col min="7685" max="7685" width="8.875" style="34" customWidth="1"/>
    <col min="7686" max="7687" width="6.125" style="34" customWidth="1"/>
    <col min="7688" max="7688" width="11.125" style="34" customWidth="1"/>
    <col min="7689" max="7936" width="9" style="34"/>
    <col min="7937" max="7937" width="12.25" style="34" customWidth="1"/>
    <col min="7938" max="7938" width="14.875" style="34" customWidth="1"/>
    <col min="7939" max="7939" width="21.625" style="34" customWidth="1"/>
    <col min="7940" max="7940" width="11.5" style="34" customWidth="1"/>
    <col min="7941" max="7941" width="8.875" style="34" customWidth="1"/>
    <col min="7942" max="7943" width="6.125" style="34" customWidth="1"/>
    <col min="7944" max="7944" width="11.125" style="34" customWidth="1"/>
    <col min="7945" max="8192" width="9" style="34"/>
    <col min="8193" max="8193" width="12.25" style="34" customWidth="1"/>
    <col min="8194" max="8194" width="14.875" style="34" customWidth="1"/>
    <col min="8195" max="8195" width="21.625" style="34" customWidth="1"/>
    <col min="8196" max="8196" width="11.5" style="34" customWidth="1"/>
    <col min="8197" max="8197" width="8.875" style="34" customWidth="1"/>
    <col min="8198" max="8199" width="6.125" style="34" customWidth="1"/>
    <col min="8200" max="8200" width="11.125" style="34" customWidth="1"/>
    <col min="8201" max="8448" width="9" style="34"/>
    <col min="8449" max="8449" width="12.25" style="34" customWidth="1"/>
    <col min="8450" max="8450" width="14.875" style="34" customWidth="1"/>
    <col min="8451" max="8451" width="21.625" style="34" customWidth="1"/>
    <col min="8452" max="8452" width="11.5" style="34" customWidth="1"/>
    <col min="8453" max="8453" width="8.875" style="34" customWidth="1"/>
    <col min="8454" max="8455" width="6.125" style="34" customWidth="1"/>
    <col min="8456" max="8456" width="11.125" style="34" customWidth="1"/>
    <col min="8457" max="8704" width="9" style="34"/>
    <col min="8705" max="8705" width="12.25" style="34" customWidth="1"/>
    <col min="8706" max="8706" width="14.875" style="34" customWidth="1"/>
    <col min="8707" max="8707" width="21.625" style="34" customWidth="1"/>
    <col min="8708" max="8708" width="11.5" style="34" customWidth="1"/>
    <col min="8709" max="8709" width="8.875" style="34" customWidth="1"/>
    <col min="8710" max="8711" width="6.125" style="34" customWidth="1"/>
    <col min="8712" max="8712" width="11.125" style="34" customWidth="1"/>
    <col min="8713" max="8960" width="9" style="34"/>
    <col min="8961" max="8961" width="12.25" style="34" customWidth="1"/>
    <col min="8962" max="8962" width="14.875" style="34" customWidth="1"/>
    <col min="8963" max="8963" width="21.625" style="34" customWidth="1"/>
    <col min="8964" max="8964" width="11.5" style="34" customWidth="1"/>
    <col min="8965" max="8965" width="8.875" style="34" customWidth="1"/>
    <col min="8966" max="8967" width="6.125" style="34" customWidth="1"/>
    <col min="8968" max="8968" width="11.125" style="34" customWidth="1"/>
    <col min="8969" max="9216" width="9" style="34"/>
    <col min="9217" max="9217" width="12.25" style="34" customWidth="1"/>
    <col min="9218" max="9218" width="14.875" style="34" customWidth="1"/>
    <col min="9219" max="9219" width="21.625" style="34" customWidth="1"/>
    <col min="9220" max="9220" width="11.5" style="34" customWidth="1"/>
    <col min="9221" max="9221" width="8.875" style="34" customWidth="1"/>
    <col min="9222" max="9223" width="6.125" style="34" customWidth="1"/>
    <col min="9224" max="9224" width="11.125" style="34" customWidth="1"/>
    <col min="9225" max="9472" width="9" style="34"/>
    <col min="9473" max="9473" width="12.25" style="34" customWidth="1"/>
    <col min="9474" max="9474" width="14.875" style="34" customWidth="1"/>
    <col min="9475" max="9475" width="21.625" style="34" customWidth="1"/>
    <col min="9476" max="9476" width="11.5" style="34" customWidth="1"/>
    <col min="9477" max="9477" width="8.875" style="34" customWidth="1"/>
    <col min="9478" max="9479" width="6.125" style="34" customWidth="1"/>
    <col min="9480" max="9480" width="11.125" style="34" customWidth="1"/>
    <col min="9481" max="9728" width="9" style="34"/>
    <col min="9729" max="9729" width="12.25" style="34" customWidth="1"/>
    <col min="9730" max="9730" width="14.875" style="34" customWidth="1"/>
    <col min="9731" max="9731" width="21.625" style="34" customWidth="1"/>
    <col min="9732" max="9732" width="11.5" style="34" customWidth="1"/>
    <col min="9733" max="9733" width="8.875" style="34" customWidth="1"/>
    <col min="9734" max="9735" width="6.125" style="34" customWidth="1"/>
    <col min="9736" max="9736" width="11.125" style="34" customWidth="1"/>
    <col min="9737" max="9984" width="9" style="34"/>
    <col min="9985" max="9985" width="12.25" style="34" customWidth="1"/>
    <col min="9986" max="9986" width="14.875" style="34" customWidth="1"/>
    <col min="9987" max="9987" width="21.625" style="34" customWidth="1"/>
    <col min="9988" max="9988" width="11.5" style="34" customWidth="1"/>
    <col min="9989" max="9989" width="8.875" style="34" customWidth="1"/>
    <col min="9990" max="9991" width="6.125" style="34" customWidth="1"/>
    <col min="9992" max="9992" width="11.125" style="34" customWidth="1"/>
    <col min="9993" max="10240" width="9" style="34"/>
    <col min="10241" max="10241" width="12.25" style="34" customWidth="1"/>
    <col min="10242" max="10242" width="14.875" style="34" customWidth="1"/>
    <col min="10243" max="10243" width="21.625" style="34" customWidth="1"/>
    <col min="10244" max="10244" width="11.5" style="34" customWidth="1"/>
    <col min="10245" max="10245" width="8.875" style="34" customWidth="1"/>
    <col min="10246" max="10247" width="6.125" style="34" customWidth="1"/>
    <col min="10248" max="10248" width="11.125" style="34" customWidth="1"/>
    <col min="10249" max="10496" width="9" style="34"/>
    <col min="10497" max="10497" width="12.25" style="34" customWidth="1"/>
    <col min="10498" max="10498" width="14.875" style="34" customWidth="1"/>
    <col min="10499" max="10499" width="21.625" style="34" customWidth="1"/>
    <col min="10500" max="10500" width="11.5" style="34" customWidth="1"/>
    <col min="10501" max="10501" width="8.875" style="34" customWidth="1"/>
    <col min="10502" max="10503" width="6.125" style="34" customWidth="1"/>
    <col min="10504" max="10504" width="11.125" style="34" customWidth="1"/>
    <col min="10505" max="10752" width="9" style="34"/>
    <col min="10753" max="10753" width="12.25" style="34" customWidth="1"/>
    <col min="10754" max="10754" width="14.875" style="34" customWidth="1"/>
    <col min="10755" max="10755" width="21.625" style="34" customWidth="1"/>
    <col min="10756" max="10756" width="11.5" style="34" customWidth="1"/>
    <col min="10757" max="10757" width="8.875" style="34" customWidth="1"/>
    <col min="10758" max="10759" width="6.125" style="34" customWidth="1"/>
    <col min="10760" max="10760" width="11.125" style="34" customWidth="1"/>
    <col min="10761" max="11008" width="9" style="34"/>
    <col min="11009" max="11009" width="12.25" style="34" customWidth="1"/>
    <col min="11010" max="11010" width="14.875" style="34" customWidth="1"/>
    <col min="11011" max="11011" width="21.625" style="34" customWidth="1"/>
    <col min="11012" max="11012" width="11.5" style="34" customWidth="1"/>
    <col min="11013" max="11013" width="8.875" style="34" customWidth="1"/>
    <col min="11014" max="11015" width="6.125" style="34" customWidth="1"/>
    <col min="11016" max="11016" width="11.125" style="34" customWidth="1"/>
    <col min="11017" max="11264" width="9" style="34"/>
    <col min="11265" max="11265" width="12.25" style="34" customWidth="1"/>
    <col min="11266" max="11266" width="14.875" style="34" customWidth="1"/>
    <col min="11267" max="11267" width="21.625" style="34" customWidth="1"/>
    <col min="11268" max="11268" width="11.5" style="34" customWidth="1"/>
    <col min="11269" max="11269" width="8.875" style="34" customWidth="1"/>
    <col min="11270" max="11271" width="6.125" style="34" customWidth="1"/>
    <col min="11272" max="11272" width="11.125" style="34" customWidth="1"/>
    <col min="11273" max="11520" width="9" style="34"/>
    <col min="11521" max="11521" width="12.25" style="34" customWidth="1"/>
    <col min="11522" max="11522" width="14.875" style="34" customWidth="1"/>
    <col min="11523" max="11523" width="21.625" style="34" customWidth="1"/>
    <col min="11524" max="11524" width="11.5" style="34" customWidth="1"/>
    <col min="11525" max="11525" width="8.875" style="34" customWidth="1"/>
    <col min="11526" max="11527" width="6.125" style="34" customWidth="1"/>
    <col min="11528" max="11528" width="11.125" style="34" customWidth="1"/>
    <col min="11529" max="11776" width="9" style="34"/>
    <col min="11777" max="11777" width="12.25" style="34" customWidth="1"/>
    <col min="11778" max="11778" width="14.875" style="34" customWidth="1"/>
    <col min="11779" max="11779" width="21.625" style="34" customWidth="1"/>
    <col min="11780" max="11780" width="11.5" style="34" customWidth="1"/>
    <col min="11781" max="11781" width="8.875" style="34" customWidth="1"/>
    <col min="11782" max="11783" width="6.125" style="34" customWidth="1"/>
    <col min="11784" max="11784" width="11.125" style="34" customWidth="1"/>
    <col min="11785" max="12032" width="9" style="34"/>
    <col min="12033" max="12033" width="12.25" style="34" customWidth="1"/>
    <col min="12034" max="12034" width="14.875" style="34" customWidth="1"/>
    <col min="12035" max="12035" width="21.625" style="34" customWidth="1"/>
    <col min="12036" max="12036" width="11.5" style="34" customWidth="1"/>
    <col min="12037" max="12037" width="8.875" style="34" customWidth="1"/>
    <col min="12038" max="12039" width="6.125" style="34" customWidth="1"/>
    <col min="12040" max="12040" width="11.125" style="34" customWidth="1"/>
    <col min="12041" max="12288" width="9" style="34"/>
    <col min="12289" max="12289" width="12.25" style="34" customWidth="1"/>
    <col min="12290" max="12290" width="14.875" style="34" customWidth="1"/>
    <col min="12291" max="12291" width="21.625" style="34" customWidth="1"/>
    <col min="12292" max="12292" width="11.5" style="34" customWidth="1"/>
    <col min="12293" max="12293" width="8.875" style="34" customWidth="1"/>
    <col min="12294" max="12295" width="6.125" style="34" customWidth="1"/>
    <col min="12296" max="12296" width="11.125" style="34" customWidth="1"/>
    <col min="12297" max="12544" width="9" style="34"/>
    <col min="12545" max="12545" width="12.25" style="34" customWidth="1"/>
    <col min="12546" max="12546" width="14.875" style="34" customWidth="1"/>
    <col min="12547" max="12547" width="21.625" style="34" customWidth="1"/>
    <col min="12548" max="12548" width="11.5" style="34" customWidth="1"/>
    <col min="12549" max="12549" width="8.875" style="34" customWidth="1"/>
    <col min="12550" max="12551" width="6.125" style="34" customWidth="1"/>
    <col min="12552" max="12552" width="11.125" style="34" customWidth="1"/>
    <col min="12553" max="12800" width="9" style="34"/>
    <col min="12801" max="12801" width="12.25" style="34" customWidth="1"/>
    <col min="12802" max="12802" width="14.875" style="34" customWidth="1"/>
    <col min="12803" max="12803" width="21.625" style="34" customWidth="1"/>
    <col min="12804" max="12804" width="11.5" style="34" customWidth="1"/>
    <col min="12805" max="12805" width="8.875" style="34" customWidth="1"/>
    <col min="12806" max="12807" width="6.125" style="34" customWidth="1"/>
    <col min="12808" max="12808" width="11.125" style="34" customWidth="1"/>
    <col min="12809" max="13056" width="9" style="34"/>
    <col min="13057" max="13057" width="12.25" style="34" customWidth="1"/>
    <col min="13058" max="13058" width="14.875" style="34" customWidth="1"/>
    <col min="13059" max="13059" width="21.625" style="34" customWidth="1"/>
    <col min="13060" max="13060" width="11.5" style="34" customWidth="1"/>
    <col min="13061" max="13061" width="8.875" style="34" customWidth="1"/>
    <col min="13062" max="13063" width="6.125" style="34" customWidth="1"/>
    <col min="13064" max="13064" width="11.125" style="34" customWidth="1"/>
    <col min="13065" max="13312" width="9" style="34"/>
    <col min="13313" max="13313" width="12.25" style="34" customWidth="1"/>
    <col min="13314" max="13314" width="14.875" style="34" customWidth="1"/>
    <col min="13315" max="13315" width="21.625" style="34" customWidth="1"/>
    <col min="13316" max="13316" width="11.5" style="34" customWidth="1"/>
    <col min="13317" max="13317" width="8.875" style="34" customWidth="1"/>
    <col min="13318" max="13319" width="6.125" style="34" customWidth="1"/>
    <col min="13320" max="13320" width="11.125" style="34" customWidth="1"/>
    <col min="13321" max="13568" width="9" style="34"/>
    <col min="13569" max="13569" width="12.25" style="34" customWidth="1"/>
    <col min="13570" max="13570" width="14.875" style="34" customWidth="1"/>
    <col min="13571" max="13571" width="21.625" style="34" customWidth="1"/>
    <col min="13572" max="13572" width="11.5" style="34" customWidth="1"/>
    <col min="13573" max="13573" width="8.875" style="34" customWidth="1"/>
    <col min="13574" max="13575" width="6.125" style="34" customWidth="1"/>
    <col min="13576" max="13576" width="11.125" style="34" customWidth="1"/>
    <col min="13577" max="13824" width="9" style="34"/>
    <col min="13825" max="13825" width="12.25" style="34" customWidth="1"/>
    <col min="13826" max="13826" width="14.875" style="34" customWidth="1"/>
    <col min="13827" max="13827" width="21.625" style="34" customWidth="1"/>
    <col min="13828" max="13828" width="11.5" style="34" customWidth="1"/>
    <col min="13829" max="13829" width="8.875" style="34" customWidth="1"/>
    <col min="13830" max="13831" width="6.125" style="34" customWidth="1"/>
    <col min="13832" max="13832" width="11.125" style="34" customWidth="1"/>
    <col min="13833" max="14080" width="9" style="34"/>
    <col min="14081" max="14081" width="12.25" style="34" customWidth="1"/>
    <col min="14082" max="14082" width="14.875" style="34" customWidth="1"/>
    <col min="14083" max="14083" width="21.625" style="34" customWidth="1"/>
    <col min="14084" max="14084" width="11.5" style="34" customWidth="1"/>
    <col min="14085" max="14085" width="8.875" style="34" customWidth="1"/>
    <col min="14086" max="14087" width="6.125" style="34" customWidth="1"/>
    <col min="14088" max="14088" width="11.125" style="34" customWidth="1"/>
    <col min="14089" max="14336" width="9" style="34"/>
    <col min="14337" max="14337" width="12.25" style="34" customWidth="1"/>
    <col min="14338" max="14338" width="14.875" style="34" customWidth="1"/>
    <col min="14339" max="14339" width="21.625" style="34" customWidth="1"/>
    <col min="14340" max="14340" width="11.5" style="34" customWidth="1"/>
    <col min="14341" max="14341" width="8.875" style="34" customWidth="1"/>
    <col min="14342" max="14343" width="6.125" style="34" customWidth="1"/>
    <col min="14344" max="14344" width="11.125" style="34" customWidth="1"/>
    <col min="14345" max="14592" width="9" style="34"/>
    <col min="14593" max="14593" width="12.25" style="34" customWidth="1"/>
    <col min="14594" max="14594" width="14.875" style="34" customWidth="1"/>
    <col min="14595" max="14595" width="21.625" style="34" customWidth="1"/>
    <col min="14596" max="14596" width="11.5" style="34" customWidth="1"/>
    <col min="14597" max="14597" width="8.875" style="34" customWidth="1"/>
    <col min="14598" max="14599" width="6.125" style="34" customWidth="1"/>
    <col min="14600" max="14600" width="11.125" style="34" customWidth="1"/>
    <col min="14601" max="14848" width="9" style="34"/>
    <col min="14849" max="14849" width="12.25" style="34" customWidth="1"/>
    <col min="14850" max="14850" width="14.875" style="34" customWidth="1"/>
    <col min="14851" max="14851" width="21.625" style="34" customWidth="1"/>
    <col min="14852" max="14852" width="11.5" style="34" customWidth="1"/>
    <col min="14853" max="14853" width="8.875" style="34" customWidth="1"/>
    <col min="14854" max="14855" width="6.125" style="34" customWidth="1"/>
    <col min="14856" max="14856" width="11.125" style="34" customWidth="1"/>
    <col min="14857" max="15104" width="9" style="34"/>
    <col min="15105" max="15105" width="12.25" style="34" customWidth="1"/>
    <col min="15106" max="15106" width="14.875" style="34" customWidth="1"/>
    <col min="15107" max="15107" width="21.625" style="34" customWidth="1"/>
    <col min="15108" max="15108" width="11.5" style="34" customWidth="1"/>
    <col min="15109" max="15109" width="8.875" style="34" customWidth="1"/>
    <col min="15110" max="15111" width="6.125" style="34" customWidth="1"/>
    <col min="15112" max="15112" width="11.125" style="34" customWidth="1"/>
    <col min="15113" max="15360" width="9" style="34"/>
    <col min="15361" max="15361" width="12.25" style="34" customWidth="1"/>
    <col min="15362" max="15362" width="14.875" style="34" customWidth="1"/>
    <col min="15363" max="15363" width="21.625" style="34" customWidth="1"/>
    <col min="15364" max="15364" width="11.5" style="34" customWidth="1"/>
    <col min="15365" max="15365" width="8.875" style="34" customWidth="1"/>
    <col min="15366" max="15367" width="6.125" style="34" customWidth="1"/>
    <col min="15368" max="15368" width="11.125" style="34" customWidth="1"/>
    <col min="15369" max="15616" width="9" style="34"/>
    <col min="15617" max="15617" width="12.25" style="34" customWidth="1"/>
    <col min="15618" max="15618" width="14.875" style="34" customWidth="1"/>
    <col min="15619" max="15619" width="21.625" style="34" customWidth="1"/>
    <col min="15620" max="15620" width="11.5" style="34" customWidth="1"/>
    <col min="15621" max="15621" width="8.875" style="34" customWidth="1"/>
    <col min="15622" max="15623" width="6.125" style="34" customWidth="1"/>
    <col min="15624" max="15624" width="11.125" style="34" customWidth="1"/>
    <col min="15625" max="15872" width="9" style="34"/>
    <col min="15873" max="15873" width="12.25" style="34" customWidth="1"/>
    <col min="15874" max="15874" width="14.875" style="34" customWidth="1"/>
    <col min="15875" max="15875" width="21.625" style="34" customWidth="1"/>
    <col min="15876" max="15876" width="11.5" style="34" customWidth="1"/>
    <col min="15877" max="15877" width="8.875" style="34" customWidth="1"/>
    <col min="15878" max="15879" width="6.125" style="34" customWidth="1"/>
    <col min="15880" max="15880" width="11.125" style="34" customWidth="1"/>
    <col min="15881" max="16128" width="9" style="34"/>
    <col min="16129" max="16129" width="12.25" style="34" customWidth="1"/>
    <col min="16130" max="16130" width="14.875" style="34" customWidth="1"/>
    <col min="16131" max="16131" width="21.625" style="34" customWidth="1"/>
    <col min="16132" max="16132" width="11.5" style="34" customWidth="1"/>
    <col min="16133" max="16133" width="8.875" style="34" customWidth="1"/>
    <col min="16134" max="16135" width="6.125" style="34" customWidth="1"/>
    <col min="16136" max="16136" width="11.125" style="34" customWidth="1"/>
    <col min="16137" max="16384" width="9" style="34"/>
  </cols>
  <sheetData>
    <row r="1" spans="1:11" ht="30" customHeight="1">
      <c r="A1" s="64" t="s">
        <v>103</v>
      </c>
    </row>
    <row r="2" spans="1:11" ht="30" customHeight="1">
      <c r="A2" s="64" t="s">
        <v>104</v>
      </c>
    </row>
    <row r="3" spans="1:11" ht="15" customHeight="1">
      <c r="A3" s="68" t="s">
        <v>52</v>
      </c>
    </row>
    <row r="4" spans="1:11" ht="20.25" customHeight="1">
      <c r="B4" s="36"/>
      <c r="D4" s="37" t="s">
        <v>53</v>
      </c>
      <c r="E4" s="38" t="s">
        <v>54</v>
      </c>
    </row>
    <row r="6" spans="1:11" ht="15" customHeight="1">
      <c r="A6" s="39" t="s">
        <v>55</v>
      </c>
      <c r="B6" s="40"/>
      <c r="C6" s="39"/>
      <c r="D6" s="218" t="s">
        <v>56</v>
      </c>
      <c r="E6" s="220" t="s">
        <v>20</v>
      </c>
      <c r="F6" s="221" t="s">
        <v>57</v>
      </c>
      <c r="G6" s="223" t="s">
        <v>58</v>
      </c>
      <c r="H6" s="225" t="s">
        <v>59</v>
      </c>
    </row>
    <row r="7" spans="1:11" ht="15" customHeight="1">
      <c r="A7" s="39" t="s">
        <v>60</v>
      </c>
      <c r="B7" s="40" t="s">
        <v>61</v>
      </c>
      <c r="C7" s="41" t="s">
        <v>61</v>
      </c>
      <c r="D7" s="219"/>
      <c r="E7" s="220"/>
      <c r="F7" s="222"/>
      <c r="G7" s="224"/>
      <c r="H7" s="226"/>
    </row>
    <row r="8" spans="1:11" s="50" customFormat="1" ht="22.5" customHeight="1">
      <c r="A8" s="42" t="s">
        <v>62</v>
      </c>
      <c r="B8" s="43" t="s">
        <v>63</v>
      </c>
      <c r="C8" s="44" t="s">
        <v>64</v>
      </c>
      <c r="D8" s="45"/>
      <c r="E8" s="46" t="s">
        <v>65</v>
      </c>
      <c r="F8" s="47">
        <f t="shared" ref="F8:F37" si="0">ROUND(G8*0.0258,5)</f>
        <v>0.98555999999999999</v>
      </c>
      <c r="G8" s="48">
        <v>38.200000000000003</v>
      </c>
      <c r="H8" s="49">
        <f t="shared" ref="H8:H37" si="1">IF(ISERROR(D8*F8),"",ROUND(D8*F8,1))/1000</f>
        <v>0</v>
      </c>
      <c r="K8" s="51"/>
    </row>
    <row r="9" spans="1:11" s="50" customFormat="1" ht="26.25" customHeight="1">
      <c r="A9" s="52"/>
      <c r="B9" s="53"/>
      <c r="C9" s="54" t="s">
        <v>66</v>
      </c>
      <c r="D9" s="45"/>
      <c r="E9" s="46" t="s">
        <v>67</v>
      </c>
      <c r="F9" s="47">
        <f t="shared" si="0"/>
        <v>0.91073999999999999</v>
      </c>
      <c r="G9" s="48">
        <v>35.299999999999997</v>
      </c>
      <c r="H9" s="49">
        <f t="shared" si="1"/>
        <v>0</v>
      </c>
      <c r="K9" s="51"/>
    </row>
    <row r="10" spans="1:11" s="50" customFormat="1" ht="15" customHeight="1">
      <c r="A10" s="52" t="s">
        <v>68</v>
      </c>
      <c r="B10" s="53" t="s">
        <v>68</v>
      </c>
      <c r="C10" s="54" t="s">
        <v>69</v>
      </c>
      <c r="D10" s="45"/>
      <c r="E10" s="46" t="s">
        <v>67</v>
      </c>
      <c r="F10" s="47">
        <f t="shared" si="0"/>
        <v>0.89268000000000003</v>
      </c>
      <c r="G10" s="48">
        <v>34.6</v>
      </c>
      <c r="H10" s="49">
        <f t="shared" si="1"/>
        <v>0</v>
      </c>
      <c r="K10" s="51"/>
    </row>
    <row r="11" spans="1:11" s="50" customFormat="1" ht="15" customHeight="1">
      <c r="A11" s="52" t="s">
        <v>68</v>
      </c>
      <c r="B11" s="53" t="s">
        <v>68</v>
      </c>
      <c r="C11" s="54" t="s">
        <v>70</v>
      </c>
      <c r="D11" s="45"/>
      <c r="E11" s="46" t="s">
        <v>67</v>
      </c>
      <c r="F11" s="47">
        <f t="shared" si="0"/>
        <v>0.86687999999999998</v>
      </c>
      <c r="G11" s="48">
        <v>33.6</v>
      </c>
      <c r="H11" s="49">
        <f t="shared" si="1"/>
        <v>0</v>
      </c>
      <c r="K11" s="51"/>
    </row>
    <row r="12" spans="1:11" s="50" customFormat="1" ht="15" customHeight="1">
      <c r="A12" s="52" t="s">
        <v>68</v>
      </c>
      <c r="B12" s="53" t="s">
        <v>68</v>
      </c>
      <c r="C12" s="54" t="s">
        <v>71</v>
      </c>
      <c r="D12" s="45"/>
      <c r="E12" s="46" t="s">
        <v>67</v>
      </c>
      <c r="F12" s="47">
        <f t="shared" si="0"/>
        <v>0.94686000000000003</v>
      </c>
      <c r="G12" s="48">
        <v>36.700000000000003</v>
      </c>
      <c r="H12" s="49">
        <f t="shared" si="1"/>
        <v>0</v>
      </c>
      <c r="K12" s="51"/>
    </row>
    <row r="13" spans="1:11" s="50" customFormat="1" ht="15" customHeight="1">
      <c r="A13" s="52" t="s">
        <v>68</v>
      </c>
      <c r="B13" s="53" t="s">
        <v>68</v>
      </c>
      <c r="C13" s="54" t="s">
        <v>72</v>
      </c>
      <c r="D13" s="45"/>
      <c r="E13" s="46" t="s">
        <v>67</v>
      </c>
      <c r="F13" s="47">
        <f t="shared" si="0"/>
        <v>0.97265999999999997</v>
      </c>
      <c r="G13" s="48">
        <v>37.700000000000003</v>
      </c>
      <c r="H13" s="49">
        <f t="shared" si="1"/>
        <v>0</v>
      </c>
      <c r="K13" s="51"/>
    </row>
    <row r="14" spans="1:11" s="50" customFormat="1" ht="15" customHeight="1">
      <c r="A14" s="52" t="s">
        <v>68</v>
      </c>
      <c r="B14" s="53" t="s">
        <v>68</v>
      </c>
      <c r="C14" s="54" t="s">
        <v>73</v>
      </c>
      <c r="D14" s="45"/>
      <c r="E14" s="46" t="s">
        <v>67</v>
      </c>
      <c r="F14" s="47">
        <f t="shared" si="0"/>
        <v>1.00878</v>
      </c>
      <c r="G14" s="48">
        <v>39.1</v>
      </c>
      <c r="H14" s="49">
        <f t="shared" si="1"/>
        <v>0</v>
      </c>
      <c r="K14" s="51"/>
    </row>
    <row r="15" spans="1:11" s="50" customFormat="1" ht="15" customHeight="1">
      <c r="A15" s="52" t="s">
        <v>68</v>
      </c>
      <c r="B15" s="53" t="s">
        <v>68</v>
      </c>
      <c r="C15" s="54" t="s">
        <v>74</v>
      </c>
      <c r="D15" s="45"/>
      <c r="E15" s="46" t="s">
        <v>67</v>
      </c>
      <c r="F15" s="47">
        <f t="shared" si="0"/>
        <v>1.0810200000000001</v>
      </c>
      <c r="G15" s="48">
        <v>41.9</v>
      </c>
      <c r="H15" s="49">
        <f t="shared" si="1"/>
        <v>0</v>
      </c>
      <c r="K15" s="51"/>
    </row>
    <row r="16" spans="1:11" s="50" customFormat="1" ht="15" customHeight="1">
      <c r="A16" s="52"/>
      <c r="B16" s="53"/>
      <c r="C16" s="54" t="s">
        <v>75</v>
      </c>
      <c r="D16" s="45"/>
      <c r="E16" s="55" t="s">
        <v>76</v>
      </c>
      <c r="F16" s="47">
        <f t="shared" si="0"/>
        <v>1.05522</v>
      </c>
      <c r="G16" s="48">
        <v>40.9</v>
      </c>
      <c r="H16" s="49">
        <f t="shared" si="1"/>
        <v>0</v>
      </c>
      <c r="K16" s="51"/>
    </row>
    <row r="17" spans="1:11" s="50" customFormat="1" ht="15" customHeight="1">
      <c r="A17" s="52" t="s">
        <v>68</v>
      </c>
      <c r="B17" s="53" t="s">
        <v>68</v>
      </c>
      <c r="C17" s="54" t="s">
        <v>77</v>
      </c>
      <c r="D17" s="45"/>
      <c r="E17" s="55" t="s">
        <v>76</v>
      </c>
      <c r="F17" s="47">
        <f t="shared" si="0"/>
        <v>0.77141999999999999</v>
      </c>
      <c r="G17" s="48">
        <v>29.9</v>
      </c>
      <c r="H17" s="49">
        <f t="shared" si="1"/>
        <v>0</v>
      </c>
      <c r="K17" s="51"/>
    </row>
    <row r="18" spans="1:11" s="50" customFormat="1" ht="15" customHeight="1">
      <c r="A18" s="52" t="s">
        <v>68</v>
      </c>
      <c r="B18" s="53" t="s">
        <v>68</v>
      </c>
      <c r="C18" s="54" t="s">
        <v>78</v>
      </c>
      <c r="D18" s="45"/>
      <c r="E18" s="55" t="s">
        <v>76</v>
      </c>
      <c r="F18" s="47">
        <f t="shared" si="0"/>
        <v>1.31064</v>
      </c>
      <c r="G18" s="48">
        <v>50.8</v>
      </c>
      <c r="H18" s="49">
        <f t="shared" si="1"/>
        <v>0</v>
      </c>
      <c r="K18" s="51"/>
    </row>
    <row r="19" spans="1:11" s="50" customFormat="1" ht="15" customHeight="1">
      <c r="A19" s="52" t="s">
        <v>68</v>
      </c>
      <c r="B19" s="53" t="s">
        <v>68</v>
      </c>
      <c r="C19" s="54" t="s">
        <v>79</v>
      </c>
      <c r="D19" s="45"/>
      <c r="E19" s="55" t="s">
        <v>80</v>
      </c>
      <c r="F19" s="47">
        <f t="shared" si="0"/>
        <v>1.15842</v>
      </c>
      <c r="G19" s="48">
        <v>44.9</v>
      </c>
      <c r="H19" s="49">
        <f t="shared" si="1"/>
        <v>0</v>
      </c>
      <c r="K19" s="51"/>
    </row>
    <row r="20" spans="1:11" s="50" customFormat="1" ht="15" customHeight="1">
      <c r="A20" s="52" t="s">
        <v>68</v>
      </c>
      <c r="B20" s="53" t="s">
        <v>68</v>
      </c>
      <c r="C20" s="54" t="s">
        <v>81</v>
      </c>
      <c r="D20" s="45"/>
      <c r="E20" s="55" t="s">
        <v>76</v>
      </c>
      <c r="F20" s="47">
        <f t="shared" si="0"/>
        <v>1.4086799999999999</v>
      </c>
      <c r="G20" s="48">
        <v>54.6</v>
      </c>
      <c r="H20" s="49">
        <f t="shared" si="1"/>
        <v>0</v>
      </c>
      <c r="K20" s="51"/>
    </row>
    <row r="21" spans="1:11" s="50" customFormat="1" ht="15" customHeight="1">
      <c r="A21" s="52" t="s">
        <v>68</v>
      </c>
      <c r="B21" s="53" t="s">
        <v>68</v>
      </c>
      <c r="C21" s="54" t="s">
        <v>82</v>
      </c>
      <c r="D21" s="45"/>
      <c r="E21" s="55" t="s">
        <v>80</v>
      </c>
      <c r="F21" s="47">
        <f t="shared" si="0"/>
        <v>1.1223000000000001</v>
      </c>
      <c r="G21" s="48">
        <v>43.5</v>
      </c>
      <c r="H21" s="49">
        <f t="shared" si="1"/>
        <v>0</v>
      </c>
      <c r="K21" s="51"/>
    </row>
    <row r="22" spans="1:11" s="50" customFormat="1" ht="15" customHeight="1">
      <c r="A22" s="56" t="s">
        <v>68</v>
      </c>
      <c r="B22" s="43" t="s">
        <v>68</v>
      </c>
      <c r="C22" s="54" t="s">
        <v>83</v>
      </c>
      <c r="D22" s="45"/>
      <c r="E22" s="55" t="s">
        <v>76</v>
      </c>
      <c r="F22" s="47">
        <f t="shared" si="0"/>
        <v>0.74819999999999998</v>
      </c>
      <c r="G22" s="48">
        <v>29</v>
      </c>
      <c r="H22" s="49">
        <f t="shared" si="1"/>
        <v>0</v>
      </c>
      <c r="K22" s="51"/>
    </row>
    <row r="23" spans="1:11" s="50" customFormat="1" ht="15" customHeight="1">
      <c r="A23" s="52" t="s">
        <v>68</v>
      </c>
      <c r="B23" s="53" t="s">
        <v>68</v>
      </c>
      <c r="C23" s="54" t="s">
        <v>84</v>
      </c>
      <c r="D23" s="45"/>
      <c r="E23" s="55" t="s">
        <v>76</v>
      </c>
      <c r="F23" s="47">
        <f t="shared" si="0"/>
        <v>0.66305999999999998</v>
      </c>
      <c r="G23" s="48">
        <v>25.7</v>
      </c>
      <c r="H23" s="49">
        <f t="shared" si="1"/>
        <v>0</v>
      </c>
      <c r="K23" s="51"/>
    </row>
    <row r="24" spans="1:11" s="50" customFormat="1" ht="15" customHeight="1">
      <c r="A24" s="52" t="s">
        <v>68</v>
      </c>
      <c r="B24" s="53" t="s">
        <v>68</v>
      </c>
      <c r="C24" s="54" t="s">
        <v>85</v>
      </c>
      <c r="D24" s="45"/>
      <c r="E24" s="55" t="s">
        <v>76</v>
      </c>
      <c r="F24" s="47">
        <f t="shared" si="0"/>
        <v>0.69401999999999997</v>
      </c>
      <c r="G24" s="48">
        <v>26.9</v>
      </c>
      <c r="H24" s="49">
        <f t="shared" si="1"/>
        <v>0</v>
      </c>
      <c r="K24" s="51"/>
    </row>
    <row r="25" spans="1:11" s="50" customFormat="1" ht="15" customHeight="1">
      <c r="A25" s="52" t="s">
        <v>68</v>
      </c>
      <c r="B25" s="53" t="s">
        <v>68</v>
      </c>
      <c r="C25" s="54" t="s">
        <v>86</v>
      </c>
      <c r="D25" s="45"/>
      <c r="E25" s="55" t="s">
        <v>76</v>
      </c>
      <c r="F25" s="47">
        <f t="shared" si="0"/>
        <v>0.75851999999999997</v>
      </c>
      <c r="G25" s="48">
        <v>29.4</v>
      </c>
      <c r="H25" s="49">
        <f t="shared" si="1"/>
        <v>0</v>
      </c>
      <c r="K25" s="51"/>
    </row>
    <row r="26" spans="1:11" s="50" customFormat="1" ht="15" customHeight="1">
      <c r="A26" s="52"/>
      <c r="B26" s="53"/>
      <c r="C26" s="54" t="s">
        <v>87</v>
      </c>
      <c r="D26" s="45"/>
      <c r="E26" s="55" t="s">
        <v>76</v>
      </c>
      <c r="F26" s="47">
        <f t="shared" si="0"/>
        <v>0.96233999999999997</v>
      </c>
      <c r="G26" s="48">
        <v>37.299999999999997</v>
      </c>
      <c r="H26" s="49">
        <f t="shared" si="1"/>
        <v>0</v>
      </c>
      <c r="K26" s="51"/>
    </row>
    <row r="27" spans="1:11" s="50" customFormat="1" ht="15" customHeight="1">
      <c r="A27" s="52" t="s">
        <v>68</v>
      </c>
      <c r="B27" s="53" t="s">
        <v>68</v>
      </c>
      <c r="C27" s="54" t="s">
        <v>88</v>
      </c>
      <c r="D27" s="45"/>
      <c r="E27" s="55" t="s">
        <v>80</v>
      </c>
      <c r="F27" s="47">
        <f t="shared" si="0"/>
        <v>0.54437999999999998</v>
      </c>
      <c r="G27" s="48">
        <v>21.1</v>
      </c>
      <c r="H27" s="49">
        <f t="shared" si="1"/>
        <v>0</v>
      </c>
      <c r="K27" s="51"/>
    </row>
    <row r="28" spans="1:11" s="50" customFormat="1" ht="15" customHeight="1">
      <c r="A28" s="52" t="s">
        <v>68</v>
      </c>
      <c r="B28" s="53" t="s">
        <v>68</v>
      </c>
      <c r="C28" s="54" t="s">
        <v>89</v>
      </c>
      <c r="D28" s="45"/>
      <c r="E28" s="55" t="s">
        <v>80</v>
      </c>
      <c r="F28" s="47">
        <f t="shared" si="0"/>
        <v>8.7980000000000003E-2</v>
      </c>
      <c r="G28" s="48">
        <v>3.41</v>
      </c>
      <c r="H28" s="49">
        <f t="shared" si="1"/>
        <v>0</v>
      </c>
      <c r="K28" s="51"/>
    </row>
    <row r="29" spans="1:11" s="50" customFormat="1" ht="15" customHeight="1">
      <c r="A29" s="52" t="s">
        <v>68</v>
      </c>
      <c r="B29" s="53" t="s">
        <v>68</v>
      </c>
      <c r="C29" s="54" t="s">
        <v>90</v>
      </c>
      <c r="D29" s="45"/>
      <c r="E29" s="55" t="s">
        <v>80</v>
      </c>
      <c r="F29" s="47">
        <f t="shared" si="0"/>
        <v>0.21698000000000001</v>
      </c>
      <c r="G29" s="48">
        <v>8.41</v>
      </c>
      <c r="H29" s="49">
        <f t="shared" si="1"/>
        <v>0</v>
      </c>
      <c r="K29" s="51"/>
    </row>
    <row r="30" spans="1:11" s="50" customFormat="1" ht="15" customHeight="1">
      <c r="A30" s="52" t="s">
        <v>68</v>
      </c>
      <c r="B30" s="53" t="s">
        <v>68</v>
      </c>
      <c r="C30" s="54" t="s">
        <v>91</v>
      </c>
      <c r="D30" s="45"/>
      <c r="E30" s="55" t="s">
        <v>80</v>
      </c>
      <c r="F30" s="47">
        <f t="shared" si="0"/>
        <v>1.161</v>
      </c>
      <c r="G30" s="48">
        <v>45</v>
      </c>
      <c r="H30" s="49">
        <f t="shared" si="1"/>
        <v>0</v>
      </c>
      <c r="K30" s="51"/>
    </row>
    <row r="31" spans="1:11" s="50" customFormat="1" ht="15" customHeight="1">
      <c r="A31" s="212" t="s">
        <v>92</v>
      </c>
      <c r="B31" s="57" t="s">
        <v>93</v>
      </c>
      <c r="C31" s="54" t="s">
        <v>94</v>
      </c>
      <c r="D31" s="45"/>
      <c r="E31" s="55" t="s">
        <v>95</v>
      </c>
      <c r="F31" s="47">
        <f t="shared" si="0"/>
        <v>2.632E-2</v>
      </c>
      <c r="G31" s="48">
        <v>1.02</v>
      </c>
      <c r="H31" s="49">
        <f t="shared" si="1"/>
        <v>0</v>
      </c>
    </row>
    <row r="32" spans="1:11" s="50" customFormat="1" ht="15" customHeight="1">
      <c r="A32" s="213"/>
      <c r="B32" s="43"/>
      <c r="C32" s="54" t="s">
        <v>96</v>
      </c>
      <c r="D32" s="45"/>
      <c r="E32" s="55" t="s">
        <v>95</v>
      </c>
      <c r="F32" s="47">
        <f t="shared" si="0"/>
        <v>3.5090000000000003E-2</v>
      </c>
      <c r="G32" s="48">
        <v>1.36</v>
      </c>
      <c r="H32" s="49">
        <f t="shared" si="1"/>
        <v>0</v>
      </c>
    </row>
    <row r="33" spans="1:11" s="50" customFormat="1" ht="15" customHeight="1">
      <c r="A33" s="213"/>
      <c r="B33" s="43"/>
      <c r="C33" s="54" t="s">
        <v>97</v>
      </c>
      <c r="D33" s="45"/>
      <c r="E33" s="55" t="s">
        <v>95</v>
      </c>
      <c r="F33" s="47">
        <f t="shared" si="0"/>
        <v>3.5090000000000003E-2</v>
      </c>
      <c r="G33" s="48">
        <v>1.36</v>
      </c>
      <c r="H33" s="49">
        <f t="shared" si="1"/>
        <v>0</v>
      </c>
    </row>
    <row r="34" spans="1:11" s="50" customFormat="1" ht="15" customHeight="1">
      <c r="A34" s="214"/>
      <c r="B34" s="43"/>
      <c r="C34" s="54" t="s">
        <v>98</v>
      </c>
      <c r="D34" s="45"/>
      <c r="E34" s="55" t="s">
        <v>95</v>
      </c>
      <c r="F34" s="47">
        <f t="shared" si="0"/>
        <v>3.5090000000000003E-2</v>
      </c>
      <c r="G34" s="48">
        <v>1.36</v>
      </c>
      <c r="H34" s="49">
        <f t="shared" si="1"/>
        <v>0</v>
      </c>
    </row>
    <row r="35" spans="1:11" s="50" customFormat="1" ht="15" customHeight="1">
      <c r="A35" s="212" t="s">
        <v>99</v>
      </c>
      <c r="B35" s="65" t="s">
        <v>108</v>
      </c>
      <c r="C35" s="63" t="s">
        <v>109</v>
      </c>
      <c r="D35" s="45"/>
      <c r="E35" s="55" t="s">
        <v>100</v>
      </c>
      <c r="F35" s="47">
        <f t="shared" si="0"/>
        <v>0.25723000000000001</v>
      </c>
      <c r="G35" s="48">
        <v>9.9700000000000006</v>
      </c>
      <c r="H35" s="49">
        <f t="shared" si="1"/>
        <v>0</v>
      </c>
    </row>
    <row r="36" spans="1:11" s="50" customFormat="1" ht="15" customHeight="1">
      <c r="A36" s="213"/>
      <c r="B36" s="66"/>
      <c r="C36" s="63" t="s">
        <v>110</v>
      </c>
      <c r="D36" s="45"/>
      <c r="E36" s="55" t="s">
        <v>100</v>
      </c>
      <c r="F36" s="47">
        <f t="shared" si="0"/>
        <v>0.23941999999999999</v>
      </c>
      <c r="G36" s="48">
        <v>9.2799999999999994</v>
      </c>
      <c r="H36" s="49">
        <f t="shared" si="1"/>
        <v>0</v>
      </c>
    </row>
    <row r="37" spans="1:11" s="50" customFormat="1" ht="15" customHeight="1">
      <c r="A37" s="214"/>
      <c r="B37" s="67" t="s">
        <v>111</v>
      </c>
      <c r="C37" s="63" t="s">
        <v>112</v>
      </c>
      <c r="D37" s="45"/>
      <c r="E37" s="55" t="s">
        <v>100</v>
      </c>
      <c r="F37" s="47">
        <f t="shared" si="0"/>
        <v>0.25180999999999998</v>
      </c>
      <c r="G37" s="48">
        <v>9.76</v>
      </c>
      <c r="H37" s="49">
        <f t="shared" si="1"/>
        <v>0</v>
      </c>
    </row>
    <row r="38" spans="1:11" ht="15" customHeight="1" thickBot="1">
      <c r="G38" s="58" t="s">
        <v>101</v>
      </c>
      <c r="H38" s="59">
        <f>SUM(H8:H37)</f>
        <v>0</v>
      </c>
      <c r="I38" s="50"/>
      <c r="J38" s="50"/>
    </row>
    <row r="39" spans="1:11" ht="45.75" customHeight="1" thickBot="1">
      <c r="C39" s="60" t="s">
        <v>102</v>
      </c>
      <c r="D39" s="215" t="str">
        <f>IF(H38=0,"数値を入力してください",IF(AND(H38&lt;1500),"1,500kL未満です。大気汚染防止法のばい煙発生施設の届出がある場合には２号計画書、２号報告書を提出して下さい。","1500kL以上です。１号計画書、１号報告書を提出して下さい。"))</f>
        <v>数値を入力してください</v>
      </c>
      <c r="E39" s="216"/>
      <c r="F39" s="216"/>
      <c r="G39" s="216"/>
      <c r="H39" s="217"/>
      <c r="J39" s="50"/>
      <c r="K39" s="50"/>
    </row>
    <row r="40" spans="1:11" ht="15" customHeight="1">
      <c r="I40" s="50"/>
      <c r="J40" s="50"/>
    </row>
    <row r="41" spans="1:11" ht="15" customHeight="1">
      <c r="I41" s="50"/>
      <c r="J41" s="50"/>
    </row>
    <row r="42" spans="1:11" ht="15" customHeight="1">
      <c r="I42" s="50"/>
      <c r="J42" s="50"/>
    </row>
    <row r="43" spans="1:11" ht="15" customHeight="1">
      <c r="I43" s="50"/>
      <c r="J43" s="50"/>
    </row>
    <row r="44" spans="1:11" ht="15" customHeight="1">
      <c r="I44" s="50"/>
      <c r="J44" s="50"/>
    </row>
    <row r="45" spans="1:11" ht="15" customHeight="1">
      <c r="I45" s="50"/>
      <c r="J45" s="50"/>
    </row>
    <row r="46" spans="1:11" ht="15" customHeight="1">
      <c r="I46" s="50"/>
      <c r="J46" s="50"/>
    </row>
  </sheetData>
  <mergeCells count="8">
    <mergeCell ref="A35:A37"/>
    <mergeCell ref="D39:H39"/>
    <mergeCell ref="D6:D7"/>
    <mergeCell ref="E6:E7"/>
    <mergeCell ref="F6:F7"/>
    <mergeCell ref="G6:G7"/>
    <mergeCell ref="H6:H7"/>
    <mergeCell ref="A31:A34"/>
  </mergeCells>
  <phoneticPr fontId="2"/>
  <printOptions horizontalCentered="1"/>
  <pageMargins left="0.59055118110236227" right="0.59055118110236227" top="0.98425196850393704" bottom="0.98425196850393704" header="0.51181102362204722" footer="0.51181102362204722"/>
  <pageSetup paperSize="9" scale="7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1"/>
  <sheetViews>
    <sheetView workbookViewId="0">
      <selection activeCell="F20" sqref="F20"/>
    </sheetView>
  </sheetViews>
  <sheetFormatPr defaultRowHeight="13.5"/>
  <cols>
    <col min="2" max="2" width="21.625" customWidth="1"/>
    <col min="3" max="3" width="7.375" customWidth="1"/>
    <col min="4" max="4" width="8.75" customWidth="1"/>
    <col min="5" max="5" width="9" customWidth="1"/>
    <col min="6" max="6" width="10" customWidth="1"/>
    <col min="7" max="7" width="19.625" customWidth="1"/>
    <col min="8" max="8" width="7.5" customWidth="1"/>
    <col min="9" max="9" width="8.75" customWidth="1"/>
    <col min="11" max="11" width="10" customWidth="1"/>
  </cols>
  <sheetData>
    <row r="1" spans="2:11" ht="14.25" thickBot="1"/>
    <row r="2" spans="2:11" ht="27">
      <c r="B2" s="126" t="s">
        <v>138</v>
      </c>
      <c r="C2" s="127" t="s">
        <v>116</v>
      </c>
      <c r="D2" s="85" t="s">
        <v>117</v>
      </c>
      <c r="E2" s="86" t="s">
        <v>139</v>
      </c>
      <c r="F2" s="87" t="s">
        <v>140</v>
      </c>
      <c r="G2" s="126" t="s">
        <v>138</v>
      </c>
      <c r="H2" s="127" t="s">
        <v>116</v>
      </c>
      <c r="I2" s="85" t="s">
        <v>117</v>
      </c>
      <c r="J2" s="86" t="s">
        <v>139</v>
      </c>
      <c r="K2" s="106" t="s">
        <v>140</v>
      </c>
    </row>
    <row r="3" spans="2:11" ht="16.5" customHeight="1">
      <c r="B3" s="88" t="s">
        <v>119</v>
      </c>
      <c r="C3" s="89" t="s">
        <v>156</v>
      </c>
      <c r="D3" s="90">
        <v>38.200000000000003</v>
      </c>
      <c r="E3" s="91">
        <v>6.8566666666666679E-2</v>
      </c>
      <c r="F3" s="92">
        <f>D3*E3</f>
        <v>2.6192466666666672</v>
      </c>
      <c r="G3" s="93" t="s">
        <v>129</v>
      </c>
      <c r="H3" s="94" t="s">
        <v>157</v>
      </c>
      <c r="I3" s="90">
        <v>29</v>
      </c>
      <c r="J3" s="91">
        <v>8.9833333333333334E-2</v>
      </c>
      <c r="K3" s="107">
        <f t="shared" ref="K3:K11" si="0">I3*J3</f>
        <v>2.6051666666666669</v>
      </c>
    </row>
    <row r="4" spans="2:11" ht="16.5" customHeight="1">
      <c r="B4" s="95" t="s">
        <v>158</v>
      </c>
      <c r="C4" s="89" t="s">
        <v>156</v>
      </c>
      <c r="D4" s="90">
        <v>35.299999999999997</v>
      </c>
      <c r="E4" s="96">
        <v>6.7466666666666661E-2</v>
      </c>
      <c r="F4" s="92">
        <f t="shared" ref="F4:F16" si="1">D4*E4</f>
        <v>2.3815733333333329</v>
      </c>
      <c r="G4" s="93" t="s">
        <v>130</v>
      </c>
      <c r="H4" s="94" t="s">
        <v>157</v>
      </c>
      <c r="I4" s="90">
        <v>25.7</v>
      </c>
      <c r="J4" s="91">
        <v>9.056666666666667E-2</v>
      </c>
      <c r="K4" s="107">
        <f t="shared" si="0"/>
        <v>2.3275633333333334</v>
      </c>
    </row>
    <row r="5" spans="2:11" ht="16.5" customHeight="1">
      <c r="B5" s="95" t="s">
        <v>141</v>
      </c>
      <c r="C5" s="89" t="s">
        <v>156</v>
      </c>
      <c r="D5" s="90">
        <v>34.6</v>
      </c>
      <c r="E5" s="91">
        <v>6.7100000000000007E-2</v>
      </c>
      <c r="F5" s="92">
        <f t="shared" si="1"/>
        <v>2.3216600000000005</v>
      </c>
      <c r="G5" s="93" t="s">
        <v>131</v>
      </c>
      <c r="H5" s="94" t="s">
        <v>157</v>
      </c>
      <c r="I5" s="90">
        <v>26.9</v>
      </c>
      <c r="J5" s="91">
        <v>9.3499999999999986E-2</v>
      </c>
      <c r="K5" s="107">
        <f t="shared" si="0"/>
        <v>2.5151499999999993</v>
      </c>
    </row>
    <row r="6" spans="2:11" ht="16.5" customHeight="1">
      <c r="B6" s="95" t="s">
        <v>159</v>
      </c>
      <c r="C6" s="89" t="s">
        <v>156</v>
      </c>
      <c r="D6" s="90">
        <v>33.6</v>
      </c>
      <c r="E6" s="91">
        <v>6.6733333333333339E-2</v>
      </c>
      <c r="F6" s="92">
        <f t="shared" si="1"/>
        <v>2.2422400000000002</v>
      </c>
      <c r="G6" s="93" t="s">
        <v>132</v>
      </c>
      <c r="H6" s="94" t="s">
        <v>157</v>
      </c>
      <c r="I6" s="90">
        <v>29.4</v>
      </c>
      <c r="J6" s="91">
        <v>0.10779999999999999</v>
      </c>
      <c r="K6" s="107">
        <f t="shared" si="0"/>
        <v>3.1693199999999995</v>
      </c>
    </row>
    <row r="7" spans="2:11" ht="16.5" customHeight="1">
      <c r="B7" s="93" t="s">
        <v>22</v>
      </c>
      <c r="C7" s="89" t="s">
        <v>160</v>
      </c>
      <c r="D7" s="90">
        <v>36.700000000000003</v>
      </c>
      <c r="E7" s="91">
        <v>6.7833333333333329E-2</v>
      </c>
      <c r="F7" s="92">
        <f t="shared" si="1"/>
        <v>2.4894833333333333</v>
      </c>
      <c r="G7" s="93" t="s">
        <v>161</v>
      </c>
      <c r="H7" s="94" t="s">
        <v>162</v>
      </c>
      <c r="I7" s="90">
        <v>37.299999999999997</v>
      </c>
      <c r="J7" s="96">
        <v>7.6633333333333331E-2</v>
      </c>
      <c r="K7" s="107">
        <f t="shared" si="0"/>
        <v>2.8584233333333331</v>
      </c>
    </row>
    <row r="8" spans="2:11" ht="16.5" customHeight="1">
      <c r="B8" s="93" t="s">
        <v>142</v>
      </c>
      <c r="C8" s="89" t="s">
        <v>163</v>
      </c>
      <c r="D8" s="90">
        <v>37.700000000000003</v>
      </c>
      <c r="E8" s="97">
        <v>6.8566666666666679E-2</v>
      </c>
      <c r="F8" s="92">
        <f t="shared" si="1"/>
        <v>2.5849633333333339</v>
      </c>
      <c r="G8" s="93" t="s">
        <v>134</v>
      </c>
      <c r="H8" s="94" t="s">
        <v>164</v>
      </c>
      <c r="I8" s="90">
        <v>21.1</v>
      </c>
      <c r="J8" s="91">
        <v>4.0333333333333332E-2</v>
      </c>
      <c r="K8" s="107">
        <f t="shared" si="0"/>
        <v>0.85103333333333342</v>
      </c>
    </row>
    <row r="9" spans="2:11" ht="16.5" customHeight="1">
      <c r="B9" s="93" t="s">
        <v>24</v>
      </c>
      <c r="C9" s="89" t="s">
        <v>163</v>
      </c>
      <c r="D9" s="90">
        <v>39.1</v>
      </c>
      <c r="E9" s="91">
        <v>6.93E-2</v>
      </c>
      <c r="F9" s="92">
        <f t="shared" si="1"/>
        <v>2.7096300000000002</v>
      </c>
      <c r="G9" s="93" t="s">
        <v>135</v>
      </c>
      <c r="H9" s="94" t="s">
        <v>164</v>
      </c>
      <c r="I9" s="90">
        <v>3.41</v>
      </c>
      <c r="J9" s="91">
        <v>9.6433333333333329E-2</v>
      </c>
      <c r="K9" s="107">
        <f t="shared" si="0"/>
        <v>0.32883766666666664</v>
      </c>
    </row>
    <row r="10" spans="2:11" ht="16.5" customHeight="1">
      <c r="B10" s="93" t="s">
        <v>143</v>
      </c>
      <c r="C10" s="89" t="s">
        <v>163</v>
      </c>
      <c r="D10" s="90">
        <v>41.9</v>
      </c>
      <c r="E10" s="91">
        <v>7.1499999999999994E-2</v>
      </c>
      <c r="F10" s="92">
        <f t="shared" si="1"/>
        <v>2.9958499999999995</v>
      </c>
      <c r="G10" s="93" t="s">
        <v>136</v>
      </c>
      <c r="H10" s="94" t="s">
        <v>164</v>
      </c>
      <c r="I10" s="90">
        <v>8.41</v>
      </c>
      <c r="J10" s="91">
        <v>0.14079999999999998</v>
      </c>
      <c r="K10" s="107">
        <f t="shared" si="0"/>
        <v>1.1841279999999998</v>
      </c>
    </row>
    <row r="11" spans="2:11" ht="16.5" customHeight="1">
      <c r="B11" s="93" t="s">
        <v>124</v>
      </c>
      <c r="C11" s="94" t="s">
        <v>165</v>
      </c>
      <c r="D11" s="90">
        <v>40.9</v>
      </c>
      <c r="E11" s="91">
        <v>7.6266666666666663E-2</v>
      </c>
      <c r="F11" s="92">
        <f t="shared" si="1"/>
        <v>3.1193066666666662</v>
      </c>
      <c r="G11" s="93" t="s">
        <v>27</v>
      </c>
      <c r="H11" s="94" t="s">
        <v>164</v>
      </c>
      <c r="I11" s="98">
        <v>45</v>
      </c>
      <c r="J11" s="91">
        <v>4.9866666666666698E-2</v>
      </c>
      <c r="K11" s="107">
        <f t="shared" si="0"/>
        <v>2.2440000000000015</v>
      </c>
    </row>
    <row r="12" spans="2:11" ht="16.5" customHeight="1">
      <c r="B12" s="93" t="s">
        <v>126</v>
      </c>
      <c r="C12" s="94" t="s">
        <v>165</v>
      </c>
      <c r="D12" s="90">
        <v>29.9</v>
      </c>
      <c r="E12" s="91">
        <v>9.3133333333333332E-2</v>
      </c>
      <c r="F12" s="92">
        <f t="shared" si="1"/>
        <v>2.7846866666666665</v>
      </c>
      <c r="G12" s="93" t="s">
        <v>144</v>
      </c>
      <c r="H12" s="94" t="s">
        <v>95</v>
      </c>
      <c r="I12" s="99"/>
      <c r="J12" s="139"/>
      <c r="K12" s="108">
        <v>0.06</v>
      </c>
    </row>
    <row r="13" spans="2:11" ht="16.5" customHeight="1">
      <c r="B13" s="93" t="s">
        <v>28</v>
      </c>
      <c r="C13" s="94" t="s">
        <v>165</v>
      </c>
      <c r="D13" s="90">
        <v>50.8</v>
      </c>
      <c r="E13" s="91">
        <v>5.9033333333333333E-2</v>
      </c>
      <c r="F13" s="92">
        <f t="shared" si="1"/>
        <v>2.9988933333333332</v>
      </c>
      <c r="G13" s="227" t="s">
        <v>166</v>
      </c>
      <c r="H13" s="229" t="s">
        <v>95</v>
      </c>
      <c r="I13" s="231"/>
      <c r="J13" s="233"/>
      <c r="K13" s="235">
        <v>5.7000000000000002E-2</v>
      </c>
    </row>
    <row r="14" spans="2:11" ht="16.5" customHeight="1">
      <c r="B14" s="93" t="s">
        <v>127</v>
      </c>
      <c r="C14" s="94" t="s">
        <v>167</v>
      </c>
      <c r="D14" s="90">
        <v>44.9</v>
      </c>
      <c r="E14" s="91">
        <v>5.2066666666666671E-2</v>
      </c>
      <c r="F14" s="92">
        <f t="shared" si="1"/>
        <v>2.3377933333333334</v>
      </c>
      <c r="G14" s="228"/>
      <c r="H14" s="230"/>
      <c r="I14" s="232"/>
      <c r="J14" s="234"/>
      <c r="K14" s="236"/>
    </row>
    <row r="15" spans="2:11" ht="16.5" customHeight="1">
      <c r="B15" s="93" t="s">
        <v>30</v>
      </c>
      <c r="C15" s="94" t="s">
        <v>168</v>
      </c>
      <c r="D15" s="90">
        <v>54.6</v>
      </c>
      <c r="E15" s="91">
        <v>4.9499999999999995E-2</v>
      </c>
      <c r="F15" s="92">
        <f t="shared" si="1"/>
        <v>2.7026999999999997</v>
      </c>
      <c r="G15" s="237" t="s">
        <v>145</v>
      </c>
      <c r="H15" s="239" t="s">
        <v>169</v>
      </c>
      <c r="I15" s="231"/>
      <c r="J15" s="242"/>
      <c r="K15" s="235">
        <v>0.35799999999999998</v>
      </c>
    </row>
    <row r="16" spans="2:11" ht="16.5" customHeight="1" thickBot="1">
      <c r="B16" s="100" t="s">
        <v>128</v>
      </c>
      <c r="C16" s="101" t="s">
        <v>167</v>
      </c>
      <c r="D16" s="102">
        <v>43.5</v>
      </c>
      <c r="E16" s="103">
        <v>5.096666666666666E-2</v>
      </c>
      <c r="F16" s="104">
        <f t="shared" si="1"/>
        <v>2.2170499999999995</v>
      </c>
      <c r="G16" s="238"/>
      <c r="H16" s="240"/>
      <c r="I16" s="241"/>
      <c r="J16" s="243"/>
      <c r="K16" s="244"/>
    </row>
    <row r="17" spans="2:6" ht="16.5" customHeight="1">
      <c r="B17" s="105"/>
      <c r="C17" s="105"/>
      <c r="D17" s="105"/>
      <c r="E17" s="105"/>
      <c r="F17" s="105"/>
    </row>
    <row r="18" spans="2:6" ht="16.5" customHeight="1"/>
    <row r="19" spans="2:6" ht="16.5" customHeight="1"/>
    <row r="20" spans="2:6" ht="16.5" customHeight="1"/>
    <row r="21" spans="2:6" ht="16.5" customHeight="1"/>
    <row r="22" spans="2:6" ht="16.5" customHeight="1"/>
    <row r="23" spans="2:6" ht="16.5" customHeight="1"/>
    <row r="24" spans="2:6" ht="16.5" customHeight="1"/>
    <row r="25" spans="2:6" ht="16.5" customHeight="1"/>
    <row r="26" spans="2:6" ht="16.5" customHeight="1"/>
    <row r="27" spans="2:6" ht="16.5" customHeight="1"/>
    <row r="28" spans="2:6" ht="16.5" customHeight="1"/>
    <row r="29" spans="2:6" ht="16.5" customHeight="1"/>
    <row r="30" spans="2:6" ht="16.5" customHeight="1"/>
    <row r="31" spans="2:6" ht="16.5" customHeight="1"/>
  </sheetData>
  <mergeCells count="10">
    <mergeCell ref="G15:G16"/>
    <mergeCell ref="H15:H16"/>
    <mergeCell ref="I15:I16"/>
    <mergeCell ref="J15:J16"/>
    <mergeCell ref="K15:K16"/>
    <mergeCell ref="G13:G14"/>
    <mergeCell ref="H13:H14"/>
    <mergeCell ref="I13:I14"/>
    <mergeCell ref="J13:J14"/>
    <mergeCell ref="K13:K1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排出抑制措置結果報告書</vt:lpstr>
      <vt:lpstr>別紙</vt:lpstr>
      <vt:lpstr>（参考）判定シート（エネルギー原油換算）</vt:lpstr>
      <vt:lpstr>Sheet1</vt:lpstr>
      <vt:lpstr>'（参考）判定シート（エネルギー原油換算）'!Print_Area</vt:lpstr>
      <vt:lpstr>排出抑制措置結果報告書!Print_Area</vt:lpstr>
      <vt:lpstr>別紙!Print_Area</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2020-06-10T03:04:16Z</cp:lastPrinted>
  <dcterms:created xsi:type="dcterms:W3CDTF">2017-01-25T00:30:57Z</dcterms:created>
  <dcterms:modified xsi:type="dcterms:W3CDTF">2020-07-13T01:29:06Z</dcterms:modified>
</cp:coreProperties>
</file>