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comments5.xml" ContentType="application/vnd.openxmlformats-officedocument.spreadsheetml.comments+xml"/>
  <Override PartName="/xl/drawings/drawing14.xml" ContentType="application/vnd.openxmlformats-officedocument.drawing+xml"/>
  <Override PartName="/xl/activeX/activeX2.xml" ContentType="application/vnd.ms-office.activeX+xml"/>
  <Override PartName="/xl/activeX/activeX2.bin" ContentType="application/vnd.ms-office.activeX"/>
  <Override PartName="/xl/drawings/drawing15.xml" ContentType="application/vnd.openxmlformats-officedocument.drawing+xml"/>
  <Override PartName="/xl/activeX/activeX3.xml" ContentType="application/vnd.ms-office.activeX+xml"/>
  <Override PartName="/xl/activeX/activeX3.bin" ContentType="application/vnd.ms-office.activeX"/>
  <Override PartName="/xl/drawings/drawing16.xml" ContentType="application/vnd.openxmlformats-officedocument.drawing+xml"/>
  <Override PartName="/xl/activeX/activeX4.xml" ContentType="application/vnd.ms-office.activeX+xml"/>
  <Override PartName="/xl/activeX/activeX4.bin" ContentType="application/vnd.ms-office.activeX"/>
  <Override PartName="/xl/drawings/drawing17.xml" ContentType="application/vnd.openxmlformats-officedocument.drawing+xml"/>
  <Override PartName="/xl/activeX/activeX5.xml" ContentType="application/vnd.ms-office.activeX+xml"/>
  <Override PartName="/xl/activeX/activeX5.bin" ContentType="application/vnd.ms-office.activeX"/>
  <Override PartName="/xl/drawings/drawing18.xml" ContentType="application/vnd.openxmlformats-officedocument.drawing+xml"/>
  <Override PartName="/xl/activeX/activeX6.xml" ContentType="application/vnd.ms-office.activeX+xml"/>
  <Override PartName="/xl/activeX/activeX6.bin" ContentType="application/vnd.ms-office.activeX"/>
  <Override PartName="/xl/drawings/drawing19.xml" ContentType="application/vnd.openxmlformats-officedocument.drawing+xml"/>
  <Override PartName="/xl/activeX/activeX7.xml" ContentType="application/vnd.ms-office.activeX+xml"/>
  <Override PartName="/xl/activeX/activeX7.bin" ContentType="application/vnd.ms-office.activeX"/>
  <Override PartName="/xl/drawings/drawing20.xml" ContentType="application/vnd.openxmlformats-officedocument.drawing+xml"/>
  <Override PartName="/xl/activeX/activeX8.xml" ContentType="application/vnd.ms-office.activeX+xml"/>
  <Override PartName="/xl/activeX/activeX8.bin" ContentType="application/vnd.ms-office.activeX"/>
  <Override PartName="/xl/comments6.xml" ContentType="application/vnd.openxmlformats-officedocument.spreadsheetml.comments+xml"/>
  <Override PartName="/xl/drawings/drawing21.xml" ContentType="application/vnd.openxmlformats-officedocument.drawing+xml"/>
  <Override PartName="/xl/activeX/activeX9.xml" ContentType="application/vnd.ms-office.activeX+xml"/>
  <Override PartName="/xl/activeX/activeX9.bin" ContentType="application/vnd.ms-office.activeX"/>
  <Override PartName="/xl/drawings/drawing22.xml" ContentType="application/vnd.openxmlformats-officedocument.drawing+xml"/>
  <Override PartName="/xl/activeX/activeX10.xml" ContentType="application/vnd.ms-office.activeX+xml"/>
  <Override PartName="/xl/activeX/activeX10.bin" ContentType="application/vnd.ms-office.activeX"/>
  <Override PartName="/xl/drawings/drawing23.xml" ContentType="application/vnd.openxmlformats-officedocument.drawing+xml"/>
  <Override PartName="/xl/activeX/activeX11.xml" ContentType="application/vnd.ms-office.activeX+xml"/>
  <Override PartName="/xl/activeX/activeX11.bin" ContentType="application/vnd.ms-office.activeX"/>
  <Override PartName="/xl/drawings/drawing24.xml" ContentType="application/vnd.openxmlformats-officedocument.drawing+xml"/>
  <Override PartName="/xl/activeX/activeX12.xml" ContentType="application/vnd.ms-office.activeX+xml"/>
  <Override PartName="/xl/activeX/activeX12.bin" ContentType="application/vnd.ms-office.activeX"/>
  <Override PartName="/xl/drawings/drawing25.xml" ContentType="application/vnd.openxmlformats-officedocument.drawing+xml"/>
  <Override PartName="/xl/activeX/activeX13.xml" ContentType="application/vnd.ms-office.activeX+xml"/>
  <Override PartName="/xl/activeX/activeX13.bin" ContentType="application/vnd.ms-office.activeX"/>
  <Override PartName="/xl/drawings/drawing26.xml" ContentType="application/vnd.openxmlformats-officedocument.drawing+xml"/>
  <Override PartName="/xl/activeX/activeX14.xml" ContentType="application/vnd.ms-office.activeX+xml"/>
  <Override PartName="/xl/activeX/activeX1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Fs00e\大容量共有フォルダ25\16009000-420温暖化対策班\06_排出抑制条例関係\07 温暖化防止推進\□R8年度□\02_排出抑制計画\01_HP様式更新\01_R８様式\"/>
    </mc:Choice>
  </mc:AlternateContent>
  <xr:revisionPtr revIDLastSave="0" documentId="13_ncr:1_{924B9621-984D-49E5-B481-05519D607814}" xr6:coauthVersionLast="47" xr6:coauthVersionMax="47" xr10:uidLastSave="{00000000-0000-0000-0000-000000000000}"/>
  <bookViews>
    <workbookView xWindow="-110" yWindow="-110" windowWidth="19420" windowHeight="11500" tabRatio="875" xr2:uid="{F6F2359B-534D-4CFF-BCE6-802FC879492A}"/>
  </bookViews>
  <sheets>
    <sheet name="計画書" sheetId="8" r:id="rId1"/>
    <sheet name="別紙-製造工程" sheetId="38" r:id="rId2"/>
    <sheet name="別紙-第1項、2項方針等" sheetId="21" r:id="rId3"/>
    <sheet name="別紙-第3項(1)基準年" sheetId="9" r:id="rId4"/>
    <sheet name="別紙-第3項(2)現況" sheetId="22" r:id="rId5"/>
    <sheet name="別紙-第4項目標" sheetId="37" r:id="rId6"/>
    <sheet name="別紙-第5項措置" sheetId="11" r:id="rId7"/>
    <sheet name="コード表A" sheetId="44" r:id="rId8"/>
    <sheet name="別紙-第6項自家用車" sheetId="12" r:id="rId9"/>
    <sheet name="別紙-第7項荷主" sheetId="13" r:id="rId10"/>
    <sheet name="別紙-再生可能エネルギー利用状況" sheetId="40" r:id="rId11"/>
    <sheet name="別紙-電力利用状況" sheetId="33" r:id="rId12"/>
    <sheet name="延床面積（業務系事業所のみ入力）" sheetId="19" r:id="rId13"/>
    <sheet name="製造品出荷額（製造業のみ入力）" sheetId="30" r:id="rId14"/>
    <sheet name="【基準年】集計結果表 CO2" sheetId="23" r:id="rId15"/>
    <sheet name="【基準年】集計結果表 CH4" sheetId="24" r:id="rId16"/>
    <sheet name="【基準年】集計結果表 N2O" sheetId="25" r:id="rId17"/>
    <sheet name="【基準年】集計結果表 HFC" sheetId="26" r:id="rId18"/>
    <sheet name="【基準年】集計結果表 PFC" sheetId="27" r:id="rId19"/>
    <sheet name="【基準年】集計結果表 SF6" sheetId="28" r:id="rId20"/>
    <sheet name="【基準年】集計結果表 NF3" sheetId="34" r:id="rId21"/>
    <sheet name="【現況】集計結果表 CO2" sheetId="2" r:id="rId22"/>
    <sheet name="【現況】集計結果表 CH4" sheetId="3" r:id="rId23"/>
    <sheet name="【現況】集計結果表 N2O" sheetId="4" r:id="rId24"/>
    <sheet name="【現況】集計結果表 HFC" sheetId="5" r:id="rId25"/>
    <sheet name="【現況】集計結果表 PFC" sheetId="6" r:id="rId26"/>
    <sheet name="【現況】集計結果表 SF6" sheetId="7" r:id="rId27"/>
    <sheet name="【現況】集計結果表 NF3" sheetId="35" r:id="rId28"/>
  </sheets>
  <definedNames>
    <definedName name="__2020">'【現況】集計結果表 CO2'!$AH$9:$AH$876</definedName>
    <definedName name="__2021">'【現況】集計結果表 CO2'!$AH$877:$AH$1852</definedName>
    <definedName name="__2022">'【現況】集計結果表 CO2'!$AH$1853:$AH$2810</definedName>
    <definedName name="_2013">'【基準年】集計結果表 CO2'!$AH$9:$AH$47</definedName>
    <definedName name="_2014">'【基準年】集計結果表 CO2'!$AH$59:$AH$129</definedName>
    <definedName name="_2015">'【基準年】集計結果表 CO2'!$AH$130:$AH$271</definedName>
    <definedName name="_2016">'【基準年】集計結果表 CO2'!$AH$272:$AH$581</definedName>
    <definedName name="_2017">'【基準年】集計結果表 CO2'!$AH$582:$AH$986</definedName>
    <definedName name="_2018">'【基準年】集計結果表 CO2'!$AH$987:$AH$1526</definedName>
    <definedName name="_2019">'【基準年】集計結果表 CO2'!$AH$1527:$AH$2207</definedName>
    <definedName name="_2020">'【基準年】集計結果表 CO2'!$AH$2208:$AH$3075</definedName>
    <definedName name="_2021">'【基準年】集計結果表 CO2'!$AH$3076:$AH$4051</definedName>
    <definedName name="_2022">'【基準年】集計結果表 CO2'!$AH$4052:$AH$5106</definedName>
    <definedName name="_2023">'【基準年】集計結果表 CO2'!$AH$5107:$AH$6135</definedName>
    <definedName name="_2024">'【基準年】集計結果表 CO2'!$AH$6136:$AH$6300</definedName>
    <definedName name="_2025">'【現況】集計結果表 CO2'!$AH$6301:$AH$7365</definedName>
    <definedName name="_xlnm.Print_Area" localSheetId="15">'【基準年】集計結果表 CH4'!$A$1:$U$145</definedName>
    <definedName name="_xlnm.Print_Area" localSheetId="14">'【基準年】集計結果表 CO2'!$A$1:$AD$168</definedName>
    <definedName name="_xlnm.Print_Area" localSheetId="17">'【基準年】集計結果表 HFC'!$A$1:$AD$35</definedName>
    <definedName name="_xlnm.Print_Area" localSheetId="16">'【基準年】集計結果表 N2O'!$A$1:$AI$110</definedName>
    <definedName name="_xlnm.Print_Area" localSheetId="20">'【基準年】集計結果表 NF3'!$A$1:$AD$14</definedName>
    <definedName name="_xlnm.Print_Area" localSheetId="18">'【基準年】集計結果表 PFC'!$A$1:$AD$51</definedName>
    <definedName name="_xlnm.Print_Area" localSheetId="19">'【基準年】集計結果表 SF6'!$A$1:$AD$28</definedName>
    <definedName name="_xlnm.Print_Area" localSheetId="22">'【現況】集計結果表 CH4'!$A$1:$U$143</definedName>
    <definedName name="_xlnm.Print_Area" localSheetId="21">'【現況】集計結果表 CO2'!$B$1:$AD$168</definedName>
    <definedName name="_xlnm.Print_Area" localSheetId="24">'【現況】集計結果表 HFC'!$A$1:$AD$35</definedName>
    <definedName name="_xlnm.Print_Area" localSheetId="23">'【現況】集計結果表 N2O'!$A$1:$AZ$110</definedName>
    <definedName name="_xlnm.Print_Area" localSheetId="27">'【現況】集計結果表 NF3'!$A$1:$AD$14</definedName>
    <definedName name="_xlnm.Print_Area" localSheetId="25">'【現況】集計結果表 PFC'!$A$1:$AD$50</definedName>
    <definedName name="_xlnm.Print_Area" localSheetId="26">'【現況】集計結果表 SF6'!$A$1:$AD$28</definedName>
    <definedName name="_xlnm.Print_Area" localSheetId="7">コード表A!$A$1:$E$110</definedName>
    <definedName name="_xlnm.Print_Area" localSheetId="12">'延床面積（業務系事業所のみ入力）'!$A$1:$G$27</definedName>
    <definedName name="_xlnm.Print_Area" localSheetId="0">計画書!$A$1:$W$38</definedName>
    <definedName name="_xlnm.Print_Area" localSheetId="13">'製造品出荷額（製造業のみ入力）'!$A$1:$G$16</definedName>
    <definedName name="_xlnm.Print_Area" localSheetId="10">'別紙-再生可能エネルギー利用状況'!$A$1:$L$61</definedName>
    <definedName name="_xlnm.Print_Area" localSheetId="1">'別紙-製造工程'!$A$1:$I$59</definedName>
    <definedName name="_xlnm.Print_Area" localSheetId="2">'別紙-第1項、2項方針等'!$A$1:$E$19</definedName>
    <definedName name="_xlnm.Print_Area" localSheetId="3">'別紙-第3項(1)基準年'!$A$2:$J$64</definedName>
    <definedName name="_xlnm.Print_Area" localSheetId="4">'別紙-第3項(2)現況'!$A$3:$J$64</definedName>
    <definedName name="_xlnm.Print_Area" localSheetId="5">'別紙-第4項目標'!$A$1:$E$19</definedName>
    <definedName name="_xlnm.Print_Area" localSheetId="6">'別紙-第5項措置'!$A$1:$E$28</definedName>
    <definedName name="_xlnm.Print_Area" localSheetId="8">'別紙-第6項自家用車'!$A$3:$AA$69</definedName>
    <definedName name="_xlnm.Print_Area" localSheetId="9">'別紙-第7項荷主'!$A$1:$Z$42</definedName>
    <definedName name="_xlnm.Print_Area" localSheetId="11">'別紙-電力利用状況'!$A$1:$N$27</definedName>
    <definedName name="_xlnm.Print_Titles" localSheetId="15">'【基準年】集計結果表 CH4'!$7:$8</definedName>
    <definedName name="_xlnm.Print_Titles" localSheetId="14">'【基準年】集計結果表 CO2'!$7:$8</definedName>
    <definedName name="_xlnm.Print_Titles" localSheetId="16">'【基準年】集計結果表 N2O'!$7:$8</definedName>
    <definedName name="_xlnm.Print_Titles" localSheetId="22">'【現況】集計結果表 CH4'!$7:$8</definedName>
    <definedName name="_xlnm.Print_Titles" localSheetId="21">'【現況】集計結果表 CO2'!$7:$8</definedName>
    <definedName name="_xlnm.Print_Titles" localSheetId="23">'【現況】集計結果表 N2O'!$7:$8</definedName>
    <definedName name="_xlnm.Print_Titles" localSheetId="3">'別紙-第3項(1)基準年'!$4:$6</definedName>
    <definedName name="_xlnm.Print_Titles" localSheetId="4">'別紙-第3項(2)現況'!$4:$6</definedName>
    <definedName name="_xlnm.Print_Titles" localSheetId="5">'別紙-第4項目標'!$3:$8</definedName>
    <definedName name="_xlnm.Print_Titles" localSheetId="6">'別紙-第5項措置'!$3:$7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3" i="2" l="1"/>
  <c r="Q71" i="2"/>
  <c r="Q69" i="2"/>
  <c r="R11" i="35"/>
  <c r="R11" i="34"/>
  <c r="Q21" i="23"/>
  <c r="R21" i="23" s="1"/>
  <c r="T21" i="23" s="1"/>
  <c r="L21" i="23"/>
  <c r="Q21" i="2"/>
  <c r="R21" i="2" s="1"/>
  <c r="T21" i="2" s="1"/>
  <c r="L21" i="2"/>
  <c r="R40" i="2"/>
  <c r="T40" i="2"/>
  <c r="R39" i="2"/>
  <c r="T39" i="2"/>
  <c r="R39" i="23"/>
  <c r="T39" i="23"/>
  <c r="R40" i="23"/>
  <c r="T40" i="23" s="1"/>
  <c r="R64" i="23"/>
  <c r="T64" i="23"/>
  <c r="R63" i="23"/>
  <c r="R62" i="23"/>
  <c r="T62" i="23" s="1"/>
  <c r="R61" i="23"/>
  <c r="T61" i="23" s="1"/>
  <c r="R26" i="7"/>
  <c r="T26" i="7"/>
  <c r="R24" i="7"/>
  <c r="T24" i="7"/>
  <c r="R22" i="7"/>
  <c r="T22" i="7" s="1"/>
  <c r="R20" i="7"/>
  <c r="T20" i="7" s="1"/>
  <c r="H61" i="22" s="1"/>
  <c r="J61" i="22" s="1"/>
  <c r="R19" i="7"/>
  <c r="T19" i="7"/>
  <c r="H60" i="22"/>
  <c r="J60" i="22"/>
  <c r="R18" i="7"/>
  <c r="T18" i="7" s="1"/>
  <c r="H59" i="22" s="1"/>
  <c r="J59" i="22" s="1"/>
  <c r="R16" i="7"/>
  <c r="T16" i="7"/>
  <c r="H58" i="22"/>
  <c r="J58" i="22"/>
  <c r="R15" i="7"/>
  <c r="T15" i="7" s="1"/>
  <c r="H57" i="22" s="1"/>
  <c r="J57" i="22"/>
  <c r="R13" i="7"/>
  <c r="T13" i="7"/>
  <c r="H37" i="22" s="1"/>
  <c r="R11" i="7"/>
  <c r="T11" i="7"/>
  <c r="R10" i="7"/>
  <c r="T10" i="7"/>
  <c r="H43" i="22"/>
  <c r="R9" i="7"/>
  <c r="T9" i="7" s="1"/>
  <c r="H45" i="22" s="1"/>
  <c r="J45" i="22" s="1"/>
  <c r="R49" i="6"/>
  <c r="T49" i="6"/>
  <c r="G56" i="22" s="1"/>
  <c r="J56" i="22" s="1"/>
  <c r="R48" i="6"/>
  <c r="T48" i="6" s="1"/>
  <c r="G54" i="22" s="1"/>
  <c r="R46" i="6"/>
  <c r="T46" i="6"/>
  <c r="G55" i="22" s="1"/>
  <c r="J55" i="22" s="1"/>
  <c r="R44" i="6"/>
  <c r="T44" i="6"/>
  <c r="R42" i="6"/>
  <c r="T42" i="6" s="1"/>
  <c r="R40" i="6"/>
  <c r="T40" i="6" s="1"/>
  <c r="R38" i="6"/>
  <c r="T38" i="6" s="1"/>
  <c r="R36" i="6"/>
  <c r="T36" i="6" s="1"/>
  <c r="R34" i="6"/>
  <c r="T34" i="6"/>
  <c r="R32" i="6"/>
  <c r="T32" i="6" s="1"/>
  <c r="R30" i="6"/>
  <c r="T30" i="6"/>
  <c r="R28" i="6"/>
  <c r="T28" i="6"/>
  <c r="R26" i="6"/>
  <c r="T26" i="6"/>
  <c r="R24" i="6"/>
  <c r="T24" i="6"/>
  <c r="R22" i="6"/>
  <c r="T22" i="6"/>
  <c r="R20" i="6"/>
  <c r="T20" i="6" s="1"/>
  <c r="R18" i="6"/>
  <c r="T18" i="6"/>
  <c r="R16" i="6"/>
  <c r="T16" i="6" s="1"/>
  <c r="R14" i="6"/>
  <c r="T14" i="6"/>
  <c r="R12" i="6"/>
  <c r="T12" i="6"/>
  <c r="R10" i="6"/>
  <c r="T10" i="6"/>
  <c r="R9" i="6"/>
  <c r="R33" i="5"/>
  <c r="T33" i="5"/>
  <c r="F54" i="22" s="1"/>
  <c r="J54" i="22" s="1"/>
  <c r="R32" i="5"/>
  <c r="T32" i="5"/>
  <c r="F53" i="22" s="1"/>
  <c r="J53" i="22" s="1"/>
  <c r="R31" i="5"/>
  <c r="T31" i="5" s="1"/>
  <c r="F52" i="22" s="1"/>
  <c r="J52" i="22" s="1"/>
  <c r="R30" i="5"/>
  <c r="T30" i="5" s="1"/>
  <c r="R29" i="5"/>
  <c r="T29" i="5"/>
  <c r="R28" i="5"/>
  <c r="T28" i="5"/>
  <c r="R26" i="5"/>
  <c r="T26" i="5" s="1"/>
  <c r="F49" i="22" s="1"/>
  <c r="J49" i="22" s="1"/>
  <c r="R24" i="5"/>
  <c r="T24" i="5"/>
  <c r="R23" i="5"/>
  <c r="T23" i="5"/>
  <c r="R22" i="5"/>
  <c r="T22" i="5"/>
  <c r="R21" i="5"/>
  <c r="T21" i="5"/>
  <c r="R20" i="5"/>
  <c r="T20" i="5" s="1"/>
  <c r="R19" i="5"/>
  <c r="T19" i="5"/>
  <c r="R17" i="5"/>
  <c r="T17" i="5"/>
  <c r="R15" i="5"/>
  <c r="T15" i="5"/>
  <c r="R13" i="5"/>
  <c r="T13" i="5"/>
  <c r="F37" i="22" s="1"/>
  <c r="R12" i="5"/>
  <c r="T12" i="5"/>
  <c r="R11" i="5"/>
  <c r="T11" i="5"/>
  <c r="F42" i="22" s="1"/>
  <c r="J42" i="22" s="1"/>
  <c r="R9" i="5"/>
  <c r="T9" i="5"/>
  <c r="T109" i="4"/>
  <c r="T108" i="4"/>
  <c r="E62" i="22" s="1"/>
  <c r="T107" i="4"/>
  <c r="R106" i="4"/>
  <c r="T106" i="4"/>
  <c r="R105" i="4"/>
  <c r="T105" i="4" s="1"/>
  <c r="R104" i="4"/>
  <c r="T104" i="4"/>
  <c r="R103" i="4"/>
  <c r="T103" i="4" s="1"/>
  <c r="R102" i="4"/>
  <c r="T102" i="4"/>
  <c r="R101" i="4"/>
  <c r="T101" i="4" s="1"/>
  <c r="R100" i="4"/>
  <c r="T100" i="4" s="1"/>
  <c r="R99" i="4"/>
  <c r="T99" i="4" s="1"/>
  <c r="R98" i="4"/>
  <c r="T98" i="4"/>
  <c r="R97" i="4"/>
  <c r="T97" i="4" s="1"/>
  <c r="R96" i="4"/>
  <c r="T96" i="4"/>
  <c r="R95" i="4"/>
  <c r="T95" i="4" s="1"/>
  <c r="R94" i="4"/>
  <c r="T94" i="4" s="1"/>
  <c r="R93" i="4"/>
  <c r="T93" i="4" s="1"/>
  <c r="R92" i="4"/>
  <c r="T92" i="4" s="1"/>
  <c r="R91" i="4"/>
  <c r="T91" i="4" s="1"/>
  <c r="R90" i="4"/>
  <c r="T90" i="4" s="1"/>
  <c r="R89" i="4"/>
  <c r="T89" i="4" s="1"/>
  <c r="R88" i="4"/>
  <c r="T88" i="4" s="1"/>
  <c r="R87" i="4"/>
  <c r="T87" i="4" s="1"/>
  <c r="R86" i="4"/>
  <c r="T86" i="4"/>
  <c r="R85" i="4"/>
  <c r="T85" i="4" s="1"/>
  <c r="R84" i="4"/>
  <c r="T84" i="4" s="1"/>
  <c r="R83" i="4"/>
  <c r="T83" i="4" s="1"/>
  <c r="R82" i="4"/>
  <c r="T82" i="4"/>
  <c r="R81" i="4"/>
  <c r="T81" i="4" s="1"/>
  <c r="R80" i="4"/>
  <c r="T80" i="4" s="1"/>
  <c r="R79" i="4"/>
  <c r="T79" i="4" s="1"/>
  <c r="R78" i="4"/>
  <c r="T78" i="4"/>
  <c r="R77" i="4"/>
  <c r="T77" i="4" s="1"/>
  <c r="R76" i="4"/>
  <c r="T76" i="4" s="1"/>
  <c r="R75" i="4"/>
  <c r="T75" i="4" s="1"/>
  <c r="R74" i="4"/>
  <c r="T74" i="4"/>
  <c r="R73" i="4"/>
  <c r="T73" i="4" s="1"/>
  <c r="R72" i="4"/>
  <c r="T72" i="4" s="1"/>
  <c r="R71" i="4"/>
  <c r="T71" i="4" s="1"/>
  <c r="R70" i="4"/>
  <c r="T70" i="4" s="1"/>
  <c r="R69" i="4"/>
  <c r="T69" i="4" s="1"/>
  <c r="E37" i="22" s="1"/>
  <c r="R68" i="4"/>
  <c r="T68" i="4" s="1"/>
  <c r="R67" i="4"/>
  <c r="T67" i="4" s="1"/>
  <c r="R66" i="4"/>
  <c r="T66" i="4" s="1"/>
  <c r="R65" i="4"/>
  <c r="T65" i="4" s="1"/>
  <c r="E35" i="22" s="1"/>
  <c r="J35" i="22" s="1"/>
  <c r="R64" i="4"/>
  <c r="T64" i="4"/>
  <c r="R63" i="4"/>
  <c r="T63" i="4" s="1"/>
  <c r="R62" i="4"/>
  <c r="T62" i="4" s="1"/>
  <c r="R61" i="4"/>
  <c r="T61" i="4" s="1"/>
  <c r="R60" i="4"/>
  <c r="T60" i="4" s="1"/>
  <c r="E32" i="22" s="1"/>
  <c r="J32" i="22" s="1"/>
  <c r="Q59" i="4"/>
  <c r="R59" i="4" s="1"/>
  <c r="T59" i="4" s="1"/>
  <c r="O59" i="4"/>
  <c r="J59" i="4"/>
  <c r="Q58" i="4"/>
  <c r="O58" i="4"/>
  <c r="R58" i="4" s="1"/>
  <c r="T58" i="4" s="1"/>
  <c r="J58" i="4"/>
  <c r="Q57" i="4"/>
  <c r="O57" i="4"/>
  <c r="R57" i="4" s="1"/>
  <c r="T57" i="4" s="1"/>
  <c r="J57" i="4"/>
  <c r="Q56" i="4"/>
  <c r="O56" i="4"/>
  <c r="J56" i="4"/>
  <c r="Q55" i="4"/>
  <c r="O55" i="4"/>
  <c r="R55" i="4" s="1"/>
  <c r="T55" i="4" s="1"/>
  <c r="J55" i="4"/>
  <c r="O54" i="4"/>
  <c r="R54" i="4"/>
  <c r="T54" i="4"/>
  <c r="J54" i="4"/>
  <c r="O53" i="4"/>
  <c r="R53" i="4"/>
  <c r="T53" i="4" s="1"/>
  <c r="J53" i="4"/>
  <c r="O52" i="4"/>
  <c r="R52" i="4"/>
  <c r="T52" i="4"/>
  <c r="J52" i="4"/>
  <c r="O51" i="4"/>
  <c r="R51" i="4" s="1"/>
  <c r="T51" i="4" s="1"/>
  <c r="J51" i="4"/>
  <c r="O50" i="4"/>
  <c r="R50" i="4"/>
  <c r="T50" i="4"/>
  <c r="J50" i="4"/>
  <c r="O49" i="4"/>
  <c r="R49" i="4"/>
  <c r="T49" i="4" s="1"/>
  <c r="J49" i="4"/>
  <c r="O48" i="4"/>
  <c r="R48" i="4"/>
  <c r="T48" i="4"/>
  <c r="J48" i="4"/>
  <c r="O47" i="4"/>
  <c r="R47" i="4"/>
  <c r="T47" i="4" s="1"/>
  <c r="J47" i="4"/>
  <c r="O46" i="4"/>
  <c r="R46" i="4"/>
  <c r="T46" i="4" s="1"/>
  <c r="J46" i="4"/>
  <c r="O45" i="4"/>
  <c r="R45" i="4" s="1"/>
  <c r="T45" i="4" s="1"/>
  <c r="J45" i="4"/>
  <c r="O44" i="4"/>
  <c r="R44" i="4"/>
  <c r="T44" i="4" s="1"/>
  <c r="J44" i="4"/>
  <c r="O43" i="4"/>
  <c r="R43" i="4"/>
  <c r="T43" i="4" s="1"/>
  <c r="J43" i="4"/>
  <c r="Q42" i="4"/>
  <c r="O42" i="4"/>
  <c r="R42" i="4"/>
  <c r="T42" i="4"/>
  <c r="J42" i="4"/>
  <c r="Q41" i="4"/>
  <c r="O41" i="4"/>
  <c r="J41" i="4"/>
  <c r="Q40" i="4"/>
  <c r="O40" i="4"/>
  <c r="R40" i="4" s="1"/>
  <c r="T40" i="4" s="1"/>
  <c r="J40" i="4"/>
  <c r="Q39" i="4"/>
  <c r="O39" i="4"/>
  <c r="R39" i="4" s="1"/>
  <c r="T39" i="4" s="1"/>
  <c r="J39" i="4"/>
  <c r="O38" i="4"/>
  <c r="R38" i="4"/>
  <c r="T38" i="4" s="1"/>
  <c r="J38" i="4"/>
  <c r="O37" i="4"/>
  <c r="R37" i="4" s="1"/>
  <c r="T37" i="4"/>
  <c r="J37" i="4"/>
  <c r="O36" i="4"/>
  <c r="R36" i="4" s="1"/>
  <c r="T36" i="4" s="1"/>
  <c r="J36" i="4"/>
  <c r="O35" i="4"/>
  <c r="R35" i="4"/>
  <c r="T35" i="4"/>
  <c r="J35" i="4"/>
  <c r="O34" i="4"/>
  <c r="R34" i="4"/>
  <c r="T34" i="4" s="1"/>
  <c r="J34" i="4"/>
  <c r="O33" i="4"/>
  <c r="R33" i="4"/>
  <c r="T33" i="4" s="1"/>
  <c r="J33" i="4"/>
  <c r="O32" i="4"/>
  <c r="R32" i="4"/>
  <c r="T32" i="4"/>
  <c r="J32" i="4"/>
  <c r="O31" i="4"/>
  <c r="R31" i="4"/>
  <c r="T31" i="4"/>
  <c r="J31" i="4"/>
  <c r="Q30" i="4"/>
  <c r="O30" i="4"/>
  <c r="J30" i="4"/>
  <c r="Q29" i="4"/>
  <c r="O29" i="4"/>
  <c r="J29" i="4"/>
  <c r="Q28" i="4"/>
  <c r="O28" i="4"/>
  <c r="R28" i="4" s="1"/>
  <c r="T28" i="4" s="1"/>
  <c r="J28" i="4"/>
  <c r="Q27" i="4"/>
  <c r="O27" i="4"/>
  <c r="R27" i="4" s="1"/>
  <c r="T27" i="4" s="1"/>
  <c r="J27" i="4"/>
  <c r="O26" i="4"/>
  <c r="R26" i="4"/>
  <c r="T26" i="4" s="1"/>
  <c r="J26" i="4"/>
  <c r="O25" i="4"/>
  <c r="R25" i="4" s="1"/>
  <c r="T25" i="4" s="1"/>
  <c r="J25" i="4"/>
  <c r="Q24" i="4"/>
  <c r="O24" i="4"/>
  <c r="R24" i="4"/>
  <c r="T24" i="4"/>
  <c r="J24" i="4"/>
  <c r="Q23" i="4"/>
  <c r="O23" i="4"/>
  <c r="R23" i="4" s="1"/>
  <c r="T23" i="4" s="1"/>
  <c r="J23" i="4"/>
  <c r="Q22" i="4"/>
  <c r="O22" i="4"/>
  <c r="R22" i="4" s="1"/>
  <c r="T22" i="4" s="1"/>
  <c r="J22" i="4"/>
  <c r="Q21" i="4"/>
  <c r="O21" i="4"/>
  <c r="R21" i="4"/>
  <c r="T21" i="4" s="1"/>
  <c r="J21" i="4"/>
  <c r="O20" i="4"/>
  <c r="R20" i="4"/>
  <c r="T20" i="4" s="1"/>
  <c r="J20" i="4"/>
  <c r="O19" i="4"/>
  <c r="R19" i="4" s="1"/>
  <c r="T19" i="4" s="1"/>
  <c r="J19" i="4"/>
  <c r="O18" i="4"/>
  <c r="R18" i="4"/>
  <c r="T18" i="4"/>
  <c r="J18" i="4"/>
  <c r="O17" i="4"/>
  <c r="R17" i="4"/>
  <c r="T17" i="4"/>
  <c r="J17" i="4"/>
  <c r="O16" i="4"/>
  <c r="R16" i="4" s="1"/>
  <c r="T16" i="4" s="1"/>
  <c r="J16" i="4"/>
  <c r="O15" i="4"/>
  <c r="R15" i="4"/>
  <c r="T15" i="4"/>
  <c r="J15" i="4"/>
  <c r="O14" i="4"/>
  <c r="R14" i="4"/>
  <c r="T14" i="4"/>
  <c r="J14" i="4"/>
  <c r="O13" i="4"/>
  <c r="R13" i="4" s="1"/>
  <c r="T13" i="4" s="1"/>
  <c r="J13" i="4"/>
  <c r="Q12" i="4"/>
  <c r="O12" i="4"/>
  <c r="R12" i="4" s="1"/>
  <c r="T12" i="4" s="1"/>
  <c r="J12" i="4"/>
  <c r="Q11" i="4"/>
  <c r="O11" i="4"/>
  <c r="J11" i="4"/>
  <c r="Q10" i="4"/>
  <c r="O10" i="4"/>
  <c r="R10" i="4" s="1"/>
  <c r="T10" i="4" s="1"/>
  <c r="J10" i="4"/>
  <c r="Q9" i="4"/>
  <c r="O9" i="4"/>
  <c r="R9" i="4" s="1"/>
  <c r="J9" i="4"/>
  <c r="T142" i="3"/>
  <c r="T141" i="3"/>
  <c r="D62" i="22" s="1"/>
  <c r="T140" i="3"/>
  <c r="R139" i="3"/>
  <c r="T139" i="3" s="1"/>
  <c r="R138" i="3"/>
  <c r="T138" i="3" s="1"/>
  <c r="R137" i="3"/>
  <c r="T137" i="3" s="1"/>
  <c r="R136" i="3"/>
  <c r="T136" i="3" s="1"/>
  <c r="R135" i="3"/>
  <c r="T135" i="3" s="1"/>
  <c r="R134" i="3"/>
  <c r="T134" i="3" s="1"/>
  <c r="R133" i="3"/>
  <c r="T133" i="3" s="1"/>
  <c r="R132" i="3"/>
  <c r="T132" i="3" s="1"/>
  <c r="R131" i="3"/>
  <c r="T131" i="3" s="1"/>
  <c r="R130" i="3"/>
  <c r="T130" i="3" s="1"/>
  <c r="R129" i="3"/>
  <c r="T129" i="3" s="1"/>
  <c r="R128" i="3"/>
  <c r="T128" i="3" s="1"/>
  <c r="R127" i="3"/>
  <c r="T127" i="3" s="1"/>
  <c r="R126" i="3"/>
  <c r="T126" i="3" s="1"/>
  <c r="R125" i="3"/>
  <c r="T125" i="3" s="1"/>
  <c r="R124" i="3"/>
  <c r="T124" i="3" s="1"/>
  <c r="R123" i="3"/>
  <c r="T123" i="3" s="1"/>
  <c r="R122" i="3"/>
  <c r="T122" i="3" s="1"/>
  <c r="R121" i="3"/>
  <c r="T121" i="3" s="1"/>
  <c r="R120" i="3"/>
  <c r="T120" i="3" s="1"/>
  <c r="R119" i="3"/>
  <c r="T119" i="3" s="1"/>
  <c r="R118" i="3"/>
  <c r="T118" i="3" s="1"/>
  <c r="R117" i="3"/>
  <c r="T117" i="3" s="1"/>
  <c r="R116" i="3"/>
  <c r="T116" i="3" s="1"/>
  <c r="T115" i="3"/>
  <c r="R115" i="3"/>
  <c r="R114" i="3"/>
  <c r="T114" i="3" s="1"/>
  <c r="R113" i="3"/>
  <c r="T113" i="3" s="1"/>
  <c r="R112" i="3"/>
  <c r="T112" i="3" s="1"/>
  <c r="R111" i="3"/>
  <c r="T111" i="3" s="1"/>
  <c r="R110" i="3"/>
  <c r="T110" i="3" s="1"/>
  <c r="R109" i="3"/>
  <c r="T109" i="3" s="1"/>
  <c r="R108" i="3"/>
  <c r="T108" i="3" s="1"/>
  <c r="R107" i="3"/>
  <c r="T107" i="3" s="1"/>
  <c r="R106" i="3"/>
  <c r="T106" i="3" s="1"/>
  <c r="R105" i="3"/>
  <c r="T105" i="3" s="1"/>
  <c r="R104" i="3"/>
  <c r="T104" i="3" s="1"/>
  <c r="R103" i="3"/>
  <c r="T103" i="3" s="1"/>
  <c r="R102" i="3"/>
  <c r="T102" i="3" s="1"/>
  <c r="R101" i="3"/>
  <c r="T101" i="3" s="1"/>
  <c r="R100" i="3"/>
  <c r="T100" i="3" s="1"/>
  <c r="R99" i="3"/>
  <c r="T99" i="3" s="1"/>
  <c r="R98" i="3"/>
  <c r="T98" i="3" s="1"/>
  <c r="R97" i="3"/>
  <c r="T97" i="3" s="1"/>
  <c r="R96" i="3"/>
  <c r="T96" i="3" s="1"/>
  <c r="R95" i="3"/>
  <c r="T95" i="3"/>
  <c r="R94" i="3"/>
  <c r="T94" i="3"/>
  <c r="R93" i="3"/>
  <c r="T93" i="3" s="1"/>
  <c r="R92" i="3"/>
  <c r="T92" i="3" s="1"/>
  <c r="R91" i="3"/>
  <c r="T91" i="3"/>
  <c r="R90" i="3"/>
  <c r="T90" i="3" s="1"/>
  <c r="R89" i="3"/>
  <c r="T89" i="3" s="1"/>
  <c r="R88" i="3"/>
  <c r="T88" i="3" s="1"/>
  <c r="R87" i="3"/>
  <c r="T87" i="3" s="1"/>
  <c r="R86" i="3"/>
  <c r="T86" i="3"/>
  <c r="R85" i="3"/>
  <c r="T85" i="3" s="1"/>
  <c r="R84" i="3"/>
  <c r="T84" i="3"/>
  <c r="R83" i="3"/>
  <c r="T83" i="3" s="1"/>
  <c r="R82" i="3"/>
  <c r="T82" i="3"/>
  <c r="R81" i="3"/>
  <c r="T81" i="3" s="1"/>
  <c r="R80" i="3"/>
  <c r="T80" i="3" s="1"/>
  <c r="R79" i="3"/>
  <c r="T79" i="3" s="1"/>
  <c r="R78" i="3"/>
  <c r="T78" i="3" s="1"/>
  <c r="R77" i="3"/>
  <c r="T77" i="3" s="1"/>
  <c r="R76" i="3"/>
  <c r="T76" i="3"/>
  <c r="R75" i="3"/>
  <c r="T75" i="3" s="1"/>
  <c r="R74" i="3"/>
  <c r="T74" i="3"/>
  <c r="R73" i="3"/>
  <c r="T73" i="3" s="1"/>
  <c r="R72" i="3"/>
  <c r="T72" i="3"/>
  <c r="R71" i="3"/>
  <c r="T71" i="3"/>
  <c r="D32" i="22"/>
  <c r="R70" i="3"/>
  <c r="T70" i="3" s="1"/>
  <c r="R69" i="3"/>
  <c r="T69" i="3"/>
  <c r="R68" i="3"/>
  <c r="T68" i="3"/>
  <c r="R67" i="3"/>
  <c r="T67" i="3" s="1"/>
  <c r="R66" i="3"/>
  <c r="T66" i="3" s="1"/>
  <c r="D11" i="22" s="1"/>
  <c r="J11" i="22" s="1"/>
  <c r="R65" i="3"/>
  <c r="T65" i="3" s="1"/>
  <c r="D31" i="22" s="1"/>
  <c r="J31" i="22" s="1"/>
  <c r="O64" i="3"/>
  <c r="R64" i="3"/>
  <c r="T64" i="3"/>
  <c r="J64" i="3"/>
  <c r="O63" i="3"/>
  <c r="R63" i="3"/>
  <c r="T63" i="3" s="1"/>
  <c r="J63" i="3"/>
  <c r="O62" i="3"/>
  <c r="R62" i="3"/>
  <c r="T62" i="3"/>
  <c r="J62" i="3"/>
  <c r="O61" i="3"/>
  <c r="R61" i="3" s="1"/>
  <c r="T61" i="3" s="1"/>
  <c r="J61" i="3"/>
  <c r="Q60" i="3"/>
  <c r="O60" i="3"/>
  <c r="J60" i="3"/>
  <c r="O59" i="3"/>
  <c r="R59" i="3" s="1"/>
  <c r="T59" i="3" s="1"/>
  <c r="J59" i="3"/>
  <c r="O58" i="3"/>
  <c r="R58" i="3"/>
  <c r="T58" i="3"/>
  <c r="J58" i="3"/>
  <c r="O57" i="3"/>
  <c r="R57" i="3" s="1"/>
  <c r="T57" i="3" s="1"/>
  <c r="J57" i="3"/>
  <c r="O56" i="3"/>
  <c r="R56" i="3" s="1"/>
  <c r="T56" i="3" s="1"/>
  <c r="J56" i="3"/>
  <c r="O55" i="3"/>
  <c r="R55" i="3" s="1"/>
  <c r="T55" i="3" s="1"/>
  <c r="J55" i="3"/>
  <c r="O54" i="3"/>
  <c r="R54" i="3" s="1"/>
  <c r="T54" i="3"/>
  <c r="J54" i="3"/>
  <c r="O53" i="3"/>
  <c r="R53" i="3"/>
  <c r="T53" i="3"/>
  <c r="J53" i="3"/>
  <c r="O52" i="3"/>
  <c r="R52" i="3" s="1"/>
  <c r="T52" i="3" s="1"/>
  <c r="J52" i="3"/>
  <c r="O51" i="3"/>
  <c r="R51" i="3" s="1"/>
  <c r="T51" i="3" s="1"/>
  <c r="J51" i="3"/>
  <c r="O50" i="3"/>
  <c r="R50" i="3" s="1"/>
  <c r="T50" i="3" s="1"/>
  <c r="J50" i="3"/>
  <c r="O49" i="3"/>
  <c r="R49" i="3" s="1"/>
  <c r="T49" i="3" s="1"/>
  <c r="J49" i="3"/>
  <c r="O48" i="3"/>
  <c r="R48" i="3"/>
  <c r="T48" i="3" s="1"/>
  <c r="J48" i="3"/>
  <c r="Q47" i="3"/>
  <c r="O47" i="3"/>
  <c r="R47" i="3"/>
  <c r="T47" i="3" s="1"/>
  <c r="J47" i="3"/>
  <c r="Q46" i="3"/>
  <c r="O46" i="3"/>
  <c r="J46" i="3"/>
  <c r="Q45" i="3"/>
  <c r="O45" i="3"/>
  <c r="J45" i="3"/>
  <c r="Q44" i="3"/>
  <c r="R44" i="3" s="1"/>
  <c r="T44" i="3" s="1"/>
  <c r="O44" i="3"/>
  <c r="J44" i="3"/>
  <c r="O43" i="3"/>
  <c r="R43" i="3"/>
  <c r="T43" i="3"/>
  <c r="J43" i="3"/>
  <c r="O42" i="3"/>
  <c r="R42" i="3"/>
  <c r="T42" i="3"/>
  <c r="J42" i="3"/>
  <c r="O41" i="3"/>
  <c r="R41" i="3" s="1"/>
  <c r="T41" i="3"/>
  <c r="J41" i="3"/>
  <c r="O40" i="3"/>
  <c r="R40" i="3"/>
  <c r="T40" i="3" s="1"/>
  <c r="J40" i="3"/>
  <c r="O39" i="3"/>
  <c r="R39" i="3"/>
  <c r="T39" i="3"/>
  <c r="J39" i="3"/>
  <c r="O38" i="3"/>
  <c r="R38" i="3"/>
  <c r="T38" i="3"/>
  <c r="J38" i="3"/>
  <c r="O37" i="3"/>
  <c r="R37" i="3" s="1"/>
  <c r="T37" i="3" s="1"/>
  <c r="J37" i="3"/>
  <c r="O36" i="3"/>
  <c r="R36" i="3"/>
  <c r="T36" i="3" s="1"/>
  <c r="J36" i="3"/>
  <c r="O35" i="3"/>
  <c r="R35" i="3"/>
  <c r="T35" i="3" s="1"/>
  <c r="J35" i="3"/>
  <c r="O34" i="3"/>
  <c r="R34" i="3" s="1"/>
  <c r="T34" i="3" s="1"/>
  <c r="J34" i="3"/>
  <c r="O33" i="3"/>
  <c r="R33" i="3"/>
  <c r="T33" i="3"/>
  <c r="J33" i="3"/>
  <c r="O32" i="3"/>
  <c r="R32" i="3"/>
  <c r="T32" i="3" s="1"/>
  <c r="J32" i="3"/>
  <c r="O31" i="3"/>
  <c r="R31" i="3"/>
  <c r="T31" i="3" s="1"/>
  <c r="J31" i="3"/>
  <c r="O30" i="3"/>
  <c r="R30" i="3"/>
  <c r="T30" i="3" s="1"/>
  <c r="J30" i="3"/>
  <c r="O29" i="3"/>
  <c r="R29" i="3"/>
  <c r="T29" i="3"/>
  <c r="J29" i="3"/>
  <c r="O28" i="3"/>
  <c r="R28" i="3"/>
  <c r="T28" i="3" s="1"/>
  <c r="J28" i="3"/>
  <c r="Q27" i="3"/>
  <c r="O27" i="3"/>
  <c r="R27" i="3" s="1"/>
  <c r="T27" i="3" s="1"/>
  <c r="J27" i="3"/>
  <c r="Q26" i="3"/>
  <c r="O26" i="3"/>
  <c r="J26" i="3"/>
  <c r="Q25" i="3"/>
  <c r="O25" i="3"/>
  <c r="R25" i="3" s="1"/>
  <c r="T25" i="3" s="1"/>
  <c r="J25" i="3"/>
  <c r="Q24" i="3"/>
  <c r="O24" i="3"/>
  <c r="J24" i="3"/>
  <c r="Q23" i="3"/>
  <c r="O23" i="3"/>
  <c r="R23" i="3" s="1"/>
  <c r="T23" i="3" s="1"/>
  <c r="J23" i="3"/>
  <c r="Q22" i="3"/>
  <c r="O22" i="3"/>
  <c r="J22" i="3"/>
  <c r="Q21" i="3"/>
  <c r="O21" i="3"/>
  <c r="J21" i="3"/>
  <c r="Q20" i="3"/>
  <c r="O20" i="3"/>
  <c r="R20" i="3" s="1"/>
  <c r="T20" i="3" s="1"/>
  <c r="J20" i="3"/>
  <c r="O19" i="3"/>
  <c r="R19" i="3"/>
  <c r="T19" i="3"/>
  <c r="J19" i="3"/>
  <c r="O18" i="3"/>
  <c r="R18" i="3"/>
  <c r="T18" i="3"/>
  <c r="J18" i="3"/>
  <c r="O17" i="3"/>
  <c r="R17" i="3" s="1"/>
  <c r="T17" i="3" s="1"/>
  <c r="J17" i="3"/>
  <c r="O16" i="3"/>
  <c r="R16" i="3"/>
  <c r="T16" i="3"/>
  <c r="J16" i="3"/>
  <c r="O15" i="3"/>
  <c r="R15" i="3" s="1"/>
  <c r="T15" i="3" s="1"/>
  <c r="J15" i="3"/>
  <c r="O14" i="3"/>
  <c r="R14" i="3"/>
  <c r="T14" i="3"/>
  <c r="J14" i="3"/>
  <c r="O13" i="3"/>
  <c r="R13" i="3" s="1"/>
  <c r="T13" i="3" s="1"/>
  <c r="J13" i="3"/>
  <c r="O12" i="3"/>
  <c r="R12" i="3" s="1"/>
  <c r="T12" i="3" s="1"/>
  <c r="J12" i="3"/>
  <c r="Q11" i="3"/>
  <c r="O11" i="3"/>
  <c r="R11" i="3"/>
  <c r="T11" i="3" s="1"/>
  <c r="J11" i="3"/>
  <c r="Q10" i="3"/>
  <c r="O10" i="3"/>
  <c r="J10" i="3"/>
  <c r="Q9" i="3"/>
  <c r="O9" i="3"/>
  <c r="R9" i="3" s="1"/>
  <c r="T9" i="3" s="1"/>
  <c r="J9" i="3"/>
  <c r="T166" i="2"/>
  <c r="T164" i="2"/>
  <c r="T163" i="2"/>
  <c r="T162" i="2"/>
  <c r="R161" i="2"/>
  <c r="T161" i="2" s="1"/>
  <c r="R160" i="2"/>
  <c r="T160" i="2"/>
  <c r="R159" i="2"/>
  <c r="T159" i="2" s="1"/>
  <c r="R158" i="2"/>
  <c r="T158" i="2" s="1"/>
  <c r="R157" i="2"/>
  <c r="T157" i="2"/>
  <c r="R156" i="2"/>
  <c r="T156" i="2" s="1"/>
  <c r="R155" i="2"/>
  <c r="T155" i="2"/>
  <c r="R154" i="2"/>
  <c r="T154" i="2" s="1"/>
  <c r="R153" i="2"/>
  <c r="T153" i="2" s="1"/>
  <c r="R152" i="2"/>
  <c r="T152" i="2"/>
  <c r="R151" i="2"/>
  <c r="T151" i="2"/>
  <c r="R150" i="2"/>
  <c r="T150" i="2"/>
  <c r="R149" i="2"/>
  <c r="T149" i="2"/>
  <c r="C30" i="22" s="1"/>
  <c r="J30" i="22" s="1"/>
  <c r="R148" i="2"/>
  <c r="T148" i="2"/>
  <c r="C29" i="22"/>
  <c r="J29" i="22" s="1"/>
  <c r="R147" i="2"/>
  <c r="T147" i="2" s="1"/>
  <c r="R146" i="2"/>
  <c r="T146" i="2" s="1"/>
  <c r="C28" i="22" s="1"/>
  <c r="J28" i="22" s="1"/>
  <c r="R145" i="2"/>
  <c r="T145" i="2"/>
  <c r="C27" i="22"/>
  <c r="J27" i="22"/>
  <c r="R144" i="2"/>
  <c r="T144" i="2" s="1"/>
  <c r="R143" i="2"/>
  <c r="T143" i="2"/>
  <c r="R142" i="2"/>
  <c r="T142" i="2" s="1"/>
  <c r="R141" i="2"/>
  <c r="T141" i="2"/>
  <c r="R140" i="2"/>
  <c r="T140" i="2" s="1"/>
  <c r="C25" i="22" s="1"/>
  <c r="J25" i="22" s="1"/>
  <c r="R139" i="2"/>
  <c r="T139" i="2"/>
  <c r="R138" i="2"/>
  <c r="T138" i="2" s="1"/>
  <c r="Q137" i="2"/>
  <c r="R137" i="2"/>
  <c r="T137" i="2"/>
  <c r="C23" i="22"/>
  <c r="J23" i="22"/>
  <c r="R136" i="2"/>
  <c r="T136" i="2"/>
  <c r="C22" i="22"/>
  <c r="J22" i="22" s="1"/>
  <c r="R135" i="2"/>
  <c r="T135" i="2"/>
  <c r="R134" i="2"/>
  <c r="T134" i="2"/>
  <c r="R133" i="2"/>
  <c r="T133" i="2" s="1"/>
  <c r="R132" i="2"/>
  <c r="T132" i="2"/>
  <c r="R131" i="2"/>
  <c r="T131" i="2" s="1"/>
  <c r="R130" i="2"/>
  <c r="T130" i="2"/>
  <c r="R129" i="2"/>
  <c r="T129" i="2"/>
  <c r="R128" i="2"/>
  <c r="T128" i="2" s="1"/>
  <c r="R127" i="2"/>
  <c r="T127" i="2"/>
  <c r="R126" i="2"/>
  <c r="T126" i="2"/>
  <c r="R125" i="2"/>
  <c r="T125" i="2" s="1"/>
  <c r="R124" i="2"/>
  <c r="T124" i="2"/>
  <c r="R123" i="2"/>
  <c r="T123" i="2"/>
  <c r="R122" i="2"/>
  <c r="T122" i="2" s="1"/>
  <c r="R121" i="2"/>
  <c r="T121" i="2" s="1"/>
  <c r="R120" i="2"/>
  <c r="T120" i="2" s="1"/>
  <c r="C19" i="22" s="1"/>
  <c r="J19" i="22"/>
  <c r="R119" i="2"/>
  <c r="T119" i="2"/>
  <c r="R118" i="2"/>
  <c r="T118" i="2" s="1"/>
  <c r="C18" i="22" s="1"/>
  <c r="R117" i="2"/>
  <c r="T117" i="2"/>
  <c r="C17" i="22" s="1"/>
  <c r="R116" i="2"/>
  <c r="T116" i="2"/>
  <c r="R115" i="2"/>
  <c r="T115" i="2"/>
  <c r="R114" i="2"/>
  <c r="T114" i="2" s="1"/>
  <c r="R113" i="2"/>
  <c r="T113" i="2"/>
  <c r="R112" i="2"/>
  <c r="T112" i="2" s="1"/>
  <c r="R111" i="2"/>
  <c r="T111" i="2" s="1"/>
  <c r="R110" i="2"/>
  <c r="T110" i="2" s="1"/>
  <c r="R109" i="2"/>
  <c r="T109" i="2"/>
  <c r="R108" i="2"/>
  <c r="T108" i="2"/>
  <c r="R107" i="2"/>
  <c r="T107" i="2"/>
  <c r="R106" i="2"/>
  <c r="T106" i="2"/>
  <c r="R105" i="2"/>
  <c r="T105" i="2" s="1"/>
  <c r="R104" i="2"/>
  <c r="T104" i="2" s="1"/>
  <c r="R103" i="2"/>
  <c r="T103" i="2"/>
  <c r="R102" i="2"/>
  <c r="T102" i="2" s="1"/>
  <c r="R101" i="2"/>
  <c r="T101" i="2"/>
  <c r="R100" i="2"/>
  <c r="T100" i="2"/>
  <c r="R99" i="2"/>
  <c r="T99" i="2"/>
  <c r="R98" i="2"/>
  <c r="T98" i="2"/>
  <c r="R97" i="2"/>
  <c r="T97" i="2"/>
  <c r="C12" i="22" s="1"/>
  <c r="J12" i="22" s="1"/>
  <c r="R96" i="2"/>
  <c r="T96" i="2"/>
  <c r="R95" i="2"/>
  <c r="T95" i="2"/>
  <c r="R94" i="2"/>
  <c r="T94" i="2" s="1"/>
  <c r="R93" i="2"/>
  <c r="T93" i="2" s="1"/>
  <c r="R92" i="2"/>
  <c r="T92" i="2"/>
  <c r="R91" i="2"/>
  <c r="T91" i="2"/>
  <c r="R90" i="2"/>
  <c r="T90" i="2"/>
  <c r="R89" i="2"/>
  <c r="T89" i="2" s="1"/>
  <c r="R88" i="2"/>
  <c r="T88" i="2"/>
  <c r="R87" i="2"/>
  <c r="T87" i="2"/>
  <c r="R86" i="2"/>
  <c r="T86" i="2" s="1"/>
  <c r="R85" i="2"/>
  <c r="T85" i="2"/>
  <c r="R84" i="2"/>
  <c r="T84" i="2" s="1"/>
  <c r="R83" i="2"/>
  <c r="T83" i="2"/>
  <c r="R82" i="2"/>
  <c r="T82" i="2"/>
  <c r="R81" i="2"/>
  <c r="T81" i="2" s="1"/>
  <c r="R80" i="2"/>
  <c r="T80" i="2"/>
  <c r="R79" i="2"/>
  <c r="T79" i="2" s="1"/>
  <c r="L79" i="2"/>
  <c r="L78" i="2"/>
  <c r="M78" i="2"/>
  <c r="L76" i="2"/>
  <c r="M76" i="2"/>
  <c r="R75" i="2"/>
  <c r="T75" i="2"/>
  <c r="L75" i="2"/>
  <c r="M75" i="2" s="1"/>
  <c r="L73" i="2"/>
  <c r="M73" i="2"/>
  <c r="L71" i="2"/>
  <c r="M71" i="2"/>
  <c r="L69" i="2"/>
  <c r="M69" i="2" s="1"/>
  <c r="L67" i="2"/>
  <c r="M67" i="2"/>
  <c r="R66" i="2"/>
  <c r="T66" i="2"/>
  <c r="L66" i="2"/>
  <c r="R65" i="2"/>
  <c r="T65" i="2" s="1"/>
  <c r="L65" i="2"/>
  <c r="M65" i="2"/>
  <c r="R64" i="2"/>
  <c r="T64" i="2" s="1"/>
  <c r="L64" i="2"/>
  <c r="M64" i="2" s="1"/>
  <c r="R63" i="2"/>
  <c r="T63" i="2"/>
  <c r="L63" i="2"/>
  <c r="M63" i="2" s="1"/>
  <c r="R62" i="2"/>
  <c r="T62" i="2" s="1"/>
  <c r="L62" i="2"/>
  <c r="M62" i="2"/>
  <c r="R61" i="2"/>
  <c r="T61" i="2"/>
  <c r="L61" i="2"/>
  <c r="M61" i="2" s="1"/>
  <c r="R60" i="2"/>
  <c r="T60" i="2" s="1"/>
  <c r="L60" i="2"/>
  <c r="M60" i="2" s="1"/>
  <c r="L59" i="2"/>
  <c r="M59" i="2"/>
  <c r="L58" i="2"/>
  <c r="M58" i="2" s="1"/>
  <c r="L57" i="2"/>
  <c r="M57" i="2" s="1"/>
  <c r="L56" i="2"/>
  <c r="M56" i="2" s="1"/>
  <c r="L55" i="2"/>
  <c r="M55" i="2" s="1"/>
  <c r="L54" i="2"/>
  <c r="M54" i="2" s="1"/>
  <c r="L53" i="2"/>
  <c r="M53" i="2"/>
  <c r="L52" i="2"/>
  <c r="M52" i="2" s="1"/>
  <c r="L51" i="2"/>
  <c r="M51" i="2"/>
  <c r="L50" i="2"/>
  <c r="M50" i="2"/>
  <c r="L49" i="2"/>
  <c r="M49" i="2" s="1"/>
  <c r="L48" i="2"/>
  <c r="M48" i="2"/>
  <c r="Q47" i="2"/>
  <c r="R47" i="2" s="1"/>
  <c r="T47" i="2" s="1"/>
  <c r="L47" i="2"/>
  <c r="Q46" i="2"/>
  <c r="R46" i="2"/>
  <c r="T46" i="2" s="1"/>
  <c r="L46" i="2"/>
  <c r="M46" i="2"/>
  <c r="Q45" i="2"/>
  <c r="R45" i="2"/>
  <c r="T45" i="2"/>
  <c r="L45" i="2"/>
  <c r="M45" i="2" s="1"/>
  <c r="Q44" i="2"/>
  <c r="R44" i="2"/>
  <c r="T44" i="2"/>
  <c r="L44" i="2"/>
  <c r="M44" i="2" s="1"/>
  <c r="Q43" i="2"/>
  <c r="R43" i="2"/>
  <c r="T43" i="2" s="1"/>
  <c r="L43" i="2"/>
  <c r="M43" i="2" s="1"/>
  <c r="Q42" i="2"/>
  <c r="R42" i="2"/>
  <c r="T42" i="2" s="1"/>
  <c r="L42" i="2"/>
  <c r="M42" i="2" s="1"/>
  <c r="Q41" i="2"/>
  <c r="R41" i="2" s="1"/>
  <c r="T41" i="2" s="1"/>
  <c r="L41" i="2"/>
  <c r="M41" i="2"/>
  <c r="L40" i="2"/>
  <c r="M40" i="2" s="1"/>
  <c r="L39" i="2"/>
  <c r="M39" i="2"/>
  <c r="Q38" i="2"/>
  <c r="R38" i="2"/>
  <c r="T38" i="2" s="1"/>
  <c r="L38" i="2"/>
  <c r="M38" i="2"/>
  <c r="Q37" i="2"/>
  <c r="R37" i="2"/>
  <c r="T37" i="2" s="1"/>
  <c r="L37" i="2"/>
  <c r="M37" i="2" s="1"/>
  <c r="Q36" i="2"/>
  <c r="R36" i="2"/>
  <c r="T36" i="2"/>
  <c r="L36" i="2"/>
  <c r="M36" i="2"/>
  <c r="Q35" i="2"/>
  <c r="R35" i="2"/>
  <c r="T35" i="2"/>
  <c r="L35" i="2"/>
  <c r="M35" i="2"/>
  <c r="Q34" i="2"/>
  <c r="R34" i="2"/>
  <c r="T34" i="2"/>
  <c r="L34" i="2"/>
  <c r="M34" i="2" s="1"/>
  <c r="Q33" i="2"/>
  <c r="R33" i="2" s="1"/>
  <c r="T33" i="2" s="1"/>
  <c r="L33" i="2"/>
  <c r="M33" i="2"/>
  <c r="Q32" i="2"/>
  <c r="R32" i="2" s="1"/>
  <c r="T32" i="2"/>
  <c r="L32" i="2"/>
  <c r="M32" i="2" s="1"/>
  <c r="Q31" i="2"/>
  <c r="R31" i="2"/>
  <c r="T31" i="2" s="1"/>
  <c r="L31" i="2"/>
  <c r="M31" i="2"/>
  <c r="Q29" i="2"/>
  <c r="R29" i="2"/>
  <c r="T29" i="2" s="1"/>
  <c r="L29" i="2"/>
  <c r="M29" i="2"/>
  <c r="Q30" i="2"/>
  <c r="R30" i="2" s="1"/>
  <c r="T30" i="2" s="1"/>
  <c r="L30" i="2"/>
  <c r="M30" i="2"/>
  <c r="Q27" i="2"/>
  <c r="R27" i="2"/>
  <c r="T27" i="2"/>
  <c r="L27" i="2"/>
  <c r="M27" i="2" s="1"/>
  <c r="Q28" i="2"/>
  <c r="R28" i="2" s="1"/>
  <c r="T28" i="2" s="1"/>
  <c r="L28" i="2"/>
  <c r="M28" i="2" s="1"/>
  <c r="Q26" i="2"/>
  <c r="R26" i="2" s="1"/>
  <c r="T26" i="2" s="1"/>
  <c r="L26" i="2"/>
  <c r="M26" i="2" s="1"/>
  <c r="Q25" i="2"/>
  <c r="R25" i="2" s="1"/>
  <c r="T25" i="2" s="1"/>
  <c r="L25" i="2"/>
  <c r="M25" i="2" s="1"/>
  <c r="Q24" i="2"/>
  <c r="R24" i="2" s="1"/>
  <c r="T24" i="2" s="1"/>
  <c r="L24" i="2"/>
  <c r="M24" i="2" s="1"/>
  <c r="Q23" i="2"/>
  <c r="R23" i="2" s="1"/>
  <c r="T23" i="2" s="1"/>
  <c r="L23" i="2"/>
  <c r="M23" i="2" s="1"/>
  <c r="Q22" i="2"/>
  <c r="R22" i="2"/>
  <c r="T22" i="2" s="1"/>
  <c r="L22" i="2"/>
  <c r="M22" i="2"/>
  <c r="Q20" i="2"/>
  <c r="R20" i="2" s="1"/>
  <c r="T20" i="2" s="1"/>
  <c r="L20" i="2"/>
  <c r="M20" i="2"/>
  <c r="Q19" i="2"/>
  <c r="R19" i="2" s="1"/>
  <c r="T19" i="2" s="1"/>
  <c r="L19" i="2"/>
  <c r="M19" i="2" s="1"/>
  <c r="Q18" i="2"/>
  <c r="R18" i="2" s="1"/>
  <c r="T18" i="2" s="1"/>
  <c r="L18" i="2"/>
  <c r="M18" i="2"/>
  <c r="Q17" i="2"/>
  <c r="R17" i="2" s="1"/>
  <c r="T17" i="2" s="1"/>
  <c r="L17" i="2"/>
  <c r="M17" i="2" s="1"/>
  <c r="Q16" i="2"/>
  <c r="R16" i="2" s="1"/>
  <c r="T16" i="2" s="1"/>
  <c r="L16" i="2"/>
  <c r="M16" i="2" s="1"/>
  <c r="Q15" i="2"/>
  <c r="R15" i="2"/>
  <c r="T15" i="2" s="1"/>
  <c r="L15" i="2"/>
  <c r="M15" i="2" s="1"/>
  <c r="Q14" i="2"/>
  <c r="R14" i="2" s="1"/>
  <c r="T14" i="2" s="1"/>
  <c r="L14" i="2"/>
  <c r="M14" i="2"/>
  <c r="Q13" i="2"/>
  <c r="R13" i="2"/>
  <c r="T13" i="2"/>
  <c r="L13" i="2"/>
  <c r="M13" i="2" s="1"/>
  <c r="Q12" i="2"/>
  <c r="R12" i="2" s="1"/>
  <c r="T12" i="2" s="1"/>
  <c r="L12" i="2"/>
  <c r="M12" i="2"/>
  <c r="Q11" i="2"/>
  <c r="R11" i="2" s="1"/>
  <c r="T11" i="2" s="1"/>
  <c r="L11" i="2"/>
  <c r="M11" i="2" s="1"/>
  <c r="Q10" i="2"/>
  <c r="R10" i="2"/>
  <c r="T10" i="2"/>
  <c r="L10" i="2"/>
  <c r="M10" i="2"/>
  <c r="Q9" i="2"/>
  <c r="R9" i="2"/>
  <c r="L9" i="2"/>
  <c r="M9" i="2" s="1"/>
  <c r="R26" i="28"/>
  <c r="T26" i="28"/>
  <c r="R24" i="28"/>
  <c r="T24" i="28"/>
  <c r="R22" i="28"/>
  <c r="T22" i="28" s="1"/>
  <c r="R20" i="28"/>
  <c r="T20" i="28"/>
  <c r="H61" i="9" s="1"/>
  <c r="J61" i="9" s="1"/>
  <c r="R19" i="28"/>
  <c r="T19" i="28"/>
  <c r="H60" i="9"/>
  <c r="J60" i="9"/>
  <c r="R18" i="28"/>
  <c r="T18" i="28"/>
  <c r="H59" i="9"/>
  <c r="J59" i="9" s="1"/>
  <c r="R16" i="28"/>
  <c r="T16" i="28" s="1"/>
  <c r="H58" i="9" s="1"/>
  <c r="J58" i="9" s="1"/>
  <c r="R15" i="28"/>
  <c r="T15" i="28"/>
  <c r="H57" i="9"/>
  <c r="J57" i="9" s="1"/>
  <c r="R13" i="28"/>
  <c r="T13" i="28"/>
  <c r="R11" i="28"/>
  <c r="T11" i="28"/>
  <c r="H37" i="9" s="1"/>
  <c r="R10" i="28"/>
  <c r="T10" i="28"/>
  <c r="H43" i="9"/>
  <c r="R9" i="28"/>
  <c r="T9" i="28"/>
  <c r="H45" i="9" s="1"/>
  <c r="J45" i="9" s="1"/>
  <c r="R49" i="27"/>
  <c r="T49" i="27" s="1"/>
  <c r="G56" i="9" s="1"/>
  <c r="J56" i="9" s="1"/>
  <c r="R48" i="27"/>
  <c r="T48" i="27"/>
  <c r="G54" i="9" s="1"/>
  <c r="J54" i="9" s="1"/>
  <c r="R46" i="27"/>
  <c r="T46" i="27" s="1"/>
  <c r="G55" i="9" s="1"/>
  <c r="J55" i="9" s="1"/>
  <c r="R44" i="27"/>
  <c r="T44" i="27" s="1"/>
  <c r="R42" i="27"/>
  <c r="T42" i="27" s="1"/>
  <c r="R40" i="27"/>
  <c r="T40" i="27" s="1"/>
  <c r="R38" i="27"/>
  <c r="T38" i="27"/>
  <c r="R36" i="27"/>
  <c r="T36" i="27"/>
  <c r="R34" i="27"/>
  <c r="T34" i="27" s="1"/>
  <c r="R32" i="27"/>
  <c r="T32" i="27"/>
  <c r="R30" i="27"/>
  <c r="T30" i="27"/>
  <c r="R28" i="27"/>
  <c r="T28" i="27"/>
  <c r="R26" i="27"/>
  <c r="T26" i="27" s="1"/>
  <c r="R24" i="27"/>
  <c r="T24" i="27"/>
  <c r="R22" i="27"/>
  <c r="T22" i="27"/>
  <c r="R20" i="27"/>
  <c r="T20" i="27" s="1"/>
  <c r="R18" i="27"/>
  <c r="T18" i="27" s="1"/>
  <c r="R16" i="27"/>
  <c r="T16" i="27"/>
  <c r="R14" i="27"/>
  <c r="T14" i="27"/>
  <c r="R12" i="27"/>
  <c r="T12" i="27"/>
  <c r="R10" i="27"/>
  <c r="T10" i="27" s="1"/>
  <c r="R9" i="27"/>
  <c r="R33" i="26"/>
  <c r="T33" i="26"/>
  <c r="R32" i="26"/>
  <c r="T32" i="26"/>
  <c r="F53" i="9" s="1"/>
  <c r="J53" i="9" s="1"/>
  <c r="R31" i="26"/>
  <c r="T31" i="26" s="1"/>
  <c r="F52" i="9" s="1"/>
  <c r="R30" i="26"/>
  <c r="T30" i="26" s="1"/>
  <c r="F51" i="9" s="1"/>
  <c r="J51" i="9" s="1"/>
  <c r="R29" i="26"/>
  <c r="T29" i="26" s="1"/>
  <c r="R28" i="26"/>
  <c r="T28" i="26"/>
  <c r="F50" i="9" s="1"/>
  <c r="J50" i="9" s="1"/>
  <c r="R26" i="26"/>
  <c r="T26" i="26"/>
  <c r="R24" i="26"/>
  <c r="T24" i="26"/>
  <c r="F49" i="9" s="1"/>
  <c r="J49" i="9" s="1"/>
  <c r="R23" i="26"/>
  <c r="T23" i="26" s="1"/>
  <c r="F48" i="9" s="1"/>
  <c r="J48" i="9" s="1"/>
  <c r="R22" i="26"/>
  <c r="T22" i="26" s="1"/>
  <c r="F47" i="9" s="1"/>
  <c r="J47" i="9" s="1"/>
  <c r="R21" i="26"/>
  <c r="T21" i="26" s="1"/>
  <c r="R20" i="26"/>
  <c r="T20" i="26"/>
  <c r="R19" i="26"/>
  <c r="T19" i="26" s="1"/>
  <c r="R17" i="26"/>
  <c r="T17" i="26" s="1"/>
  <c r="F37" i="9" s="1"/>
  <c r="R15" i="26"/>
  <c r="T15" i="26"/>
  <c r="R13" i="26"/>
  <c r="T13" i="26" s="1"/>
  <c r="R12" i="26"/>
  <c r="T12" i="26"/>
  <c r="F43" i="9" s="1"/>
  <c r="J43" i="9" s="1"/>
  <c r="R11" i="26"/>
  <c r="T11" i="26"/>
  <c r="F42" i="9" s="1"/>
  <c r="J42" i="9" s="1"/>
  <c r="R9" i="26"/>
  <c r="T9" i="26" s="1"/>
  <c r="T109" i="25"/>
  <c r="E62" i="9" s="1"/>
  <c r="T108" i="25"/>
  <c r="T107" i="25"/>
  <c r="R106" i="25"/>
  <c r="T106" i="25" s="1"/>
  <c r="R105" i="25"/>
  <c r="T105" i="25"/>
  <c r="R104" i="25"/>
  <c r="T104" i="25"/>
  <c r="R103" i="25"/>
  <c r="T103" i="25"/>
  <c r="R102" i="25"/>
  <c r="T102" i="25"/>
  <c r="R101" i="25"/>
  <c r="T101" i="25" s="1"/>
  <c r="R100" i="25"/>
  <c r="T100" i="25"/>
  <c r="R99" i="25"/>
  <c r="T99" i="25" s="1"/>
  <c r="R98" i="25"/>
  <c r="T98" i="25" s="1"/>
  <c r="R97" i="25"/>
  <c r="T97" i="25"/>
  <c r="R96" i="25"/>
  <c r="T96" i="25"/>
  <c r="R95" i="25"/>
  <c r="T95" i="25" s="1"/>
  <c r="R94" i="25"/>
  <c r="T94" i="25"/>
  <c r="R93" i="25"/>
  <c r="T93" i="25" s="1"/>
  <c r="R92" i="25"/>
  <c r="T92" i="25"/>
  <c r="R91" i="25"/>
  <c r="T91" i="25"/>
  <c r="R90" i="25"/>
  <c r="T90" i="25" s="1"/>
  <c r="R89" i="25"/>
  <c r="T89" i="25" s="1"/>
  <c r="E38" i="9" s="1"/>
  <c r="R88" i="25"/>
  <c r="T88" i="25"/>
  <c r="R87" i="25"/>
  <c r="T87" i="25"/>
  <c r="R86" i="25"/>
  <c r="T86" i="25"/>
  <c r="R85" i="25"/>
  <c r="T85" i="25" s="1"/>
  <c r="R84" i="25"/>
  <c r="T84" i="25"/>
  <c r="R83" i="25"/>
  <c r="T83" i="25"/>
  <c r="R82" i="25"/>
  <c r="T82" i="25"/>
  <c r="R81" i="25"/>
  <c r="T81" i="25" s="1"/>
  <c r="R80" i="25"/>
  <c r="T80" i="25"/>
  <c r="R79" i="25"/>
  <c r="T79" i="25" s="1"/>
  <c r="R78" i="25"/>
  <c r="T78" i="25" s="1"/>
  <c r="R77" i="25"/>
  <c r="T77" i="25" s="1"/>
  <c r="R76" i="25"/>
  <c r="T76" i="25"/>
  <c r="R75" i="25"/>
  <c r="T75" i="25" s="1"/>
  <c r="R74" i="25"/>
  <c r="T74" i="25" s="1"/>
  <c r="R73" i="25"/>
  <c r="T73" i="25"/>
  <c r="R72" i="25"/>
  <c r="T72" i="25" s="1"/>
  <c r="R71" i="25"/>
  <c r="T71" i="25" s="1"/>
  <c r="R70" i="25"/>
  <c r="T70" i="25" s="1"/>
  <c r="R69" i="25"/>
  <c r="T69" i="25" s="1"/>
  <c r="E37" i="9" s="1"/>
  <c r="R68" i="25"/>
  <c r="T68" i="25"/>
  <c r="E36" i="9" s="1"/>
  <c r="J36" i="9" s="1"/>
  <c r="R67" i="25"/>
  <c r="T67" i="25"/>
  <c r="R66" i="25"/>
  <c r="T66" i="25"/>
  <c r="R65" i="25"/>
  <c r="T65" i="25" s="1"/>
  <c r="E35" i="9" s="1"/>
  <c r="J35" i="9" s="1"/>
  <c r="R64" i="25"/>
  <c r="T64" i="25" s="1"/>
  <c r="R63" i="25"/>
  <c r="T63" i="25"/>
  <c r="R62" i="25"/>
  <c r="T62" i="25" s="1"/>
  <c r="R61" i="25"/>
  <c r="T61" i="25"/>
  <c r="R60" i="25"/>
  <c r="T60" i="25"/>
  <c r="E32" i="9"/>
  <c r="Q59" i="25"/>
  <c r="O59" i="25"/>
  <c r="R59" i="25"/>
  <c r="T59" i="25"/>
  <c r="J59" i="25"/>
  <c r="Q58" i="25"/>
  <c r="R58" i="25" s="1"/>
  <c r="T58" i="25" s="1"/>
  <c r="O58" i="25"/>
  <c r="J58" i="25"/>
  <c r="Q57" i="25"/>
  <c r="O57" i="25"/>
  <c r="R57" i="25" s="1"/>
  <c r="T57" i="25" s="1"/>
  <c r="J57" i="25"/>
  <c r="Q56" i="25"/>
  <c r="O56" i="25"/>
  <c r="R56" i="25" s="1"/>
  <c r="T56" i="25" s="1"/>
  <c r="J56" i="25"/>
  <c r="Q55" i="25"/>
  <c r="O55" i="25"/>
  <c r="R55" i="25" s="1"/>
  <c r="T55" i="25" s="1"/>
  <c r="J55" i="25"/>
  <c r="O54" i="25"/>
  <c r="R54" i="25"/>
  <c r="T54" i="25"/>
  <c r="J54" i="25"/>
  <c r="O53" i="25"/>
  <c r="R53" i="25" s="1"/>
  <c r="T53" i="25" s="1"/>
  <c r="J53" i="25"/>
  <c r="O52" i="25"/>
  <c r="R52" i="25" s="1"/>
  <c r="T52" i="25" s="1"/>
  <c r="J52" i="25"/>
  <c r="O51" i="25"/>
  <c r="R51" i="25" s="1"/>
  <c r="T51" i="25" s="1"/>
  <c r="J51" i="25"/>
  <c r="O50" i="25"/>
  <c r="R50" i="25"/>
  <c r="T50" i="25"/>
  <c r="J50" i="25"/>
  <c r="O49" i="25"/>
  <c r="R49" i="25" s="1"/>
  <c r="T49" i="25" s="1"/>
  <c r="J49" i="25"/>
  <c r="O48" i="25"/>
  <c r="R48" i="25" s="1"/>
  <c r="T48" i="25" s="1"/>
  <c r="J48" i="25"/>
  <c r="O47" i="25"/>
  <c r="R47" i="25" s="1"/>
  <c r="T47" i="25" s="1"/>
  <c r="J47" i="25"/>
  <c r="O46" i="25"/>
  <c r="R46" i="25"/>
  <c r="T46" i="25" s="1"/>
  <c r="J46" i="25"/>
  <c r="O45" i="25"/>
  <c r="R45" i="25"/>
  <c r="T45" i="25"/>
  <c r="J45" i="25"/>
  <c r="O44" i="25"/>
  <c r="R44" i="25" s="1"/>
  <c r="T44" i="25" s="1"/>
  <c r="J44" i="25"/>
  <c r="O43" i="25"/>
  <c r="R43" i="25"/>
  <c r="T43" i="25"/>
  <c r="J43" i="25"/>
  <c r="Q42" i="25"/>
  <c r="R42" i="25" s="1"/>
  <c r="T42" i="25" s="1"/>
  <c r="O42" i="25"/>
  <c r="J42" i="25"/>
  <c r="Q41" i="25"/>
  <c r="O41" i="25"/>
  <c r="J41" i="25"/>
  <c r="Q40" i="25"/>
  <c r="O40" i="25"/>
  <c r="R40" i="25" s="1"/>
  <c r="T40" i="25" s="1"/>
  <c r="J40" i="25"/>
  <c r="Q39" i="25"/>
  <c r="O39" i="25"/>
  <c r="R39" i="25" s="1"/>
  <c r="T39" i="25" s="1"/>
  <c r="J39" i="25"/>
  <c r="O38" i="25"/>
  <c r="R38" i="25"/>
  <c r="T38" i="25"/>
  <c r="J38" i="25"/>
  <c r="O37" i="25"/>
  <c r="R37" i="25" s="1"/>
  <c r="T37" i="25" s="1"/>
  <c r="J37" i="25"/>
  <c r="O36" i="25"/>
  <c r="R36" i="25" s="1"/>
  <c r="T36" i="25" s="1"/>
  <c r="J36" i="25"/>
  <c r="O35" i="25"/>
  <c r="R35" i="25" s="1"/>
  <c r="T35" i="25" s="1"/>
  <c r="J35" i="25"/>
  <c r="O34" i="25"/>
  <c r="R34" i="25" s="1"/>
  <c r="T34" i="25" s="1"/>
  <c r="J34" i="25"/>
  <c r="O33" i="25"/>
  <c r="R33" i="25" s="1"/>
  <c r="T33" i="25" s="1"/>
  <c r="J33" i="25"/>
  <c r="O32" i="25"/>
  <c r="R32" i="25"/>
  <c r="T32" i="25"/>
  <c r="J32" i="25"/>
  <c r="O31" i="25"/>
  <c r="R31" i="25" s="1"/>
  <c r="T31" i="25" s="1"/>
  <c r="J31" i="25"/>
  <c r="Q30" i="25"/>
  <c r="O30" i="25"/>
  <c r="J30" i="25"/>
  <c r="Q29" i="25"/>
  <c r="O29" i="25"/>
  <c r="R29" i="25" s="1"/>
  <c r="T29" i="25" s="1"/>
  <c r="J29" i="25"/>
  <c r="Q28" i="25"/>
  <c r="O28" i="25"/>
  <c r="J28" i="25"/>
  <c r="Q27" i="25"/>
  <c r="O27" i="25"/>
  <c r="R27" i="25" s="1"/>
  <c r="T27" i="25" s="1"/>
  <c r="J27" i="25"/>
  <c r="O26" i="25"/>
  <c r="R26" i="25" s="1"/>
  <c r="T26" i="25" s="1"/>
  <c r="J26" i="25"/>
  <c r="O25" i="25"/>
  <c r="R25" i="25" s="1"/>
  <c r="T25" i="25" s="1"/>
  <c r="J25" i="25"/>
  <c r="Q24" i="25"/>
  <c r="O24" i="25"/>
  <c r="R24" i="25" s="1"/>
  <c r="T24" i="25" s="1"/>
  <c r="J24" i="25"/>
  <c r="Q23" i="25"/>
  <c r="O23" i="25"/>
  <c r="R23" i="25"/>
  <c r="T23" i="25"/>
  <c r="J23" i="25"/>
  <c r="Q22" i="25"/>
  <c r="R22" i="25" s="1"/>
  <c r="T22" i="25" s="1"/>
  <c r="O22" i="25"/>
  <c r="J22" i="25"/>
  <c r="Q21" i="25"/>
  <c r="O21" i="25"/>
  <c r="J21" i="25"/>
  <c r="O20" i="25"/>
  <c r="R20" i="25" s="1"/>
  <c r="T20" i="25" s="1"/>
  <c r="J20" i="25"/>
  <c r="O19" i="25"/>
  <c r="R19" i="25"/>
  <c r="T19" i="25"/>
  <c r="J19" i="25"/>
  <c r="O18" i="25"/>
  <c r="R18" i="25" s="1"/>
  <c r="T18" i="25"/>
  <c r="J18" i="25"/>
  <c r="O17" i="25"/>
  <c r="R17" i="25"/>
  <c r="T17" i="25" s="1"/>
  <c r="J17" i="25"/>
  <c r="O16" i="25"/>
  <c r="R16" i="25"/>
  <c r="T16" i="25"/>
  <c r="J16" i="25"/>
  <c r="O15" i="25"/>
  <c r="R15" i="25"/>
  <c r="T15" i="25"/>
  <c r="J15" i="25"/>
  <c r="O14" i="25"/>
  <c r="R14" i="25" s="1"/>
  <c r="T14" i="25"/>
  <c r="J14" i="25"/>
  <c r="O13" i="25"/>
  <c r="R13" i="25"/>
  <c r="T13" i="25" s="1"/>
  <c r="J13" i="25"/>
  <c r="Q12" i="25"/>
  <c r="O12" i="25"/>
  <c r="J12" i="25"/>
  <c r="Q11" i="25"/>
  <c r="O11" i="25"/>
  <c r="J11" i="25"/>
  <c r="Q10" i="25"/>
  <c r="O10" i="25"/>
  <c r="R10" i="25" s="1"/>
  <c r="T10" i="25" s="1"/>
  <c r="J10" i="25"/>
  <c r="Q9" i="25"/>
  <c r="O9" i="25"/>
  <c r="R9" i="25" s="1"/>
  <c r="T9" i="25" s="1"/>
  <c r="J9" i="25"/>
  <c r="T142" i="24"/>
  <c r="T141" i="24"/>
  <c r="T140" i="24"/>
  <c r="R139" i="24"/>
  <c r="T139" i="24" s="1"/>
  <c r="R138" i="24"/>
  <c r="T138" i="24" s="1"/>
  <c r="R137" i="24"/>
  <c r="T137" i="24"/>
  <c r="R136" i="24"/>
  <c r="T136" i="24" s="1"/>
  <c r="R135" i="24"/>
  <c r="T135" i="24" s="1"/>
  <c r="R134" i="24"/>
  <c r="T134" i="24" s="1"/>
  <c r="R133" i="24"/>
  <c r="T133" i="24"/>
  <c r="R132" i="24"/>
  <c r="T132" i="24" s="1"/>
  <c r="R131" i="24"/>
  <c r="T131" i="24" s="1"/>
  <c r="R130" i="24"/>
  <c r="T130" i="24" s="1"/>
  <c r="R129" i="24"/>
  <c r="T129" i="24" s="1"/>
  <c r="R128" i="24"/>
  <c r="T128" i="24" s="1"/>
  <c r="R127" i="24"/>
  <c r="T127" i="24"/>
  <c r="R126" i="24"/>
  <c r="T126" i="24" s="1"/>
  <c r="R125" i="24"/>
  <c r="T125" i="24"/>
  <c r="R124" i="24"/>
  <c r="T124" i="24" s="1"/>
  <c r="R123" i="24"/>
  <c r="T123" i="24"/>
  <c r="R122" i="24"/>
  <c r="T122" i="24" s="1"/>
  <c r="R121" i="24"/>
  <c r="T121" i="24" s="1"/>
  <c r="R120" i="24"/>
  <c r="T120" i="24" s="1"/>
  <c r="R119" i="24"/>
  <c r="T119" i="24"/>
  <c r="R118" i="24"/>
  <c r="T118" i="24" s="1"/>
  <c r="R117" i="24"/>
  <c r="T117" i="24"/>
  <c r="R116" i="24"/>
  <c r="T116" i="24" s="1"/>
  <c r="R115" i="24"/>
  <c r="T115" i="24"/>
  <c r="R114" i="24"/>
  <c r="T114" i="24" s="1"/>
  <c r="R113" i="24"/>
  <c r="T113" i="24"/>
  <c r="R112" i="24"/>
  <c r="T112" i="24" s="1"/>
  <c r="R111" i="24"/>
  <c r="T111" i="24"/>
  <c r="R110" i="24"/>
  <c r="T110" i="24" s="1"/>
  <c r="R109" i="24"/>
  <c r="T109" i="24" s="1"/>
  <c r="R108" i="24"/>
  <c r="T108" i="24" s="1"/>
  <c r="R107" i="24"/>
  <c r="T107" i="24" s="1"/>
  <c r="R106" i="24"/>
  <c r="T106" i="24" s="1"/>
  <c r="R105" i="24"/>
  <c r="T105" i="24"/>
  <c r="R104" i="24"/>
  <c r="T104" i="24" s="1"/>
  <c r="R103" i="24"/>
  <c r="T103" i="24" s="1"/>
  <c r="R102" i="24"/>
  <c r="T102" i="24" s="1"/>
  <c r="R101" i="24"/>
  <c r="T101" i="24"/>
  <c r="R100" i="24"/>
  <c r="T100" i="24" s="1"/>
  <c r="R99" i="24"/>
  <c r="T99" i="24"/>
  <c r="R98" i="24"/>
  <c r="T98" i="24" s="1"/>
  <c r="R97" i="24"/>
  <c r="T97" i="24"/>
  <c r="R96" i="24"/>
  <c r="T96" i="24" s="1"/>
  <c r="D21" i="9" s="1"/>
  <c r="R95" i="24"/>
  <c r="T95" i="24" s="1"/>
  <c r="R94" i="24"/>
  <c r="T94" i="24"/>
  <c r="R93" i="24"/>
  <c r="T93" i="24" s="1"/>
  <c r="R92" i="24"/>
  <c r="T92" i="24" s="1"/>
  <c r="R91" i="24"/>
  <c r="T91" i="24"/>
  <c r="R90" i="24"/>
  <c r="T90" i="24" s="1"/>
  <c r="R89" i="24"/>
  <c r="T89" i="24"/>
  <c r="R88" i="24"/>
  <c r="T88" i="24" s="1"/>
  <c r="R87" i="24"/>
  <c r="T87" i="24" s="1"/>
  <c r="R86" i="24"/>
  <c r="T86" i="24" s="1"/>
  <c r="R85" i="24"/>
  <c r="T85" i="24"/>
  <c r="R84" i="24"/>
  <c r="T84" i="24"/>
  <c r="R83" i="24"/>
  <c r="T83" i="24"/>
  <c r="R82" i="24"/>
  <c r="T82" i="24" s="1"/>
  <c r="R81" i="24"/>
  <c r="T81" i="24"/>
  <c r="R80" i="24"/>
  <c r="T80" i="24" s="1"/>
  <c r="R79" i="24"/>
  <c r="T79" i="24"/>
  <c r="R78" i="24"/>
  <c r="T78" i="24" s="1"/>
  <c r="R77" i="24"/>
  <c r="T77" i="24"/>
  <c r="R76" i="24"/>
  <c r="T76" i="24"/>
  <c r="R75" i="24"/>
  <c r="T75" i="24"/>
  <c r="R74" i="24"/>
  <c r="T74" i="24" s="1"/>
  <c r="R73" i="24"/>
  <c r="T73" i="24"/>
  <c r="R72" i="24"/>
  <c r="T72" i="24" s="1"/>
  <c r="R71" i="24"/>
  <c r="T71" i="24"/>
  <c r="D32" i="9"/>
  <c r="R70" i="24"/>
  <c r="T70" i="24" s="1"/>
  <c r="R69" i="24"/>
  <c r="T69" i="24" s="1"/>
  <c r="R68" i="24"/>
  <c r="T68" i="24" s="1"/>
  <c r="R67" i="24"/>
  <c r="T67" i="24"/>
  <c r="R66" i="24"/>
  <c r="T66" i="24" s="1"/>
  <c r="D11" i="9" s="1"/>
  <c r="J11" i="9" s="1"/>
  <c r="R65" i="24"/>
  <c r="T65" i="24" s="1"/>
  <c r="D31" i="9" s="1"/>
  <c r="J31" i="9" s="1"/>
  <c r="O64" i="24"/>
  <c r="R64" i="24" s="1"/>
  <c r="T64" i="24" s="1"/>
  <c r="J64" i="24"/>
  <c r="O63" i="24"/>
  <c r="R63" i="24" s="1"/>
  <c r="T63" i="24"/>
  <c r="J63" i="24"/>
  <c r="O62" i="24"/>
  <c r="R62" i="24" s="1"/>
  <c r="T62" i="24" s="1"/>
  <c r="J62" i="24"/>
  <c r="O61" i="24"/>
  <c r="R61" i="24"/>
  <c r="T61" i="24"/>
  <c r="J61" i="24"/>
  <c r="Q60" i="24"/>
  <c r="O60" i="24"/>
  <c r="R60" i="24" s="1"/>
  <c r="J60" i="24"/>
  <c r="O59" i="24"/>
  <c r="R59" i="24"/>
  <c r="T59" i="24" s="1"/>
  <c r="J59" i="24"/>
  <c r="O58" i="24"/>
  <c r="R58" i="24" s="1"/>
  <c r="T58" i="24" s="1"/>
  <c r="J58" i="24"/>
  <c r="O57" i="24"/>
  <c r="R57" i="24"/>
  <c r="T57" i="24"/>
  <c r="J57" i="24"/>
  <c r="O56" i="24"/>
  <c r="R56" i="24" s="1"/>
  <c r="T56" i="24"/>
  <c r="J56" i="24"/>
  <c r="O55" i="24"/>
  <c r="R55" i="24"/>
  <c r="T55" i="24" s="1"/>
  <c r="J55" i="24"/>
  <c r="O54" i="24"/>
  <c r="R54" i="24"/>
  <c r="T54" i="24"/>
  <c r="J54" i="24"/>
  <c r="O53" i="24"/>
  <c r="R53" i="24" s="1"/>
  <c r="T53" i="24" s="1"/>
  <c r="J53" i="24"/>
  <c r="O52" i="24"/>
  <c r="R52" i="24" s="1"/>
  <c r="T52" i="24"/>
  <c r="J52" i="24"/>
  <c r="O51" i="24"/>
  <c r="R51" i="24"/>
  <c r="T51" i="24" s="1"/>
  <c r="J51" i="24"/>
  <c r="O50" i="24"/>
  <c r="R50" i="24" s="1"/>
  <c r="T50" i="24" s="1"/>
  <c r="J50" i="24"/>
  <c r="O49" i="24"/>
  <c r="R49" i="24" s="1"/>
  <c r="T49" i="24" s="1"/>
  <c r="J49" i="24"/>
  <c r="O48" i="24"/>
  <c r="R48" i="24" s="1"/>
  <c r="T48" i="24"/>
  <c r="J48" i="24"/>
  <c r="Q47" i="24"/>
  <c r="O47" i="24"/>
  <c r="R47" i="24" s="1"/>
  <c r="T47" i="24" s="1"/>
  <c r="J47" i="24"/>
  <c r="Q46" i="24"/>
  <c r="O46" i="24"/>
  <c r="R46" i="24" s="1"/>
  <c r="T46" i="24" s="1"/>
  <c r="J46" i="24"/>
  <c r="Q45" i="24"/>
  <c r="O45" i="24"/>
  <c r="R45" i="24" s="1"/>
  <c r="T45" i="24" s="1"/>
  <c r="J45" i="24"/>
  <c r="Q44" i="24"/>
  <c r="R44" i="24" s="1"/>
  <c r="T44" i="24" s="1"/>
  <c r="O44" i="24"/>
  <c r="J44" i="24"/>
  <c r="O43" i="24"/>
  <c r="R43" i="24"/>
  <c r="T43" i="24"/>
  <c r="J43" i="24"/>
  <c r="O42" i="24"/>
  <c r="R42" i="24"/>
  <c r="T42" i="24"/>
  <c r="J42" i="24"/>
  <c r="O41" i="24"/>
  <c r="R41" i="24"/>
  <c r="T41" i="24" s="1"/>
  <c r="J41" i="24"/>
  <c r="O40" i="24"/>
  <c r="R40" i="24"/>
  <c r="T40" i="24" s="1"/>
  <c r="J40" i="24"/>
  <c r="O39" i="24"/>
  <c r="R39" i="24"/>
  <c r="T39" i="24"/>
  <c r="J39" i="24"/>
  <c r="O38" i="24"/>
  <c r="R38" i="24"/>
  <c r="T38" i="24" s="1"/>
  <c r="J38" i="24"/>
  <c r="O37" i="24"/>
  <c r="R37" i="24"/>
  <c r="T37" i="24"/>
  <c r="J37" i="24"/>
  <c r="O36" i="24"/>
  <c r="R36" i="24" s="1"/>
  <c r="T36" i="24" s="1"/>
  <c r="J36" i="24"/>
  <c r="O35" i="24"/>
  <c r="R35" i="24"/>
  <c r="T35" i="24" s="1"/>
  <c r="J35" i="24"/>
  <c r="O34" i="24"/>
  <c r="R34" i="24"/>
  <c r="T34" i="24"/>
  <c r="J34" i="24"/>
  <c r="O33" i="24"/>
  <c r="R33" i="24"/>
  <c r="T33" i="24"/>
  <c r="J33" i="24"/>
  <c r="O32" i="24"/>
  <c r="R32" i="24" s="1"/>
  <c r="T32" i="24" s="1"/>
  <c r="J32" i="24"/>
  <c r="O31" i="24"/>
  <c r="R31" i="24" s="1"/>
  <c r="T31" i="24" s="1"/>
  <c r="J31" i="24"/>
  <c r="O30" i="24"/>
  <c r="R30" i="24"/>
  <c r="T30" i="24" s="1"/>
  <c r="J30" i="24"/>
  <c r="O29" i="24"/>
  <c r="R29" i="24"/>
  <c r="T29" i="24"/>
  <c r="J29" i="24"/>
  <c r="O28" i="24"/>
  <c r="R28" i="24"/>
  <c r="T28" i="24" s="1"/>
  <c r="J28" i="24"/>
  <c r="Q27" i="24"/>
  <c r="O27" i="24"/>
  <c r="R27" i="24" s="1"/>
  <c r="T27" i="24" s="1"/>
  <c r="J27" i="24"/>
  <c r="Q26" i="24"/>
  <c r="O26" i="24"/>
  <c r="R26" i="24" s="1"/>
  <c r="T26" i="24" s="1"/>
  <c r="J26" i="24"/>
  <c r="Q25" i="24"/>
  <c r="O25" i="24"/>
  <c r="J25" i="24"/>
  <c r="Q24" i="24"/>
  <c r="O24" i="24"/>
  <c r="J24" i="24"/>
  <c r="Q23" i="24"/>
  <c r="R23" i="24" s="1"/>
  <c r="T23" i="24" s="1"/>
  <c r="O23" i="24"/>
  <c r="J23" i="24"/>
  <c r="Q22" i="24"/>
  <c r="O22" i="24"/>
  <c r="R22" i="24"/>
  <c r="T22" i="24"/>
  <c r="J22" i="24"/>
  <c r="Q21" i="24"/>
  <c r="O21" i="24"/>
  <c r="R21" i="24" s="1"/>
  <c r="T21" i="24" s="1"/>
  <c r="J21" i="24"/>
  <c r="Q20" i="24"/>
  <c r="O20" i="24"/>
  <c r="R20" i="24" s="1"/>
  <c r="T20" i="24"/>
  <c r="J20" i="24"/>
  <c r="O19" i="24"/>
  <c r="R19" i="24" s="1"/>
  <c r="T19" i="24" s="1"/>
  <c r="J19" i="24"/>
  <c r="O18" i="24"/>
  <c r="R18" i="24"/>
  <c r="T18" i="24"/>
  <c r="J18" i="24"/>
  <c r="O17" i="24"/>
  <c r="R17" i="24"/>
  <c r="T17" i="24" s="1"/>
  <c r="J17" i="24"/>
  <c r="O16" i="24"/>
  <c r="R16" i="24" s="1"/>
  <c r="T16" i="24" s="1"/>
  <c r="J16" i="24"/>
  <c r="O15" i="24"/>
  <c r="R15" i="24" s="1"/>
  <c r="T15" i="24" s="1"/>
  <c r="J15" i="24"/>
  <c r="O14" i="24"/>
  <c r="R14" i="24"/>
  <c r="T14" i="24" s="1"/>
  <c r="J14" i="24"/>
  <c r="O13" i="24"/>
  <c r="R13" i="24"/>
  <c r="T13" i="24"/>
  <c r="J13" i="24"/>
  <c r="O12" i="24"/>
  <c r="R12" i="24" s="1"/>
  <c r="T12" i="24" s="1"/>
  <c r="J12" i="24"/>
  <c r="Q11" i="24"/>
  <c r="O11" i="24"/>
  <c r="R11" i="24" s="1"/>
  <c r="T11" i="24" s="1"/>
  <c r="J11" i="24"/>
  <c r="Q10" i="24"/>
  <c r="O10" i="24"/>
  <c r="R10" i="24"/>
  <c r="T10" i="24"/>
  <c r="J10" i="24"/>
  <c r="Q9" i="24"/>
  <c r="O9" i="24"/>
  <c r="R9" i="24" s="1"/>
  <c r="J9" i="24"/>
  <c r="L59" i="23"/>
  <c r="M59" i="23"/>
  <c r="T166" i="23"/>
  <c r="T164" i="23"/>
  <c r="T163" i="23"/>
  <c r="T162" i="23"/>
  <c r="R161" i="23"/>
  <c r="T161" i="23" s="1"/>
  <c r="R160" i="23"/>
  <c r="T160" i="23" s="1"/>
  <c r="R159" i="23"/>
  <c r="T159" i="23"/>
  <c r="R158" i="23"/>
  <c r="T158" i="23"/>
  <c r="R157" i="23"/>
  <c r="T157" i="23" s="1"/>
  <c r="R156" i="23"/>
  <c r="T156" i="23"/>
  <c r="R155" i="23"/>
  <c r="T155" i="23" s="1"/>
  <c r="R154" i="23"/>
  <c r="T154" i="23"/>
  <c r="R153" i="23"/>
  <c r="T153" i="23"/>
  <c r="R152" i="23"/>
  <c r="T152" i="23" s="1"/>
  <c r="R151" i="23"/>
  <c r="T151" i="23"/>
  <c r="R150" i="23"/>
  <c r="T150" i="23"/>
  <c r="R149" i="23"/>
  <c r="T149" i="23" s="1"/>
  <c r="C30" i="9" s="1"/>
  <c r="J30" i="9" s="1"/>
  <c r="R148" i="23"/>
  <c r="T148" i="23"/>
  <c r="C29" i="9" s="1"/>
  <c r="J29" i="9"/>
  <c r="R147" i="23"/>
  <c r="T147" i="23" s="1"/>
  <c r="R146" i="23"/>
  <c r="T146" i="23" s="1"/>
  <c r="R145" i="23"/>
  <c r="T145" i="23"/>
  <c r="C27" i="9" s="1"/>
  <c r="J27" i="9" s="1"/>
  <c r="R144" i="23"/>
  <c r="T144" i="23" s="1"/>
  <c r="R143" i="23"/>
  <c r="T143" i="23"/>
  <c r="R142" i="23"/>
  <c r="T142" i="23" s="1"/>
  <c r="C26" i="9" s="1"/>
  <c r="J26" i="9" s="1"/>
  <c r="R141" i="23"/>
  <c r="T141" i="23" s="1"/>
  <c r="R140" i="23"/>
  <c r="T140" i="23"/>
  <c r="R139" i="23"/>
  <c r="T139" i="23"/>
  <c r="R138" i="23"/>
  <c r="T138" i="23" s="1"/>
  <c r="C24" i="9" s="1"/>
  <c r="J24" i="9" s="1"/>
  <c r="Q137" i="23"/>
  <c r="R137" i="23" s="1"/>
  <c r="T137" i="23" s="1"/>
  <c r="C23" i="9" s="1"/>
  <c r="J23" i="9" s="1"/>
  <c r="R136" i="23"/>
  <c r="T136" i="23" s="1"/>
  <c r="C22" i="9" s="1"/>
  <c r="J22" i="9" s="1"/>
  <c r="R135" i="23"/>
  <c r="T135" i="23" s="1"/>
  <c r="R134" i="23"/>
  <c r="T134" i="23"/>
  <c r="R133" i="23"/>
  <c r="T133" i="23" s="1"/>
  <c r="R132" i="23"/>
  <c r="T132" i="23" s="1"/>
  <c r="R131" i="23"/>
  <c r="T131" i="23" s="1"/>
  <c r="R130" i="23"/>
  <c r="T130" i="23"/>
  <c r="R129" i="23"/>
  <c r="T129" i="23"/>
  <c r="R128" i="23"/>
  <c r="T128" i="23" s="1"/>
  <c r="R127" i="23"/>
  <c r="T127" i="23" s="1"/>
  <c r="R126" i="23"/>
  <c r="T126" i="23" s="1"/>
  <c r="R125" i="23"/>
  <c r="T125" i="23"/>
  <c r="R124" i="23"/>
  <c r="T124" i="23" s="1"/>
  <c r="R123" i="23"/>
  <c r="T123" i="23" s="1"/>
  <c r="R122" i="23"/>
  <c r="T122" i="23" s="1"/>
  <c r="R121" i="23"/>
  <c r="T121" i="23"/>
  <c r="R120" i="23"/>
  <c r="T120" i="23" s="1"/>
  <c r="C19" i="9"/>
  <c r="J19" i="9" s="1"/>
  <c r="R119" i="23"/>
  <c r="T119" i="23"/>
  <c r="R118" i="23"/>
  <c r="T118" i="23"/>
  <c r="C18" i="9" s="1"/>
  <c r="R117" i="23"/>
  <c r="T117" i="23" s="1"/>
  <c r="C17" i="9" s="1"/>
  <c r="R116" i="23"/>
  <c r="T116" i="23" s="1"/>
  <c r="R115" i="23"/>
  <c r="T115" i="23"/>
  <c r="R114" i="23"/>
  <c r="T114" i="23" s="1"/>
  <c r="R113" i="23"/>
  <c r="T113" i="23"/>
  <c r="R112" i="23"/>
  <c r="T112" i="23"/>
  <c r="R111" i="23"/>
  <c r="T111" i="23"/>
  <c r="R110" i="23"/>
  <c r="T110" i="23"/>
  <c r="R109" i="23"/>
  <c r="T109" i="23" s="1"/>
  <c r="R108" i="23"/>
  <c r="T108" i="23" s="1"/>
  <c r="R107" i="23"/>
  <c r="T107" i="23" s="1"/>
  <c r="R106" i="23"/>
  <c r="T106" i="23"/>
  <c r="R105" i="23"/>
  <c r="T105" i="23" s="1"/>
  <c r="R104" i="23"/>
  <c r="T104" i="23"/>
  <c r="R103" i="23"/>
  <c r="T103" i="23"/>
  <c r="R102" i="23"/>
  <c r="T102" i="23"/>
  <c r="R101" i="23"/>
  <c r="T101" i="23"/>
  <c r="R100" i="23"/>
  <c r="T100" i="23" s="1"/>
  <c r="R99" i="23"/>
  <c r="T99" i="23"/>
  <c r="R98" i="23"/>
  <c r="T98" i="23" s="1"/>
  <c r="R97" i="23"/>
  <c r="T97" i="23"/>
  <c r="C12" i="9" s="1"/>
  <c r="J12" i="9" s="1"/>
  <c r="R96" i="23"/>
  <c r="T96" i="23"/>
  <c r="R95" i="23"/>
  <c r="T95" i="23"/>
  <c r="R94" i="23"/>
  <c r="T94" i="23"/>
  <c r="R93" i="23"/>
  <c r="T93" i="23" s="1"/>
  <c r="R92" i="23"/>
  <c r="T92" i="23"/>
  <c r="R91" i="23"/>
  <c r="T91" i="23" s="1"/>
  <c r="R90" i="23"/>
  <c r="T90" i="23" s="1"/>
  <c r="R89" i="23"/>
  <c r="T89" i="23"/>
  <c r="R88" i="23"/>
  <c r="T88" i="23"/>
  <c r="R87" i="23"/>
  <c r="T87" i="23"/>
  <c r="R86" i="23"/>
  <c r="T86" i="23"/>
  <c r="R85" i="23"/>
  <c r="T85" i="23"/>
  <c r="R84" i="23"/>
  <c r="T84" i="23"/>
  <c r="R83" i="23"/>
  <c r="T83" i="23"/>
  <c r="R82" i="23"/>
  <c r="T82" i="23" s="1"/>
  <c r="R81" i="23"/>
  <c r="T81" i="23"/>
  <c r="R80" i="23"/>
  <c r="T80" i="23"/>
  <c r="R79" i="23"/>
  <c r="T79" i="23"/>
  <c r="L79" i="23"/>
  <c r="L78" i="23"/>
  <c r="M78" i="23" s="1"/>
  <c r="L76" i="23"/>
  <c r="M76" i="23" s="1"/>
  <c r="R75" i="23"/>
  <c r="T75" i="23"/>
  <c r="L75" i="23"/>
  <c r="M75" i="23" s="1"/>
  <c r="L73" i="23"/>
  <c r="M73" i="23" s="1"/>
  <c r="L71" i="23"/>
  <c r="M71" i="23" s="1"/>
  <c r="L69" i="23"/>
  <c r="M69" i="23" s="1"/>
  <c r="L67" i="23"/>
  <c r="M67" i="23"/>
  <c r="R66" i="23"/>
  <c r="T66" i="23" s="1"/>
  <c r="R65" i="23"/>
  <c r="T65" i="23"/>
  <c r="L65" i="23"/>
  <c r="M65" i="23"/>
  <c r="L64" i="23"/>
  <c r="M64" i="23" s="1"/>
  <c r="T63" i="23"/>
  <c r="L63" i="23"/>
  <c r="M63" i="23"/>
  <c r="L62" i="23"/>
  <c r="M62" i="23" s="1"/>
  <c r="L61" i="23"/>
  <c r="M61" i="23"/>
  <c r="R60" i="23"/>
  <c r="T60" i="23" s="1"/>
  <c r="L60" i="23"/>
  <c r="M60" i="23" s="1"/>
  <c r="L58" i="23"/>
  <c r="M58" i="23"/>
  <c r="L57" i="23"/>
  <c r="M57" i="23"/>
  <c r="L56" i="23"/>
  <c r="M56" i="23"/>
  <c r="L55" i="23"/>
  <c r="M55" i="23"/>
  <c r="L54" i="23"/>
  <c r="M54" i="23" s="1"/>
  <c r="L53" i="23"/>
  <c r="M53" i="23" s="1"/>
  <c r="L52" i="23"/>
  <c r="M52" i="23" s="1"/>
  <c r="L51" i="23"/>
  <c r="M51" i="23" s="1"/>
  <c r="L50" i="23"/>
  <c r="M50" i="23" s="1"/>
  <c r="L49" i="23"/>
  <c r="M49" i="23" s="1"/>
  <c r="L48" i="23"/>
  <c r="M48" i="23"/>
  <c r="Q47" i="23"/>
  <c r="R47" i="23"/>
  <c r="T47" i="23"/>
  <c r="L47" i="23"/>
  <c r="Q46" i="23"/>
  <c r="R46" i="23"/>
  <c r="T46" i="23" s="1"/>
  <c r="L46" i="23"/>
  <c r="M46" i="23" s="1"/>
  <c r="Q45" i="23"/>
  <c r="R45" i="23" s="1"/>
  <c r="T45" i="23" s="1"/>
  <c r="L45" i="23"/>
  <c r="M45" i="23"/>
  <c r="Q44" i="23"/>
  <c r="R44" i="23" s="1"/>
  <c r="T44" i="23" s="1"/>
  <c r="L44" i="23"/>
  <c r="M44" i="23" s="1"/>
  <c r="Q43" i="23"/>
  <c r="R43" i="23"/>
  <c r="T43" i="23"/>
  <c r="L43" i="23"/>
  <c r="M43" i="23" s="1"/>
  <c r="Q42" i="23"/>
  <c r="R42" i="23" s="1"/>
  <c r="T42" i="23" s="1"/>
  <c r="L42" i="23"/>
  <c r="M42" i="23"/>
  <c r="Q41" i="23"/>
  <c r="R41" i="23" s="1"/>
  <c r="T41" i="23" s="1"/>
  <c r="L41" i="23"/>
  <c r="M41" i="23" s="1"/>
  <c r="L40" i="23"/>
  <c r="M40" i="23"/>
  <c r="L39" i="23"/>
  <c r="M39" i="23" s="1"/>
  <c r="Q38" i="23"/>
  <c r="R38" i="23"/>
  <c r="T38" i="23" s="1"/>
  <c r="L38" i="23"/>
  <c r="M38" i="23"/>
  <c r="Q37" i="23"/>
  <c r="R37" i="23" s="1"/>
  <c r="T37" i="23" s="1"/>
  <c r="L37" i="23"/>
  <c r="M37" i="23"/>
  <c r="Q36" i="23"/>
  <c r="R36" i="23"/>
  <c r="T36" i="23" s="1"/>
  <c r="L36" i="23"/>
  <c r="M36" i="23"/>
  <c r="Q35" i="23"/>
  <c r="R35" i="23" s="1"/>
  <c r="T35" i="23" s="1"/>
  <c r="L35" i="23"/>
  <c r="M35" i="23" s="1"/>
  <c r="Q34" i="23"/>
  <c r="R34" i="23" s="1"/>
  <c r="T34" i="23" s="1"/>
  <c r="L34" i="23"/>
  <c r="M34" i="23" s="1"/>
  <c r="Q33" i="23"/>
  <c r="R33" i="23" s="1"/>
  <c r="T33" i="23" s="1"/>
  <c r="L33" i="23"/>
  <c r="M33" i="23"/>
  <c r="Q32" i="23"/>
  <c r="R32" i="23" s="1"/>
  <c r="T32" i="23" s="1"/>
  <c r="L32" i="23"/>
  <c r="M32" i="23" s="1"/>
  <c r="Q31" i="23"/>
  <c r="R31" i="23"/>
  <c r="T31" i="23" s="1"/>
  <c r="L31" i="23"/>
  <c r="M31" i="23" s="1"/>
  <c r="Q29" i="23"/>
  <c r="R29" i="23" s="1"/>
  <c r="T29" i="23" s="1"/>
  <c r="L29" i="23"/>
  <c r="M29" i="23" s="1"/>
  <c r="Q30" i="23"/>
  <c r="R30" i="23"/>
  <c r="T30" i="23"/>
  <c r="L30" i="23"/>
  <c r="M30" i="23"/>
  <c r="Q27" i="23"/>
  <c r="R27" i="23" s="1"/>
  <c r="T27" i="23" s="1"/>
  <c r="L27" i="23"/>
  <c r="M27" i="23"/>
  <c r="Q28" i="23"/>
  <c r="R28" i="23" s="1"/>
  <c r="T28" i="23"/>
  <c r="L28" i="23"/>
  <c r="M28" i="23"/>
  <c r="Q26" i="23"/>
  <c r="R26" i="23" s="1"/>
  <c r="T26" i="23" s="1"/>
  <c r="L26" i="23"/>
  <c r="M26" i="23" s="1"/>
  <c r="Q25" i="23"/>
  <c r="R25" i="23" s="1"/>
  <c r="T25" i="23" s="1"/>
  <c r="L25" i="23"/>
  <c r="M25" i="23"/>
  <c r="Q24" i="23"/>
  <c r="R24" i="23" s="1"/>
  <c r="T24" i="23" s="1"/>
  <c r="L24" i="23"/>
  <c r="M24" i="23"/>
  <c r="Q23" i="23"/>
  <c r="R23" i="23"/>
  <c r="T23" i="23"/>
  <c r="L23" i="23"/>
  <c r="M23" i="23"/>
  <c r="Q22" i="23"/>
  <c r="R22" i="23" s="1"/>
  <c r="T22" i="23" s="1"/>
  <c r="L22" i="23"/>
  <c r="M22" i="23" s="1"/>
  <c r="Q20" i="23"/>
  <c r="R20" i="23"/>
  <c r="T20" i="23"/>
  <c r="L20" i="23"/>
  <c r="M20" i="23"/>
  <c r="Q19" i="23"/>
  <c r="R19" i="23" s="1"/>
  <c r="T19" i="23" s="1"/>
  <c r="L19" i="23"/>
  <c r="M19" i="23"/>
  <c r="Q18" i="23"/>
  <c r="R18" i="23"/>
  <c r="T18" i="23"/>
  <c r="L18" i="23"/>
  <c r="M18" i="23" s="1"/>
  <c r="Q17" i="23"/>
  <c r="R17" i="23"/>
  <c r="T17" i="23" s="1"/>
  <c r="L17" i="23"/>
  <c r="M17" i="23" s="1"/>
  <c r="Q16" i="23"/>
  <c r="R16" i="23"/>
  <c r="T16" i="23" s="1"/>
  <c r="L16" i="23"/>
  <c r="M16" i="23"/>
  <c r="Q15" i="23"/>
  <c r="R15" i="23"/>
  <c r="T15" i="23" s="1"/>
  <c r="L15" i="23"/>
  <c r="M15" i="23" s="1"/>
  <c r="Q14" i="23"/>
  <c r="R14" i="23"/>
  <c r="T14" i="23"/>
  <c r="L14" i="23"/>
  <c r="M14" i="23" s="1"/>
  <c r="Q13" i="23"/>
  <c r="R13" i="23"/>
  <c r="T13" i="23" s="1"/>
  <c r="L13" i="23"/>
  <c r="M13" i="23" s="1"/>
  <c r="Q12" i="23"/>
  <c r="R12" i="23" s="1"/>
  <c r="T12" i="23" s="1"/>
  <c r="L12" i="23"/>
  <c r="M12" i="23"/>
  <c r="Q11" i="23"/>
  <c r="R11" i="23" s="1"/>
  <c r="T11" i="23"/>
  <c r="L11" i="23"/>
  <c r="M11" i="23"/>
  <c r="Q10" i="23"/>
  <c r="R10" i="23" s="1"/>
  <c r="T10" i="23" s="1"/>
  <c r="L10" i="23"/>
  <c r="M10" i="23"/>
  <c r="Q9" i="23"/>
  <c r="R9" i="23"/>
  <c r="T9" i="23"/>
  <c r="L9" i="23"/>
  <c r="M9" i="23" s="1"/>
  <c r="K27" i="8"/>
  <c r="R60" i="3"/>
  <c r="T60" i="3"/>
  <c r="R10" i="3"/>
  <c r="T10" i="3" s="1"/>
  <c r="R24" i="3"/>
  <c r="T24" i="3"/>
  <c r="R26" i="3"/>
  <c r="T26" i="3"/>
  <c r="T60" i="24"/>
  <c r="T9" i="24"/>
  <c r="R13" i="34"/>
  <c r="T13" i="34" s="1"/>
  <c r="R12" i="34"/>
  <c r="T12" i="34"/>
  <c r="T11" i="34"/>
  <c r="R10" i="34"/>
  <c r="T10" i="34"/>
  <c r="I37" i="9" s="1"/>
  <c r="R9" i="34"/>
  <c r="R13" i="35"/>
  <c r="T13" i="35"/>
  <c r="R12" i="35"/>
  <c r="T12" i="35" s="1"/>
  <c r="T11" i="35"/>
  <c r="R10" i="35"/>
  <c r="T10" i="35" s="1"/>
  <c r="I37" i="22" s="1"/>
  <c r="R9" i="35"/>
  <c r="F50" i="22"/>
  <c r="J50" i="22" s="1"/>
  <c r="F48" i="22"/>
  <c r="J48" i="22"/>
  <c r="F43" i="22"/>
  <c r="E36" i="22"/>
  <c r="J36" i="22" s="1"/>
  <c r="AC61" i="4"/>
  <c r="AB61" i="4"/>
  <c r="AC60" i="4"/>
  <c r="AB60" i="4"/>
  <c r="Y59" i="4"/>
  <c r="X59" i="4"/>
  <c r="W59" i="4"/>
  <c r="V59" i="4"/>
  <c r="U59" i="4"/>
  <c r="Y58" i="4"/>
  <c r="X58" i="4"/>
  <c r="W58" i="4"/>
  <c r="V58" i="4"/>
  <c r="U58" i="4"/>
  <c r="AC57" i="4"/>
  <c r="AB57" i="4"/>
  <c r="AC56" i="4"/>
  <c r="AB56" i="4"/>
  <c r="Y55" i="4"/>
  <c r="X55" i="4"/>
  <c r="W55" i="4"/>
  <c r="V55" i="4"/>
  <c r="U55" i="4"/>
  <c r="Y54" i="4"/>
  <c r="X54" i="4"/>
  <c r="W54" i="4"/>
  <c r="V54" i="4"/>
  <c r="U54" i="4"/>
  <c r="AC53" i="4"/>
  <c r="AB53" i="4"/>
  <c r="AC52" i="4"/>
  <c r="AB52" i="4"/>
  <c r="Y51" i="4"/>
  <c r="X51" i="4"/>
  <c r="W51" i="4"/>
  <c r="V51" i="4"/>
  <c r="U51" i="4"/>
  <c r="Y50" i="4"/>
  <c r="X50" i="4"/>
  <c r="W50" i="4"/>
  <c r="V50" i="4"/>
  <c r="U50" i="4"/>
  <c r="AC49" i="4"/>
  <c r="AB49" i="4"/>
  <c r="AC48" i="4"/>
  <c r="AB48" i="4"/>
  <c r="Y47" i="4"/>
  <c r="X47" i="4"/>
  <c r="W47" i="4"/>
  <c r="V47" i="4"/>
  <c r="U47" i="4"/>
  <c r="Y46" i="4"/>
  <c r="X46" i="4"/>
  <c r="W46" i="4"/>
  <c r="V46" i="4"/>
  <c r="U46" i="4"/>
  <c r="AC45" i="4"/>
  <c r="AB45" i="4"/>
  <c r="AC44" i="4"/>
  <c r="AB44" i="4"/>
  <c r="Y43" i="4"/>
  <c r="X43" i="4"/>
  <c r="W43" i="4"/>
  <c r="V43" i="4"/>
  <c r="U43" i="4"/>
  <c r="Y42" i="4"/>
  <c r="X42" i="4"/>
  <c r="W42" i="4"/>
  <c r="V42" i="4"/>
  <c r="U42" i="4"/>
  <c r="AC41" i="4"/>
  <c r="AB41" i="4"/>
  <c r="AC40" i="4"/>
  <c r="AB40" i="4"/>
  <c r="Y39" i="4"/>
  <c r="X39" i="4"/>
  <c r="W39" i="4"/>
  <c r="V39" i="4"/>
  <c r="U39" i="4"/>
  <c r="Y38" i="4"/>
  <c r="X38" i="4"/>
  <c r="W38" i="4"/>
  <c r="V38" i="4"/>
  <c r="U38" i="4"/>
  <c r="AC37" i="4"/>
  <c r="AB37" i="4"/>
  <c r="AC36" i="4"/>
  <c r="AB36" i="4"/>
  <c r="Y35" i="4"/>
  <c r="X35" i="4"/>
  <c r="W35" i="4"/>
  <c r="V35" i="4"/>
  <c r="U35" i="4"/>
  <c r="Y34" i="4"/>
  <c r="X34" i="4"/>
  <c r="W34" i="4"/>
  <c r="V34" i="4"/>
  <c r="U34" i="4"/>
  <c r="AC33" i="4"/>
  <c r="AB33" i="4"/>
  <c r="AC32" i="4"/>
  <c r="AB32" i="4"/>
  <c r="Y31" i="4"/>
  <c r="X31" i="4"/>
  <c r="W31" i="4"/>
  <c r="V31" i="4"/>
  <c r="U31" i="4"/>
  <c r="Y30" i="4"/>
  <c r="X30" i="4"/>
  <c r="W30" i="4"/>
  <c r="V30" i="4"/>
  <c r="U30" i="4"/>
  <c r="AC29" i="4"/>
  <c r="AB29" i="4"/>
  <c r="AC28" i="4"/>
  <c r="AB28" i="4"/>
  <c r="Y27" i="4"/>
  <c r="X27" i="4"/>
  <c r="W27" i="4"/>
  <c r="V27" i="4"/>
  <c r="U27" i="4"/>
  <c r="Y26" i="4"/>
  <c r="X26" i="4"/>
  <c r="W26" i="4"/>
  <c r="V26" i="4"/>
  <c r="U26" i="4"/>
  <c r="AC25" i="4"/>
  <c r="AB25" i="4"/>
  <c r="AC24" i="4"/>
  <c r="AB24" i="4"/>
  <c r="Y23" i="4"/>
  <c r="X23" i="4"/>
  <c r="W23" i="4"/>
  <c r="V23" i="4"/>
  <c r="U23" i="4"/>
  <c r="Y22" i="4"/>
  <c r="X22" i="4"/>
  <c r="W22" i="4"/>
  <c r="V22" i="4"/>
  <c r="U22" i="4"/>
  <c r="AC21" i="4"/>
  <c r="AB21" i="4"/>
  <c r="AC20" i="4"/>
  <c r="AB20" i="4"/>
  <c r="Y19" i="4"/>
  <c r="X19" i="4"/>
  <c r="W19" i="4"/>
  <c r="V19" i="4"/>
  <c r="U19" i="4"/>
  <c r="Y18" i="4"/>
  <c r="X18" i="4"/>
  <c r="W18" i="4"/>
  <c r="V18" i="4"/>
  <c r="U18" i="4"/>
  <c r="AC17" i="4"/>
  <c r="AB17" i="4"/>
  <c r="AC16" i="4"/>
  <c r="AB16" i="4"/>
  <c r="Y15" i="4"/>
  <c r="X15" i="4"/>
  <c r="W15" i="4"/>
  <c r="V15" i="4"/>
  <c r="U15" i="4"/>
  <c r="Y14" i="4"/>
  <c r="X14" i="4"/>
  <c r="W14" i="4"/>
  <c r="V14" i="4"/>
  <c r="U14" i="4"/>
  <c r="AC13" i="4"/>
  <c r="AB13" i="4"/>
  <c r="AC12" i="4"/>
  <c r="AB12" i="4"/>
  <c r="Y11" i="4"/>
  <c r="X11" i="4"/>
  <c r="W11" i="4"/>
  <c r="V11" i="4"/>
  <c r="U11" i="4"/>
  <c r="Y10" i="4"/>
  <c r="X10" i="4"/>
  <c r="W10" i="4"/>
  <c r="V10" i="4"/>
  <c r="U10" i="4"/>
  <c r="AC9" i="4"/>
  <c r="AB9" i="4"/>
  <c r="F54" i="9"/>
  <c r="J52" i="9"/>
  <c r="AC61" i="25"/>
  <c r="AB61" i="25"/>
  <c r="AC60" i="25"/>
  <c r="AB60" i="25"/>
  <c r="Y59" i="25"/>
  <c r="X59" i="25"/>
  <c r="W59" i="25"/>
  <c r="V59" i="25"/>
  <c r="U59" i="25"/>
  <c r="Y58" i="25"/>
  <c r="X58" i="25"/>
  <c r="W58" i="25"/>
  <c r="V58" i="25"/>
  <c r="U58" i="25"/>
  <c r="AC57" i="25"/>
  <c r="AB57" i="25"/>
  <c r="AC56" i="25"/>
  <c r="AB56" i="25"/>
  <c r="Y55" i="25"/>
  <c r="X55" i="25"/>
  <c r="W55" i="25"/>
  <c r="V55" i="25"/>
  <c r="U55" i="25"/>
  <c r="Y54" i="25"/>
  <c r="X54" i="25"/>
  <c r="W54" i="25"/>
  <c r="V54" i="25"/>
  <c r="U54" i="25"/>
  <c r="AC53" i="25"/>
  <c r="AB53" i="25"/>
  <c r="AC52" i="25"/>
  <c r="AB52" i="25"/>
  <c r="Y51" i="25"/>
  <c r="X51" i="25"/>
  <c r="W51" i="25"/>
  <c r="V51" i="25"/>
  <c r="U51" i="25"/>
  <c r="Y50" i="25"/>
  <c r="X50" i="25"/>
  <c r="W50" i="25"/>
  <c r="V50" i="25"/>
  <c r="U50" i="25"/>
  <c r="AC49" i="25"/>
  <c r="AB49" i="25"/>
  <c r="AC48" i="25"/>
  <c r="AB48" i="25"/>
  <c r="Y47" i="25"/>
  <c r="X47" i="25"/>
  <c r="W47" i="25"/>
  <c r="V47" i="25"/>
  <c r="U47" i="25"/>
  <c r="Y46" i="25"/>
  <c r="X46" i="25"/>
  <c r="W46" i="25"/>
  <c r="V46" i="25"/>
  <c r="U46" i="25"/>
  <c r="AC45" i="25"/>
  <c r="AB45" i="25"/>
  <c r="AC44" i="25"/>
  <c r="AB44" i="25"/>
  <c r="Y43" i="25"/>
  <c r="X43" i="25"/>
  <c r="W43" i="25"/>
  <c r="V43" i="25"/>
  <c r="U43" i="25"/>
  <c r="Y42" i="25"/>
  <c r="X42" i="25"/>
  <c r="W42" i="25"/>
  <c r="V42" i="25"/>
  <c r="U42" i="25"/>
  <c r="AC41" i="25"/>
  <c r="AB41" i="25"/>
  <c r="AC40" i="25"/>
  <c r="AB40" i="25"/>
  <c r="Y39" i="25"/>
  <c r="X39" i="25"/>
  <c r="W39" i="25"/>
  <c r="V39" i="25"/>
  <c r="U39" i="25"/>
  <c r="Y38" i="25"/>
  <c r="X38" i="25"/>
  <c r="W38" i="25"/>
  <c r="V38" i="25"/>
  <c r="U38" i="25"/>
  <c r="AC37" i="25"/>
  <c r="AB37" i="25"/>
  <c r="AC36" i="25"/>
  <c r="AB36" i="25"/>
  <c r="Y35" i="25"/>
  <c r="X35" i="25"/>
  <c r="W35" i="25"/>
  <c r="V35" i="25"/>
  <c r="U35" i="25"/>
  <c r="Y34" i="25"/>
  <c r="X34" i="25"/>
  <c r="W34" i="25"/>
  <c r="V34" i="25"/>
  <c r="U34" i="25"/>
  <c r="AC33" i="25"/>
  <c r="AB33" i="25"/>
  <c r="AC32" i="25"/>
  <c r="AB32" i="25"/>
  <c r="Y31" i="25"/>
  <c r="X31" i="25"/>
  <c r="W31" i="25"/>
  <c r="V31" i="25"/>
  <c r="U31" i="25"/>
  <c r="Y30" i="25"/>
  <c r="X30" i="25"/>
  <c r="W30" i="25"/>
  <c r="V30" i="25"/>
  <c r="U30" i="25"/>
  <c r="AC29" i="25"/>
  <c r="AB29" i="25"/>
  <c r="AC28" i="25"/>
  <c r="AB28" i="25"/>
  <c r="Y27" i="25"/>
  <c r="X27" i="25"/>
  <c r="W27" i="25"/>
  <c r="V27" i="25"/>
  <c r="U27" i="25"/>
  <c r="Y26" i="25"/>
  <c r="X26" i="25"/>
  <c r="W26" i="25"/>
  <c r="V26" i="25"/>
  <c r="U26" i="25"/>
  <c r="AC25" i="25"/>
  <c r="AB25" i="25"/>
  <c r="AC24" i="25"/>
  <c r="AB24" i="25"/>
  <c r="Y23" i="25"/>
  <c r="X23" i="25"/>
  <c r="W23" i="25"/>
  <c r="V23" i="25"/>
  <c r="U23" i="25"/>
  <c r="Y22" i="25"/>
  <c r="X22" i="25"/>
  <c r="W22" i="25"/>
  <c r="V22" i="25"/>
  <c r="U22" i="25"/>
  <c r="AC21" i="25"/>
  <c r="AB21" i="25"/>
  <c r="AC20" i="25"/>
  <c r="AB20" i="25"/>
  <c r="Y19" i="25"/>
  <c r="X19" i="25"/>
  <c r="W19" i="25"/>
  <c r="V19" i="25"/>
  <c r="U19" i="25"/>
  <c r="Y18" i="25"/>
  <c r="X18" i="25"/>
  <c r="W18" i="25"/>
  <c r="V18" i="25"/>
  <c r="U18" i="25"/>
  <c r="AC17" i="25"/>
  <c r="AB17" i="25"/>
  <c r="AC16" i="25"/>
  <c r="AB16" i="25"/>
  <c r="Y15" i="25"/>
  <c r="X15" i="25"/>
  <c r="W15" i="25"/>
  <c r="V15" i="25"/>
  <c r="U15" i="25"/>
  <c r="Y14" i="25"/>
  <c r="X14" i="25"/>
  <c r="W14" i="25"/>
  <c r="V14" i="25"/>
  <c r="U14" i="25"/>
  <c r="AC13" i="25"/>
  <c r="AB13" i="25"/>
  <c r="AC12" i="25"/>
  <c r="AB12" i="25"/>
  <c r="Y11" i="25"/>
  <c r="X11" i="25"/>
  <c r="W11" i="25"/>
  <c r="V11" i="25"/>
  <c r="U11" i="25"/>
  <c r="Y10" i="25"/>
  <c r="X10" i="25"/>
  <c r="W10" i="25"/>
  <c r="V10" i="25"/>
  <c r="U10" i="25"/>
  <c r="AC9" i="25"/>
  <c r="AB9" i="25"/>
  <c r="AF6" i="2"/>
  <c r="H3" i="40"/>
  <c r="G9" i="12"/>
  <c r="G19" i="12" s="1"/>
  <c r="A55" i="40"/>
  <c r="G55" i="40"/>
  <c r="E32" i="40"/>
  <c r="J59" i="40"/>
  <c r="E41" i="40"/>
  <c r="AF6" i="23"/>
  <c r="Q69" i="23" s="1"/>
  <c r="E5" i="23"/>
  <c r="B6" i="37"/>
  <c r="E6" i="33"/>
  <c r="H16" i="33"/>
  <c r="N19" i="33"/>
  <c r="N18" i="33"/>
  <c r="E48" i="40"/>
  <c r="E12" i="33"/>
  <c r="G36" i="40"/>
  <c r="G37" i="40"/>
  <c r="G38" i="40"/>
  <c r="G39" i="40"/>
  <c r="G35" i="40"/>
  <c r="G34" i="40"/>
  <c r="B5" i="13"/>
  <c r="T31" i="12"/>
  <c r="T29" i="12"/>
  <c r="T30" i="12"/>
  <c r="H29" i="40"/>
  <c r="H20" i="40"/>
  <c r="F21" i="40"/>
  <c r="G29" i="40"/>
  <c r="G20" i="40"/>
  <c r="J20" i="40"/>
  <c r="I20" i="40"/>
  <c r="F20" i="40"/>
  <c r="E20" i="40"/>
  <c r="I29" i="40"/>
  <c r="F29" i="40"/>
  <c r="E29" i="40"/>
  <c r="E25" i="33"/>
  <c r="E4" i="33"/>
  <c r="F10" i="40"/>
  <c r="J25" i="33"/>
  <c r="I25" i="33"/>
  <c r="H25" i="33"/>
  <c r="E5" i="35"/>
  <c r="E5" i="7"/>
  <c r="H5" i="7"/>
  <c r="E5" i="6"/>
  <c r="E5" i="5"/>
  <c r="E5" i="4"/>
  <c r="E5" i="3"/>
  <c r="E5" i="2"/>
  <c r="E5" i="34"/>
  <c r="E5" i="28"/>
  <c r="H5" i="28"/>
  <c r="E5" i="27"/>
  <c r="E5" i="26"/>
  <c r="E5" i="25"/>
  <c r="E5" i="24"/>
  <c r="A7" i="19"/>
  <c r="A6" i="30"/>
  <c r="B7" i="30"/>
  <c r="A14" i="30"/>
  <c r="E14" i="13"/>
  <c r="L15" i="13"/>
  <c r="U16" i="13" s="1"/>
  <c r="L20" i="13"/>
  <c r="U22" i="13" s="1"/>
  <c r="U21" i="13"/>
  <c r="H5" i="12"/>
  <c r="B52" i="12"/>
  <c r="T26" i="12"/>
  <c r="T33" i="12" s="1"/>
  <c r="T27" i="12"/>
  <c r="T28" i="12"/>
  <c r="C6" i="37"/>
  <c r="D15" i="37"/>
  <c r="E40" i="40"/>
  <c r="F51" i="22"/>
  <c r="J51" i="22" s="1"/>
  <c r="R14" i="35"/>
  <c r="T9" i="35"/>
  <c r="I46" i="22" s="1"/>
  <c r="J46" i="22" s="1"/>
  <c r="J43" i="22"/>
  <c r="T14" i="35"/>
  <c r="R21" i="25"/>
  <c r="T21" i="25"/>
  <c r="R11" i="25"/>
  <c r="T11" i="25"/>
  <c r="R12" i="25"/>
  <c r="T12" i="25" s="1"/>
  <c r="R41" i="25"/>
  <c r="T41" i="25"/>
  <c r="R30" i="25"/>
  <c r="T30" i="25"/>
  <c r="C62" i="9" l="1"/>
  <c r="C9" i="9"/>
  <c r="J9" i="9" s="1"/>
  <c r="C20" i="9"/>
  <c r="J20" i="9" s="1"/>
  <c r="R73" i="2"/>
  <c r="T73" i="2" s="1"/>
  <c r="C20" i="22"/>
  <c r="J20" i="22" s="1"/>
  <c r="C24" i="22"/>
  <c r="J24" i="22" s="1"/>
  <c r="C62" i="22"/>
  <c r="J62" i="22" s="1"/>
  <c r="C26" i="22"/>
  <c r="J26" i="22" s="1"/>
  <c r="C13" i="22"/>
  <c r="J13" i="22" s="1"/>
  <c r="T9" i="34"/>
  <c r="R14" i="34"/>
  <c r="G37" i="9"/>
  <c r="F47" i="22"/>
  <c r="J47" i="22" s="1"/>
  <c r="R50" i="27"/>
  <c r="R165" i="2"/>
  <c r="T165" i="2" s="1"/>
  <c r="D33" i="9"/>
  <c r="J33" i="9" s="1"/>
  <c r="R28" i="7"/>
  <c r="I63" i="22"/>
  <c r="C14" i="37" s="1"/>
  <c r="R28" i="25"/>
  <c r="T28" i="25" s="1"/>
  <c r="R22" i="3"/>
  <c r="T22" i="3" s="1"/>
  <c r="E40" i="9"/>
  <c r="D39" i="9"/>
  <c r="J39" i="9" s="1"/>
  <c r="C14" i="22"/>
  <c r="J14" i="22" s="1"/>
  <c r="C25" i="9"/>
  <c r="J25" i="9" s="1"/>
  <c r="C16" i="9"/>
  <c r="J16" i="9" s="1"/>
  <c r="R11" i="4"/>
  <c r="T11" i="4" s="1"/>
  <c r="R30" i="4"/>
  <c r="T30" i="4" s="1"/>
  <c r="C21" i="22"/>
  <c r="R34" i="26"/>
  <c r="G40" i="40"/>
  <c r="D69" i="40" s="1"/>
  <c r="R29" i="4"/>
  <c r="T29" i="4" s="1"/>
  <c r="R24" i="24"/>
  <c r="T24" i="24" s="1"/>
  <c r="D10" i="9" s="1"/>
  <c r="Q67" i="2"/>
  <c r="R67" i="2" s="1"/>
  <c r="T67" i="2" s="1"/>
  <c r="E39" i="9"/>
  <c r="J32" i="9"/>
  <c r="C15" i="22"/>
  <c r="J15" i="22" s="1"/>
  <c r="G69" i="40"/>
  <c r="G72" i="40" s="1"/>
  <c r="G73" i="40" s="1"/>
  <c r="U17" i="13"/>
  <c r="D33" i="22"/>
  <c r="J33" i="22" s="1"/>
  <c r="C15" i="9"/>
  <c r="J15" i="9" s="1"/>
  <c r="R25" i="24"/>
  <c r="T25" i="24" s="1"/>
  <c r="D62" i="9"/>
  <c r="J62" i="9" s="1"/>
  <c r="R21" i="3"/>
  <c r="T21" i="3" s="1"/>
  <c r="R46" i="3"/>
  <c r="T46" i="3" s="1"/>
  <c r="D39" i="22"/>
  <c r="R69" i="2"/>
  <c r="T69" i="2" s="1"/>
  <c r="R69" i="23"/>
  <c r="T69" i="23" s="1"/>
  <c r="Q67" i="23"/>
  <c r="R67" i="23" s="1"/>
  <c r="T67" i="23" s="1"/>
  <c r="Q71" i="23"/>
  <c r="R71" i="23" s="1"/>
  <c r="T71" i="23" s="1"/>
  <c r="Q73" i="23"/>
  <c r="R73" i="23" s="1"/>
  <c r="T73" i="23" s="1"/>
  <c r="J37" i="9"/>
  <c r="C21" i="9"/>
  <c r="J21" i="9" s="1"/>
  <c r="T110" i="25"/>
  <c r="E10" i="9"/>
  <c r="E63" i="9" s="1"/>
  <c r="B10" i="37" s="1"/>
  <c r="E10" i="37" s="1"/>
  <c r="C7" i="9"/>
  <c r="C14" i="9"/>
  <c r="J14" i="9" s="1"/>
  <c r="H63" i="22"/>
  <c r="C13" i="37" s="1"/>
  <c r="H63" i="9"/>
  <c r="B13" i="37" s="1"/>
  <c r="E13" i="37" s="1"/>
  <c r="E38" i="22"/>
  <c r="R165" i="23"/>
  <c r="T165" i="23" s="1"/>
  <c r="D59" i="40"/>
  <c r="D56" i="40"/>
  <c r="D21" i="22"/>
  <c r="J21" i="22" s="1"/>
  <c r="F41" i="22"/>
  <c r="J41" i="22" s="1"/>
  <c r="T34" i="5"/>
  <c r="I56" i="40"/>
  <c r="I59" i="40" s="1"/>
  <c r="C9" i="22"/>
  <c r="J9" i="22" s="1"/>
  <c r="R34" i="5"/>
  <c r="T28" i="7"/>
  <c r="M168" i="23"/>
  <c r="C28" i="9"/>
  <c r="J28" i="9" s="1"/>
  <c r="T9" i="4"/>
  <c r="T9" i="6"/>
  <c r="R50" i="6"/>
  <c r="G37" i="22"/>
  <c r="J37" i="22" s="1"/>
  <c r="C40" i="9"/>
  <c r="D34" i="9"/>
  <c r="J34" i="9" s="1"/>
  <c r="D38" i="9"/>
  <c r="J38" i="9" s="1"/>
  <c r="T34" i="26"/>
  <c r="F41" i="9"/>
  <c r="J41" i="9" s="1"/>
  <c r="T9" i="27"/>
  <c r="C16" i="22"/>
  <c r="J16" i="22" s="1"/>
  <c r="M167" i="2"/>
  <c r="K25" i="8" s="1"/>
  <c r="K26" i="8"/>
  <c r="D38" i="22"/>
  <c r="E40" i="22"/>
  <c r="M167" i="23"/>
  <c r="R71" i="2"/>
  <c r="T71" i="2" s="1"/>
  <c r="C13" i="9"/>
  <c r="J13" i="9" s="1"/>
  <c r="D40" i="9"/>
  <c r="E39" i="22"/>
  <c r="J39" i="22" s="1"/>
  <c r="T14" i="34"/>
  <c r="I46" i="9"/>
  <c r="J46" i="9" s="1"/>
  <c r="T9" i="2"/>
  <c r="C7" i="22" s="1"/>
  <c r="D40" i="22"/>
  <c r="R110" i="25"/>
  <c r="R28" i="28"/>
  <c r="C40" i="22"/>
  <c r="D34" i="22"/>
  <c r="J34" i="22" s="1"/>
  <c r="M168" i="2"/>
  <c r="T28" i="28"/>
  <c r="R45" i="3"/>
  <c r="T45" i="3" s="1"/>
  <c r="R56" i="4"/>
  <c r="T56" i="4" s="1"/>
  <c r="R41" i="4"/>
  <c r="T41" i="4" s="1"/>
  <c r="R143" i="24" l="1"/>
  <c r="D10" i="22"/>
  <c r="J38" i="22"/>
  <c r="T143" i="24"/>
  <c r="R110" i="4"/>
  <c r="J40" i="22"/>
  <c r="T167" i="23"/>
  <c r="R167" i="23"/>
  <c r="C8" i="9"/>
  <c r="J8" i="9" s="1"/>
  <c r="D63" i="22"/>
  <c r="C9" i="37" s="1"/>
  <c r="J7" i="22"/>
  <c r="J40" i="9"/>
  <c r="F63" i="9"/>
  <c r="B11" i="37" s="1"/>
  <c r="E11" i="37" s="1"/>
  <c r="F63" i="22"/>
  <c r="C11" i="37" s="1"/>
  <c r="T143" i="3"/>
  <c r="R167" i="2"/>
  <c r="J10" i="9"/>
  <c r="D63" i="9"/>
  <c r="B9" i="37" s="1"/>
  <c r="E9" i="37" s="1"/>
  <c r="T50" i="27"/>
  <c r="G44" i="9"/>
  <c r="J7" i="9"/>
  <c r="R143" i="3"/>
  <c r="D60" i="40"/>
  <c r="D63" i="40" s="1"/>
  <c r="D72" i="40"/>
  <c r="D73" i="40" s="1"/>
  <c r="I63" i="9"/>
  <c r="B14" i="37" s="1"/>
  <c r="E14" i="37" s="1"/>
  <c r="T50" i="6"/>
  <c r="G44" i="22"/>
  <c r="J44" i="22" s="1"/>
  <c r="C8" i="22"/>
  <c r="J8" i="22" s="1"/>
  <c r="G63" i="22"/>
  <c r="C12" i="37" s="1"/>
  <c r="T167" i="2"/>
  <c r="E10" i="22"/>
  <c r="E63" i="22" s="1"/>
  <c r="C10" i="37" s="1"/>
  <c r="T110" i="4"/>
  <c r="C63" i="9" l="1"/>
  <c r="B8" i="37" s="1"/>
  <c r="E8" i="37" s="1"/>
  <c r="J44" i="9"/>
  <c r="G63" i="9"/>
  <c r="B12" i="37" s="1"/>
  <c r="E12" i="37" s="1"/>
  <c r="C63" i="22"/>
  <c r="C8" i="37" s="1"/>
  <c r="C15" i="37" s="1"/>
  <c r="J63" i="9"/>
  <c r="J10" i="22"/>
  <c r="J63" i="22" s="1"/>
  <c r="B15" i="37" l="1"/>
  <c r="E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4" authorId="0" shapeId="0" xr:uid="{079DCD02-06E0-486B-A848-43AB5FDFF4A3}">
      <text>
        <r>
          <rPr>
            <b/>
            <sz val="9"/>
            <color indexed="81"/>
            <rFont val="ＭＳ Ｐゴシック"/>
            <family val="3"/>
            <charset val="128"/>
          </rPr>
          <t>基準年度を入力する。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8" authorId="0" shapeId="0" xr:uid="{A7D6EA4A-D546-4E28-B914-ADE27B67742D}">
      <text>
        <r>
          <rPr>
            <b/>
            <sz val="12"/>
            <color indexed="81"/>
            <rFont val="ＭＳ Ｐゴシック"/>
            <family val="3"/>
            <charset val="128"/>
          </rPr>
          <t>目標値を必ず設定して下さい。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P30" authorId="0" shapeId="0" xr:uid="{6FDA710B-94C3-4A3E-A17B-858C508A005E}">
      <text>
        <r>
          <rPr>
            <b/>
            <sz val="9"/>
            <color indexed="81"/>
            <rFont val="MS P ゴシック"/>
            <family val="3"/>
            <charset val="128"/>
          </rPr>
          <t>供給を受けた電気事業者の最新の調整後排出係数を記入してください。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兵庫県</author>
  </authors>
  <commentList>
    <comment ref="F32" authorId="0" shapeId="0" xr:uid="{79AE3D81-1943-4275-8A75-C264F0A22FF3}">
      <text>
        <r>
          <rPr>
            <b/>
            <sz val="14"/>
            <color indexed="81"/>
            <rFont val="MS P ゴシック"/>
            <family val="3"/>
            <charset val="128"/>
          </rPr>
          <t>小売電気事業者から情報公開がなく、把握できない分は0で入力して下さい。</t>
        </r>
      </text>
    </comment>
    <comment ref="G70" authorId="1" shapeId="0" xr:uid="{BDF0EEB2-0747-41E3-BB6B-09D55EA86E1F}">
      <text>
        <r>
          <rPr>
            <b/>
            <sz val="12"/>
            <color indexed="81"/>
            <rFont val="ＭＳ Ｐゴシック"/>
            <family val="3"/>
            <charset val="128"/>
          </rPr>
          <t>Jクレジット償却分のうち、再エネ熱由来分を単位GJで入力してください。</t>
        </r>
      </text>
    </comment>
    <comment ref="G71" authorId="1" shapeId="0" xr:uid="{8C0E5D49-5BA7-4ADD-AA2B-95F7D56B92E4}">
      <text>
        <r>
          <rPr>
            <b/>
            <sz val="12"/>
            <color indexed="81"/>
            <rFont val="ＭＳ Ｐゴシック"/>
            <family val="3"/>
            <charset val="128"/>
          </rPr>
          <t>グリーン熱証書購入分を単位GJで入力してください。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9479E967-4CA5-49AF-A0FB-EEC1E0BBBA0A}">
      <text>
        <r>
          <rPr>
            <b/>
            <sz val="9"/>
            <color indexed="81"/>
            <rFont val="MS P ゴシック"/>
            <family val="3"/>
            <charset val="128"/>
          </rPr>
          <t>産業用蒸気以外の蒸気や温水など、入力してください</t>
        </r>
      </text>
    </comment>
    <comment ref="I66" authorId="1" shapeId="0" xr:uid="{031E7400-98B9-4FAD-8457-1C7722D5E744}">
      <text>
        <r>
          <rPr>
            <b/>
            <sz val="9"/>
            <color indexed="81"/>
            <rFont val="MS P ゴシック"/>
            <family val="3"/>
            <charset val="128"/>
          </rPr>
          <t>他人へ熱を供給した場合、熱供給量をマイナスで記入してください。</t>
        </r>
      </text>
    </comment>
    <comment ref="O66" authorId="0" shapeId="0" xr:uid="{BDB13D70-708D-4FB4-8EEF-8F9FBC8645C9}">
      <text>
        <r>
          <rPr>
            <b/>
            <sz val="9"/>
            <color indexed="81"/>
            <rFont val="MS P ゴシック"/>
            <family val="3"/>
            <charset val="128"/>
          </rPr>
          <t>自社で算定した単位発熱量で算定してください。不明の場合は1.17で算定してください。</t>
        </r>
      </text>
    </comment>
    <comment ref="Q66" authorId="1" shapeId="0" xr:uid="{E89E29FA-7385-4421-9008-690FAA5290ED}">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1CA90521-2D8E-4515-8C6F-249A0B62AFBA}">
      <text>
        <r>
          <rPr>
            <b/>
            <sz val="9"/>
            <color indexed="81"/>
            <rFont val="ＭＳ Ｐゴシック"/>
            <family val="3"/>
            <charset val="128"/>
          </rPr>
          <t>電気事業者名を選択</t>
        </r>
      </text>
    </comment>
    <comment ref="E72" authorId="2" shapeId="0" xr:uid="{BFDD7F56-EC23-4550-B2D9-534410E7D396}">
      <text>
        <r>
          <rPr>
            <b/>
            <sz val="9"/>
            <color indexed="81"/>
            <rFont val="ＭＳ Ｐゴシック"/>
            <family val="3"/>
            <charset val="128"/>
          </rPr>
          <t>電気事業者名を選択</t>
        </r>
      </text>
    </comment>
    <comment ref="E74" authorId="2" shapeId="0" xr:uid="{B5F02934-D339-4F9E-864A-EA03EB17ECE3}">
      <text>
        <r>
          <rPr>
            <b/>
            <sz val="9"/>
            <color indexed="81"/>
            <rFont val="ＭＳ Ｐゴシック"/>
            <family val="3"/>
            <charset val="128"/>
          </rPr>
          <t>電気事業者名を選択</t>
        </r>
      </text>
    </comment>
    <comment ref="I77" authorId="0" shapeId="0" xr:uid="{A361C621-773D-4740-9267-7F0697C817E0}">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6E2ED7D9-7A3E-40DB-98F4-2106C88A22E3}">
      <text>
        <r>
          <rPr>
            <b/>
            <sz val="9"/>
            <color indexed="81"/>
            <rFont val="MS P ゴシック"/>
            <family val="3"/>
            <charset val="128"/>
          </rPr>
          <t>他人へ電気を供給した場合、電気供給量をマイナスで記入してください。</t>
        </r>
      </text>
    </comment>
    <comment ref="O79" authorId="0" shapeId="0" xr:uid="{A4E941C5-6FE9-45FB-8914-930E5A43BAF9}">
      <text>
        <r>
          <rPr>
            <sz val="9"/>
            <color indexed="81"/>
            <rFont val="MS P ゴシック"/>
            <family val="3"/>
            <charset val="128"/>
          </rPr>
          <t>自社で算定した単位発熱量で算定してください。不明の場合は8.64で算定してください。</t>
        </r>
      </text>
    </comment>
    <comment ref="Q79" authorId="1" shapeId="0" xr:uid="{DB4B35D8-123C-40EE-87B3-4B904C62AA1D}">
      <text>
        <r>
          <rPr>
            <b/>
            <sz val="9"/>
            <color indexed="81"/>
            <rFont val="MS P ゴシック"/>
            <family val="3"/>
            <charset val="128"/>
          </rPr>
          <t>自社で計算した排出係数（kg-CO2/kWh）を記入してください。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436344FD-FB3E-4E28-8B16-72D6936631EB}">
      <text>
        <r>
          <rPr>
            <b/>
            <sz val="9"/>
            <color indexed="81"/>
            <rFont val="MS P ゴシック"/>
            <family val="3"/>
            <charset val="128"/>
          </rPr>
          <t>産業用蒸気以外の蒸気や温水など、入力してください</t>
        </r>
      </text>
    </comment>
    <comment ref="I66" authorId="1" shapeId="0" xr:uid="{BF0D648A-9181-4C84-A183-796CF50A2E8B}">
      <text>
        <r>
          <rPr>
            <b/>
            <sz val="9"/>
            <color indexed="81"/>
            <rFont val="MS P ゴシック"/>
            <family val="3"/>
            <charset val="128"/>
          </rPr>
          <t>他人へ熱を供給した場合、熱供給量をマイナスで記入してください。</t>
        </r>
      </text>
    </comment>
    <comment ref="O66" authorId="0" shapeId="0" xr:uid="{77DB9235-0BBD-4E09-BC65-538F9C24E77E}">
      <text>
        <r>
          <rPr>
            <b/>
            <sz val="9"/>
            <color indexed="81"/>
            <rFont val="MS P ゴシック"/>
            <family val="3"/>
            <charset val="128"/>
          </rPr>
          <t>自社で算定した単位発熱量で算定してください。不明の場合は1.17で算定してください。</t>
        </r>
      </text>
    </comment>
    <comment ref="Q66" authorId="1" shapeId="0" xr:uid="{4B2714D9-7A73-4968-A47D-014676ABE57B}">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520C3AEE-2186-4318-9154-74BE2F5401EB}">
      <text>
        <r>
          <rPr>
            <b/>
            <sz val="9"/>
            <color indexed="81"/>
            <rFont val="ＭＳ Ｐゴシック"/>
            <family val="3"/>
            <charset val="128"/>
          </rPr>
          <t>電気事業者名を選択</t>
        </r>
      </text>
    </comment>
    <comment ref="E72" authorId="2" shapeId="0" xr:uid="{3868B52C-9105-47D2-8438-E263A3F5A02B}">
      <text>
        <r>
          <rPr>
            <b/>
            <sz val="9"/>
            <color indexed="81"/>
            <rFont val="ＭＳ Ｐゴシック"/>
            <family val="3"/>
            <charset val="128"/>
          </rPr>
          <t>電気事業者名を選択</t>
        </r>
      </text>
    </comment>
    <comment ref="E74" authorId="2" shapeId="0" xr:uid="{0BACDAA8-5992-42A7-9ABE-2693EDA44789}">
      <text>
        <r>
          <rPr>
            <b/>
            <sz val="9"/>
            <color indexed="81"/>
            <rFont val="ＭＳ Ｐゴシック"/>
            <family val="3"/>
            <charset val="128"/>
          </rPr>
          <t>電気事業者名を選択</t>
        </r>
      </text>
    </comment>
    <comment ref="I77" authorId="0" shapeId="0" xr:uid="{4BDE16B9-2D9C-4495-88B3-C6E8589BD45C}">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7355E843-B88A-4468-BCAA-F125A8A67346}">
      <text>
        <r>
          <rPr>
            <b/>
            <sz val="9"/>
            <color indexed="81"/>
            <rFont val="MS P ゴシック"/>
            <family val="3"/>
            <charset val="128"/>
          </rPr>
          <t>他人へ電気を供給した場合、電気供給量をマイナスで記入してください。</t>
        </r>
      </text>
    </comment>
    <comment ref="O79" authorId="0" shapeId="0" xr:uid="{1929AA60-2204-48EE-84E3-BFDD90854466}">
      <text>
        <r>
          <rPr>
            <sz val="9"/>
            <color indexed="81"/>
            <rFont val="MS P ゴシック"/>
            <family val="3"/>
            <charset val="128"/>
          </rPr>
          <t>自社で算定した単位発熱量で算定してください。不明の場合は8.64で算定してください。</t>
        </r>
      </text>
    </comment>
    <comment ref="Q79" authorId="1" shapeId="0" xr:uid="{DEBB31E2-D1CA-4AA6-9764-D8FE874A068F}">
      <text>
        <r>
          <rPr>
            <b/>
            <sz val="9"/>
            <color indexed="81"/>
            <rFont val="MS P ゴシック"/>
            <family val="3"/>
            <charset val="128"/>
          </rPr>
          <t>自社で計算した排出係数（kg-CO2/kWh）を記入してください。</t>
        </r>
      </text>
    </comment>
  </commentList>
</comments>
</file>

<file path=xl/sharedStrings.xml><?xml version="1.0" encoding="utf-8"?>
<sst xmlns="http://schemas.openxmlformats.org/spreadsheetml/2006/main" count="37671" uniqueCount="13608">
  <si>
    <t>合計</t>
    <rPh sb="0" eb="1">
      <t>ゴウ</t>
    </rPh>
    <rPh sb="1" eb="2">
      <t>ケイ</t>
    </rPh>
    <phoneticPr fontId="2"/>
  </si>
  <si>
    <t>kWh</t>
    <phoneticPr fontId="2"/>
  </si>
  <si>
    <t>←</t>
    <phoneticPr fontId="2"/>
  </si>
  <si>
    <t>その他</t>
    <rPh sb="2" eb="3">
      <t>タ</t>
    </rPh>
    <phoneticPr fontId="2"/>
  </si>
  <si>
    <t>木製品の有効活用、建築物の木質化</t>
  </si>
  <si>
    <t>生産設備の省エネルギー機能の発揮のための当該生産設備の定期的な点検整備</t>
    <phoneticPr fontId="2"/>
  </si>
  <si>
    <t>原材料の変更による特定物質排出量の抑制</t>
    <phoneticPr fontId="2"/>
  </si>
  <si>
    <t>製造設備や事務所ビルの低炭素化</t>
    <phoneticPr fontId="2"/>
  </si>
  <si>
    <t>再生可能エネルギー・未利用エネルギーの利用</t>
    <phoneticPr fontId="2"/>
  </si>
  <si>
    <t>ハイドロフルオロカーボン等（特定物質のうち、二酸化炭素を除くガスに係るもの。）の排出抑制</t>
    <phoneticPr fontId="2"/>
  </si>
  <si>
    <t>ハイドロフルオロカーボン等使用機器からの冷媒等の回収</t>
    <phoneticPr fontId="2"/>
  </si>
  <si>
    <t>ハイドロフルオロカーボン等の代替物質使用機器の使用優先</t>
    <phoneticPr fontId="2"/>
  </si>
  <si>
    <t>（　　　　　）　</t>
    <phoneticPr fontId="2"/>
  </si>
  <si>
    <t>kL</t>
    <phoneticPr fontId="2"/>
  </si>
  <si>
    <t>）年度</t>
    <phoneticPr fontId="2"/>
  </si>
  <si>
    <t>t</t>
    <phoneticPr fontId="2"/>
  </si>
  <si>
    <r>
      <t>千m</t>
    </r>
    <r>
      <rPr>
        <vertAlign val="superscript"/>
        <sz val="10.5"/>
        <rFont val="ＭＳ Ｐゴシック"/>
        <family val="3"/>
        <charset val="128"/>
      </rPr>
      <t>3</t>
    </r>
    <rPh sb="0" eb="1">
      <t>セン</t>
    </rPh>
    <phoneticPr fontId="2"/>
  </si>
  <si>
    <t>燃料の使用</t>
    <rPh sb="0" eb="2">
      <t>ネンリョウ</t>
    </rPh>
    <rPh sb="3" eb="5">
      <t>シヨウ</t>
    </rPh>
    <phoneticPr fontId="2"/>
  </si>
  <si>
    <t>原油(コンデンセートを除く。)</t>
  </si>
  <si>
    <t>原油のうちコンデンセート(NGL)</t>
    <rPh sb="0" eb="2">
      <t>ゲンユ</t>
    </rPh>
    <phoneticPr fontId="3"/>
  </si>
  <si>
    <t>Ｂ・Ｃ重油</t>
  </si>
  <si>
    <t>石油アスファルト</t>
  </si>
  <si>
    <t>その他可燃性天然ガス</t>
  </si>
  <si>
    <t>石炭コークス</t>
  </si>
  <si>
    <t>コールタール</t>
  </si>
  <si>
    <t>熱使用量</t>
    <rPh sb="0" eb="1">
      <t>ネツ</t>
    </rPh>
    <rPh sb="1" eb="4">
      <t>シヨウリョウ</t>
    </rPh>
    <phoneticPr fontId="2"/>
  </si>
  <si>
    <t>試掘された坑井数</t>
    <rPh sb="0" eb="2">
      <t>シクツ</t>
    </rPh>
    <rPh sb="5" eb="6">
      <t>コウ</t>
    </rPh>
    <rPh sb="6" eb="7">
      <t>イ</t>
    </rPh>
    <rPh sb="7" eb="8">
      <t>カズ</t>
    </rPh>
    <phoneticPr fontId="2"/>
  </si>
  <si>
    <t>-</t>
  </si>
  <si>
    <t>-</t>
    <phoneticPr fontId="2"/>
  </si>
  <si>
    <t>原油又は天然ガスの性状に関する試験の実施</t>
    <rPh sb="0" eb="2">
      <t>ゲンユ</t>
    </rPh>
    <rPh sb="2" eb="3">
      <t>マタ</t>
    </rPh>
    <rPh sb="4" eb="6">
      <t>テンネン</t>
    </rPh>
    <rPh sb="9" eb="11">
      <t>セイジョウ</t>
    </rPh>
    <rPh sb="12" eb="13">
      <t>カン</t>
    </rPh>
    <rPh sb="15" eb="17">
      <t>シケン</t>
    </rPh>
    <rPh sb="18" eb="20">
      <t>ジッシ</t>
    </rPh>
    <phoneticPr fontId="2"/>
  </si>
  <si>
    <t>性状に関する試験が行われた井数</t>
    <rPh sb="0" eb="2">
      <t>セイジョウ</t>
    </rPh>
    <rPh sb="3" eb="4">
      <t>カン</t>
    </rPh>
    <rPh sb="6" eb="8">
      <t>シケン</t>
    </rPh>
    <rPh sb="9" eb="10">
      <t>オコナ</t>
    </rPh>
    <rPh sb="13" eb="14">
      <t>イ</t>
    </rPh>
    <rPh sb="14" eb="15">
      <t>カズ</t>
    </rPh>
    <phoneticPr fontId="2"/>
  </si>
  <si>
    <t>原油又は天然ガスの生産</t>
    <rPh sb="0" eb="2">
      <t>ゲンユ</t>
    </rPh>
    <rPh sb="2" eb="3">
      <t>マタ</t>
    </rPh>
    <rPh sb="4" eb="6">
      <t>テンネン</t>
    </rPh>
    <rPh sb="9" eb="11">
      <t>セイサン</t>
    </rPh>
    <phoneticPr fontId="2"/>
  </si>
  <si>
    <t>原油（ｺﾝﾃﾞﾝｾｰﾄを除く）生産量</t>
    <rPh sb="0" eb="2">
      <t>ゲンユ</t>
    </rPh>
    <rPh sb="12" eb="13">
      <t>ノゾ</t>
    </rPh>
    <rPh sb="15" eb="17">
      <t>セイサン</t>
    </rPh>
    <rPh sb="17" eb="18">
      <t>リョウ</t>
    </rPh>
    <phoneticPr fontId="2"/>
  </si>
  <si>
    <t>天然ガス生産量</t>
    <rPh sb="0" eb="2">
      <t>テンネン</t>
    </rPh>
    <rPh sb="4" eb="6">
      <t>セイサン</t>
    </rPh>
    <rPh sb="6" eb="7">
      <t>リョウ</t>
    </rPh>
    <phoneticPr fontId="2"/>
  </si>
  <si>
    <t>セメントクリンカー製造量</t>
    <rPh sb="9" eb="11">
      <t>セイゾウ</t>
    </rPh>
    <rPh sb="11" eb="12">
      <t>リョウ</t>
    </rPh>
    <phoneticPr fontId="2"/>
  </si>
  <si>
    <t>生石灰の製造</t>
    <phoneticPr fontId="2"/>
  </si>
  <si>
    <t>石灰石使用量</t>
    <rPh sb="3" eb="6">
      <t>シヨウリョウ</t>
    </rPh>
    <phoneticPr fontId="2"/>
  </si>
  <si>
    <t>ドロマイト使用量</t>
    <rPh sb="5" eb="8">
      <t>シヨウリョウ</t>
    </rPh>
    <phoneticPr fontId="2"/>
  </si>
  <si>
    <t>燃料種が空欄のものについては、プルダウンメニューから選択してください</t>
    <rPh sb="0" eb="2">
      <t>ネンリョウ</t>
    </rPh>
    <rPh sb="2" eb="3">
      <t>シュ</t>
    </rPh>
    <rPh sb="4" eb="6">
      <t>クウラン</t>
    </rPh>
    <rPh sb="26" eb="28">
      <t>センタク</t>
    </rPh>
    <phoneticPr fontId="2"/>
  </si>
  <si>
    <t>↓</t>
    <phoneticPr fontId="2"/>
  </si>
  <si>
    <t>揮発油（ガソリン）</t>
    <phoneticPr fontId="2"/>
  </si>
  <si>
    <t>他人から供給された電気の使用</t>
    <phoneticPr fontId="2"/>
  </si>
  <si>
    <t>買電</t>
    <phoneticPr fontId="2"/>
  </si>
  <si>
    <t>原油及び天然ガスの試掘</t>
    <phoneticPr fontId="2"/>
  </si>
  <si>
    <t>Nm3</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</si>
  <si>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phoneticPr fontId="2"/>
  </si>
  <si>
    <t>ソーダ灰の製造</t>
    <rPh sb="3" eb="4">
      <t>ハイ</t>
    </rPh>
    <rPh sb="5" eb="7">
      <t>セイゾウ</t>
    </rPh>
    <phoneticPr fontId="2"/>
  </si>
  <si>
    <t>原料使用量</t>
    <rPh sb="0" eb="2">
      <t>ゲンリョウ</t>
    </rPh>
    <rPh sb="2" eb="5">
      <t>シヨウリョウ</t>
    </rPh>
    <phoneticPr fontId="2"/>
  </si>
  <si>
    <t>石油コークス使用量</t>
    <rPh sb="6" eb="9">
      <t>シヨウリョウ</t>
    </rPh>
    <phoneticPr fontId="2"/>
  </si>
  <si>
    <t>エチレンの製造</t>
    <rPh sb="5" eb="7">
      <t>セイゾウ</t>
    </rPh>
    <phoneticPr fontId="2"/>
  </si>
  <si>
    <t>アセチレン使用量</t>
    <rPh sb="5" eb="8">
      <t>シヨウリョウ</t>
    </rPh>
    <phoneticPr fontId="2"/>
  </si>
  <si>
    <t>ドライアイスの使用</t>
    <rPh sb="7" eb="9">
      <t>シヨウ</t>
    </rPh>
    <phoneticPr fontId="2"/>
  </si>
  <si>
    <t>噴霧器の使用</t>
    <rPh sb="0" eb="3">
      <t>フンムキ</t>
    </rPh>
    <rPh sb="4" eb="6">
      <t>シヨウ</t>
    </rPh>
    <phoneticPr fontId="2"/>
  </si>
  <si>
    <t>合成繊維及び廃ゴムタイヤ以外の廃プラスチック類（産業廃棄物に限る。）</t>
    <rPh sb="0" eb="2">
      <t>ゴウセイ</t>
    </rPh>
    <rPh sb="2" eb="4">
      <t>センイ</t>
    </rPh>
    <rPh sb="4" eb="5">
      <t>オヨ</t>
    </rPh>
    <rPh sb="6" eb="7">
      <t>ハイ</t>
    </rPh>
    <rPh sb="12" eb="14">
      <t>イガイ</t>
    </rPh>
    <rPh sb="15" eb="16">
      <t>ハイ</t>
    </rPh>
    <rPh sb="22" eb="23">
      <t>ルイ</t>
    </rPh>
    <rPh sb="24" eb="26">
      <t>サンギョウ</t>
    </rPh>
    <rPh sb="26" eb="29">
      <t>ハイキブツ</t>
    </rPh>
    <rPh sb="30" eb="31">
      <t>カギ</t>
    </rPh>
    <phoneticPr fontId="2"/>
  </si>
  <si>
    <t>kg  合計</t>
    <rPh sb="4" eb="6">
      <t>ゴウケイ</t>
    </rPh>
    <phoneticPr fontId="2"/>
  </si>
  <si>
    <r>
      <t>kg-CO</t>
    </r>
    <r>
      <rPr>
        <vertAlign val="subscript"/>
        <sz val="9"/>
        <rFont val="ＭＳ 明朝"/>
        <family val="1"/>
        <charset val="128"/>
      </rPr>
      <t>2</t>
    </r>
    <phoneticPr fontId="2"/>
  </si>
  <si>
    <t>燃料の燃焼の用に供する施設及び機械器具における燃料の使用</t>
    <rPh sb="0" eb="2">
      <t>ネンリョウ</t>
    </rPh>
    <rPh sb="3" eb="5">
      <t>ネンショウ</t>
    </rPh>
    <rPh sb="6" eb="7">
      <t>ヨウ</t>
    </rPh>
    <rPh sb="8" eb="9">
      <t>キョウ</t>
    </rPh>
    <rPh sb="11" eb="13">
      <t>シセツ</t>
    </rPh>
    <rPh sb="13" eb="14">
      <t>オヨ</t>
    </rPh>
    <rPh sb="15" eb="17">
      <t>キカイ</t>
    </rPh>
    <rPh sb="17" eb="19">
      <t>キグ</t>
    </rPh>
    <rPh sb="23" eb="25">
      <t>ネンリョウ</t>
    </rPh>
    <rPh sb="26" eb="28">
      <t>シヨウ</t>
    </rPh>
    <phoneticPr fontId="2"/>
  </si>
  <si>
    <t>固体燃料</t>
    <rPh sb="0" eb="2">
      <t>コタイ</t>
    </rPh>
    <rPh sb="2" eb="4">
      <t>ネンリョウ</t>
    </rPh>
    <phoneticPr fontId="2"/>
  </si>
  <si>
    <t>気体燃料</t>
    <rPh sb="0" eb="2">
      <t>キタイ</t>
    </rPh>
    <rPh sb="2" eb="4">
      <t>ネンリョウ</t>
    </rPh>
    <phoneticPr fontId="2"/>
  </si>
  <si>
    <t>液体燃料</t>
    <rPh sb="0" eb="2">
      <t>エキタイ</t>
    </rPh>
    <rPh sb="2" eb="4">
      <t>ネンリョウ</t>
    </rPh>
    <phoneticPr fontId="2"/>
  </si>
  <si>
    <t>コンデンセート（NGL）</t>
  </si>
  <si>
    <t>灯油</t>
    <rPh sb="0" eb="2">
      <t>トウユ</t>
    </rPh>
    <phoneticPr fontId="2"/>
  </si>
  <si>
    <t>電気使用量</t>
    <rPh sb="0" eb="2">
      <t>デンキ</t>
    </rPh>
    <rPh sb="2" eb="5">
      <t>シヨウリョウ</t>
    </rPh>
    <phoneticPr fontId="2"/>
  </si>
  <si>
    <t>製品製造量</t>
    <rPh sb="0" eb="2">
      <t>セイヒン</t>
    </rPh>
    <rPh sb="2" eb="4">
      <t>セイゾウ</t>
    </rPh>
    <rPh sb="4" eb="5">
      <t>リョウ</t>
    </rPh>
    <phoneticPr fontId="2"/>
  </si>
  <si>
    <t>工場廃水の処理</t>
    <rPh sb="0" eb="2">
      <t>コウジョウ</t>
    </rPh>
    <rPh sb="2" eb="4">
      <t>ハイスイ</t>
    </rPh>
    <phoneticPr fontId="2"/>
  </si>
  <si>
    <t>工場廃水処理施設流入水のBOD汚濁負荷量</t>
    <rPh sb="6" eb="8">
      <t>シセツ</t>
    </rPh>
    <rPh sb="8" eb="10">
      <t>リュウニュウ</t>
    </rPh>
    <rPh sb="10" eb="11">
      <t>スイ</t>
    </rPh>
    <rPh sb="15" eb="17">
      <t>オダク</t>
    </rPh>
    <rPh sb="17" eb="19">
      <t>フカ</t>
    </rPh>
    <rPh sb="19" eb="20">
      <t>リョウ</t>
    </rPh>
    <phoneticPr fontId="2"/>
  </si>
  <si>
    <t>下水、し尿等の処理</t>
    <rPh sb="0" eb="2">
      <t>ゲスイ</t>
    </rPh>
    <rPh sb="4" eb="5">
      <t>ニョウ</t>
    </rPh>
    <rPh sb="5" eb="6">
      <t>ナド</t>
    </rPh>
    <rPh sb="7" eb="9">
      <t>ショリ</t>
    </rPh>
    <phoneticPr fontId="2"/>
  </si>
  <si>
    <t>下水処理量</t>
    <rPh sb="0" eb="2">
      <t>ゲスイ</t>
    </rPh>
    <rPh sb="2" eb="4">
      <t>ショリ</t>
    </rPh>
    <rPh sb="4" eb="5">
      <t>リョウ</t>
    </rPh>
    <phoneticPr fontId="2"/>
  </si>
  <si>
    <t>し尿処理施設(嫌気性消化処理)</t>
  </si>
  <si>
    <t>し尿及び浄化槽汚泥処理量</t>
    <rPh sb="1" eb="2">
      <t>ニョウ</t>
    </rPh>
    <rPh sb="2" eb="3">
      <t>オヨ</t>
    </rPh>
    <rPh sb="4" eb="7">
      <t>ジョウカソウ</t>
    </rPh>
    <rPh sb="7" eb="9">
      <t>オデイ</t>
    </rPh>
    <rPh sb="9" eb="11">
      <t>ショリ</t>
    </rPh>
    <rPh sb="11" eb="12">
      <t>リョウ</t>
    </rPh>
    <phoneticPr fontId="2"/>
  </si>
  <si>
    <t>し尿処理施設(好気性消化処理)</t>
  </si>
  <si>
    <t>し尿処理施設(高負荷生物学的脱窒素処理)</t>
  </si>
  <si>
    <t>し尿処理施設(生物学的脱窒素処理（標準窒素処理）)</t>
  </si>
  <si>
    <t>し尿処理施設(膜分離処理)</t>
  </si>
  <si>
    <t>し尿処理施設(その他の処理)</t>
  </si>
  <si>
    <t>処理対象人員</t>
    <rPh sb="0" eb="2">
      <t>ショリ</t>
    </rPh>
    <rPh sb="2" eb="4">
      <t>タイショウ</t>
    </rPh>
    <rPh sb="4" eb="6">
      <t>ジンイン</t>
    </rPh>
    <phoneticPr fontId="2"/>
  </si>
  <si>
    <t>人</t>
    <rPh sb="0" eb="1">
      <t>ニン</t>
    </rPh>
    <phoneticPr fontId="2"/>
  </si>
  <si>
    <t>焼却量</t>
    <rPh sb="0" eb="2">
      <t>ショウキャク</t>
    </rPh>
    <rPh sb="2" eb="3">
      <t>リョウ</t>
    </rPh>
    <phoneticPr fontId="2"/>
  </si>
  <si>
    <t>麻酔剤の使用</t>
    <rPh sb="0" eb="3">
      <t>マスイザイ</t>
    </rPh>
    <rPh sb="4" eb="6">
      <t>シヨウ</t>
    </rPh>
    <phoneticPr fontId="2"/>
  </si>
  <si>
    <t>麻酔剤としてのN2O使用量</t>
    <rPh sb="0" eb="3">
      <t>マスイザイ</t>
    </rPh>
    <rPh sb="10" eb="13">
      <t>シヨウリョウ</t>
    </rPh>
    <phoneticPr fontId="2"/>
  </si>
  <si>
    <t>工場廃水処理施設流入水中の窒素量</t>
    <rPh sb="6" eb="8">
      <t>シセツ</t>
    </rPh>
    <rPh sb="8" eb="10">
      <t>リュウニュウ</t>
    </rPh>
    <rPh sb="10" eb="11">
      <t>スイ</t>
    </rPh>
    <rPh sb="11" eb="12">
      <t>ナカ</t>
    </rPh>
    <rPh sb="13" eb="15">
      <t>チッソ</t>
    </rPh>
    <rPh sb="15" eb="16">
      <t>リョウ</t>
    </rPh>
    <phoneticPr fontId="2"/>
  </si>
  <si>
    <t>廃棄物の焼却</t>
  </si>
  <si>
    <t>クロロジフルオロメタン(HCFC-22)の製造</t>
  </si>
  <si>
    <t>HCFC-22製造量</t>
    <rPh sb="7" eb="9">
      <t>セイゾウ</t>
    </rPh>
    <rPh sb="9" eb="10">
      <t>リョウ</t>
    </rPh>
    <phoneticPr fontId="2"/>
  </si>
  <si>
    <t>HCFC-22製造により生成したHFC-23の回収・適正処理量</t>
    <rPh sb="7" eb="9">
      <t>セイゾウ</t>
    </rPh>
    <rPh sb="12" eb="14">
      <t>セイセイ</t>
    </rPh>
    <phoneticPr fontId="2"/>
  </si>
  <si>
    <t>ハイドロフルオロカーボン（HFC）の製造</t>
  </si>
  <si>
    <t>HFC製造量</t>
    <rPh sb="3" eb="5">
      <t>セイゾウ</t>
    </rPh>
    <rPh sb="5" eb="6">
      <t>リョウ</t>
    </rPh>
    <phoneticPr fontId="2"/>
  </si>
  <si>
    <t>製造時のHFC使用量</t>
    <rPh sb="0" eb="2">
      <t>セイゾウ</t>
    </rPh>
    <rPh sb="2" eb="3">
      <t>ジ</t>
    </rPh>
    <rPh sb="7" eb="10">
      <t>シヨウリョウ</t>
    </rPh>
    <phoneticPr fontId="2"/>
  </si>
  <si>
    <t>家庭用エアコンディショナー</t>
  </si>
  <si>
    <t>業務用冷凍空気調和機器（自動販売機を除く。）</t>
  </si>
  <si>
    <t>自動販売機</t>
  </si>
  <si>
    <t>台</t>
    <rPh sb="0" eb="1">
      <t>ダイ</t>
    </rPh>
    <phoneticPr fontId="2"/>
  </si>
  <si>
    <t>自動車用エアコンディショナー</t>
  </si>
  <si>
    <t>噴霧器の使用</t>
  </si>
  <si>
    <t>製品の使用に伴う排出量</t>
  </si>
  <si>
    <t>kg  　合計</t>
    <rPh sb="5" eb="7">
      <t>ゴウケイ</t>
    </rPh>
    <phoneticPr fontId="2"/>
  </si>
  <si>
    <t>○HFCの種類毎の温暖化係数</t>
    <rPh sb="5" eb="7">
      <t>シュルイ</t>
    </rPh>
    <rPh sb="7" eb="8">
      <t>ゴト</t>
    </rPh>
    <rPh sb="9" eb="12">
      <t>オンダンカ</t>
    </rPh>
    <rPh sb="12" eb="14">
      <t>ケイスウ</t>
    </rPh>
    <phoneticPr fontId="2"/>
  </si>
  <si>
    <t>温暖化係数</t>
    <rPh sb="0" eb="3">
      <t>オンダンカ</t>
    </rPh>
    <rPh sb="3" eb="5">
      <t>ケイスウ</t>
    </rPh>
    <phoneticPr fontId="2"/>
  </si>
  <si>
    <t>トリフルオロメタン</t>
  </si>
  <si>
    <t>ジフルオロメタン</t>
  </si>
  <si>
    <t>HFC-32</t>
  </si>
  <si>
    <t>フルオロメタン</t>
  </si>
  <si>
    <t>HFC-41</t>
  </si>
  <si>
    <t>1･1･1･2･2-ペンタフルオロエタン</t>
  </si>
  <si>
    <t>HFC-125</t>
  </si>
  <si>
    <t>1･1･2･2-テトラフルオロエタン</t>
  </si>
  <si>
    <t>HFC-134</t>
  </si>
  <si>
    <t>1･1･1･2-テトラフルオロエタン</t>
  </si>
  <si>
    <t>1･1･2-トリフルオロエタン</t>
  </si>
  <si>
    <t>HFC-143</t>
  </si>
  <si>
    <t>1･1･1-トリフルオロエタン</t>
  </si>
  <si>
    <t>HFC-143a</t>
  </si>
  <si>
    <t>1･1-ジフルオロエタン</t>
  </si>
  <si>
    <t>HFC-152a</t>
  </si>
  <si>
    <t>1･1･1･2･3･3･3-ヘプタフルオロプロパン</t>
  </si>
  <si>
    <t>1･1･1･3･3･3-ヘキサフルオロプロパン</t>
  </si>
  <si>
    <t>HFC-236fa</t>
  </si>
  <si>
    <t>1･1･2･2･3-ペンタフルオロプロパン</t>
  </si>
  <si>
    <t>HFC-245ca</t>
  </si>
  <si>
    <t>1･1･1･2･3･4･4･5･5･5-デカフルオロペンタン</t>
  </si>
  <si>
    <t>HFC-43-10mee</t>
  </si>
  <si>
    <t>回収・適正処理量</t>
  </si>
  <si>
    <t>PFC-116使用時に副生したPFC-14の回収・適正処理量</t>
  </si>
  <si>
    <t>溶剤等の用途へのPFCの使用</t>
  </si>
  <si>
    <t>使用量－回収・適正処理量</t>
  </si>
  <si>
    <t>○PFCの種類毎の温暖化係数</t>
    <rPh sb="5" eb="7">
      <t>シュルイ</t>
    </rPh>
    <rPh sb="7" eb="8">
      <t>ゴト</t>
    </rPh>
    <rPh sb="9" eb="12">
      <t>オンダンカ</t>
    </rPh>
    <rPh sb="12" eb="14">
      <t>ケイスウ</t>
    </rPh>
    <phoneticPr fontId="2"/>
  </si>
  <si>
    <t>PFC-31-10</t>
  </si>
  <si>
    <t>PFC-41-12</t>
  </si>
  <si>
    <t>PFC-51-14</t>
  </si>
  <si>
    <t>マグネシウム合金の鋳造</t>
    <phoneticPr fontId="2"/>
  </si>
  <si>
    <t>マグネシウム合金の鋳造によるSF6使用量</t>
    <phoneticPr fontId="2"/>
  </si>
  <si>
    <t>機器製造・使用開始時の使用量</t>
    <phoneticPr fontId="2"/>
  </si>
  <si>
    <t>機器使用開始時に封入されていた量</t>
    <phoneticPr fontId="2"/>
  </si>
  <si>
    <t>使用期間の1年間に対する比率</t>
    <phoneticPr fontId="2"/>
  </si>
  <si>
    <t>変圧器等電気機械器具の廃棄におけるSF6の回収</t>
    <rPh sb="11" eb="13">
      <t>ハイキ</t>
    </rPh>
    <phoneticPr fontId="2"/>
  </si>
  <si>
    <t>機器廃棄時残存量－回収・適正処理量</t>
  </si>
  <si>
    <t>使用量</t>
    <phoneticPr fontId="2"/>
  </si>
  <si>
    <t>回収・適正処理量</t>
    <phoneticPr fontId="2"/>
  </si>
  <si>
    <t>PFCの製造</t>
    <phoneticPr fontId="2"/>
  </si>
  <si>
    <t>PFC-116使用量</t>
    <phoneticPr fontId="2"/>
  </si>
  <si>
    <t>PFC-116回収・適正処理量</t>
    <phoneticPr fontId="2"/>
  </si>
  <si>
    <t>PFC-218使用量</t>
    <phoneticPr fontId="2"/>
  </si>
  <si>
    <t>PFC-218回収・適正処理量</t>
    <phoneticPr fontId="2"/>
  </si>
  <si>
    <r>
      <t>特定物質排出量集計結果表</t>
    </r>
    <r>
      <rPr>
        <b/>
        <sz val="12"/>
        <color indexed="10"/>
        <rFont val="ＭＳ ゴシック"/>
        <family val="3"/>
        <charset val="128"/>
      </rPr>
      <t>（現況）</t>
    </r>
    <rPh sb="0" eb="2">
      <t>トクテイ</t>
    </rPh>
    <rPh sb="2" eb="4">
      <t>ブッシツ</t>
    </rPh>
    <rPh sb="4" eb="6">
      <t>ハイシュツ</t>
    </rPh>
    <rPh sb="6" eb="7">
      <t>リョウ</t>
    </rPh>
    <rPh sb="7" eb="9">
      <t>シュウケイ</t>
    </rPh>
    <rPh sb="9" eb="11">
      <t>ケッカ</t>
    </rPh>
    <rPh sb="11" eb="12">
      <t>ヒョウ</t>
    </rPh>
    <rPh sb="13" eb="15">
      <t>ゲンキョウ</t>
    </rPh>
    <phoneticPr fontId="2"/>
  </si>
  <si>
    <t>現況</t>
    <phoneticPr fontId="2"/>
  </si>
  <si>
    <t>CD</t>
    <phoneticPr fontId="2"/>
  </si>
  <si>
    <t>％</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</si>
  <si>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rPh sb="13" eb="15">
      <t>キジュン</t>
    </rPh>
    <rPh sb="15" eb="16">
      <t>ネン</t>
    </rPh>
    <phoneticPr fontId="2"/>
  </si>
  <si>
    <r>
      <t>CO</t>
    </r>
    <r>
      <rPr>
        <vertAlign val="subscript"/>
        <sz val="12"/>
        <rFont val="ＭＳ 明朝"/>
        <family val="1"/>
        <charset val="128"/>
      </rPr>
      <t>2</t>
    </r>
    <phoneticPr fontId="2"/>
  </si>
  <si>
    <r>
      <t>SF</t>
    </r>
    <r>
      <rPr>
        <vertAlign val="subscript"/>
        <sz val="12"/>
        <rFont val="ＭＳ 明朝"/>
        <family val="1"/>
        <charset val="128"/>
      </rPr>
      <t>6</t>
    </r>
    <phoneticPr fontId="2"/>
  </si>
  <si>
    <t>HFC</t>
    <phoneticPr fontId="2"/>
  </si>
  <si>
    <r>
      <t>N</t>
    </r>
    <r>
      <rPr>
        <vertAlign val="subscript"/>
        <sz val="12"/>
        <rFont val="ＭＳ 明朝"/>
        <family val="1"/>
        <charset val="128"/>
      </rPr>
      <t>2</t>
    </r>
    <r>
      <rPr>
        <sz val="12"/>
        <rFont val="ＭＳ 明朝"/>
        <family val="1"/>
        <charset val="128"/>
      </rPr>
      <t>O</t>
    </r>
    <phoneticPr fontId="2"/>
  </si>
  <si>
    <r>
      <t>CH</t>
    </r>
    <r>
      <rPr>
        <vertAlign val="subscript"/>
        <sz val="12"/>
        <rFont val="ＭＳ 明朝"/>
        <family val="1"/>
        <charset val="128"/>
      </rPr>
      <t>4</t>
    </r>
    <phoneticPr fontId="2"/>
  </si>
  <si>
    <t>PFC</t>
    <phoneticPr fontId="2"/>
  </si>
  <si>
    <r>
      <t>(二酸化炭素換算 kg-CO</t>
    </r>
    <r>
      <rPr>
        <vertAlign val="subscript"/>
        <sz val="11"/>
        <rFont val="ＭＳ 明朝"/>
        <family val="1"/>
        <charset val="128"/>
      </rPr>
      <t>2</t>
    </r>
    <r>
      <rPr>
        <sz val="11"/>
        <rFont val="ＭＳ 明朝"/>
        <family val="1"/>
        <charset val="128"/>
      </rPr>
      <t>)</t>
    </r>
    <rPh sb="1" eb="4">
      <t>ニサンカ</t>
    </rPh>
    <rPh sb="4" eb="6">
      <t>タンソ</t>
    </rPh>
    <rPh sb="6" eb="8">
      <t>カンザン</t>
    </rPh>
    <phoneticPr fontId="2"/>
  </si>
  <si>
    <t>マグネシウム合金の鋳造</t>
  </si>
  <si>
    <t>六ふっ化硫黄（SF6）の製造</t>
  </si>
  <si>
    <t>変圧器等電気機械器具の点検におけるSF6の回収</t>
  </si>
  <si>
    <t>㍑</t>
    <phoneticPr fontId="2"/>
  </si>
  <si>
    <t>液化石油ガス(ＬＰＧ)</t>
    <phoneticPr fontId="2"/>
  </si>
  <si>
    <t>石油系炭化水素ガス</t>
    <phoneticPr fontId="2"/>
  </si>
  <si>
    <t>液化天然ガス（ＬＮＧ）</t>
    <phoneticPr fontId="2"/>
  </si>
  <si>
    <t>他人から供給された熱の使用</t>
    <phoneticPr fontId="2"/>
  </si>
  <si>
    <t>アンモニアの製造</t>
    <phoneticPr fontId="2"/>
  </si>
  <si>
    <t>HFCの種類に応じた係数を入力してください</t>
    <rPh sb="4" eb="6">
      <t>シュルイ</t>
    </rPh>
    <rPh sb="7" eb="8">
      <t>オウ</t>
    </rPh>
    <rPh sb="10" eb="12">
      <t>ケイスウ</t>
    </rPh>
    <rPh sb="13" eb="15">
      <t>ニュウリョク</t>
    </rPh>
    <phoneticPr fontId="2"/>
  </si>
  <si>
    <t>↓</t>
    <phoneticPr fontId="2"/>
  </si>
  <si>
    <r>
      <t>CO</t>
    </r>
    <r>
      <rPr>
        <vertAlign val="subscript"/>
        <sz val="10.5"/>
        <rFont val="ＭＳ 明朝"/>
        <family val="1"/>
        <charset val="128"/>
      </rPr>
      <t>2</t>
    </r>
    <r>
      <rPr>
        <sz val="10.5"/>
        <rFont val="ＭＳ 明朝"/>
        <family val="1"/>
        <charset val="128"/>
      </rPr>
      <t xml:space="preserve"> 排出量</t>
    </r>
    <phoneticPr fontId="2"/>
  </si>
  <si>
    <r>
      <t>（㎏－CO</t>
    </r>
    <r>
      <rPr>
        <vertAlign val="subscript"/>
        <sz val="10.5"/>
        <rFont val="ＭＳ 明朝"/>
        <family val="1"/>
        <charset val="128"/>
      </rPr>
      <t>2</t>
    </r>
    <r>
      <rPr>
        <sz val="10.5"/>
        <rFont val="ＭＳ 明朝"/>
        <family val="1"/>
        <charset val="128"/>
      </rPr>
      <t>）</t>
    </r>
    <phoneticPr fontId="2"/>
  </si>
  <si>
    <r>
      <t>燃料の使用の実績及びC0</t>
    </r>
    <r>
      <rPr>
        <vertAlign val="subscript"/>
        <sz val="10.5"/>
        <rFont val="ＭＳ Ｐゴシック"/>
        <family val="3"/>
        <charset val="128"/>
      </rPr>
      <t>2</t>
    </r>
    <r>
      <rPr>
        <sz val="10.5"/>
        <rFont val="ＭＳ Ｐゴシック"/>
        <family val="3"/>
        <charset val="128"/>
      </rPr>
      <t>排出量</t>
    </r>
    <phoneticPr fontId="2"/>
  </si>
  <si>
    <t>特定物質排出量集計結果表</t>
    <rPh sb="0" eb="2">
      <t>トクテイ</t>
    </rPh>
    <rPh sb="2" eb="4">
      <t>ブッシツ</t>
    </rPh>
    <rPh sb="4" eb="6">
      <t>ハイシュツ</t>
    </rPh>
    <rPh sb="6" eb="7">
      <t>リョウ</t>
    </rPh>
    <rPh sb="7" eb="9">
      <t>シュウケイ</t>
    </rPh>
    <rPh sb="9" eb="11">
      <t>ケッカ</t>
    </rPh>
    <rPh sb="11" eb="12">
      <t>ヒョウ</t>
    </rPh>
    <phoneticPr fontId="2"/>
  </si>
  <si>
    <t>名称</t>
    <rPh sb="0" eb="2">
      <t>メイショウ</t>
    </rPh>
    <phoneticPr fontId="2"/>
  </si>
  <si>
    <t>使用量</t>
    <rPh sb="0" eb="3">
      <t>シヨウリョウ</t>
    </rPh>
    <phoneticPr fontId="2"/>
  </si>
  <si>
    <t>単位</t>
    <rPh sb="0" eb="2">
      <t>タンイ</t>
    </rPh>
    <phoneticPr fontId="2"/>
  </si>
  <si>
    <t>原油
換算係数</t>
    <rPh sb="0" eb="2">
      <t>ゲンユ</t>
    </rPh>
    <rPh sb="3" eb="5">
      <t>カンザン</t>
    </rPh>
    <rPh sb="5" eb="7">
      <t>ケイスウ</t>
    </rPh>
    <phoneticPr fontId="2"/>
  </si>
  <si>
    <t>原油
換算量</t>
    <rPh sb="0" eb="2">
      <t>ゲンユ</t>
    </rPh>
    <rPh sb="3" eb="5">
      <t>カンザン</t>
    </rPh>
    <rPh sb="5" eb="6">
      <t>リョウ</t>
    </rPh>
    <phoneticPr fontId="2"/>
  </si>
  <si>
    <t>単位
発熱量</t>
    <rPh sb="0" eb="2">
      <t>タンイ</t>
    </rPh>
    <rPh sb="3" eb="5">
      <t>ハツネツ</t>
    </rPh>
    <rPh sb="5" eb="6">
      <t>リョウ</t>
    </rPh>
    <phoneticPr fontId="2"/>
  </si>
  <si>
    <t>排出係数</t>
    <rPh sb="0" eb="2">
      <t>ハイシュツ</t>
    </rPh>
    <rPh sb="2" eb="4">
      <t>ケイスウ</t>
    </rPh>
    <phoneticPr fontId="2"/>
  </si>
  <si>
    <t>排出量</t>
    <rPh sb="0" eb="2">
      <t>ハイシュツ</t>
    </rPh>
    <rPh sb="2" eb="3">
      <t>リョウ</t>
    </rPh>
    <phoneticPr fontId="2"/>
  </si>
  <si>
    <t>温暖化
係数</t>
    <rPh sb="0" eb="3">
      <t>オンダンカ</t>
    </rPh>
    <rPh sb="4" eb="6">
      <t>ケイスウ</t>
    </rPh>
    <phoneticPr fontId="2"/>
  </si>
  <si>
    <t>換算合計</t>
    <rPh sb="0" eb="2">
      <t>カンサン</t>
    </rPh>
    <rPh sb="2" eb="4">
      <t>ゴウケイ</t>
    </rPh>
    <phoneticPr fontId="2"/>
  </si>
  <si>
    <t>大分類</t>
    <rPh sb="0" eb="3">
      <t>ダイブンルイ</t>
    </rPh>
    <phoneticPr fontId="2"/>
  </si>
  <si>
    <t>小分類</t>
    <rPh sb="0" eb="3">
      <t>ショウブンルイ</t>
    </rPh>
    <phoneticPr fontId="2"/>
  </si>
  <si>
    <t/>
  </si>
  <si>
    <t>施設・製品等の種類</t>
    <rPh sb="5" eb="6">
      <t>ナド</t>
    </rPh>
    <phoneticPr fontId="2"/>
  </si>
  <si>
    <t>燃料・焼却物等の種類</t>
    <rPh sb="0" eb="2">
      <t>ネンリョウ</t>
    </rPh>
    <rPh sb="3" eb="5">
      <t>ショウキャク</t>
    </rPh>
    <rPh sb="5" eb="6">
      <t>ブツ</t>
    </rPh>
    <rPh sb="6" eb="7">
      <t>ナド</t>
    </rPh>
    <rPh sb="8" eb="10">
      <t>シュルイ</t>
    </rPh>
    <phoneticPr fontId="2"/>
  </si>
  <si>
    <t>合計</t>
    <rPh sb="0" eb="2">
      <t>ゴウケイ</t>
    </rPh>
    <phoneticPr fontId="2"/>
  </si>
  <si>
    <t>備考</t>
    <rPh sb="0" eb="2">
      <t>ビコウ</t>
    </rPh>
    <phoneticPr fontId="2"/>
  </si>
  <si>
    <t>基準</t>
    <rPh sb="0" eb="2">
      <t>キジュン</t>
    </rPh>
    <phoneticPr fontId="2"/>
  </si>
  <si>
    <t>現況</t>
    <rPh sb="0" eb="2">
      <t>ゲンキョウ</t>
    </rPh>
    <phoneticPr fontId="2"/>
  </si>
  <si>
    <t>※基準／現況</t>
    <rPh sb="1" eb="3">
      <t>キジュン</t>
    </rPh>
    <rPh sb="4" eb="6">
      <t>ゲンキョウ</t>
    </rPh>
    <phoneticPr fontId="2"/>
  </si>
  <si>
    <t>※年度</t>
    <rPh sb="1" eb="3">
      <t>ネンド</t>
    </rPh>
    <phoneticPr fontId="2"/>
  </si>
  <si>
    <t>CD</t>
    <phoneticPr fontId="2"/>
  </si>
  <si>
    <t>CD</t>
    <phoneticPr fontId="2"/>
  </si>
  <si>
    <t>CO2</t>
  </si>
  <si>
    <t>kg</t>
  </si>
  <si>
    <t>㍑</t>
  </si>
  <si>
    <t>ナフサ</t>
  </si>
  <si>
    <t>灯油</t>
  </si>
  <si>
    <t>軽油</t>
  </si>
  <si>
    <t>Ａ重油</t>
  </si>
  <si>
    <t>石油コークス</t>
  </si>
  <si>
    <t>液化天然ガス（LNG）</t>
  </si>
  <si>
    <t>天然ガス（LNGを除く）</t>
  </si>
  <si>
    <t>コークス炉ガス</t>
  </si>
  <si>
    <t>高炉ガス</t>
  </si>
  <si>
    <t>転炉ガス</t>
  </si>
  <si>
    <t>都市ガス(13A)</t>
  </si>
  <si>
    <t>MJ</t>
  </si>
  <si>
    <t>試掘井</t>
  </si>
  <si>
    <t>井数</t>
  </si>
  <si>
    <t>ｔ</t>
  </si>
  <si>
    <t>石炭</t>
  </si>
  <si>
    <t>CD</t>
    <phoneticPr fontId="2"/>
  </si>
  <si>
    <t>CH4</t>
  </si>
  <si>
    <t>kWh</t>
  </si>
  <si>
    <t>k㍑</t>
  </si>
  <si>
    <t>t</t>
  </si>
  <si>
    <t>kgBOD</t>
  </si>
  <si>
    <t>終末処理場</t>
  </si>
  <si>
    <t>m3</t>
  </si>
  <si>
    <t>CD</t>
    <phoneticPr fontId="2"/>
  </si>
  <si>
    <t>N2O</t>
  </si>
  <si>
    <t>HFC</t>
  </si>
  <si>
    <t>HFC-23</t>
  </si>
  <si>
    <t>HFC-134a</t>
  </si>
  <si>
    <t>HFC-227ea</t>
  </si>
  <si>
    <t>CD</t>
    <phoneticPr fontId="2"/>
  </si>
  <si>
    <t>PFC</t>
  </si>
  <si>
    <t>PFC-14</t>
  </si>
  <si>
    <t>PFC-116</t>
  </si>
  <si>
    <t>PFCの製造</t>
  </si>
  <si>
    <t>PFC-218</t>
  </si>
  <si>
    <t>PFC-c318</t>
  </si>
  <si>
    <t>CD</t>
    <phoneticPr fontId="2"/>
  </si>
  <si>
    <t>SF6</t>
  </si>
  <si>
    <t>兵庫県知事</t>
    <rPh sb="0" eb="3">
      <t>ヒョウゴケン</t>
    </rPh>
    <rPh sb="3" eb="5">
      <t>チジ</t>
    </rPh>
    <phoneticPr fontId="2"/>
  </si>
  <si>
    <t>様</t>
    <rPh sb="0" eb="1">
      <t>サマ</t>
    </rPh>
    <phoneticPr fontId="2"/>
  </si>
  <si>
    <t>提出者</t>
    <rPh sb="0" eb="3">
      <t>テイシュツシャ</t>
    </rPh>
    <phoneticPr fontId="2"/>
  </si>
  <si>
    <t>住所（法人にあっては、主たる事務所の所在地）</t>
    <rPh sb="0" eb="2">
      <t>ジュウショ</t>
    </rPh>
    <rPh sb="3" eb="5">
      <t>ホウジン</t>
    </rPh>
    <rPh sb="11" eb="12">
      <t>シュ</t>
    </rPh>
    <rPh sb="14" eb="16">
      <t>ジム</t>
    </rPh>
    <rPh sb="16" eb="17">
      <t>ジョ</t>
    </rPh>
    <rPh sb="18" eb="21">
      <t>ショザイチ</t>
    </rPh>
    <phoneticPr fontId="2"/>
  </si>
  <si>
    <t>氏名（法人にあっては、名称及び代表者の氏名）</t>
    <rPh sb="0" eb="2">
      <t>シメイ</t>
    </rPh>
    <rPh sb="3" eb="5">
      <t>ホウジン</t>
    </rPh>
    <rPh sb="11" eb="13">
      <t>メイショウ</t>
    </rPh>
    <rPh sb="13" eb="14">
      <t>オヨ</t>
    </rPh>
    <rPh sb="15" eb="18">
      <t>ダイヒョウシャ</t>
    </rPh>
    <rPh sb="19" eb="21">
      <t>シメイ</t>
    </rPh>
    <phoneticPr fontId="2"/>
  </si>
  <si>
    <t>担当者氏名</t>
    <rPh sb="0" eb="3">
      <t>タントウシャ</t>
    </rPh>
    <rPh sb="3" eb="5">
      <t>シメイ</t>
    </rPh>
    <phoneticPr fontId="2"/>
  </si>
  <si>
    <t>電話</t>
    <rPh sb="0" eb="2">
      <t>デンワ</t>
    </rPh>
    <phoneticPr fontId="2"/>
  </si>
  <si>
    <t>工場等の所在地</t>
    <rPh sb="0" eb="3">
      <t>コウジョウナド</t>
    </rPh>
    <rPh sb="4" eb="7">
      <t>ショザイチ</t>
    </rPh>
    <phoneticPr fontId="2"/>
  </si>
  <si>
    <t>kl/年(原油換算量)</t>
    <rPh sb="3" eb="4">
      <t>ネン</t>
    </rPh>
    <rPh sb="5" eb="7">
      <t>ゲンユ</t>
    </rPh>
    <rPh sb="7" eb="9">
      <t>カンザン</t>
    </rPh>
    <rPh sb="9" eb="10">
      <t>リョウ</t>
    </rPh>
    <phoneticPr fontId="2"/>
  </si>
  <si>
    <t>電気</t>
    <rPh sb="0" eb="2">
      <t>デンキ</t>
    </rPh>
    <phoneticPr fontId="2"/>
  </si>
  <si>
    <t>kWh/年</t>
    <rPh sb="4" eb="5">
      <t>ネン</t>
    </rPh>
    <phoneticPr fontId="2"/>
  </si>
  <si>
    <t>担当部署</t>
    <rPh sb="0" eb="2">
      <t>タントウ</t>
    </rPh>
    <rPh sb="2" eb="4">
      <t>ブショ</t>
    </rPh>
    <phoneticPr fontId="2"/>
  </si>
  <si>
    <t>連絡先</t>
    <rPh sb="0" eb="2">
      <t>レンラク</t>
    </rPh>
    <rPh sb="2" eb="3">
      <t>サキ</t>
    </rPh>
    <phoneticPr fontId="2"/>
  </si>
  <si>
    <t>電子メール</t>
    <rPh sb="0" eb="2">
      <t>デンシ</t>
    </rPh>
    <phoneticPr fontId="2"/>
  </si>
  <si>
    <t>別紙</t>
    <rPh sb="0" eb="2">
      <t>ベッシ</t>
    </rPh>
    <phoneticPr fontId="2"/>
  </si>
  <si>
    <t>活動区分</t>
    <rPh sb="0" eb="2">
      <t>カツドウ</t>
    </rPh>
    <rPh sb="2" eb="4">
      <t>クブン</t>
    </rPh>
    <phoneticPr fontId="2"/>
  </si>
  <si>
    <t>二酸化
炭素</t>
    <rPh sb="0" eb="3">
      <t>ニサンカ</t>
    </rPh>
    <rPh sb="4" eb="6">
      <t>タンソ</t>
    </rPh>
    <phoneticPr fontId="2"/>
  </si>
  <si>
    <t>メタン</t>
    <phoneticPr fontId="2"/>
  </si>
  <si>
    <t>六ふっ化
硫黄</t>
    <rPh sb="0" eb="1">
      <t>ロク</t>
    </rPh>
    <rPh sb="3" eb="4">
      <t>カ</t>
    </rPh>
    <rPh sb="5" eb="7">
      <t>イオウ</t>
    </rPh>
    <phoneticPr fontId="2"/>
  </si>
  <si>
    <t>特定物質</t>
    <rPh sb="0" eb="2">
      <t>トクテイ</t>
    </rPh>
    <rPh sb="2" eb="4">
      <t>ブッシツ</t>
    </rPh>
    <phoneticPr fontId="2"/>
  </si>
  <si>
    <t>基準年度</t>
    <rPh sb="0" eb="2">
      <t>キジュン</t>
    </rPh>
    <rPh sb="2" eb="4">
      <t>ネンド</t>
    </rPh>
    <phoneticPr fontId="2"/>
  </si>
  <si>
    <t>抑制目標量</t>
    <rPh sb="0" eb="2">
      <t>ヨクセイ</t>
    </rPh>
    <rPh sb="2" eb="4">
      <t>モクヒョウ</t>
    </rPh>
    <rPh sb="4" eb="5">
      <t>リョウ</t>
    </rPh>
    <phoneticPr fontId="2"/>
  </si>
  <si>
    <t>排出量</t>
    <phoneticPr fontId="2"/>
  </si>
  <si>
    <t>二酸化炭素</t>
    <rPh sb="0" eb="3">
      <t>ニサンカ</t>
    </rPh>
    <rPh sb="3" eb="5">
      <t>タンソ</t>
    </rPh>
    <phoneticPr fontId="2"/>
  </si>
  <si>
    <t>一酸化ニ窒素</t>
    <rPh sb="0" eb="3">
      <t>イッサンカ</t>
    </rPh>
    <rPh sb="4" eb="6">
      <t>チッソ</t>
    </rPh>
    <phoneticPr fontId="2"/>
  </si>
  <si>
    <t>六ふっ化硫黄</t>
    <rPh sb="0" eb="1">
      <t>ロク</t>
    </rPh>
    <rPh sb="3" eb="4">
      <t>カ</t>
    </rPh>
    <rPh sb="4" eb="6">
      <t>イオウ</t>
    </rPh>
    <phoneticPr fontId="2"/>
  </si>
  <si>
    <t>※措置コードは、シート「コード表A」を参照</t>
    <rPh sb="1" eb="3">
      <t>ソチ</t>
    </rPh>
    <rPh sb="15" eb="16">
      <t>ヒョウ</t>
    </rPh>
    <rPh sb="19" eb="21">
      <t>サンショウ</t>
    </rPh>
    <phoneticPr fontId="2"/>
  </si>
  <si>
    <t>措置の区分</t>
    <rPh sb="0" eb="2">
      <t>ソチ</t>
    </rPh>
    <rPh sb="3" eb="5">
      <t>クブン</t>
    </rPh>
    <phoneticPr fontId="2"/>
  </si>
  <si>
    <t>具体的な措置の内容</t>
    <rPh sb="0" eb="3">
      <t>グタイテキ</t>
    </rPh>
    <rPh sb="4" eb="6">
      <t>ソチ</t>
    </rPh>
    <rPh sb="7" eb="9">
      <t>ナイヨウ</t>
    </rPh>
    <phoneticPr fontId="2"/>
  </si>
  <si>
    <t>措置
コード</t>
    <rPh sb="0" eb="2">
      <t>ソチ</t>
    </rPh>
    <phoneticPr fontId="2"/>
  </si>
  <si>
    <t>詳細</t>
    <rPh sb="0" eb="2">
      <t>ショウサイ</t>
    </rPh>
    <phoneticPr fontId="2"/>
  </si>
  <si>
    <t>年度）</t>
    <rPh sb="0" eb="2">
      <t>ネンド</t>
    </rPh>
    <phoneticPr fontId="2"/>
  </si>
  <si>
    <t>道路運送車両法に基づく区分により内訳を記載</t>
  </si>
  <si>
    <t xml:space="preserve"> 台（定員11人以上）</t>
  </si>
  <si>
    <t>年間使用量</t>
  </si>
  <si>
    <t>排出係数</t>
  </si>
  <si>
    <t>( 概 算 )　</t>
  </si>
  <si>
    <t xml:space="preserve"> ガソリン</t>
  </si>
  <si>
    <t>合　計</t>
  </si>
  <si>
    <t xml:space="preserve">     </t>
  </si>
  <si>
    <t>②  社の基本方針・社内体制等   　                              　                     　</t>
  </si>
  <si>
    <t>セル内は「Altキー＋Enterキー」で改行できます。</t>
    <rPh sb="2" eb="3">
      <t>ナイ</t>
    </rPh>
    <rPh sb="20" eb="22">
      <t>カイギョウ</t>
    </rPh>
    <phoneticPr fontId="2"/>
  </si>
  <si>
    <t>①</t>
    <phoneticPr fontId="2"/>
  </si>
  <si>
    <t>②</t>
  </si>
  <si>
    <t>車両の大型化、トレーラー化</t>
    <phoneticPr fontId="2"/>
  </si>
  <si>
    <t>③</t>
    <phoneticPr fontId="2"/>
  </si>
  <si>
    <t>共同の輸送・配送等の計画化による自動車使用の合理化</t>
    <rPh sb="16" eb="19">
      <t>ジドウシャ</t>
    </rPh>
    <rPh sb="19" eb="21">
      <t>シヨウ</t>
    </rPh>
    <rPh sb="22" eb="25">
      <t>ゴウリカ</t>
    </rPh>
    <phoneticPr fontId="2"/>
  </si>
  <si>
    <t>④</t>
    <phoneticPr fontId="2"/>
  </si>
  <si>
    <t>輸送ルート・輸送手段の工夫</t>
  </si>
  <si>
    <t>⑤</t>
    <phoneticPr fontId="2"/>
  </si>
  <si>
    <t>適正車種選択</t>
  </si>
  <si>
    <t>⑥</t>
    <phoneticPr fontId="2"/>
  </si>
  <si>
    <t>積載率の向上</t>
  </si>
  <si>
    <t>⑦</t>
    <phoneticPr fontId="2"/>
  </si>
  <si>
    <t>⑧</t>
    <phoneticPr fontId="2"/>
  </si>
  <si>
    <t>自動車の性能維持のために定期的な点検整備</t>
    <rPh sb="12" eb="15">
      <t>テイキテキ</t>
    </rPh>
    <rPh sb="16" eb="18">
      <t>テンケン</t>
    </rPh>
    <rPh sb="18" eb="20">
      <t>セイビ</t>
    </rPh>
    <phoneticPr fontId="2"/>
  </si>
  <si>
    <t>⑨</t>
    <phoneticPr fontId="2"/>
  </si>
  <si>
    <t>⑩</t>
    <phoneticPr fontId="2"/>
  </si>
  <si>
    <t>⑪</t>
    <phoneticPr fontId="2"/>
  </si>
  <si>
    <t>⑫</t>
    <phoneticPr fontId="2"/>
  </si>
  <si>
    <t>その他</t>
  </si>
  <si>
    <t>(                        )</t>
    <phoneticPr fontId="2"/>
  </si>
  <si>
    <t>貨物委託輸送を全く行っていない場合は、「① a 全貨物輸送量」の欄にゼロを記入して下さい。</t>
    <rPh sb="0" eb="2">
      <t>カモツ</t>
    </rPh>
    <rPh sb="2" eb="4">
      <t>イタク</t>
    </rPh>
    <rPh sb="4" eb="6">
      <t>ユソウ</t>
    </rPh>
    <rPh sb="7" eb="8">
      <t>マッタ</t>
    </rPh>
    <rPh sb="9" eb="10">
      <t>オコナ</t>
    </rPh>
    <rPh sb="15" eb="17">
      <t>バアイ</t>
    </rPh>
    <rPh sb="24" eb="27">
      <t>ゼンカモツ</t>
    </rPh>
    <rPh sb="27" eb="30">
      <t>ユソウリョウ</t>
    </rPh>
    <rPh sb="32" eb="33">
      <t>ラン</t>
    </rPh>
    <rPh sb="37" eb="39">
      <t>キニュウ</t>
    </rPh>
    <rPh sb="41" eb="42">
      <t>クダ</t>
    </rPh>
    <phoneticPr fontId="2"/>
  </si>
  <si>
    <t>具体的な措置の内容</t>
    <phoneticPr fontId="2"/>
  </si>
  <si>
    <t>（台数、導入時期等）</t>
  </si>
  <si>
    <t>荷　主　自　ら　が　行　う　対　策</t>
    <rPh sb="0" eb="1">
      <t>ニ</t>
    </rPh>
    <rPh sb="2" eb="3">
      <t>シュ</t>
    </rPh>
    <rPh sb="4" eb="5">
      <t>ミズカ</t>
    </rPh>
    <rPh sb="10" eb="11">
      <t>オコナ</t>
    </rPh>
    <rPh sb="14" eb="15">
      <t>ツイ</t>
    </rPh>
    <rPh sb="16" eb="17">
      <t>サク</t>
    </rPh>
    <phoneticPr fontId="2"/>
  </si>
  <si>
    <t>①</t>
    <phoneticPr fontId="2"/>
  </si>
  <si>
    <t>自家用貨物車から営業用貨物車への転換</t>
    <rPh sb="16" eb="18">
      <t>テンカン</t>
    </rPh>
    <phoneticPr fontId="2"/>
  </si>
  <si>
    <t>　</t>
    <phoneticPr fontId="2"/>
  </si>
  <si>
    <t>a　全貨物輸送量（b＋c）　　　　</t>
  </si>
  <si>
    <t>b  自家用による輸送量（概算）</t>
    <phoneticPr fontId="2"/>
  </si>
  <si>
    <t>％）b / a</t>
  </si>
  <si>
    <t>c  委託による輸送量（概算）</t>
    <phoneticPr fontId="2"/>
  </si>
  <si>
    <t>％）c / a</t>
  </si>
  <si>
    <t>b  自家用による輸送量（概算）</t>
    <phoneticPr fontId="2"/>
  </si>
  <si>
    <t>c  委託による輸送量（概算）</t>
    <phoneticPr fontId="2"/>
  </si>
  <si>
    <t xml:space="preserve"> ②　貨物列車・船舶の利用などのモー</t>
    <phoneticPr fontId="2"/>
  </si>
  <si>
    <t>貨物列車・船舶の利用などのモーダルシフト</t>
    <phoneticPr fontId="2"/>
  </si>
  <si>
    <t xml:space="preserve"> ③　省エネ責任者の設置、社内研修体</t>
    <phoneticPr fontId="2"/>
  </si>
  <si>
    <t xml:space="preserve"> ④　その他</t>
    <phoneticPr fontId="2"/>
  </si>
  <si>
    <t>その他</t>
    <phoneticPr fontId="2"/>
  </si>
  <si>
    <t>　</t>
    <phoneticPr fontId="2"/>
  </si>
  <si>
    <t>（　　　　　）</t>
    <phoneticPr fontId="2"/>
  </si>
  <si>
    <t>①</t>
    <phoneticPr fontId="2"/>
  </si>
  <si>
    <t>委託先への要請事項</t>
    <rPh sb="0" eb="2">
      <t>イタク</t>
    </rPh>
    <rPh sb="2" eb="3">
      <t>サキ</t>
    </rPh>
    <rPh sb="5" eb="7">
      <t>ヨウセイ</t>
    </rPh>
    <rPh sb="7" eb="9">
      <t>ジコウ</t>
    </rPh>
    <phoneticPr fontId="2"/>
  </si>
  <si>
    <t>②</t>
    <phoneticPr fontId="2"/>
  </si>
  <si>
    <t>貨物列車・船舶の利用などのモーダルシフトの要請</t>
    <rPh sb="21" eb="23">
      <t>ヨウセイ</t>
    </rPh>
    <phoneticPr fontId="2"/>
  </si>
  <si>
    <t>③</t>
    <phoneticPr fontId="2"/>
  </si>
  <si>
    <t>④</t>
    <phoneticPr fontId="2"/>
  </si>
  <si>
    <t>車両の大型化、トレーラー化の要請</t>
    <rPh sb="14" eb="16">
      <t>ヨウセイ</t>
    </rPh>
    <phoneticPr fontId="2"/>
  </si>
  <si>
    <t>⑤</t>
    <phoneticPr fontId="2"/>
  </si>
  <si>
    <t>共同の輸送・配送等の計画化による自動車使用の合理化の要請</t>
    <rPh sb="16" eb="19">
      <t>ジドウシャ</t>
    </rPh>
    <rPh sb="19" eb="21">
      <t>シヨウ</t>
    </rPh>
    <rPh sb="22" eb="25">
      <t>ゴウリカ</t>
    </rPh>
    <rPh sb="26" eb="28">
      <t>ヨウセイ</t>
    </rPh>
    <phoneticPr fontId="2"/>
  </si>
  <si>
    <t>輸送ルート・輸送手段の工夫の要請</t>
    <rPh sb="14" eb="16">
      <t>ヨウセイ</t>
    </rPh>
    <phoneticPr fontId="2"/>
  </si>
  <si>
    <t>⑦</t>
    <phoneticPr fontId="2"/>
  </si>
  <si>
    <t>適正車種選択の要請</t>
    <phoneticPr fontId="2"/>
  </si>
  <si>
    <t>⑧</t>
    <phoneticPr fontId="2"/>
  </si>
  <si>
    <t>積載率向上の要請</t>
    <phoneticPr fontId="2"/>
  </si>
  <si>
    <t>⑨</t>
    <phoneticPr fontId="2"/>
  </si>
  <si>
    <t>自動車の性能維持のための定期的な点検整備の要請</t>
    <phoneticPr fontId="2"/>
  </si>
  <si>
    <t>エコドライブ関連機器の導入の要請</t>
    <rPh sb="14" eb="16">
      <t>ヨウセイ</t>
    </rPh>
    <phoneticPr fontId="2"/>
  </si>
  <si>
    <t>その他</t>
    <phoneticPr fontId="2"/>
  </si>
  <si>
    <t>特定物質排出抑制措置一覧</t>
    <rPh sb="0" eb="2">
      <t>トクテイ</t>
    </rPh>
    <rPh sb="2" eb="4">
      <t>ブッシツ</t>
    </rPh>
    <rPh sb="4" eb="6">
      <t>ハイシュツ</t>
    </rPh>
    <rPh sb="6" eb="8">
      <t>ヨクセイ</t>
    </rPh>
    <rPh sb="8" eb="10">
      <t>ソチ</t>
    </rPh>
    <rPh sb="10" eb="12">
      <t>イチラン</t>
    </rPh>
    <phoneticPr fontId="2"/>
  </si>
  <si>
    <t>抑制措置大分類名称</t>
    <rPh sb="0" eb="2">
      <t>ヨクセイ</t>
    </rPh>
    <rPh sb="2" eb="4">
      <t>ソチ</t>
    </rPh>
    <rPh sb="4" eb="5">
      <t>ダイ</t>
    </rPh>
    <rPh sb="5" eb="7">
      <t>ブンルイ</t>
    </rPh>
    <rPh sb="7" eb="9">
      <t>メイショウ</t>
    </rPh>
    <phoneticPr fontId="2"/>
  </si>
  <si>
    <t>抑制措置名称</t>
    <rPh sb="0" eb="2">
      <t>ヨクセイ</t>
    </rPh>
    <rPh sb="2" eb="4">
      <t>ソチ</t>
    </rPh>
    <rPh sb="4" eb="6">
      <t>メイショウ</t>
    </rPh>
    <phoneticPr fontId="2"/>
  </si>
  <si>
    <t>〒</t>
    <phoneticPr fontId="2"/>
  </si>
  <si>
    <t>燃料・熱</t>
    <phoneticPr fontId="2"/>
  </si>
  <si>
    <t>kl/年(原油換算量)</t>
    <phoneticPr fontId="2"/>
  </si>
  <si>
    <t>FAX</t>
    <phoneticPr fontId="2"/>
  </si>
  <si>
    <t>A4</t>
    <phoneticPr fontId="2"/>
  </si>
  <si>
    <t>(1)</t>
    <phoneticPr fontId="2"/>
  </si>
  <si>
    <t xml:space="preserve"> </t>
    <phoneticPr fontId="2"/>
  </si>
  <si>
    <t>①</t>
    <phoneticPr fontId="2"/>
  </si>
  <si>
    <t>乗用車</t>
    <phoneticPr fontId="2"/>
  </si>
  <si>
    <t>台</t>
    <phoneticPr fontId="2"/>
  </si>
  <si>
    <t>②</t>
    <phoneticPr fontId="2"/>
  </si>
  <si>
    <t>貨物車</t>
    <phoneticPr fontId="2"/>
  </si>
  <si>
    <t>軽貨物車</t>
    <phoneticPr fontId="2"/>
  </si>
  <si>
    <t>小型貨物車</t>
    <phoneticPr fontId="2"/>
  </si>
  <si>
    <t>普通貨物車</t>
    <phoneticPr fontId="2"/>
  </si>
  <si>
    <t>③</t>
    <phoneticPr fontId="2"/>
  </si>
  <si>
    <t>バ　ス</t>
    <phoneticPr fontId="2"/>
  </si>
  <si>
    <t>④</t>
    <phoneticPr fontId="2"/>
  </si>
  <si>
    <t>その他</t>
    <phoneticPr fontId="2"/>
  </si>
  <si>
    <t>台 （内容：</t>
    <phoneticPr fontId="2"/>
  </si>
  <si>
    <t>)</t>
    <phoneticPr fontId="2"/>
  </si>
  <si>
    <t>⑤</t>
    <phoneticPr fontId="2"/>
  </si>
  <si>
    <t>合　計</t>
    <phoneticPr fontId="2"/>
  </si>
  <si>
    <t>(2)</t>
    <phoneticPr fontId="2"/>
  </si>
  <si>
    <t xml:space="preserve"> 燃料の使用の実績、社の基本方針等</t>
    <phoneticPr fontId="2"/>
  </si>
  <si>
    <t xml:space="preserve"> 燃 料 の 種 類</t>
    <phoneticPr fontId="2"/>
  </si>
  <si>
    <t>　</t>
    <phoneticPr fontId="2"/>
  </si>
  <si>
    <t>（</t>
    <phoneticPr fontId="2"/>
  </si>
  <si>
    <t>）</t>
    <phoneticPr fontId="2"/>
  </si>
  <si>
    <t>(3)</t>
    <phoneticPr fontId="2"/>
  </si>
  <si>
    <t>具体的な措置の内容</t>
    <phoneticPr fontId="2"/>
  </si>
  <si>
    <t>地域冷暖房システム又は地域熱供給システムの利用</t>
  </si>
  <si>
    <t>高効率給湯機器の採用</t>
  </si>
  <si>
    <t>小集団活動等を通じた省エネルギー活動</t>
  </si>
  <si>
    <t>廃棄物の排出抑制・再利用</t>
  </si>
  <si>
    <t>使い捨て製品から再使用可能な製品への転換及び再生品の採用</t>
  </si>
  <si>
    <t>分別回収品目の拡大</t>
  </si>
  <si>
    <t>廃棄物のリサイクル</t>
  </si>
  <si>
    <t>kl</t>
    <phoneticPr fontId="2"/>
  </si>
  <si>
    <t>一酸化
二窒素</t>
    <rPh sb="0" eb="3">
      <t>イッサンカ</t>
    </rPh>
    <rPh sb="4" eb="5">
      <t>ニ</t>
    </rPh>
    <rPh sb="5" eb="7">
      <t>チッソ</t>
    </rPh>
    <phoneticPr fontId="2"/>
  </si>
  <si>
    <t>合計（A)</t>
    <rPh sb="0" eb="2">
      <t>ゴウケイ</t>
    </rPh>
    <phoneticPr fontId="2"/>
  </si>
  <si>
    <t>荷主としての対策</t>
    <phoneticPr fontId="2"/>
  </si>
  <si>
    <t>事業所の製造品出荷額　　</t>
    <rPh sb="0" eb="3">
      <t>ジギョウショ</t>
    </rPh>
    <rPh sb="4" eb="6">
      <t>セイゾウ</t>
    </rPh>
    <rPh sb="6" eb="7">
      <t>ヒン</t>
    </rPh>
    <rPh sb="7" eb="10">
      <t>シュッカガク</t>
    </rPh>
    <phoneticPr fontId="2"/>
  </si>
  <si>
    <t>万円</t>
    <rPh sb="0" eb="2">
      <t>マンエン</t>
    </rPh>
    <phoneticPr fontId="2"/>
  </si>
  <si>
    <t>　　例：加工賃収入のみであるため。</t>
    <rPh sb="2" eb="3">
      <t>レイ</t>
    </rPh>
    <rPh sb="4" eb="7">
      <t>カコウチン</t>
    </rPh>
    <rPh sb="7" eb="9">
      <t>シュウニュウ</t>
    </rPh>
    <phoneticPr fontId="2"/>
  </si>
  <si>
    <t>　　　　研究部門のみで、製造品を出荷していないため。</t>
    <rPh sb="4" eb="6">
      <t>ケンキュウ</t>
    </rPh>
    <rPh sb="6" eb="8">
      <t>ブモン</t>
    </rPh>
    <rPh sb="12" eb="14">
      <t>セイゾウ</t>
    </rPh>
    <rPh sb="14" eb="15">
      <t>ヒン</t>
    </rPh>
    <rPh sb="16" eb="18">
      <t>シュッカ</t>
    </rPh>
    <phoneticPr fontId="2"/>
  </si>
  <si>
    <r>
      <t xml:space="preserve">※ </t>
    </r>
    <r>
      <rPr>
        <b/>
        <u/>
        <sz val="11"/>
        <rFont val="ＭＳ Ｐゴシック"/>
        <family val="3"/>
        <charset val="128"/>
      </rPr>
      <t>単位にご注意下さい。</t>
    </r>
    <rPh sb="2" eb="4">
      <t>タンイ</t>
    </rPh>
    <rPh sb="6" eb="8">
      <t>チュウイ</t>
    </rPh>
    <rPh sb="8" eb="9">
      <t>クダ</t>
    </rPh>
    <phoneticPr fontId="2"/>
  </si>
  <si>
    <t>事業所の延床面積</t>
    <rPh sb="0" eb="3">
      <t>ジギョウショ</t>
    </rPh>
    <rPh sb="4" eb="5">
      <t>ノ</t>
    </rPh>
    <rPh sb="5" eb="6">
      <t>ユカ</t>
    </rPh>
    <rPh sb="6" eb="8">
      <t>メンセキ</t>
    </rPh>
    <phoneticPr fontId="2"/>
  </si>
  <si>
    <r>
      <t>m</t>
    </r>
    <r>
      <rPr>
        <vertAlign val="superscript"/>
        <sz val="11"/>
        <rFont val="ＭＳ Ｐゴシック"/>
        <family val="3"/>
        <charset val="128"/>
      </rPr>
      <t>2</t>
    </r>
    <phoneticPr fontId="2"/>
  </si>
  <si>
    <r>
      <t xml:space="preserve">※ </t>
    </r>
    <r>
      <rPr>
        <b/>
        <u/>
        <sz val="11"/>
        <rFont val="ＭＳ Ｐゴシック"/>
        <family val="3"/>
        <charset val="128"/>
      </rPr>
      <t>単位は、「万円」です。</t>
    </r>
    <rPh sb="2" eb="4">
      <t>タンイ</t>
    </rPh>
    <rPh sb="7" eb="9">
      <t>マンエン</t>
    </rPh>
    <phoneticPr fontId="2"/>
  </si>
  <si>
    <t>様式第１号（条例第142条の２関係）</t>
    <phoneticPr fontId="2"/>
  </si>
  <si>
    <t>事業の概要</t>
    <rPh sb="0" eb="2">
      <t>ジギョウ</t>
    </rPh>
    <rPh sb="3" eb="5">
      <t>ガイヨウ</t>
    </rPh>
    <phoneticPr fontId="2"/>
  </si>
  <si>
    <t>業　　　　種</t>
    <rPh sb="0" eb="1">
      <t>ギョウ</t>
    </rPh>
    <rPh sb="5" eb="6">
      <t>シュ</t>
    </rPh>
    <phoneticPr fontId="2"/>
  </si>
  <si>
    <t>1 特定物質排出抑制方針</t>
    <phoneticPr fontId="2"/>
  </si>
  <si>
    <t>2 推進体制の整備</t>
    <phoneticPr fontId="2"/>
  </si>
  <si>
    <t>3 特定物質排出状況</t>
    <phoneticPr fontId="2"/>
  </si>
  <si>
    <t>4 特定物質排出抑制目標</t>
    <phoneticPr fontId="2"/>
  </si>
  <si>
    <t>5 特定物質排出抑制措置</t>
    <phoneticPr fontId="2"/>
  </si>
  <si>
    <t>工場等の名称</t>
    <rPh sb="0" eb="2">
      <t>コウジョウ</t>
    </rPh>
    <rPh sb="2" eb="3">
      <t>ナド</t>
    </rPh>
    <rPh sb="4" eb="6">
      <t>メイショウ</t>
    </rPh>
    <phoneticPr fontId="2"/>
  </si>
  <si>
    <t>１　特定物質排出抑制方針</t>
    <phoneticPr fontId="2"/>
  </si>
  <si>
    <t>エネルギーの使用量</t>
    <rPh sb="6" eb="9">
      <t>シヨウリョウ</t>
    </rPh>
    <phoneticPr fontId="2"/>
  </si>
  <si>
    <t>２　推進体制の整備</t>
    <phoneticPr fontId="2"/>
  </si>
  <si>
    <t>HFC</t>
    <phoneticPr fontId="2"/>
  </si>
  <si>
    <t>PFC</t>
    <phoneticPr fontId="2"/>
  </si>
  <si>
    <t>（１） 特定物質排出量</t>
    <rPh sb="4" eb="6">
      <t>トクテイ</t>
    </rPh>
    <rPh sb="6" eb="8">
      <t>ブッシツ</t>
    </rPh>
    <rPh sb="8" eb="10">
      <t>ハイシュツ</t>
    </rPh>
    <rPh sb="10" eb="11">
      <t>リョウ</t>
    </rPh>
    <phoneticPr fontId="2"/>
  </si>
  <si>
    <t>基準年度（</t>
    <rPh sb="0" eb="2">
      <t>キジュン</t>
    </rPh>
    <rPh sb="2" eb="4">
      <t>ネンド</t>
    </rPh>
    <phoneticPr fontId="2"/>
  </si>
  <si>
    <t>現況（</t>
    <rPh sb="0" eb="2">
      <t>ゲンキョウ</t>
    </rPh>
    <phoneticPr fontId="2"/>
  </si>
  <si>
    <t>４　特定物質排出抑制目標</t>
    <rPh sb="2" eb="4">
      <t>トクテイ</t>
    </rPh>
    <rPh sb="4" eb="6">
      <t>ブッシツ</t>
    </rPh>
    <rPh sb="6" eb="8">
      <t>ハイシュツ</t>
    </rPh>
    <rPh sb="8" eb="10">
      <t>ヨクセイ</t>
    </rPh>
    <rPh sb="10" eb="12">
      <t>モクヒョウ</t>
    </rPh>
    <phoneticPr fontId="2"/>
  </si>
  <si>
    <t>(1)  排出抑制目標</t>
    <rPh sb="5" eb="7">
      <t>ハイシュツ</t>
    </rPh>
    <rPh sb="7" eb="9">
      <t>ヨクセイ</t>
    </rPh>
    <rPh sb="9" eb="11">
      <t>モクヒョウ</t>
    </rPh>
    <phoneticPr fontId="2"/>
  </si>
  <si>
    <t>抑制率(%)</t>
    <rPh sb="0" eb="2">
      <t>ヨクセイ</t>
    </rPh>
    <rPh sb="2" eb="3">
      <t>リツ</t>
    </rPh>
    <phoneticPr fontId="2"/>
  </si>
  <si>
    <t>措置の目標（数量的なもの）</t>
    <rPh sb="0" eb="2">
      <t>ソチ</t>
    </rPh>
    <rPh sb="3" eb="5">
      <t>モクヒョウ</t>
    </rPh>
    <rPh sb="6" eb="9">
      <t>スウリョウテキ</t>
    </rPh>
    <phoneticPr fontId="2"/>
  </si>
  <si>
    <t>５　特定物質排出抑制措置</t>
    <phoneticPr fontId="2"/>
  </si>
  <si>
    <t>６　自家用車の使用に関する対策</t>
    <phoneticPr fontId="2"/>
  </si>
  <si>
    <t xml:space="preserve"> 車両の台数 （現況：</t>
    <rPh sb="8" eb="10">
      <t>ゲンキョウ</t>
    </rPh>
    <phoneticPr fontId="2"/>
  </si>
  <si>
    <t>導 入 状 況 及 び 導 入 の 目 標
（導入（予定）時期、台数などの内容説明）</t>
    <rPh sb="0" eb="1">
      <t>シルベ</t>
    </rPh>
    <rPh sb="2" eb="3">
      <t>ハイ</t>
    </rPh>
    <rPh sb="4" eb="5">
      <t>ジョウ</t>
    </rPh>
    <rPh sb="6" eb="7">
      <t>キョウ</t>
    </rPh>
    <rPh sb="8" eb="9">
      <t>イタル</t>
    </rPh>
    <rPh sb="12" eb="13">
      <t>シルベ</t>
    </rPh>
    <rPh sb="14" eb="15">
      <t>ハイ</t>
    </rPh>
    <rPh sb="18" eb="19">
      <t>メ</t>
    </rPh>
    <rPh sb="20" eb="21">
      <t>シルベ</t>
    </rPh>
    <rPh sb="23" eb="25">
      <t>ドウニュウ</t>
    </rPh>
    <rPh sb="26" eb="28">
      <t>ヨテイ</t>
    </rPh>
    <rPh sb="29" eb="31">
      <t>ジキ</t>
    </rPh>
    <rPh sb="32" eb="33">
      <t>ダイ</t>
    </rPh>
    <rPh sb="33" eb="34">
      <t>スウ</t>
    </rPh>
    <rPh sb="37" eb="39">
      <t>ナイヨウ</t>
    </rPh>
    <rPh sb="39" eb="41">
      <t>セツメイ</t>
    </rPh>
    <phoneticPr fontId="2"/>
  </si>
  <si>
    <t>導 入 状 況 及 び 導 入 の 目 標</t>
    <phoneticPr fontId="2"/>
  </si>
  <si>
    <t>（導入（予定）時期、その他内容説明）</t>
    <phoneticPr fontId="2"/>
  </si>
  <si>
    <t>活動の区分</t>
    <phoneticPr fontId="2"/>
  </si>
  <si>
    <t>活動の区分</t>
    <phoneticPr fontId="2"/>
  </si>
  <si>
    <t>CD</t>
    <phoneticPr fontId="2"/>
  </si>
  <si>
    <r>
      <t>製造品出荷額（</t>
    </r>
    <r>
      <rPr>
        <u/>
        <sz val="11"/>
        <rFont val="ＭＳ Ｐゴシック"/>
        <family val="3"/>
        <charset val="128"/>
      </rPr>
      <t>製造業のみ入力</t>
    </r>
    <r>
      <rPr>
        <sz val="11"/>
        <rFont val="ＭＳ Ｐゴシック"/>
        <family val="3"/>
        <charset val="128"/>
      </rPr>
      <t>）　　</t>
    </r>
    <rPh sb="0" eb="2">
      <t>セイゾウ</t>
    </rPh>
    <rPh sb="2" eb="3">
      <t>ヒン</t>
    </rPh>
    <rPh sb="3" eb="6">
      <t>シュッカガク</t>
    </rPh>
    <rPh sb="7" eb="10">
      <t>セイゾウギョウ</t>
    </rPh>
    <rPh sb="12" eb="14">
      <t>ニュウリョク</t>
    </rPh>
    <phoneticPr fontId="2"/>
  </si>
  <si>
    <r>
      <t>年度末時点の延床面積（</t>
    </r>
    <r>
      <rPr>
        <u/>
        <sz val="11"/>
        <rFont val="ＭＳ Ｐゴシック"/>
        <family val="3"/>
        <charset val="128"/>
      </rPr>
      <t>業務系事業所のみ入力</t>
    </r>
    <r>
      <rPr>
        <sz val="11"/>
        <rFont val="ＭＳ Ｐゴシック"/>
        <family val="3"/>
        <charset val="128"/>
      </rPr>
      <t>）　　</t>
    </r>
    <rPh sb="0" eb="3">
      <t>ネンドマツ</t>
    </rPh>
    <rPh sb="3" eb="5">
      <t>ジテン</t>
    </rPh>
    <rPh sb="6" eb="7">
      <t>ノ</t>
    </rPh>
    <rPh sb="7" eb="8">
      <t>ユカ</t>
    </rPh>
    <rPh sb="8" eb="10">
      <t>メンセキ</t>
    </rPh>
    <rPh sb="11" eb="13">
      <t>ギョウム</t>
    </rPh>
    <rPh sb="13" eb="14">
      <t>ケイ</t>
    </rPh>
    <rPh sb="14" eb="17">
      <t>ジギョウショ</t>
    </rPh>
    <rPh sb="19" eb="21">
      <t>ニュウリョク</t>
    </rPh>
    <phoneticPr fontId="2"/>
  </si>
  <si>
    <t>３　特定物質排出状況</t>
    <rPh sb="2" eb="4">
      <t>トクテイ</t>
    </rPh>
    <rPh sb="4" eb="6">
      <t>ブッシツ</t>
    </rPh>
    <rPh sb="6" eb="8">
      <t>ハイシュツ</t>
    </rPh>
    <rPh sb="8" eb="10">
      <t>ジョウキョウ</t>
    </rPh>
    <phoneticPr fontId="2"/>
  </si>
  <si>
    <t>（２） 特定物質排出量</t>
    <rPh sb="4" eb="6">
      <t>トクテイ</t>
    </rPh>
    <rPh sb="6" eb="8">
      <t>ブッシツ</t>
    </rPh>
    <rPh sb="8" eb="10">
      <t>ハイシュツ</t>
    </rPh>
    <rPh sb="10" eb="11">
      <t>リョウ</t>
    </rPh>
    <phoneticPr fontId="2"/>
  </si>
  <si>
    <t>(c)</t>
    <phoneticPr fontId="2"/>
  </si>
  <si>
    <t>市町コード</t>
    <rPh sb="0" eb="2">
      <t>シチョウ</t>
    </rPh>
    <phoneticPr fontId="2"/>
  </si>
  <si>
    <t>燃料の使用</t>
    <phoneticPr fontId="2"/>
  </si>
  <si>
    <t>生石灰の製造</t>
  </si>
  <si>
    <t>ソーダ灰の使用</t>
  </si>
  <si>
    <t>アンモニアの製造</t>
  </si>
  <si>
    <t>※報告日</t>
    <rPh sb="1" eb="3">
      <t>ホウコク</t>
    </rPh>
    <rPh sb="3" eb="4">
      <t>ニチ</t>
    </rPh>
    <phoneticPr fontId="2"/>
  </si>
  <si>
    <t>ｔ（全体に占める割合</t>
    <phoneticPr fontId="2"/>
  </si>
  <si>
    <t>台（総排気量0.660ﾘｯﾄﾙ以下、他）</t>
    <phoneticPr fontId="2"/>
  </si>
  <si>
    <t>台（総排気量２リットル以下、他）</t>
    <phoneticPr fontId="2"/>
  </si>
  <si>
    <t>台（軽・小型以外のもの）</t>
    <phoneticPr fontId="2"/>
  </si>
  <si>
    <t>　新たに対象となった事業所は、（新）と記入してください。</t>
    <rPh sb="16" eb="17">
      <t>シン</t>
    </rPh>
    <rPh sb="19" eb="21">
      <t>キニュウ</t>
    </rPh>
    <phoneticPr fontId="2"/>
  </si>
  <si>
    <t>排出量</t>
  </si>
  <si>
    <r>
      <t>六ふっ化硫黄（SF</t>
    </r>
    <r>
      <rPr>
        <vertAlign val="subscript"/>
        <sz val="9"/>
        <rFont val="ＭＳ 明朝"/>
        <family val="1"/>
        <charset val="128"/>
      </rPr>
      <t>6</t>
    </r>
    <r>
      <rPr>
        <sz val="9"/>
        <rFont val="ＭＳ 明朝"/>
        <family val="1"/>
        <charset val="128"/>
      </rPr>
      <t>）の製造量</t>
    </r>
    <phoneticPr fontId="2"/>
  </si>
  <si>
    <t>(b)</t>
    <phoneticPr fontId="2"/>
  </si>
  <si>
    <t>テレビ会議システム等の利用による交通量の削減</t>
    <rPh sb="3" eb="5">
      <t>カイギ</t>
    </rPh>
    <rPh sb="9" eb="10">
      <t>ナド</t>
    </rPh>
    <rPh sb="11" eb="13">
      <t>リヨウ</t>
    </rPh>
    <rPh sb="16" eb="18">
      <t>コウツウ</t>
    </rPh>
    <rPh sb="18" eb="19">
      <t>リョウ</t>
    </rPh>
    <rPh sb="20" eb="22">
      <t>サクゲン</t>
    </rPh>
    <phoneticPr fontId="2"/>
  </si>
  <si>
    <t>公共交通機関の利用による自動車使用頻度の低減</t>
    <rPh sb="12" eb="15">
      <t>ジドウシャ</t>
    </rPh>
    <rPh sb="15" eb="17">
      <t>シヨウ</t>
    </rPh>
    <rPh sb="17" eb="19">
      <t>ヒンド</t>
    </rPh>
    <rPh sb="20" eb="22">
      <t>テイゲン</t>
    </rPh>
    <phoneticPr fontId="2"/>
  </si>
  <si>
    <t>エコドライブ関連機器の導入</t>
    <phoneticPr fontId="2"/>
  </si>
  <si>
    <t>⑩</t>
    <phoneticPr fontId="2"/>
  </si>
  <si>
    <t>⑪</t>
    <phoneticPr fontId="2"/>
  </si>
  <si>
    <t>省エネルギー等低炭素型事業活動の徹底</t>
  </si>
  <si>
    <t>　備考：抑制率(％)＝｛ (a)－(c) ｝／(a)×100</t>
    <rPh sb="1" eb="3">
      <t>ビコウ</t>
    </rPh>
    <rPh sb="4" eb="6">
      <t>ヨクセイ</t>
    </rPh>
    <rPh sb="6" eb="7">
      <t>リツ</t>
    </rPh>
    <phoneticPr fontId="2"/>
  </si>
  <si>
    <t>(１号排出抑制計画：ｴﾈﾙｷﾞｰ使用量(原油換算)年間1,500kL以上等の工場等用)</t>
    <rPh sb="2" eb="3">
      <t>ゴウ</t>
    </rPh>
    <rPh sb="3" eb="5">
      <t>ハイシュツ</t>
    </rPh>
    <rPh sb="5" eb="7">
      <t>ヨクセイ</t>
    </rPh>
    <rPh sb="7" eb="9">
      <t>ケイカク</t>
    </rPh>
    <rPh sb="15" eb="18">
      <t>シヨウリョウ</t>
    </rPh>
    <rPh sb="18" eb="19">
      <t>（</t>
    </rPh>
    <rPh sb="19" eb="21">
      <t>ゲンユ</t>
    </rPh>
    <rPh sb="21" eb="23">
      <t>カンサン</t>
    </rPh>
    <rPh sb="23" eb="24">
      <t>）</t>
    </rPh>
    <rPh sb="26" eb="30">
      <t>１，５０</t>
    </rPh>
    <rPh sb="33" eb="37">
      <t>イジョウナドノ</t>
    </rPh>
    <rPh sb="37" eb="40">
      <t>コウジョウヨウ</t>
    </rPh>
    <rPh sb="40" eb="41">
      <t>ナド</t>
    </rPh>
    <rPh sb="41" eb="42">
      <t>）</t>
    </rPh>
    <phoneticPr fontId="2"/>
  </si>
  <si>
    <t>エコドライブ（アイドリングストップを含む。）等経済的な運転の励行</t>
    <rPh sb="18" eb="19">
      <t>フク</t>
    </rPh>
    <rPh sb="22" eb="23">
      <t>ナド</t>
    </rPh>
    <phoneticPr fontId="2"/>
  </si>
  <si>
    <t>エコドライブ（アイドリングストップを含む。）等経済的な運転の励行の要請</t>
    <rPh sb="18" eb="19">
      <t>フク</t>
    </rPh>
    <rPh sb="22" eb="23">
      <t>ナド</t>
    </rPh>
    <phoneticPr fontId="2"/>
  </si>
  <si>
    <t>製造設備又は事務所ビルの低炭素化</t>
    <rPh sb="4" eb="5">
      <t>マタ</t>
    </rPh>
    <phoneticPr fontId="2"/>
  </si>
  <si>
    <t>ハイドロフルオロカーボン等（特定物質のうち、二酸化炭素を除くガスに係るもの）の排出抑制</t>
    <phoneticPr fontId="2"/>
  </si>
  <si>
    <t>ハイドロフルオロカーボン等の容器への充てん時・製品への封入時等の漏えい防止の徹底</t>
    <phoneticPr fontId="2"/>
  </si>
  <si>
    <r>
      <t>自家用車</t>
    </r>
    <r>
      <rPr>
        <b/>
        <sz val="9"/>
        <rFont val="ＭＳ ゴシック"/>
        <family val="3"/>
        <charset val="128"/>
      </rPr>
      <t>(業務に使用するものに限る。)</t>
    </r>
    <r>
      <rPr>
        <b/>
        <sz val="11"/>
        <rFont val="ＭＳ ゴシック"/>
        <family val="3"/>
        <charset val="128"/>
      </rPr>
      <t>の使用に関する対策</t>
    </r>
    <r>
      <rPr>
        <sz val="10"/>
        <rFont val="ＭＳ 明朝"/>
        <family val="1"/>
        <charset val="128"/>
      </rPr>
      <t>（工場等の敷地外を走行する自家用車</t>
    </r>
    <r>
      <rPr>
        <sz val="8"/>
        <rFont val="ＭＳ ゴシック"/>
        <family val="3"/>
        <charset val="128"/>
      </rPr>
      <t>(業務に使用するものに限る。)</t>
    </r>
    <r>
      <rPr>
        <sz val="10"/>
        <rFont val="ＭＳ 明朝"/>
        <family val="1"/>
        <charset val="128"/>
      </rPr>
      <t>を５台以上保有する場合のみ）</t>
    </r>
    <r>
      <rPr>
        <sz val="10.5"/>
        <rFont val="ＭＳ Ｐゴシック"/>
        <family val="3"/>
        <charset val="128"/>
      </rPr>
      <t/>
    </r>
    <rPh sb="5" eb="7">
      <t>ギョウム</t>
    </rPh>
    <rPh sb="8" eb="10">
      <t>シヨウ</t>
    </rPh>
    <rPh sb="15" eb="16">
      <t>カギ</t>
    </rPh>
    <rPh sb="29" eb="32">
      <t>コウジョウナド</t>
    </rPh>
    <rPh sb="41" eb="45">
      <t>ジカヨウシャ</t>
    </rPh>
    <rPh sb="46" eb="48">
      <t>ギョウム</t>
    </rPh>
    <rPh sb="49" eb="51">
      <t>シヨウ</t>
    </rPh>
    <rPh sb="56" eb="57">
      <t>カギ</t>
    </rPh>
    <phoneticPr fontId="2"/>
  </si>
  <si>
    <t>(2)　目標設定の考え方</t>
    <phoneticPr fontId="2"/>
  </si>
  <si>
    <t>抑制
措置CD</t>
    <rPh sb="0" eb="2">
      <t>ヨクセイ</t>
    </rPh>
    <rPh sb="3" eb="5">
      <t>ソチ</t>
    </rPh>
    <phoneticPr fontId="2"/>
  </si>
  <si>
    <t>・内訳：</t>
    <phoneticPr fontId="2"/>
  </si>
  <si>
    <t>年度</t>
    <rPh sb="0" eb="2">
      <t>ネンド</t>
    </rPh>
    <phoneticPr fontId="2"/>
  </si>
  <si>
    <t>公開されている最新の係数</t>
    <rPh sb="0" eb="2">
      <t>コウカイ</t>
    </rPh>
    <rPh sb="7" eb="9">
      <t>サイシン</t>
    </rPh>
    <rPh sb="10" eb="12">
      <t>ケイスウ</t>
    </rPh>
    <phoneticPr fontId="2"/>
  </si>
  <si>
    <t>例</t>
    <rPh sb="0" eb="1">
      <t>レイ</t>
    </rPh>
    <phoneticPr fontId="2"/>
  </si>
  <si>
    <t>読み</t>
    <rPh sb="0" eb="1">
      <t>ヨ</t>
    </rPh>
    <phoneticPr fontId="2"/>
  </si>
  <si>
    <t>ボイラー</t>
    <phoneticPr fontId="2"/>
  </si>
  <si>
    <t>コークス</t>
    <phoneticPr fontId="2"/>
  </si>
  <si>
    <t>業務用のこんろ、湯沸器、ストーブその他の事業者が事業活動の用に供する機械器具</t>
    <phoneticPr fontId="2"/>
  </si>
  <si>
    <t>電気炉における電気の使用</t>
    <phoneticPr fontId="2"/>
  </si>
  <si>
    <t>原油の輸送</t>
    <phoneticPr fontId="2"/>
  </si>
  <si>
    <t>原油の精製</t>
    <phoneticPr fontId="2"/>
  </si>
  <si>
    <t>天然ガスの輸送</t>
    <phoneticPr fontId="2"/>
  </si>
  <si>
    <t>カーボンブラック</t>
    <phoneticPr fontId="2"/>
  </si>
  <si>
    <t>廃棄物の埋立処分</t>
    <phoneticPr fontId="2"/>
  </si>
  <si>
    <t>tN</t>
    <phoneticPr fontId="2"/>
  </si>
  <si>
    <t>※ ご提供頂いたﾃﾞｰﾀは、県下の温室効果ガスｶﾞｽ排出量推計及び事業所の
　　指導・助言のための参考データとして使用し、それ以外の目的で使用する
　　ことは致しません。</t>
    <rPh sb="3" eb="5">
      <t>テイキョウ</t>
    </rPh>
    <rPh sb="5" eb="6">
      <t>イタダ</t>
    </rPh>
    <rPh sb="14" eb="16">
      <t>ケンカ</t>
    </rPh>
    <rPh sb="17" eb="19">
      <t>オンシツ</t>
    </rPh>
    <rPh sb="19" eb="21">
      <t>コウカ</t>
    </rPh>
    <rPh sb="26" eb="29">
      <t>ハイシュツリョウ</t>
    </rPh>
    <rPh sb="29" eb="31">
      <t>スイケイ</t>
    </rPh>
    <rPh sb="31" eb="32">
      <t>オヨ</t>
    </rPh>
    <rPh sb="33" eb="36">
      <t>ジギョウショ</t>
    </rPh>
    <rPh sb="49" eb="51">
      <t>サンコウ</t>
    </rPh>
    <rPh sb="66" eb="67">
      <t xml:space="preserve">
</t>
    </rPh>
    <rPh sb="67" eb="68">
      <t>デノ</t>
    </rPh>
    <rPh sb="69" eb="71">
      <t>シヨウ</t>
    </rPh>
    <phoneticPr fontId="2"/>
  </si>
  <si>
    <t>上記以外の活動（「温室効果ガス排出量算定・報告マニュアル（環境省、経済産業省）」に定めのあるものに限る）</t>
    <rPh sb="0" eb="2">
      <t>ジョウキ</t>
    </rPh>
    <rPh sb="2" eb="4">
      <t>イガイ</t>
    </rPh>
    <rPh sb="5" eb="7">
      <t>カツドウ</t>
    </rPh>
    <rPh sb="29" eb="32">
      <t>カンキョウショウ</t>
    </rPh>
    <rPh sb="33" eb="35">
      <t>ケイザイ</t>
    </rPh>
    <rPh sb="35" eb="37">
      <t>サンギョウ</t>
    </rPh>
    <rPh sb="37" eb="38">
      <t>ショウ</t>
    </rPh>
    <rPh sb="41" eb="42">
      <t>サダ</t>
    </rPh>
    <rPh sb="49" eb="50">
      <t>カギ</t>
    </rPh>
    <phoneticPr fontId="2"/>
  </si>
  <si>
    <t>←出荷額が０円の場合は、備考欄にその理由を記載して下さい。</t>
    <rPh sb="1" eb="3">
      <t>シュッカ</t>
    </rPh>
    <rPh sb="3" eb="4">
      <t>ガク</t>
    </rPh>
    <rPh sb="6" eb="7">
      <t>エン</t>
    </rPh>
    <rPh sb="8" eb="10">
      <t>バアイ</t>
    </rPh>
    <rPh sb="12" eb="14">
      <t>ビコウ</t>
    </rPh>
    <rPh sb="14" eb="15">
      <t>ラン</t>
    </rPh>
    <rPh sb="18" eb="20">
      <t>リユウ</t>
    </rPh>
    <rPh sb="21" eb="23">
      <t>キサイ</t>
    </rPh>
    <rPh sb="25" eb="26">
      <t>クダ</t>
    </rPh>
    <phoneticPr fontId="2"/>
  </si>
  <si>
    <t>三ふっ化
窒素</t>
    <rPh sb="0" eb="1">
      <t>サン</t>
    </rPh>
    <rPh sb="3" eb="4">
      <t>カ</t>
    </rPh>
    <rPh sb="5" eb="7">
      <t>チッソ</t>
    </rPh>
    <phoneticPr fontId="2"/>
  </si>
  <si>
    <t>←直近の現況把握年度を入力してください。</t>
    <rPh sb="1" eb="3">
      <t>チョッキン</t>
    </rPh>
    <rPh sb="4" eb="6">
      <t>ゲンキョウ</t>
    </rPh>
    <rPh sb="6" eb="8">
      <t>ハアク</t>
    </rPh>
    <phoneticPr fontId="2"/>
  </si>
  <si>
    <t>(a)</t>
    <phoneticPr fontId="2"/>
  </si>
  <si>
    <t>半導体素子等の加工工程でのドライエッチング等におけるNF3の使用</t>
    <phoneticPr fontId="2"/>
  </si>
  <si>
    <t>使用量×単位使用量当たりの排出量－回収・適正処理量</t>
    <phoneticPr fontId="2"/>
  </si>
  <si>
    <t>半導体
（リモートプラズマ）</t>
    <rPh sb="0" eb="3">
      <t>ハンドウタイ</t>
    </rPh>
    <phoneticPr fontId="2"/>
  </si>
  <si>
    <t>半導体
（リモートプラズマ以外）</t>
    <rPh sb="0" eb="3">
      <t>ハンドウタイ</t>
    </rPh>
    <rPh sb="13" eb="15">
      <t>イガイ</t>
    </rPh>
    <phoneticPr fontId="2"/>
  </si>
  <si>
    <t>液晶デバイス
（リモートプラズマ）</t>
    <rPh sb="0" eb="2">
      <t>エキショウ</t>
    </rPh>
    <phoneticPr fontId="2"/>
  </si>
  <si>
    <t>液晶デバイス
（リモートプラズマ以外）</t>
    <rPh sb="0" eb="2">
      <t>エキショウ</t>
    </rPh>
    <rPh sb="16" eb="18">
      <t>イガイ</t>
    </rPh>
    <phoneticPr fontId="2"/>
  </si>
  <si>
    <t>注：活動区分については、「温室効果ガス排出量算定・報告マニュアル(環境省）」に従って記載すること。</t>
    <rPh sb="0" eb="1">
      <t>チュウ</t>
    </rPh>
    <rPh sb="2" eb="4">
      <t>カツドウ</t>
    </rPh>
    <rPh sb="4" eb="6">
      <t>クブン</t>
    </rPh>
    <rPh sb="13" eb="15">
      <t>オンシツ</t>
    </rPh>
    <rPh sb="15" eb="17">
      <t>コウカ</t>
    </rPh>
    <rPh sb="19" eb="21">
      <t>ハイシュツ</t>
    </rPh>
    <rPh sb="21" eb="22">
      <t>リョウ</t>
    </rPh>
    <rPh sb="22" eb="24">
      <t>サンテイ</t>
    </rPh>
    <rPh sb="25" eb="27">
      <t>ホウコク</t>
    </rPh>
    <rPh sb="33" eb="36">
      <t>カンキョウショウ</t>
    </rPh>
    <phoneticPr fontId="2"/>
  </si>
  <si>
    <t xml:space="preserve">←環境省HP「温室効果ガス排出量算定・報告・公表制度」内 </t>
  </si>
  <si>
    <t>←基準年度を入力してください</t>
    <rPh sb="1" eb="3">
      <t>キジュン</t>
    </rPh>
    <rPh sb="3" eb="5">
      <t>ネンド</t>
    </rPh>
    <rPh sb="6" eb="8">
      <t>ニュウリョク</t>
    </rPh>
    <phoneticPr fontId="2"/>
  </si>
  <si>
    <t>←業務用自家用車の台数が５台未満の場合は台数のみを(3)①～⑤に記入してください。</t>
  </si>
  <si>
    <r>
      <t>三ふっ化窒素（NF</t>
    </r>
    <r>
      <rPr>
        <vertAlign val="subscript"/>
        <sz val="9"/>
        <rFont val="ＭＳ 明朝"/>
        <family val="1"/>
        <charset val="128"/>
      </rPr>
      <t>3</t>
    </r>
    <r>
      <rPr>
        <sz val="9"/>
        <rFont val="ＭＳ 明朝"/>
        <family val="1"/>
        <charset val="128"/>
      </rPr>
      <t>）の製造</t>
    </r>
    <phoneticPr fontId="2"/>
  </si>
  <si>
    <t>特定物質排出抑制（変更）計画書</t>
    <phoneticPr fontId="2"/>
  </si>
  <si>
    <t>事業所番号</t>
    <phoneticPr fontId="2"/>
  </si>
  <si>
    <t>溶剤等の用途への使用</t>
    <phoneticPr fontId="2"/>
  </si>
  <si>
    <t>←着色されていないセルは入力不要です(以下同じ）。</t>
    <rPh sb="1" eb="3">
      <t>チャクショク</t>
    </rPh>
    <rPh sb="12" eb="14">
      <t>ニュウリョク</t>
    </rPh>
    <rPh sb="14" eb="16">
      <t>フヨウ</t>
    </rPh>
    <rPh sb="19" eb="21">
      <t>イカ</t>
    </rPh>
    <rPh sb="21" eb="22">
      <t>オナ</t>
    </rPh>
    <phoneticPr fontId="2"/>
  </si>
  <si>
    <t>NF3</t>
    <phoneticPr fontId="2"/>
  </si>
  <si>
    <t>NF3</t>
    <phoneticPr fontId="2"/>
  </si>
  <si>
    <t>1･2-ジフルオロエタン</t>
    <phoneticPr fontId="2"/>
  </si>
  <si>
    <t>HFC-152</t>
    <phoneticPr fontId="2"/>
  </si>
  <si>
    <t>1･1･1･2･3･3-ヘキサフルオロプロパン</t>
    <phoneticPr fontId="2"/>
  </si>
  <si>
    <t>HFC-236ea</t>
    <phoneticPr fontId="2"/>
  </si>
  <si>
    <t>1･1･1･2･2･3-ヘキサフルオロプロパン</t>
    <phoneticPr fontId="2"/>
  </si>
  <si>
    <t>HFC-236cb</t>
    <phoneticPr fontId="2"/>
  </si>
  <si>
    <t>1･1･1･3･3-ペンタフルオロプロパン</t>
    <phoneticPr fontId="2"/>
  </si>
  <si>
    <t>HFC-245fa</t>
    <phoneticPr fontId="2"/>
  </si>
  <si>
    <t>1･1･1･3･3-ペンタフルオロブタン</t>
    <phoneticPr fontId="2"/>
  </si>
  <si>
    <t>HFC-365mfc</t>
    <phoneticPr fontId="2"/>
  </si>
  <si>
    <t>パーフルオロメタン</t>
    <phoneticPr fontId="2"/>
  </si>
  <si>
    <t>パーフルオロエタン</t>
    <phoneticPr fontId="2"/>
  </si>
  <si>
    <t>パーフルオロプロパン</t>
    <phoneticPr fontId="2"/>
  </si>
  <si>
    <t>パーフルオロシクロプロパン</t>
    <phoneticPr fontId="2"/>
  </si>
  <si>
    <t>パーフルオロブタン</t>
    <phoneticPr fontId="2"/>
  </si>
  <si>
    <t>パーフルオロシクロブタン</t>
    <phoneticPr fontId="2"/>
  </si>
  <si>
    <t>パーフルオロペンタン</t>
    <phoneticPr fontId="2"/>
  </si>
  <si>
    <t>パーフルオロヘキサン</t>
    <phoneticPr fontId="2"/>
  </si>
  <si>
    <t>パーフルオロデカリン</t>
    <phoneticPr fontId="2"/>
  </si>
  <si>
    <t>PFC-91-18</t>
    <phoneticPr fontId="2"/>
  </si>
  <si>
    <t>三ふっ化窒素</t>
    <rPh sb="0" eb="1">
      <t>3</t>
    </rPh>
    <rPh sb="3" eb="4">
      <t>カ</t>
    </rPh>
    <rPh sb="4" eb="6">
      <t>チッソ</t>
    </rPh>
    <phoneticPr fontId="2"/>
  </si>
  <si>
    <r>
      <t>(二酸化炭素換算 t-CO</t>
    </r>
    <r>
      <rPr>
        <vertAlign val="subscript"/>
        <sz val="14"/>
        <rFont val="ＭＳ 明朝"/>
        <family val="1"/>
        <charset val="128"/>
      </rPr>
      <t>2</t>
    </r>
    <r>
      <rPr>
        <sz val="14"/>
        <rFont val="ＭＳ 明朝"/>
        <family val="1"/>
        <charset val="128"/>
      </rPr>
      <t>)</t>
    </r>
    <rPh sb="1" eb="4">
      <t>ニサンカ</t>
    </rPh>
    <rPh sb="4" eb="6">
      <t>タンソ</t>
    </rPh>
    <rPh sb="6" eb="8">
      <t>カンザン</t>
    </rPh>
    <phoneticPr fontId="2"/>
  </si>
  <si>
    <t>再生可能エネルギー・未利用エネルギーの利用</t>
    <phoneticPr fontId="2"/>
  </si>
  <si>
    <t>ハイドロフルオロカーボン等（特定物質のうち、二酸化炭素を除くガスに係るもの）の排出抑制</t>
    <phoneticPr fontId="2"/>
  </si>
  <si>
    <t>省エネルギー等低炭素型事業活動の徹底</t>
    <phoneticPr fontId="2"/>
  </si>
  <si>
    <t>別紙　製造工程フロー</t>
    <rPh sb="0" eb="2">
      <t>ベッシ</t>
    </rPh>
    <rPh sb="3" eb="5">
      <t>セイゾウ</t>
    </rPh>
    <rPh sb="5" eb="7">
      <t>コウテイ</t>
    </rPh>
    <phoneticPr fontId="2"/>
  </si>
  <si>
    <t>熱</t>
    <rPh sb="0" eb="1">
      <t>ネツ</t>
    </rPh>
    <phoneticPr fontId="2"/>
  </si>
  <si>
    <t>利用用途</t>
    <rPh sb="0" eb="2">
      <t>リヨウ</t>
    </rPh>
    <rPh sb="2" eb="4">
      <t>ヨウト</t>
    </rPh>
    <phoneticPr fontId="2"/>
  </si>
  <si>
    <t>発電設備</t>
    <rPh sb="0" eb="2">
      <t>ハツデン</t>
    </rPh>
    <rPh sb="2" eb="4">
      <t>セツビ</t>
    </rPh>
    <phoneticPr fontId="2"/>
  </si>
  <si>
    <t>区分</t>
    <rPh sb="0" eb="2">
      <t>クブン</t>
    </rPh>
    <phoneticPr fontId="2"/>
  </si>
  <si>
    <t>電気事業者の名称</t>
    <rPh sb="0" eb="2">
      <t>デンキ</t>
    </rPh>
    <rPh sb="2" eb="4">
      <t>ジギョウ</t>
    </rPh>
    <rPh sb="4" eb="5">
      <t>シャ</t>
    </rPh>
    <rPh sb="6" eb="8">
      <t>メイショウ</t>
    </rPh>
    <phoneticPr fontId="2"/>
  </si>
  <si>
    <t>熱供給事業者</t>
    <rPh sb="0" eb="1">
      <t>ネツ</t>
    </rPh>
    <rPh sb="1" eb="3">
      <t>キョウキュウ</t>
    </rPh>
    <rPh sb="3" eb="6">
      <t>ジギョウシャ</t>
    </rPh>
    <phoneticPr fontId="2"/>
  </si>
  <si>
    <t>熱供給設備</t>
    <rPh sb="0" eb="1">
      <t>ネツ</t>
    </rPh>
    <rPh sb="1" eb="3">
      <t>キョウキュウ</t>
    </rPh>
    <rPh sb="3" eb="5">
      <t>セツビ</t>
    </rPh>
    <phoneticPr fontId="2"/>
  </si>
  <si>
    <t>都市ガス13A</t>
    <rPh sb="0" eb="2">
      <t>トシ</t>
    </rPh>
    <phoneticPr fontId="2"/>
  </si>
  <si>
    <t>利用状況</t>
    <rPh sb="0" eb="2">
      <t>リヨウ</t>
    </rPh>
    <rPh sb="2" eb="4">
      <t>ジョウキョウ</t>
    </rPh>
    <phoneticPr fontId="2"/>
  </si>
  <si>
    <t>電気事業者の名称</t>
    <rPh sb="0" eb="2">
      <t>デンキ</t>
    </rPh>
    <rPh sb="2" eb="5">
      <t>ジギョウシャ</t>
    </rPh>
    <rPh sb="6" eb="8">
      <t>メイショウ</t>
    </rPh>
    <phoneticPr fontId="2"/>
  </si>
  <si>
    <t>関西電力</t>
    <rPh sb="0" eb="2">
      <t>カンサイ</t>
    </rPh>
    <rPh sb="2" eb="4">
      <t>デンリョク</t>
    </rPh>
    <phoneticPr fontId="2"/>
  </si>
  <si>
    <t>木質バイオマスボイラー</t>
    <rPh sb="0" eb="2">
      <t>モクシツ</t>
    </rPh>
    <phoneticPr fontId="2"/>
  </si>
  <si>
    <t>合計は、「【現況】集計結果表 CO2」シートの電気事業者から供給された電気の値と一致します。</t>
    <phoneticPr fontId="2"/>
  </si>
  <si>
    <t>ｋWh</t>
    <phoneticPr fontId="2"/>
  </si>
  <si>
    <t>燃料種</t>
    <rPh sb="0" eb="2">
      <t>ネンリョウ</t>
    </rPh>
    <rPh sb="2" eb="3">
      <t>シュ</t>
    </rPh>
    <phoneticPr fontId="2"/>
  </si>
  <si>
    <t>年間燃料使用量</t>
    <rPh sb="0" eb="1">
      <t>ネン</t>
    </rPh>
    <rPh sb="1" eb="2">
      <t>カン</t>
    </rPh>
    <rPh sb="2" eb="4">
      <t>ネンリョウ</t>
    </rPh>
    <rPh sb="4" eb="7">
      <t>シヨウリョウ</t>
    </rPh>
    <phoneticPr fontId="2"/>
  </si>
  <si>
    <t>石炭ボイラー</t>
    <rPh sb="0" eb="2">
      <t>セキタン</t>
    </rPh>
    <phoneticPr fontId="2"/>
  </si>
  <si>
    <t>（単位記載L、kg、Nm3等）</t>
    <rPh sb="1" eb="3">
      <t>タンイ</t>
    </rPh>
    <rPh sb="3" eb="5">
      <t>キサイ</t>
    </rPh>
    <rPh sb="13" eb="14">
      <t>トウ</t>
    </rPh>
    <phoneticPr fontId="2"/>
  </si>
  <si>
    <t>ガスタービンコージェネレーション設備</t>
    <rPh sb="16" eb="18">
      <t>セツビ</t>
    </rPh>
    <phoneticPr fontId="2"/>
  </si>
  <si>
    <t>運転開始年月日</t>
    <rPh sb="0" eb="2">
      <t>ウンテン</t>
    </rPh>
    <rPh sb="2" eb="4">
      <t>カイシ</t>
    </rPh>
    <rPh sb="4" eb="7">
      <t>ネンガッピ</t>
    </rPh>
    <phoneticPr fontId="2"/>
  </si>
  <si>
    <t>プラン等</t>
    <rPh sb="3" eb="4">
      <t>トウ</t>
    </rPh>
    <phoneticPr fontId="2"/>
  </si>
  <si>
    <t>発電設備容量（kW）</t>
    <rPh sb="0" eb="2">
      <t>ハツデン</t>
    </rPh>
    <rPh sb="2" eb="4">
      <t>セツビ</t>
    </rPh>
    <rPh sb="4" eb="6">
      <t>ヨウリョウ</t>
    </rPh>
    <phoneticPr fontId="2"/>
  </si>
  <si>
    <t>関西電力(株)</t>
    <rPh sb="0" eb="2">
      <t>カンサイ</t>
    </rPh>
    <rPh sb="2" eb="4">
      <t>デンリョク</t>
    </rPh>
    <rPh sb="4" eb="7">
      <t>カブ</t>
    </rPh>
    <phoneticPr fontId="2"/>
  </si>
  <si>
    <t>設備容量（kW）</t>
    <rPh sb="0" eb="2">
      <t>セツビ</t>
    </rPh>
    <rPh sb="2" eb="4">
      <t>ヨウリョウ</t>
    </rPh>
    <phoneticPr fontId="2"/>
  </si>
  <si>
    <t>〇〇エネルギー(株)</t>
    <rPh sb="7" eb="10">
      <t>カブ</t>
    </rPh>
    <phoneticPr fontId="2"/>
  </si>
  <si>
    <t>太陽光発電設備</t>
    <rPh sb="0" eb="3">
      <t>タイヨウコウ</t>
    </rPh>
    <rPh sb="3" eb="5">
      <t>ハツデン</t>
    </rPh>
    <rPh sb="5" eb="7">
      <t>セツビ</t>
    </rPh>
    <phoneticPr fontId="2"/>
  </si>
  <si>
    <t>木質バイオマス発電</t>
    <rPh sb="0" eb="2">
      <t>モクシツ</t>
    </rPh>
    <rPh sb="7" eb="9">
      <t>ハツデン</t>
    </rPh>
    <phoneticPr fontId="2"/>
  </si>
  <si>
    <t>再生可能エネルギー利用量</t>
    <rPh sb="0" eb="2">
      <t>サイセイ</t>
    </rPh>
    <rPh sb="2" eb="4">
      <t>カノウ</t>
    </rPh>
    <rPh sb="9" eb="12">
      <t>リヨウリョウ</t>
    </rPh>
    <phoneticPr fontId="2"/>
  </si>
  <si>
    <t>２　再生可能エネルギー設備導入・利用状況</t>
    <rPh sb="2" eb="4">
      <t>サイセイ</t>
    </rPh>
    <rPh sb="4" eb="6">
      <t>カノウ</t>
    </rPh>
    <rPh sb="11" eb="13">
      <t>セツビ</t>
    </rPh>
    <rPh sb="13" eb="15">
      <t>ドウニュウ</t>
    </rPh>
    <rPh sb="16" eb="18">
      <t>リヨウ</t>
    </rPh>
    <rPh sb="18" eb="20">
      <t>ジョウキョウ</t>
    </rPh>
    <phoneticPr fontId="2"/>
  </si>
  <si>
    <t>再エネECOプラン</t>
    <rPh sb="0" eb="1">
      <t>サイ</t>
    </rPh>
    <phoneticPr fontId="2"/>
  </si>
  <si>
    <t>メニューB</t>
    <phoneticPr fontId="2"/>
  </si>
  <si>
    <t>No.</t>
    <phoneticPr fontId="2"/>
  </si>
  <si>
    <r>
      <t>1,489,200Nm</t>
    </r>
    <r>
      <rPr>
        <vertAlign val="superscript"/>
        <sz val="12"/>
        <rFont val="ＭＳ Ｐゴシック"/>
        <family val="3"/>
        <charset val="128"/>
      </rPr>
      <t>3</t>
    </r>
    <r>
      <rPr>
        <sz val="12"/>
        <rFont val="ＭＳ Ｐゴシック"/>
        <family val="3"/>
        <charset val="128"/>
      </rPr>
      <t>（うち発電分774,384Nm</t>
    </r>
    <r>
      <rPr>
        <vertAlign val="superscript"/>
        <sz val="12"/>
        <rFont val="ＭＳ Ｐゴシック"/>
        <family val="3"/>
        <charset val="128"/>
      </rPr>
      <t>3</t>
    </r>
    <r>
      <rPr>
        <sz val="12"/>
        <rFont val="ＭＳ Ｐゴシック"/>
        <family val="3"/>
        <charset val="128"/>
      </rPr>
      <t>として按分）</t>
    </r>
    <rPh sb="15" eb="17">
      <t>ハツデン</t>
    </rPh>
    <rPh sb="17" eb="18">
      <t>ブン</t>
    </rPh>
    <rPh sb="31" eb="33">
      <t>アンブン</t>
    </rPh>
    <phoneticPr fontId="2"/>
  </si>
  <si>
    <t>他者への供給熱量（MJ）</t>
    <rPh sb="0" eb="2">
      <t>タシャ</t>
    </rPh>
    <rPh sb="4" eb="6">
      <t>キョウキュウ</t>
    </rPh>
    <rPh sb="6" eb="8">
      <t>ネツリョウ</t>
    </rPh>
    <phoneticPr fontId="2"/>
  </si>
  <si>
    <t>再生可能エネルギー利用量</t>
    <rPh sb="0" eb="2">
      <t>サイセイ</t>
    </rPh>
    <rPh sb="2" eb="4">
      <t>カノウ</t>
    </rPh>
    <rPh sb="9" eb="11">
      <t>リヨウ</t>
    </rPh>
    <phoneticPr fontId="2"/>
  </si>
  <si>
    <t>Jクレジット（再エネ電力由来）</t>
    <rPh sb="7" eb="8">
      <t>サイ</t>
    </rPh>
    <rPh sb="10" eb="12">
      <t>デンリョク</t>
    </rPh>
    <rPh sb="12" eb="14">
      <t>ユライ</t>
    </rPh>
    <phoneticPr fontId="2"/>
  </si>
  <si>
    <t>グリーン電力証書</t>
    <rPh sb="4" eb="6">
      <t>デンリョク</t>
    </rPh>
    <rPh sb="6" eb="8">
      <t>ショウショ</t>
    </rPh>
    <phoneticPr fontId="2"/>
  </si>
  <si>
    <t>工場等におけるエネルギー利用量</t>
    <rPh sb="0" eb="2">
      <t>コウジョウ</t>
    </rPh>
    <rPh sb="2" eb="3">
      <t>トウ</t>
    </rPh>
    <rPh sb="12" eb="14">
      <t>リヨウ</t>
    </rPh>
    <rPh sb="14" eb="15">
      <t>リョウ</t>
    </rPh>
    <phoneticPr fontId="2"/>
  </si>
  <si>
    <t>Jクレジット（再エネ熱由来）</t>
    <rPh sb="7" eb="8">
      <t>サイ</t>
    </rPh>
    <rPh sb="10" eb="11">
      <t>ネツ</t>
    </rPh>
    <rPh sb="11" eb="13">
      <t>ユライ</t>
    </rPh>
    <phoneticPr fontId="2"/>
  </si>
  <si>
    <t>グリーン熱証書</t>
    <rPh sb="4" eb="5">
      <t>ネツ</t>
    </rPh>
    <rPh sb="5" eb="7">
      <t>ショウショ</t>
    </rPh>
    <phoneticPr fontId="2"/>
  </si>
  <si>
    <t>工場等におけるエネルギー利用量</t>
    <rPh sb="0" eb="2">
      <t>コウジョウ</t>
    </rPh>
    <rPh sb="2" eb="3">
      <t>トウ</t>
    </rPh>
    <rPh sb="12" eb="15">
      <t>リヨウリョウ</t>
    </rPh>
    <phoneticPr fontId="2"/>
  </si>
  <si>
    <t>1　電気事業者の電力排出係数（供給を受けた電気）</t>
    <phoneticPr fontId="2"/>
  </si>
  <si>
    <t>電気（MWh）</t>
    <rPh sb="0" eb="2">
      <t>デンキ</t>
    </rPh>
    <phoneticPr fontId="2"/>
  </si>
  <si>
    <t>木材</t>
    <rPh sb="0" eb="2">
      <t>モクザイ</t>
    </rPh>
    <phoneticPr fontId="2"/>
  </si>
  <si>
    <t>kg</t>
    <phoneticPr fontId="2"/>
  </si>
  <si>
    <t>26.9</t>
    <phoneticPr fontId="2"/>
  </si>
  <si>
    <r>
      <t>調整後排出係数
(t-CO</t>
    </r>
    <r>
      <rPr>
        <vertAlign val="subscript"/>
        <sz val="12"/>
        <rFont val="ＭＳ Ｐゴシック"/>
        <family val="3"/>
        <charset val="128"/>
      </rPr>
      <t>2</t>
    </r>
    <r>
      <rPr>
        <sz val="12"/>
        <rFont val="ＭＳ Ｐゴシック"/>
        <family val="3"/>
        <charset val="128"/>
      </rPr>
      <t>/kWh)</t>
    </r>
    <rPh sb="0" eb="3">
      <t>チョウセイゴ</t>
    </rPh>
    <rPh sb="3" eb="5">
      <t>ハイシュツ</t>
    </rPh>
    <rPh sb="5" eb="7">
      <t>ケイスウ</t>
    </rPh>
    <phoneticPr fontId="2"/>
  </si>
  <si>
    <r>
      <t>(t-CO</t>
    </r>
    <r>
      <rPr>
        <vertAlign val="subscript"/>
        <sz val="12"/>
        <rFont val="ＭＳ Ｐゴシック"/>
        <family val="3"/>
        <charset val="128"/>
      </rPr>
      <t>2</t>
    </r>
    <r>
      <rPr>
        <sz val="12"/>
        <rFont val="ＭＳ Ｐゴシック"/>
        <family val="3"/>
        <charset val="128"/>
      </rPr>
      <t>/kWh)</t>
    </r>
    <phoneticPr fontId="2"/>
  </si>
  <si>
    <t>目標2030年度</t>
    <rPh sb="0" eb="2">
      <t>モクヒョウ</t>
    </rPh>
    <rPh sb="6" eb="8">
      <t>ネンド</t>
    </rPh>
    <phoneticPr fontId="2"/>
  </si>
  <si>
    <t xml:space="preserve"> ＬＰＧ</t>
    <phoneticPr fontId="2"/>
  </si>
  <si>
    <t xml:space="preserve"> ＣＮＧ（天然ガス）</t>
    <rPh sb="5" eb="7">
      <t>テンネン</t>
    </rPh>
    <phoneticPr fontId="2"/>
  </si>
  <si>
    <t xml:space="preserve"> 電気</t>
    <rPh sb="1" eb="3">
      <t>デンキ</t>
    </rPh>
    <phoneticPr fontId="2"/>
  </si>
  <si>
    <t xml:space="preserve"> 軽油</t>
    <phoneticPr fontId="2"/>
  </si>
  <si>
    <t xml:space="preserve"> その他</t>
    <phoneticPr fontId="2"/>
  </si>
  <si>
    <t>熱（GJ）</t>
    <rPh sb="0" eb="1">
      <t>ネツ</t>
    </rPh>
    <phoneticPr fontId="2"/>
  </si>
  <si>
    <t>１　再生可能エネルギーの利用に関するイニシアチブ等への参画状況(導入目標と結果等)</t>
    <rPh sb="2" eb="4">
      <t>サイセイ</t>
    </rPh>
    <rPh sb="4" eb="6">
      <t>カノウ</t>
    </rPh>
    <rPh sb="12" eb="14">
      <t>リヨウ</t>
    </rPh>
    <rPh sb="15" eb="16">
      <t>カン</t>
    </rPh>
    <rPh sb="24" eb="25">
      <t>トウ</t>
    </rPh>
    <rPh sb="27" eb="29">
      <t>サンカク</t>
    </rPh>
    <rPh sb="29" eb="31">
      <t>ジョウキョウ</t>
    </rPh>
    <rPh sb="32" eb="34">
      <t>ドウニュウ</t>
    </rPh>
    <rPh sb="34" eb="36">
      <t>モクヒョウ</t>
    </rPh>
    <rPh sb="37" eb="39">
      <t>ケッカ</t>
    </rPh>
    <rPh sb="39" eb="40">
      <t>トウ</t>
    </rPh>
    <phoneticPr fontId="2"/>
  </si>
  <si>
    <t>再生可能エネルギー利用率（％）</t>
    <rPh sb="0" eb="2">
      <t>サイセイ</t>
    </rPh>
    <rPh sb="2" eb="4">
      <t>カノウ</t>
    </rPh>
    <rPh sb="9" eb="11">
      <t>リヨウ</t>
    </rPh>
    <rPh sb="11" eb="12">
      <t>リツ</t>
    </rPh>
    <phoneticPr fontId="2"/>
  </si>
  <si>
    <t>再エネ利用率</t>
    <rPh sb="0" eb="1">
      <t>サイ</t>
    </rPh>
    <rPh sb="3" eb="6">
      <t>リヨウリツ</t>
    </rPh>
    <phoneticPr fontId="2"/>
  </si>
  <si>
    <t>再エネ
電気利用量（kWh）</t>
    <rPh sb="0" eb="1">
      <t>サイ</t>
    </rPh>
    <rPh sb="4" eb="6">
      <t>デンキ</t>
    </rPh>
    <rPh sb="6" eb="8">
      <t>リヨウ</t>
    </rPh>
    <rPh sb="8" eb="9">
      <t>リョウ</t>
    </rPh>
    <phoneticPr fontId="2"/>
  </si>
  <si>
    <t>３　他者から供給を受けた再生可能エネルギー利用量（※再生可能エネルギー利用率は契約電気事業者から把握できる分のみ記載してください。）</t>
    <rPh sb="2" eb="4">
      <t>タシャ</t>
    </rPh>
    <rPh sb="6" eb="8">
      <t>キョウキュウ</t>
    </rPh>
    <rPh sb="9" eb="10">
      <t>ウ</t>
    </rPh>
    <rPh sb="12" eb="14">
      <t>サイセイ</t>
    </rPh>
    <rPh sb="14" eb="16">
      <t>カノウ</t>
    </rPh>
    <rPh sb="21" eb="24">
      <t>リヨウリョウ</t>
    </rPh>
    <rPh sb="26" eb="28">
      <t>サイセイ</t>
    </rPh>
    <rPh sb="28" eb="30">
      <t>カノウ</t>
    </rPh>
    <rPh sb="35" eb="38">
      <t>リヨウリツ</t>
    </rPh>
    <rPh sb="39" eb="41">
      <t>ケイヤク</t>
    </rPh>
    <rPh sb="41" eb="43">
      <t>デンキ</t>
    </rPh>
    <rPh sb="43" eb="46">
      <t>ジギョウシャ</t>
    </rPh>
    <rPh sb="48" eb="50">
      <t>ハアク</t>
    </rPh>
    <rPh sb="53" eb="54">
      <t>ブン</t>
    </rPh>
    <rPh sb="56" eb="58">
      <t>キサイ</t>
    </rPh>
    <phoneticPr fontId="2"/>
  </si>
  <si>
    <t>2019年度</t>
    <rPh sb="4" eb="5">
      <t>ネン</t>
    </rPh>
    <rPh sb="5" eb="6">
      <t>ド</t>
    </rPh>
    <phoneticPr fontId="2"/>
  </si>
  <si>
    <t>Well to Wheelの観点における二酸化炭素排出量の低いエネルギーの採用</t>
    <rPh sb="14" eb="16">
      <t>カンテン</t>
    </rPh>
    <rPh sb="20" eb="23">
      <t>ニサンカ</t>
    </rPh>
    <rPh sb="23" eb="25">
      <t>タンソ</t>
    </rPh>
    <rPh sb="25" eb="27">
      <t>ハイシュツ</t>
    </rPh>
    <rPh sb="27" eb="28">
      <t>リョウ</t>
    </rPh>
    <rPh sb="29" eb="30">
      <t>ヒク</t>
    </rPh>
    <rPh sb="37" eb="39">
      <t>サイヨウ</t>
    </rPh>
    <phoneticPr fontId="2"/>
  </si>
  <si>
    <t>⑬</t>
    <phoneticPr fontId="2"/>
  </si>
  <si>
    <t>⑭</t>
    <phoneticPr fontId="2"/>
  </si>
  <si>
    <t>天然ガス自動車、ﾊｲﾌﾞﾘｯﾄﾞ自動車、ﾌﾟﾗｸﾞｲﾝﾊｲﾌﾞﾘｯﾄﾞ自動車、電気自動車、燃料電池自動車等使用の要請</t>
    <rPh sb="0" eb="2">
      <t>テンネン</t>
    </rPh>
    <rPh sb="4" eb="7">
      <t>ジドウシャ</t>
    </rPh>
    <rPh sb="16" eb="19">
      <t>ジドウシャ</t>
    </rPh>
    <rPh sb="35" eb="37">
      <t>デンキ</t>
    </rPh>
    <rPh sb="36" eb="37">
      <t>、</t>
    </rPh>
    <rPh sb="37" eb="39">
      <t>デンキ</t>
    </rPh>
    <rPh sb="39" eb="41">
      <t>デンキ</t>
    </rPh>
    <rPh sb="41" eb="44">
      <t>ジドウシャ</t>
    </rPh>
    <rPh sb="45" eb="47">
      <t>ネンリョウ</t>
    </rPh>
    <rPh sb="47" eb="49">
      <t>デンチ</t>
    </rPh>
    <rPh sb="49" eb="51">
      <t>ジドウ</t>
    </rPh>
    <rPh sb="51" eb="52">
      <t>シャ</t>
    </rPh>
    <rPh sb="52" eb="53">
      <t>ナド</t>
    </rPh>
    <rPh sb="53" eb="55">
      <t>シヨウ</t>
    </rPh>
    <rPh sb="56" eb="58">
      <t>ヨウセイ</t>
    </rPh>
    <phoneticPr fontId="2"/>
  </si>
  <si>
    <t>天然ガス自動車、ﾊｲﾌﾞﾘｯﾄﾞ自動車、ﾌﾟﾗｸﾞｲﾝﾊｲﾌﾞﾘｯﾄﾞ自動車、電気自動車、燃料電池自動車等の導入</t>
    <rPh sb="16" eb="19">
      <t>ジドウシャ</t>
    </rPh>
    <rPh sb="35" eb="38">
      <t>ジドウシャ</t>
    </rPh>
    <rPh sb="39" eb="41">
      <t>デンキ</t>
    </rPh>
    <rPh sb="41" eb="44">
      <t>ジドウシャ</t>
    </rPh>
    <rPh sb="45" eb="47">
      <t>ネンリョウ</t>
    </rPh>
    <rPh sb="47" eb="49">
      <t>デンチ</t>
    </rPh>
    <rPh sb="49" eb="51">
      <t>ジドウ</t>
    </rPh>
    <rPh sb="51" eb="52">
      <t>シャ</t>
    </rPh>
    <rPh sb="52" eb="53">
      <t>トウ</t>
    </rPh>
    <rPh sb="54" eb="56">
      <t>ドウニュウ</t>
    </rPh>
    <phoneticPr fontId="2"/>
  </si>
  <si>
    <t>(4)　熱利用設備（加熱設備）における炉壁外面温度、炉圧等の点検整備</t>
  </si>
  <si>
    <t>(5)　熱利用設備（熱源設備）における効率の把握及び圧力、冷温水温度等の点検整備</t>
  </si>
  <si>
    <t>(6)　熱媒体の配管・継ぎ手・バルブ等の保温・断熱、スチームトラップの点検整備</t>
  </si>
  <si>
    <t>(7)　ポンプ、ファン・ブロワー、コンプレッサー等の流体機器における圧力及び吐出量及び配管等の点検整備</t>
  </si>
  <si>
    <t>(8)　電動力応用設備、電気加熱設備等における稼働台数・時間や電気の損失を低減するための点検整備</t>
  </si>
  <si>
    <t>(9)　その他生産設備の点検整備</t>
  </si>
  <si>
    <t>(2)　空気調和設備の熱源設備における効率の把握及び冷温水温度等の点検及び保守管理</t>
  </si>
  <si>
    <t>(4)　熱媒体の配管・継ぎ手・バルブ等の断熱の点検及び保守管理</t>
  </si>
  <si>
    <t>(5)　ポンプ、ファン等の流体機器における圧力及び吐出量等の点検及び保守管理</t>
  </si>
  <si>
    <t>(6)　その他の設備の点検及び保守管理</t>
  </si>
  <si>
    <t>(7)　空気調和設備、熱源設備、換気設備の実態に応じた時間・区画を管理した運転手法の採用</t>
  </si>
  <si>
    <t>(8)　外気導入量の適正化や外気温に応じた効率の良い運転手法の採用</t>
  </si>
  <si>
    <t>(9)　エレべーターの台数制御等利用状況に応じた運転手法の採用</t>
  </si>
  <si>
    <t>(10)　その他設備のエネルギー効率の良い運転手法の採用</t>
  </si>
  <si>
    <t>(1)県の呼びかける冷暖房温度を勘案した室内温度管理の適正化</t>
  </si>
  <si>
    <t>(2)昼休みの一斉消灯</t>
  </si>
  <si>
    <t>(3)会議室などの冷房機器の使用後の運転停止</t>
  </si>
  <si>
    <t>(1)　燃焼設備における最適燃焼制御のための空気比等の点検整備</t>
  </si>
  <si>
    <t>(2)　廃熱回収設備における温度等の点検整備</t>
  </si>
  <si>
    <t>(3)　蒸気利用設備における蒸気圧等の点検整備</t>
  </si>
  <si>
    <t>(3)　蒸気利用設備における蒸気圧等の点検及び保守管理</t>
  </si>
  <si>
    <t>(1)　燃焼設備における最適燃焼制御装置や高効率ボイラー等の採用</t>
  </si>
  <si>
    <t>(2)　蒸気利用設備における必要に応じた高効率スチームドレンセパレータ等の採用</t>
  </si>
  <si>
    <t>(3)　熱利用設備（加熱設備）における熱伝達率、放射率、断熱性の向上のための設備の採用</t>
  </si>
  <si>
    <t>(4)　熱利用設備（熱源設備）における高効率ヒートポンプ式熱源設備等の採用</t>
  </si>
  <si>
    <t>(5)　断熱性能の高い配管・継ぎ手・バルブ等の採用及びエネルギー損失の少ない合理的な配置</t>
  </si>
  <si>
    <t>(6)  使用用途に適したポンプ、ファン・ブロワー、コンプレッサー等高効率流体機器の採用及びエネルギー損失の少ない合理的な配置</t>
  </si>
  <si>
    <t>(8)　その他省エネルギー型機器の採用</t>
  </si>
  <si>
    <t>(1)　空気調和設備における最適制御装置等の採用</t>
  </si>
  <si>
    <t>(4)　断熱性能の高い配管・継ぎ手・バルブ等の採用及びエネルギー損失の少ない合理的な配置</t>
  </si>
  <si>
    <t>(5)  使用用途に適したポンプ、ファン等高効率の流体機器等の採用及びエネルギー損失の少ない合理的な配置</t>
  </si>
  <si>
    <t>(7)　その他省エネルギー型機器の採用</t>
  </si>
  <si>
    <t>その他</t>
    <rPh sb="2" eb="3">
      <t>ホカ</t>
    </rPh>
    <phoneticPr fontId="2"/>
  </si>
  <si>
    <t>(2)　空気調和設備の燃焼設備における最適燃焼制御装置や高効率ボイラー等の採用</t>
  </si>
  <si>
    <t>(2)　空気調和設備の燃焼設備における最適燃焼制御装置や高効率ボイラー等の採用</t>
    <phoneticPr fontId="2"/>
  </si>
  <si>
    <t>(3)　空気調和設備の熱源設備における高効率ヒートポンプ式熱源設備等の採用</t>
  </si>
  <si>
    <t>(3)　空気調和設備の熱源設備における高効率ヒートポンプ式熱源設備等の採用</t>
    <phoneticPr fontId="2"/>
  </si>
  <si>
    <t>(6)　電気使用設備における高効率モータやインバーター制御装置等の採用</t>
  </si>
  <si>
    <t>(6)　電気使用設備における高効率モータやインバーター制御装置等の採用</t>
    <phoneticPr fontId="2"/>
  </si>
  <si>
    <t>地球温暖化係数が低い物質への転換又は特定物質に該当しない物質（グリーン冷媒等）及び当該物質を用いる機器技術の開発・活用</t>
  </si>
  <si>
    <t>地球温暖化係数が低い物質への転換又は特定物質に該当しない物質（グリーン冷媒等）及び当該物質を用いる機器技術の開発・活用</t>
    <phoneticPr fontId="2"/>
  </si>
  <si>
    <t>ハイドロフルオロカーボン等の容器への充てん時・製品への封入時等の漏えい防止の徹底</t>
  </si>
  <si>
    <t>CCU/カーボンリサイクル/バイオマスによる原料転換技術の開発・活用（生産活動から排出されるCO2を分離・回収して原料として再利用、光合成によりCO2を吸収したバイオマス資源を原燃料に利用する等）</t>
  </si>
  <si>
    <t>CCU/カーボンリサイクル/バイオマスによる原料転換技術の開発・活用（生産活動から排出されるCO2を分離・回収して原料として再利用、光合成によりCO2を吸収したバイオマス資源を原燃料に利用する等）</t>
    <phoneticPr fontId="2"/>
  </si>
  <si>
    <r>
      <t>CCS技術の開発・活用（生産活動から排出されるCO</t>
    </r>
    <r>
      <rPr>
        <vertAlign val="subscript"/>
        <sz val="14"/>
        <rFont val="ＭＳ 明朝"/>
        <family val="1"/>
        <charset val="128"/>
      </rPr>
      <t>2</t>
    </r>
    <r>
      <rPr>
        <sz val="14"/>
        <rFont val="ＭＳ 明朝"/>
        <family val="1"/>
        <charset val="128"/>
      </rPr>
      <t>を分離・回収して貯留）</t>
    </r>
    <phoneticPr fontId="2"/>
  </si>
  <si>
    <t>その他企業経営等における脱炭素化の促進</t>
  </si>
  <si>
    <t>その他企業経営等における脱炭素化の促進</t>
    <phoneticPr fontId="2"/>
  </si>
  <si>
    <t>エネルギー使用設備の機器管理台帳、管理規定の整備とエネルギー使用量の把握</t>
  </si>
  <si>
    <t>エネルギー使用設備の機器管理台帳、管理規定の整備とエネルギー使用量の把握</t>
    <phoneticPr fontId="2"/>
  </si>
  <si>
    <t>環境マネジメントシステムの導入等、自主的な行動計画の策定と管理体制の整備、従業員への教育、環境情報の公開・提供</t>
  </si>
  <si>
    <t>環境マネジメントシステムの導入等、自主的な行動計画の策定と管理体制の整備、従業員への教育、環境情報の公開・提供</t>
    <phoneticPr fontId="2"/>
  </si>
  <si>
    <t>原材料の変更による特定物質排出量の抑制</t>
  </si>
  <si>
    <t>生産設備の省エネルギー機能の発揮のための当該生産設備の定期的な点検整備</t>
  </si>
  <si>
    <t>空気調和設備等のエネルギー効率の良い運転手法の採用及び点検及び保守管理</t>
  </si>
  <si>
    <t>空気調和設備等のエネルギー効率の良い運転手法の採用及び点検及び保守管理</t>
    <phoneticPr fontId="2"/>
  </si>
  <si>
    <t>(1)　空気調和設備の燃焼設備における最適燃焼制御のための空気比等の点検及び保守管理</t>
  </si>
  <si>
    <t>(1)　空気調和設備の燃焼設備における最適燃焼制御のための空気比等の点検及び保守管理</t>
    <phoneticPr fontId="2"/>
  </si>
  <si>
    <t>受変電設備・配電設備における点検及び保守管理（不要な変圧器等の停止及び台数制御など総合的な効率の向上や進相コンデンサの管理等）</t>
  </si>
  <si>
    <t>受変電設備・配電設備における点検及び保守管理（不要な変圧器等の停止及び台数制御など総合的な効率の向上や進相コンデンサの管理等）</t>
    <phoneticPr fontId="2"/>
  </si>
  <si>
    <t>照明設備の照度、点灯時間等の点検及び保守管理</t>
  </si>
  <si>
    <t>照明設備の照度、点灯時間等の点検及び保守管理</t>
    <phoneticPr fontId="2"/>
  </si>
  <si>
    <t>発電設備及びコージェネレーション設備等における高効率運転のための点検及び保守管理</t>
  </si>
  <si>
    <t>発電設備及びコージェネレーション設備等における高効率運転のための点検及び保守管理</t>
    <phoneticPr fontId="2"/>
  </si>
  <si>
    <t>エネルギー効率の良い事務用機器、業務用機器等の使用、点検及び保守管理</t>
  </si>
  <si>
    <t>エネルギー効率の良い事務用機器、業務用機器等の使用、点検及び保守管理</t>
    <phoneticPr fontId="2"/>
  </si>
  <si>
    <t>工場エネルギー管理システム（ＦＥＭＳ）、ビルエネルギー管理システム（ＢＥＭＳ）の導入等によるエネルギーの総合的な管理と効率的な利用</t>
  </si>
  <si>
    <t>工場エネルギー管理システム（ＦＥＭＳ）、ビルエネルギー管理システム（ＢＥＭＳ）の導入等によるエネルギーの総合的な管理と効率的な利用</t>
    <phoneticPr fontId="2"/>
  </si>
  <si>
    <t>小集団活動等を通じた省エネルギー活動</t>
    <phoneticPr fontId="2"/>
  </si>
  <si>
    <t>生産設備における省エネルギー型設備等の採用</t>
  </si>
  <si>
    <t>生産設備における省エネルギー型設備等の採用</t>
    <phoneticPr fontId="2"/>
  </si>
  <si>
    <t>(7)　高性能電気加熱設備や電気使用設備における高効率モータ及びインバーター制御装置等の採用</t>
  </si>
  <si>
    <t>(7)　高性能電気加熱設備や電気使用設備における高効率モータ及びインバーター制御装置等の採用</t>
    <phoneticPr fontId="2"/>
  </si>
  <si>
    <t>廃熱を有効利用する設備の採用（リジェネレイティブ・バーナーや、バイナリー発電等の採用）</t>
  </si>
  <si>
    <t>廃熱を有効利用する設備の採用（リジェネレイティブ・バーナーや、バイナリー発電等の採用）</t>
    <phoneticPr fontId="2"/>
  </si>
  <si>
    <t>空気調和設備等における省エネルギー型設備等の採用</t>
  </si>
  <si>
    <t>空気調和設備等における省エネルギー型設備等の採用</t>
    <phoneticPr fontId="2"/>
  </si>
  <si>
    <t>地域冷暖房システム又は地域熱供給システムの利用</t>
    <phoneticPr fontId="2"/>
  </si>
  <si>
    <t>高効率給湯機器の採用</t>
    <phoneticPr fontId="2"/>
  </si>
  <si>
    <t>需要と将来動向にあった適正な受変電設備・配電設備の採用（高効率変圧器や進相コンデンサ等の採用）</t>
  </si>
  <si>
    <t>LED(発光ダイオード)照明等高効率照明機器や人感センサー等の照明制御装置の採用</t>
  </si>
  <si>
    <t>LED(発光ダイオード)照明等高効率照明機器や人感センサー等の照明制御装置の採用</t>
    <phoneticPr fontId="2"/>
  </si>
  <si>
    <t>需要と将来動向にあった適正な種類・規模の発電設備及びコージェネレーションシステム、蓄熱システム、燃料電池等の採用</t>
  </si>
  <si>
    <t>需要と将来動向にあった適正な種類・規模の発電設備及びコージェネレーションシステム、蓄熱システム、燃料電池等の採用</t>
    <phoneticPr fontId="2"/>
  </si>
  <si>
    <t>建築物等の断熱性能を高める省エネ改修及びＺＥＢ（ネットゼロ・エネルギー・ビル）化</t>
  </si>
  <si>
    <t>建築物等の断熱性能を高める省エネ改修及びＺＥＢ（ネットゼロ・エネルギー・ビル）化</t>
    <phoneticPr fontId="2"/>
  </si>
  <si>
    <t>木製品の有効活用、建築物の木質化</t>
    <phoneticPr fontId="2"/>
  </si>
  <si>
    <t>太陽光発電、風力発電、バイオマスボイラーその他の再生可能エネルギー生産設備の設置等による利用</t>
  </si>
  <si>
    <t>太陽光発電、風力発電、バイオマスボイラーその他の再生可能エネルギー生産設備の設置等による利用</t>
    <phoneticPr fontId="2"/>
  </si>
  <si>
    <t>太陽光、風力、木質バイオマスなどを利用した再生可能エネルギーを他者から受給して利用</t>
  </si>
  <si>
    <t>太陽光、風力、木質バイオマスなどを利用した再生可能エネルギーを他者から受給して利用</t>
    <phoneticPr fontId="2"/>
  </si>
  <si>
    <t>工程から発生する副生ガス、廃棄物の焼却排熱、下水の熱その他の未利用エネルギーの利用</t>
  </si>
  <si>
    <t>工程から発生する副生ガス、廃棄物の焼却排熱、下水の熱その他の未利用エネルギーの利用</t>
    <phoneticPr fontId="2"/>
  </si>
  <si>
    <t>事業所における樹木等による緑化</t>
  </si>
  <si>
    <t>事業所における樹木等による緑化</t>
    <phoneticPr fontId="2"/>
  </si>
  <si>
    <t>兵庫県内における樹木等による緑化、森林保全等の取組</t>
  </si>
  <si>
    <t>兵庫県内における樹木等による緑化、森林保全等の取組</t>
    <phoneticPr fontId="2"/>
  </si>
  <si>
    <t>「豊かな森づくり活動」や「豊かな海づくり活動」など低炭素活動プロジェクトを実施する「ひょうごグリーンエネルギー・ブルーカーボン基金」（事務局：公益財団法人ひょうご環境創造協会）への寄附</t>
  </si>
  <si>
    <t>「豊かな森づくり活動」や「豊かな海づくり活動」など低炭素活動プロジェクトを実施する「ひょうごグリーンエネルギー・ブルーカーボン基金」（事務局：公益財団法人ひょうご環境創造協会）への寄附</t>
    <phoneticPr fontId="2"/>
  </si>
  <si>
    <t>脱炭素社会の実現に向けた取組</t>
    <rPh sb="0" eb="1">
      <t>ダツ</t>
    </rPh>
    <rPh sb="1" eb="3">
      <t>タンソ</t>
    </rPh>
    <rPh sb="3" eb="5">
      <t>シャカイ</t>
    </rPh>
    <rPh sb="6" eb="8">
      <t>ジツゲン</t>
    </rPh>
    <rPh sb="9" eb="10">
      <t>ム</t>
    </rPh>
    <rPh sb="12" eb="13">
      <t>ト</t>
    </rPh>
    <rPh sb="13" eb="14">
      <t>ク</t>
    </rPh>
    <phoneticPr fontId="2"/>
  </si>
  <si>
    <t>ハイドロフルオロカーボン等使用機器からの冷媒等の回収</t>
  </si>
  <si>
    <t>ハイドロフルオロカーボン等の代替物質使用機器の使用優先</t>
  </si>
  <si>
    <t>CCS技術の開発・活用（生産活動から排出されるCO2を分離・回収して貯留）</t>
  </si>
  <si>
    <t>_2013</t>
    <phoneticPr fontId="2"/>
  </si>
  <si>
    <t>_2014</t>
  </si>
  <si>
    <t>_2015</t>
  </si>
  <si>
    <t>_2016</t>
  </si>
  <si>
    <t>_2017</t>
  </si>
  <si>
    <t>_2018</t>
  </si>
  <si>
    <t>_2019</t>
  </si>
  <si>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</si>
  <si>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</si>
  <si>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</si>
  <si>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</si>
  <si>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</si>
  <si>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</si>
  <si>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</si>
  <si>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</si>
  <si>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</si>
  <si>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</si>
  <si>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</si>
  <si>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 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</si>
  <si>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</si>
  <si>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</si>
  <si>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</si>
  <si>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</si>
  <si>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</si>
  <si>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</si>
  <si>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</si>
  <si>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</si>
  <si>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</si>
  <si>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</si>
  <si>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</si>
  <si>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</si>
  <si>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</si>
  <si>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</si>
  <si>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</si>
  <si>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</si>
  <si>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</si>
  <si>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</si>
  <si>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</si>
  <si>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</si>
  <si>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</si>
  <si>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</si>
  <si>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</si>
  <si>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</si>
  <si>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</si>
  <si>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</si>
  <si>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</si>
  <si>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(株)とんでん</t>
  </si>
  <si>
    <t>(株)ナンワエナジー</t>
  </si>
  <si>
    <t>（株）日本セレモニー</t>
  </si>
  <si>
    <t>（株）Ｖ－Ｐｏｗｅｒ</t>
  </si>
  <si>
    <t>（株）フォレストパワー</t>
  </si>
  <si>
    <t>（株）ベイサイドエナジー</t>
  </si>
  <si>
    <t>京葉瓦斯(株)</t>
  </si>
  <si>
    <t>サミットエナジー（株）</t>
  </si>
  <si>
    <t>ＪＥＮホールディングス（株）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</si>
  <si>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</si>
  <si>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</si>
  <si>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</si>
  <si>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</si>
  <si>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</si>
  <si>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</si>
  <si>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</si>
  <si>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</si>
  <si>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</si>
  <si>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</si>
  <si>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</si>
  <si>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</si>
  <si>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</si>
  <si>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</si>
  <si>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</si>
  <si>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</si>
  <si>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</si>
  <si>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</si>
  <si>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</si>
  <si>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</si>
  <si>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日本ロジテック協同組合</t>
  </si>
  <si>
    <t>パナソニック（株）</t>
  </si>
  <si>
    <t>富士フイルム（株）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</si>
  <si>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</si>
  <si>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</si>
  <si>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</si>
  <si>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</si>
  <si>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</si>
  <si>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</si>
  <si>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</si>
  <si>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</si>
  <si>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アーバンエナジー(株)</t>
  </si>
  <si>
    <t>愛知電力(株)</t>
  </si>
  <si>
    <t>アストモスエネルギー(株)</t>
  </si>
  <si>
    <t>アンフィニ(株)</t>
  </si>
  <si>
    <t>イーレックス(株)</t>
  </si>
  <si>
    <t>池見石油(株)</t>
  </si>
  <si>
    <t>いこま電力(株)</t>
  </si>
  <si>
    <t>（一財）泉佐野電力</t>
  </si>
  <si>
    <t>出光グリーンパワー(株)</t>
  </si>
  <si>
    <t>伊藤忠エネクス(株)</t>
  </si>
  <si>
    <t>伊藤忠商事(株)</t>
  </si>
  <si>
    <t>ＨＴＢエナジー(株)</t>
  </si>
  <si>
    <t>エコエンジニアリング(株)</t>
  </si>
  <si>
    <t>ＳＢパワー(株)</t>
  </si>
  <si>
    <t>エネサーブ(株)</t>
  </si>
  <si>
    <t>エネックス(株)</t>
  </si>
  <si>
    <t>荏原環境プラント(株)</t>
  </si>
  <si>
    <t>ＭＢエナジー(株)</t>
  </si>
  <si>
    <t>王子・伊藤忠エネクス電力販売(株)</t>
  </si>
  <si>
    <t>王子製紙(株)</t>
  </si>
  <si>
    <t>大阪ガス(株)</t>
  </si>
  <si>
    <t>オリックス(株)</t>
  </si>
  <si>
    <t>(株)アイ・グリッド・ソリューションズ</t>
  </si>
  <si>
    <t>(株)アシストワンエナジー</t>
  </si>
  <si>
    <t>(株)アップルツリー</t>
  </si>
  <si>
    <t>(株)アドバンテック</t>
  </si>
  <si>
    <t>(株)イーエムアイ</t>
  </si>
  <si>
    <t>(株)イーセル</t>
  </si>
  <si>
    <t>(株)いちたかガスワン</t>
  </si>
  <si>
    <t>(株)岩手ウッドパワー</t>
  </si>
  <si>
    <t>(株)ウエスト電力</t>
  </si>
  <si>
    <t>(株)Ｓ－ＣＯＲＥ</t>
  </si>
  <si>
    <t>(株)エックスパワー（旧：ＪＬエナジー(株)）</t>
  </si>
  <si>
    <t>(株)エナジードリーム</t>
  </si>
  <si>
    <t>(株)エナリスパワーマーケティング（旧：（一社）電力託送代行機構）</t>
  </si>
  <si>
    <t>(株)エネット</t>
  </si>
  <si>
    <t>(株)Ｆ－Ｐｏｗｅｒ</t>
  </si>
  <si>
    <t>(株)関電エネルギーソリューション</t>
  </si>
  <si>
    <t>(株)クールトラスト</t>
  </si>
  <si>
    <t>(株)グローバルエンジニアリング</t>
  </si>
  <si>
    <t>(株)洸陽電機</t>
  </si>
  <si>
    <t>(株)コンシェルジュ</t>
  </si>
  <si>
    <t>(株)ＣＮＯパワーソリューションズ</t>
  </si>
  <si>
    <t>(株)Ｇ－Ｐｏｗｅｒ</t>
  </si>
  <si>
    <t>(株)ＪＮＣパワー</t>
  </si>
  <si>
    <t>(株)生活クラブエナジー</t>
  </si>
  <si>
    <t>(株)タクマエナジー</t>
  </si>
  <si>
    <t>(株)地球クラブ</t>
  </si>
  <si>
    <t>(株)津軽あっぷるパワー</t>
  </si>
  <si>
    <t>(株)東芝</t>
  </si>
  <si>
    <t>(株)トヨタタービンアンドシステム</t>
  </si>
  <si>
    <t>(株)中之条パワー（旧：（一財）中之条電力）</t>
  </si>
  <si>
    <t>(株)日本セレモニー</t>
  </si>
  <si>
    <t>(株)ネオインターナショナル</t>
  </si>
  <si>
    <t>(株)バランスハーツ</t>
  </si>
  <si>
    <t>(株)パルシステム電力（旧：(株)うなかみの大地）</t>
  </si>
  <si>
    <t>(株)Ｖ－Ｐｏｗｅｒ</t>
  </si>
  <si>
    <t>(株)フォレストパワー</t>
  </si>
  <si>
    <t>(株)ベイサイドエナジー</t>
  </si>
  <si>
    <t>(株)みらい電力（旧：(株)エヌパワー）</t>
  </si>
  <si>
    <t>(株)森の電力（旧：(株)ケーキュービック）</t>
  </si>
  <si>
    <t>(株)リミックスポイント</t>
  </si>
  <si>
    <t>(株)リレボ</t>
  </si>
  <si>
    <t>(株)Ｌｏｏｏｐ</t>
  </si>
  <si>
    <t>川重商事(株)</t>
  </si>
  <si>
    <t>近畿電力(株)</t>
  </si>
  <si>
    <t>合同会社北上新電力</t>
  </si>
  <si>
    <t>御所野縄文電力(株)</t>
  </si>
  <si>
    <t>サミットエナジー(株)</t>
  </si>
  <si>
    <t>ＪＸエネルギー(株)（旧：ＪＸ日鉱日石エネルギー(株)）</t>
  </si>
  <si>
    <t>志賀高原リゾート開発(株)</t>
  </si>
  <si>
    <t>滋賀電力(株)</t>
  </si>
  <si>
    <t>シナネン(株)</t>
  </si>
  <si>
    <t>芝浦電力(株)</t>
  </si>
  <si>
    <t>湘南電力(株)</t>
  </si>
  <si>
    <t>昭和シェル石油(株)</t>
  </si>
  <si>
    <t>新電力おおいた(株)</t>
  </si>
  <si>
    <t>新日鉄住金エンジニアリング(株)</t>
  </si>
  <si>
    <t>須賀川瓦斯(株)</t>
  </si>
  <si>
    <t>生活協同組合コープこうべ</t>
  </si>
  <si>
    <t>西部瓦斯(株)</t>
  </si>
  <si>
    <t>泉北天然ガス発電(株)</t>
  </si>
  <si>
    <t>大一ガス(株)</t>
  </si>
  <si>
    <t>ダイヤモンドパワー(株)</t>
  </si>
  <si>
    <t>太陽ガス(株)</t>
  </si>
  <si>
    <t>大和エネルギー(株)</t>
  </si>
  <si>
    <t>テス・エンジニアリング(株)</t>
  </si>
  <si>
    <t>東京エコサービス(株)</t>
  </si>
  <si>
    <t>東京急行電鉄(株)</t>
  </si>
  <si>
    <t>東燃ゼネラル石油(株)</t>
  </si>
  <si>
    <t>凸版印刷(株)</t>
  </si>
  <si>
    <t>長崎地域電力(株)</t>
  </si>
  <si>
    <t>日産トレーディング(株)</t>
  </si>
  <si>
    <t>日本アルファ電力(株)</t>
  </si>
  <si>
    <t>日本テクノ(株)</t>
  </si>
  <si>
    <t>ネクストエナジー・アンド・リソース(株)</t>
  </si>
  <si>
    <t>パシフィックパワー(株)</t>
  </si>
  <si>
    <t>パナソニック(株)</t>
  </si>
  <si>
    <t>はりま電力(株)</t>
  </si>
  <si>
    <t>日立造船(株)</t>
  </si>
  <si>
    <t>プレミアムグリーンパワー(株)</t>
  </si>
  <si>
    <t>北海道瓦斯(株)</t>
  </si>
  <si>
    <t>丸紅(株)</t>
  </si>
  <si>
    <t>ミツウロコグリーンエネルギー(株)</t>
  </si>
  <si>
    <t>水戸電力(株)</t>
  </si>
  <si>
    <t>宮崎パワーライン(株)</t>
  </si>
  <si>
    <t>みやまスマートエネルギー(株)</t>
  </si>
  <si>
    <t>みんな電力(株)</t>
  </si>
  <si>
    <t>リエスパワー(株)</t>
  </si>
  <si>
    <t>リコージャパン(株)</t>
  </si>
  <si>
    <t>緑新電力(株)</t>
  </si>
  <si>
    <t>和歌山電力(株)</t>
  </si>
  <si>
    <t>0.516</t>
    <phoneticPr fontId="2"/>
  </si>
  <si>
    <t>0.523</t>
    <phoneticPr fontId="2"/>
  </si>
  <si>
    <t>0.496</t>
    <phoneticPr fontId="2"/>
  </si>
  <si>
    <t>0.493</t>
    <phoneticPr fontId="2"/>
  </si>
  <si>
    <t>0.334</t>
    <phoneticPr fontId="2"/>
  </si>
  <si>
    <t>0.318</t>
    <phoneticPr fontId="2"/>
  </si>
  <si>
    <t>0.418</t>
    <phoneticPr fontId="2"/>
  </si>
  <si>
    <t>_2020</t>
    <phoneticPr fontId="2"/>
  </si>
  <si>
    <t>_2020</t>
  </si>
  <si>
    <t>代替値</t>
  </si>
  <si>
    <t>イーレックス・スパーク・マーケティング(株)</t>
  </si>
  <si>
    <t>イーレックス・スパーク・エリアマーケティング(株)</t>
  </si>
  <si>
    <t>(株)エネットメニューA</t>
  </si>
  <si>
    <t>(株)エネットメニューB</t>
  </si>
  <si>
    <t>ネクストパワーやまと(株)</t>
  </si>
  <si>
    <t>静岡ガス＆パワー(株)</t>
  </si>
  <si>
    <t>荏原環境プラント(株)メニューA</t>
  </si>
  <si>
    <t>荏原環境プラント(株)メニューB</t>
  </si>
  <si>
    <t>中央セントラルガス(株)</t>
  </si>
  <si>
    <t>(一財)泉佐野電力</t>
  </si>
  <si>
    <t>(株)グリーンサークル</t>
  </si>
  <si>
    <t>新エネルギー開発(株)</t>
  </si>
  <si>
    <t>大阪瓦斯(株)</t>
  </si>
  <si>
    <t>エフビットコミュニケーションズ(株)</t>
  </si>
  <si>
    <t>ＪＸエネルギー(株)</t>
  </si>
  <si>
    <t>真庭バイオエネルギー(株)</t>
  </si>
  <si>
    <t>(株)エネサンス関東</t>
  </si>
  <si>
    <t>(株)エネルギア・ソリューション・アンド・サービス</t>
  </si>
  <si>
    <t>東京ガス(株)</t>
  </si>
  <si>
    <t>青梅ガス(株)</t>
  </si>
  <si>
    <t>(株)イーネットワークシステムズ</t>
  </si>
  <si>
    <t>伊藤忠エネクスホームライフ関東(株)</t>
  </si>
  <si>
    <t>(株)東急パワーサプライ</t>
  </si>
  <si>
    <t>(株)エコスタイル</t>
  </si>
  <si>
    <t>入間ガス(株)</t>
  </si>
  <si>
    <t>ＫＤＤＩ(株)</t>
  </si>
  <si>
    <t>イワタニ関東(株)</t>
  </si>
  <si>
    <t>イワタニ首都圏(株)</t>
  </si>
  <si>
    <t>サーラｅエナジー(株)</t>
  </si>
  <si>
    <t>(株)エコア</t>
  </si>
  <si>
    <t>東邦ガス(株)</t>
  </si>
  <si>
    <t>(株)シナジアパワー</t>
  </si>
  <si>
    <t>大阪いずみ市民生活協同組合</t>
  </si>
  <si>
    <t>(株)中海テレビ放送</t>
  </si>
  <si>
    <t>(株)ジェイコム足立</t>
  </si>
  <si>
    <t>(株)ジェイコムイースト</t>
  </si>
  <si>
    <t>(株)ジェイコム市川</t>
  </si>
  <si>
    <t>(株)ジェイコムウエスト</t>
  </si>
  <si>
    <t>(株)ジェイコム大田</t>
  </si>
  <si>
    <t>(株)ジェイコム川口戸田</t>
  </si>
  <si>
    <t>(株)ジェイコム北関東</t>
  </si>
  <si>
    <t>(株)ジェイコムさいたま</t>
  </si>
  <si>
    <t>(株)ジェイコム札幌</t>
  </si>
  <si>
    <t>(株)ジェイコム湘南</t>
  </si>
  <si>
    <t>(株)ジェイコム多摩</t>
  </si>
  <si>
    <t>(株)ジェイコム千葉</t>
  </si>
  <si>
    <t>(株)ジェイコム千葉セントラル</t>
  </si>
  <si>
    <t>(株)ジェイコム東葛葛飾</t>
  </si>
  <si>
    <t>(株)ジェイコム東京</t>
  </si>
  <si>
    <t>(株)ジェイコム東京北</t>
  </si>
  <si>
    <t>(株)ジェイコム中野</t>
  </si>
  <si>
    <t>(株)ジェイコム八王子</t>
  </si>
  <si>
    <t>(株)ジェイコム日野</t>
  </si>
  <si>
    <t>(株)ジェイコム船橋習志野</t>
  </si>
  <si>
    <t>(株)ジェイコム港新宿</t>
  </si>
  <si>
    <t>(株)ジェイコム南横浜</t>
  </si>
  <si>
    <t>(株)ジェイコム武蔵野三鷹</t>
  </si>
  <si>
    <t>土浦ケーブルテレビ(株)</t>
  </si>
  <si>
    <t>鹿児島電力(株)</t>
  </si>
  <si>
    <t>パワーシェアリング(株)</t>
  </si>
  <si>
    <t>パーパススマートパワー(株)</t>
  </si>
  <si>
    <t>(株)スマートテック</t>
  </si>
  <si>
    <t>丸紅新電力(株)</t>
  </si>
  <si>
    <t>(株)エックスパワー</t>
  </si>
  <si>
    <t>奈良電力(株)</t>
  </si>
  <si>
    <t>大東ガス(株)</t>
  </si>
  <si>
    <t>ＭＣリテールエナジー(株)</t>
  </si>
  <si>
    <t>(株)北九州パワー</t>
  </si>
  <si>
    <t>武州瓦斯(株)</t>
  </si>
  <si>
    <t>(株)みらい電力</t>
  </si>
  <si>
    <t>大垣ガス(株)</t>
  </si>
  <si>
    <t>(株)藤田商店</t>
  </si>
  <si>
    <t>(株)ケーブルネット下関</t>
  </si>
  <si>
    <t>(株)ジェイコム九州</t>
  </si>
  <si>
    <t>九州エナジー(株)</t>
  </si>
  <si>
    <t>(株)エナリス・パワー・マーケティング</t>
  </si>
  <si>
    <t>エフィシエント(株)</t>
  </si>
  <si>
    <t>(株)シーエナジー</t>
  </si>
  <si>
    <t>角栄ガス(株)</t>
  </si>
  <si>
    <t>伊勢崎ガス(株)</t>
  </si>
  <si>
    <t>キヤノンマーケティングジャパン(株)</t>
  </si>
  <si>
    <t>(株)とっとり市民電力</t>
  </si>
  <si>
    <t>佐野瓦斯(株)</t>
  </si>
  <si>
    <t>桐生瓦斯(株)</t>
  </si>
  <si>
    <t>森の電力(株)</t>
  </si>
  <si>
    <t>(株)早稲田環境研究所</t>
  </si>
  <si>
    <t>(株)サン・ビーム</t>
  </si>
  <si>
    <t>(株)フソウ・エナジー</t>
  </si>
  <si>
    <t>(株)日本エコシステム</t>
  </si>
  <si>
    <t>(株)パルシステム電力</t>
  </si>
  <si>
    <t>ＮＦパワーサービス(株)</t>
  </si>
  <si>
    <t>ひおき地域エネルギー(株)</t>
  </si>
  <si>
    <t>(株)トドック電力</t>
  </si>
  <si>
    <t>九電みらいエナジー(株)</t>
  </si>
  <si>
    <t>(株)ミツウロコ</t>
  </si>
  <si>
    <t>日高都市ガス(株)</t>
  </si>
  <si>
    <t>ローカルエナジー(株)</t>
  </si>
  <si>
    <t>(株)ＳＢＮ</t>
  </si>
  <si>
    <t>佐伯森林資源(株)</t>
  </si>
  <si>
    <t>ＮＥＣファシリティーズ(株)</t>
  </si>
  <si>
    <t>日田グリーン電力(株)</t>
  </si>
  <si>
    <t>(株)花巻銀河パワー</t>
  </si>
  <si>
    <t>埼玉ガス(株)</t>
  </si>
  <si>
    <t>(株)Ｕ－ＮＥＸＴ</t>
  </si>
  <si>
    <t>(株)パネイル</t>
  </si>
  <si>
    <t>里山パワーワークス(株)</t>
  </si>
  <si>
    <t>(株)中之条パワー</t>
  </si>
  <si>
    <t>(株)ＴＯＳＭＯ</t>
  </si>
  <si>
    <t>ＪＡＧ国際エナジー(株)</t>
  </si>
  <si>
    <t>(株)長谷工アネシス</t>
  </si>
  <si>
    <t>伊藤忠エネクスホームライフ西日本(株)</t>
  </si>
  <si>
    <t>(株)エネコープ</t>
  </si>
  <si>
    <t>(株)浜松新電力</t>
  </si>
  <si>
    <t>アストマックス・トレーディング(株)</t>
  </si>
  <si>
    <t>(株)やまがた新電力</t>
  </si>
  <si>
    <t>(一社)東松島みらいとし機構</t>
  </si>
  <si>
    <t>(株)グリーンパワー大東</t>
  </si>
  <si>
    <t>(株)Ｋｅｎｅｓエネルギーサービス</t>
  </si>
  <si>
    <t>御所野縄文パワー(株)</t>
  </si>
  <si>
    <t>宮古新電力(株)</t>
  </si>
  <si>
    <t>伊藤忠エネクスホームライフ関西(株)</t>
  </si>
  <si>
    <t>(株)ＮＴＴファシリティーズ</t>
  </si>
  <si>
    <t>(株)池見石油店</t>
  </si>
  <si>
    <t>スズカ電工(株)</t>
  </si>
  <si>
    <t>(株)エーコープサービス</t>
  </si>
  <si>
    <t>サンリン(株)</t>
  </si>
  <si>
    <t>(株)宮崎ガスリビング</t>
  </si>
  <si>
    <t>山陰エレキ・アライアンス(株)</t>
  </si>
  <si>
    <t>ミライフ東日本(株)</t>
  </si>
  <si>
    <t>ツネイシＣバリューズ(株)</t>
  </si>
  <si>
    <t>東京電力エナジーパートナー(株)</t>
  </si>
  <si>
    <t>北日本石油(株)</t>
  </si>
  <si>
    <t>千葉電力(株)</t>
  </si>
  <si>
    <t>(株)坊っちゃん電力</t>
  </si>
  <si>
    <t>(株)エナジー北海道</t>
  </si>
  <si>
    <t>足利ガス(株)</t>
  </si>
  <si>
    <t>(株)Ｍｉｓｕｍｉ</t>
  </si>
  <si>
    <t>(株)エルピオ</t>
  </si>
  <si>
    <t>(株)アメニティ電力</t>
  </si>
  <si>
    <t>新電力フロンティア(株)</t>
  </si>
  <si>
    <t>ふくのしま電力(株)</t>
  </si>
  <si>
    <t>岡田建設(株)</t>
  </si>
  <si>
    <t>富山電力(株)</t>
  </si>
  <si>
    <t>(一社)グリーン・市民電力</t>
  </si>
  <si>
    <t>(公財)東京都環境公社</t>
  </si>
  <si>
    <t>(株)ファミリーネット・ジャパン</t>
  </si>
  <si>
    <t>マンション高圧化ステーションズ(株)</t>
  </si>
  <si>
    <t>フラワー電力(株)</t>
  </si>
  <si>
    <t>積水化学工業(株)</t>
  </si>
  <si>
    <t>(株)ユーミーエナジー</t>
  </si>
  <si>
    <t>全農エネルギー(株)</t>
  </si>
  <si>
    <t>(株)ハルエネ</t>
  </si>
  <si>
    <t>(株)リケン工業</t>
  </si>
  <si>
    <t>(株)おおた電力</t>
  </si>
  <si>
    <t>伊藤忠プランテック(株)</t>
  </si>
  <si>
    <t>(株)オカモト</t>
  </si>
  <si>
    <t>キタコー(株)</t>
  </si>
  <si>
    <t>生活協同組合コープしが</t>
  </si>
  <si>
    <t>東海電力(株)</t>
  </si>
  <si>
    <t>西日本電力(株)</t>
  </si>
  <si>
    <t>福岡電力(株)</t>
  </si>
  <si>
    <t>香川電力(株)</t>
  </si>
  <si>
    <t>札幌電力(株)</t>
  </si>
  <si>
    <t>東日本電力(株)</t>
  </si>
  <si>
    <t>広島電力(株)</t>
  </si>
  <si>
    <t>宮城電力(株)</t>
  </si>
  <si>
    <t>(株)沖縄ガスニューパワー</t>
  </si>
  <si>
    <t>(株)ナカシマ</t>
  </si>
  <si>
    <t>(株)エージーピー</t>
  </si>
  <si>
    <t>(株)いちき串木野電力</t>
  </si>
  <si>
    <t>ＦＴエナジー(株)</t>
  </si>
  <si>
    <t>南部だんだんエナジー(株)</t>
  </si>
  <si>
    <t>(株)エフエネ</t>
  </si>
  <si>
    <t>こなんウルトラパワー(株)</t>
  </si>
  <si>
    <t>(株)ＣＨＩＢＡむつざわエナジー</t>
  </si>
  <si>
    <t>(株)関西空調</t>
  </si>
  <si>
    <t>奥出雲電力(株)</t>
  </si>
  <si>
    <t>清水建設(株)</t>
  </si>
  <si>
    <t>中央電力(株)</t>
  </si>
  <si>
    <t>(株)成田香取エネルギー</t>
  </si>
  <si>
    <t>東罐商事(株)</t>
  </si>
  <si>
    <t>(株)ＣＷＳ</t>
  </si>
  <si>
    <t>ふくしま新電力(株)</t>
  </si>
  <si>
    <t>(株)エネクスライフサービス</t>
  </si>
  <si>
    <t>ネイチャーエナジー小国(株)</t>
  </si>
  <si>
    <t>リエスパワーネクスト(株)</t>
  </si>
  <si>
    <t>関西エネルギーパワー(株)</t>
  </si>
  <si>
    <t>(株)グリムスパワー</t>
  </si>
  <si>
    <t>自然電力(株)</t>
  </si>
  <si>
    <t>(株)エネット　メニューA</t>
  </si>
  <si>
    <t>(株)エネット　メニューB</t>
  </si>
  <si>
    <t>(株)エネット　メニューC</t>
  </si>
  <si>
    <t>(株)ケイ・オプティコム</t>
  </si>
  <si>
    <t>ミツウロコグリーンエネルギー(株)　メニューA</t>
  </si>
  <si>
    <t>ミツウロコグリーンエネルギー(株)　メニューB</t>
  </si>
  <si>
    <t>株)Ｌｏｏｏｐ　メニューA</t>
  </si>
  <si>
    <t>株)Ｌｏｏｏｐ　メニューB</t>
  </si>
  <si>
    <t>荏原環境プラント(株)　メニューA</t>
  </si>
  <si>
    <t>荏原環境プラント(株)　メニューB</t>
  </si>
  <si>
    <t>荏原環境プラント(株)　メニューC</t>
  </si>
  <si>
    <t>荏原環境プラント(株)　メニューD</t>
  </si>
  <si>
    <t>荏原環境プラント(株)　メニューE</t>
  </si>
  <si>
    <t>荏原環境プラント(株)　メニューF</t>
  </si>
  <si>
    <t>荏原環境プラント(株)　メニューG</t>
  </si>
  <si>
    <t>荏原環境プラント(株)　メニューH</t>
  </si>
  <si>
    <t>荏原環境プラント(株)　メニューI</t>
  </si>
  <si>
    <t>伊藤忠エネクス(株)　メニューA</t>
  </si>
  <si>
    <t>(株)Ｖ－ｐｏｗｅｒ</t>
  </si>
  <si>
    <t>(株)エネアーク関東(旧：伊藤忠エネクスホームライフ関東(株))</t>
  </si>
  <si>
    <t>シナネン(株)　メニューA</t>
  </si>
  <si>
    <t>シナネン(株)　(参考値)事業者全体</t>
  </si>
  <si>
    <t>アーバンエナジー　メニューA</t>
  </si>
  <si>
    <t>アーバンエナジー　メニューＢ</t>
  </si>
  <si>
    <t>(株)エヌパワー南九州</t>
  </si>
  <si>
    <t>(株)ミツウロコヴェッセル(旧：(株)ミツウロコ)</t>
  </si>
  <si>
    <t>(株)地域電力(旧：(株)ＳＢＮ)</t>
  </si>
  <si>
    <t>なでしこ電力(株)(旧：佐伯森林資源(株))</t>
  </si>
  <si>
    <t>(株)ＵＳＥＮ ＮＥＴＷＯＲＫＳ(旧：(株)Ｕ－ＮＥＸＴ)</t>
  </si>
  <si>
    <t>(株)ＴＴＳパワー</t>
  </si>
  <si>
    <t>ゼロワットパワー(株)</t>
  </si>
  <si>
    <t>(株)エネアーク関西(旧：伊藤忠エネクスホームライフ関西(株))</t>
  </si>
  <si>
    <t>昭和商事(株)</t>
  </si>
  <si>
    <t>山陰酸素工業(株)</t>
  </si>
  <si>
    <t>武陽ガス(株)</t>
  </si>
  <si>
    <t>米子瓦斯(株)</t>
  </si>
  <si>
    <t>浜田ガス(株)</t>
  </si>
  <si>
    <t>出雲ガス(株)</t>
  </si>
  <si>
    <t>MKステーションズ(株)(旧：マンション高圧化ステーションズ(株))</t>
  </si>
  <si>
    <t>(株)ＪＴＢコミュニケーションデザイン</t>
  </si>
  <si>
    <t>三愛石油(株)</t>
  </si>
  <si>
    <t>(株)ビビット</t>
  </si>
  <si>
    <t>熊本電力(株)</t>
  </si>
  <si>
    <t>せとうち電力(株)</t>
  </si>
  <si>
    <t>諏訪瓦斯(株)</t>
  </si>
  <si>
    <t>(株)アイキューフォーメーション</t>
  </si>
  <si>
    <t>四つ葉電力(株)</t>
  </si>
  <si>
    <t>西武ガス(株)</t>
  </si>
  <si>
    <t>松本ガス(株)</t>
  </si>
  <si>
    <t>(株)エフエネ(旧：(株)エフティエナジー)</t>
  </si>
  <si>
    <t>グローバルソリューションサービス(株)</t>
  </si>
  <si>
    <t>ズームエナジージャパン合同会社</t>
  </si>
  <si>
    <t>京都生活協同組合</t>
  </si>
  <si>
    <t>日本ファシリティ・ソリューション(株)</t>
  </si>
  <si>
    <t>(株)登米電力</t>
  </si>
  <si>
    <t>自然電力(株)　メニューA</t>
  </si>
  <si>
    <t>本庄ガス(株)</t>
  </si>
  <si>
    <t>(株)フィット</t>
  </si>
  <si>
    <t>青森県民エナジー(株)(旧：未来エナジーホールディングス(株))</t>
  </si>
  <si>
    <t>国際航業(株)</t>
  </si>
  <si>
    <t>ローカルでんき(株)</t>
  </si>
  <si>
    <t>(株)明治産業</t>
  </si>
  <si>
    <t>福島電力(株)</t>
  </si>
  <si>
    <t>岡山電力(株)</t>
  </si>
  <si>
    <t>ミライフ(株)</t>
  </si>
  <si>
    <t>(株)翠光トップライン</t>
  </si>
  <si>
    <t>楽天(株)</t>
  </si>
  <si>
    <t>うすきエネルギー(株)</t>
  </si>
  <si>
    <t>富士見森のエネルギー(株)</t>
  </si>
  <si>
    <t>岐阜電力(株)</t>
  </si>
  <si>
    <t>格安電力(株)</t>
  </si>
  <si>
    <t>テクノエフアンドシー(株)</t>
  </si>
  <si>
    <t>(株)エスケーエナジー</t>
  </si>
  <si>
    <t>名南共同エネルギー(株)</t>
  </si>
  <si>
    <t>Ａｐａｍａｎ　Ｅｎｅｒｇｙ(株)</t>
  </si>
  <si>
    <t>ファミリーエナジー合同会社</t>
  </si>
  <si>
    <t>ＡＧ　Ｅｎｅｒｇｙ(株)</t>
  </si>
  <si>
    <t>アンビット・エナジー・ジャパン合同会社</t>
  </si>
  <si>
    <t>(株)ＴＯＫＹＯ油電力</t>
  </si>
  <si>
    <t>大分ケーブルテレコム(株)</t>
  </si>
  <si>
    <t>Ｊｕｓｔ　Ｅｎｅｒｇｙ　Ｊａｐａｎ合同会社</t>
  </si>
  <si>
    <t>生活協同組合コープみらい</t>
  </si>
  <si>
    <t>寝屋川電力(株)</t>
  </si>
  <si>
    <t>(株)広島一電力</t>
  </si>
  <si>
    <t>大阪府民電力(株)</t>
  </si>
  <si>
    <t>石川電力(株)</t>
  </si>
  <si>
    <t>(株)Ｏｐｔｉｍｉｚｅｄ　Ｅｎｅｒｇｙ</t>
  </si>
  <si>
    <t>せと電力(株)</t>
  </si>
  <si>
    <t>(株)ネクシィーズ・ゼロ</t>
  </si>
  <si>
    <t>地元電力(株)</t>
  </si>
  <si>
    <t>横浜ウォーター(株)</t>
  </si>
  <si>
    <t>スマートエナジー磐田(株)</t>
  </si>
  <si>
    <t>そうまＩグリッド合同会社</t>
  </si>
  <si>
    <t>新潟県民電力(株)</t>
  </si>
  <si>
    <t>Ｍｙシティ電力(株)</t>
  </si>
  <si>
    <t>(株)トーセキ</t>
  </si>
  <si>
    <t>あくびコミュニケーションズ(株)</t>
  </si>
  <si>
    <t>いこま市民パワー(株)</t>
  </si>
  <si>
    <t>(株)コープでんき東北</t>
  </si>
  <si>
    <t>長野都市ガス(株)</t>
  </si>
  <si>
    <t>上田ガス(株)</t>
  </si>
  <si>
    <t>(株)エネカット</t>
  </si>
  <si>
    <t>Ｃｏｃｏテラスたがわ(株)</t>
  </si>
  <si>
    <t>(株)まち未来製作所</t>
  </si>
  <si>
    <t>(株)Ｆ－Ｐｏｗｅｒ　メニューA</t>
  </si>
  <si>
    <t>イーレックス(株)　メニューA</t>
  </si>
  <si>
    <t>(株)Ｓｈａｒｅｄ　Ｅｎｅｒｇｙ(旧：(株)パワーアットクラウド)</t>
  </si>
  <si>
    <t>プレミアムグリーンパワー(株)　メニューA</t>
  </si>
  <si>
    <t>(一財)泉佐野電力　　</t>
  </si>
  <si>
    <t>エフビットコミュニケーションズ(株)　</t>
  </si>
  <si>
    <t>ＪＸＴＧエネルギー(株)(旧：ＪＸエネルギー(株))</t>
  </si>
  <si>
    <t>シン・エナジー(株)(旧：(株)洸陽電機)</t>
  </si>
  <si>
    <t>サミットエナジー(株)　(参考値)事業者全体</t>
  </si>
  <si>
    <t>テプコカスタマーサービス(株)　メニューB（残差）</t>
  </si>
  <si>
    <t>テプコカスタマーサービス(株)　(参考値)事業者全体</t>
  </si>
  <si>
    <t>(株)とんでんホールディングス(旧：(株)とんでん)</t>
  </si>
  <si>
    <t>アーバンエナジー(株)　メニューA</t>
  </si>
  <si>
    <t>アーバンエナジー(株)　メニューB</t>
  </si>
  <si>
    <t>アーバンエナジー(株)　メニューC</t>
  </si>
  <si>
    <t>アーバンエナジー(株)　メニューD</t>
  </si>
  <si>
    <t>アーバンエナジー(株)　メニューE</t>
  </si>
  <si>
    <t>アーバンエナジー(株)　　(参考値)事業者全体</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</si>
  <si>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</si>
  <si>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</si>
  <si>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</si>
  <si>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メニューA</t>
  </si>
  <si>
    <t>ひおき地域エネルギー(株)　(参考値)事業者全体</t>
  </si>
  <si>
    <t>(株)地域電力</t>
  </si>
  <si>
    <t>(株)パワー・オプティマイザー(旧：緑新電力(株))</t>
  </si>
  <si>
    <t>(株)ＵＳＥＮ　ＮＥＴＷＯＲＫＳ(旧：(株)Ｕ－ＮＥＸＴ)</t>
  </si>
  <si>
    <t>Ｎｅｘｔ　Ｐｏｗｅｒ(株)(旧：(株)長谷工アネシス)</t>
  </si>
  <si>
    <t>東芝エネルギーシステムズ(株)(旧：(株)東芝)</t>
  </si>
  <si>
    <t>ゼロワットパワー(株)　メニューA</t>
  </si>
  <si>
    <t>ゼロワットパワー(株)　(参考値)事業者全体</t>
  </si>
  <si>
    <t>(株)NTTファシリティーズ　メニューA</t>
  </si>
  <si>
    <t>(株)NTTファシリティーズ　メニューB</t>
  </si>
  <si>
    <t>(株)NTTファシリティーズ　(参考値)事業者全体</t>
  </si>
  <si>
    <t>(株)日本セレモニー　メニューA</t>
  </si>
  <si>
    <t>(株)日本セレモニー　(参考値)事業者全体</t>
  </si>
  <si>
    <t>芝浦電力(株)　メニューA</t>
  </si>
  <si>
    <t>(株)リエゾンエナジー(旧：昭和商事(株))</t>
  </si>
  <si>
    <t>(株)ウッドエナジー</t>
  </si>
  <si>
    <t>東北電力(株)　メニューA</t>
  </si>
  <si>
    <t>東北電力(株)　(参考値)事業者全体</t>
  </si>
  <si>
    <t>やめエネルギー(株)(旧：(株)アズマ)</t>
  </si>
  <si>
    <t>(株)アースインフィニティ(旧：(株)ネオインターナショナル)</t>
  </si>
  <si>
    <t>公益財団法人東京都環境公社</t>
  </si>
  <si>
    <t>ＭＫステーションズ(株)(旧：マンション高圧化ステーションズ(株))</t>
  </si>
  <si>
    <t>熊本電力(株)　</t>
  </si>
  <si>
    <t>香川電力(株)　</t>
  </si>
  <si>
    <t>札幌電力(株)　</t>
  </si>
  <si>
    <t>(株)ＰｉｎＴ(旧：せとうち電力(株))</t>
  </si>
  <si>
    <t>(株)エージーピー　</t>
  </si>
  <si>
    <t>(株)日本省電(旧：グリーンテック(株))</t>
  </si>
  <si>
    <t>(株)関西空調　</t>
  </si>
  <si>
    <t>三光(株)</t>
  </si>
  <si>
    <t>自然電力(株)　メニューB</t>
  </si>
  <si>
    <t>自然電力(株)　メニューC</t>
  </si>
  <si>
    <t>自然電力(株)　(参考値)事業者全体</t>
  </si>
  <si>
    <t>(株)オノプロックス</t>
  </si>
  <si>
    <t>青森県民エナジー(株)</t>
  </si>
  <si>
    <t>楽天モバイル(株)(旧：楽天(株))</t>
  </si>
  <si>
    <t>(株)トーヨーエネルギーファーム(旧：(株)Ｔｏｙｏ　Ｅｌｅｃｔｒｉｃ　Ｐｏｗｅｒ)</t>
  </si>
  <si>
    <t>森のエネルギー(株)(旧：富士見森のエネルギー(株))</t>
  </si>
  <si>
    <t>Ａｐａｍａｎ　Ｅｎｅｒｇｙ(株)(旧：(株)ＡＳエナジー)</t>
  </si>
  <si>
    <t>Ｊｕｓｔ　Ｅｎｅｒｇｙ　Ｊａｐａｎ合同会社(旧：オールエナジー合同会社)</t>
  </si>
  <si>
    <t>福井電力(株)</t>
  </si>
  <si>
    <t>エネラボ(株)(旧：せと電力(株))</t>
  </si>
  <si>
    <t>エネトレード(株)</t>
  </si>
  <si>
    <t>(株)さくら新電力</t>
  </si>
  <si>
    <t>(株)グローアップ</t>
  </si>
  <si>
    <t>おもてなし山形(株)</t>
  </si>
  <si>
    <t>日本瓦斯(株)(旧：(株)エネカット)</t>
  </si>
  <si>
    <t>(株)内藤工業所</t>
  </si>
  <si>
    <t>(株)シグナストラスト</t>
  </si>
  <si>
    <t>ゲーテハウス(株)</t>
  </si>
  <si>
    <t>おまかせ電力(株)(旧：(株)コデンエナジーバンク)</t>
  </si>
  <si>
    <t>岩手電力(株)</t>
  </si>
  <si>
    <t>ＪＰエネルギー(株)</t>
  </si>
  <si>
    <t>兵庫電力(株)</t>
  </si>
  <si>
    <t>大和ライフエナジア(株)</t>
  </si>
  <si>
    <t>京都新電力(株)</t>
  </si>
  <si>
    <t>東北電力エナジートレーディング(株)</t>
  </si>
  <si>
    <t>(株)横浜環境デザイン</t>
  </si>
  <si>
    <t>ＴＲＥＮＤＥ(株)</t>
  </si>
  <si>
    <t>(株)どさんこパワー</t>
  </si>
  <si>
    <t>(株)地方創生テクノロジーラボ</t>
  </si>
  <si>
    <t>みなとみらい電力(株)</t>
  </si>
  <si>
    <t>日本電灯電力販売(株)</t>
  </si>
  <si>
    <t>(株)ＬＩＸＩＬ　ＴＥＰＣＯ　スマートパートナーズ</t>
  </si>
  <si>
    <t>三菱瓦斯化学(株)</t>
  </si>
  <si>
    <t>(株)ユビニティー</t>
  </si>
  <si>
    <t>(株)宮交シティ</t>
  </si>
  <si>
    <t>(株)アルファライズ</t>
  </si>
  <si>
    <t>おおすみ半島スマートエネルギー(株)</t>
  </si>
  <si>
    <t>おきなわコープエナジー(株)</t>
  </si>
  <si>
    <t>久慈地域エネルギー(株)</t>
  </si>
  <si>
    <t>弘前ガス(株)</t>
  </si>
  <si>
    <t>(株)フォーバルテレコム　</t>
  </si>
  <si>
    <t>信州電力(株)</t>
  </si>
  <si>
    <t>(株)ひまわりでんき(旧：山口電力(株))</t>
  </si>
  <si>
    <t>くるめエネルギー(株)</t>
  </si>
  <si>
    <t>(株)はまエネ</t>
  </si>
  <si>
    <t>(株)ホープ</t>
  </si>
  <si>
    <t>松阪新電力(株)</t>
  </si>
  <si>
    <t>ヒューリックプロパティソリューション(株)</t>
  </si>
  <si>
    <t>宮崎電力(株)(旧：(株)盛和)</t>
  </si>
  <si>
    <t>みの市民エネルギー(株)</t>
  </si>
  <si>
    <t>三友エンテック(株)</t>
  </si>
  <si>
    <t>府中・調布まちなかエナジー(株)</t>
  </si>
  <si>
    <t>伊勢志摩電力(株)</t>
  </si>
  <si>
    <t>(一社)塩尻市森林公社</t>
  </si>
  <si>
    <t>九州スポーツ電力(株)</t>
  </si>
  <si>
    <t>(株)ＣＤエナジーダイレクト</t>
  </si>
  <si>
    <t>ジニーエナジー合同会社(旧：スマイルエナジー合同会社)</t>
  </si>
  <si>
    <t>(株)ぶんごおおのエナジー</t>
  </si>
  <si>
    <t>ヴィジョナリーパワー(株)</t>
  </si>
  <si>
    <t>有明エナジー(株)</t>
  </si>
  <si>
    <t>Ｅｔｈｏｓ合同会社</t>
  </si>
  <si>
    <t>厚木瓦斯(株)</t>
  </si>
  <si>
    <t>(株)エネ・ビジョン</t>
  </si>
  <si>
    <t>イワタニ三重(株)</t>
  </si>
  <si>
    <t>(株)マルヰ</t>
  </si>
  <si>
    <t>大多喜ガス(株)</t>
  </si>
  <si>
    <t>郡上エネルギー(株)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</si>
  <si>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</si>
  <si>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</si>
  <si>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</si>
  <si>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</si>
  <si>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</si>
  <si>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</si>
  <si>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</si>
  <si>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</si>
  <si>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</si>
  <si>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</si>
  <si>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</si>
  <si>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</si>
  <si>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</si>
  <si>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</si>
  <si>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</si>
  <si>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</si>
  <si>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</si>
  <si>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</si>
  <si>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</si>
  <si>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</si>
  <si>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</si>
  <si>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</si>
  <si>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(株)Ｆ－Ｐｏｗｅｒ　(参考値)事業者全体</t>
  </si>
  <si>
    <t>イーレックス(株)　(参考値)事業者全体</t>
  </si>
  <si>
    <t>(株)エネット　(参考値)事業者全体</t>
  </si>
  <si>
    <t>(株)オプテージ（旧：(株)ケイ・オプティコム）</t>
  </si>
  <si>
    <t>(株)Ｓｈａｒｅｄ　Ｅｎｅｒｇｙ（旧：(株)パワーアットクラウド）</t>
  </si>
  <si>
    <t>シン・エナジー(株)（旧：(株)洸陽電機）</t>
  </si>
  <si>
    <t>(株)エネアーク関東（旧：伊藤忠エネクスホームライフ関東(株)）</t>
  </si>
  <si>
    <t>(株)とんでんホールディングス</t>
  </si>
  <si>
    <t>日鉄エンジニアリング(株)（旧：新日鉄住金エンジニアリング(株)）</t>
  </si>
  <si>
    <t>(株)ジェイコム埼玉・東日本（旧：(株)ジェイコムさいたま）</t>
  </si>
  <si>
    <t>(株)ジェイコム湘南・神奈川（旧：(株)ジェイコム湘南）</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</si>
  <si>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</si>
  <si>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</si>
  <si>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</si>
  <si>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メニューB</t>
  </si>
  <si>
    <t>(株)ミツウロコヴェッセル</t>
  </si>
  <si>
    <t>なでしこ電力(株)</t>
  </si>
  <si>
    <t>(株)パワー・オプティマイザー</t>
  </si>
  <si>
    <t>(株)ＵＳＥＮ　ＮＥＴＷＯＲＫＳ</t>
  </si>
  <si>
    <t>Ｎｅｘｔ　Ｐｏｗｅｒ(株)（旧：(株)長谷工アネシス）</t>
  </si>
  <si>
    <t>東芝エネルギーシステムズ(株)</t>
  </si>
  <si>
    <t>(株)エネアーク関西（旧：伊藤忠エネクスホームライフ関西(株)）</t>
  </si>
  <si>
    <t>(株)おトクでんき（旧：いこま電力(株)）</t>
  </si>
  <si>
    <t>(株)リエゾンエナジー（旧：昭和商事(株)）</t>
  </si>
  <si>
    <t>やめエネルギー(株)（旧：(株)アズマ）</t>
  </si>
  <si>
    <t>(株)アースインフィニティ</t>
  </si>
  <si>
    <t>ＭＫステーションズ(株)</t>
  </si>
  <si>
    <t>(株)ＰｉｎＴ（旧：せとうち電力(株)）</t>
  </si>
  <si>
    <t>(株)日本省電（旧：グリーンテック(株)）</t>
  </si>
  <si>
    <t>楽天モバイル(株)（旧：楽天(株)）</t>
  </si>
  <si>
    <t>(株)トーヨーエネルギーファーム（旧：(株)Ｔｏｙｏ Ｅｌｅｃｔｒｉｃ Ｐｏｗｅｒ）</t>
  </si>
  <si>
    <t>森のエネルギー(株)（旧：富士見森のエネルギー(株)）</t>
  </si>
  <si>
    <t>富士山電力(株)（旧：大阪府民電力(株)）</t>
  </si>
  <si>
    <t>エネラボ(株)（旧：せと電力(株)）</t>
  </si>
  <si>
    <t>日本瓦斯(株)（旧：(株)エネカット）</t>
  </si>
  <si>
    <t>おまかせ電力(株)（旧：(株)コデンエナジーバンク）</t>
  </si>
  <si>
    <t>(株)フォーバルテレコム</t>
  </si>
  <si>
    <t>(株)ひまわりでんき（旧：山口電力(株)）</t>
  </si>
  <si>
    <t>宮崎電力(株)（旧：(株)盛和）</t>
  </si>
  <si>
    <t>ジニーエナジー合同会社（旧：スマイルエナジー合同会社）</t>
  </si>
  <si>
    <t>他人への販売・供給量（kWh）</t>
    <rPh sb="0" eb="2">
      <t>タニン</t>
    </rPh>
    <rPh sb="4" eb="6">
      <t>ハンバイ</t>
    </rPh>
    <rPh sb="7" eb="9">
      <t>キョウキュウ</t>
    </rPh>
    <rPh sb="9" eb="10">
      <t>リョウ</t>
    </rPh>
    <phoneticPr fontId="78"/>
  </si>
  <si>
    <t>環境価値の創出・移転のないもの</t>
    <rPh sb="0" eb="2">
      <t>カンキョウ</t>
    </rPh>
    <rPh sb="2" eb="4">
      <t>カチ</t>
    </rPh>
    <rPh sb="5" eb="7">
      <t>ソウシュツ</t>
    </rPh>
    <rPh sb="8" eb="10">
      <t>イテン</t>
    </rPh>
    <phoneticPr fontId="2"/>
  </si>
  <si>
    <t>自家消費量（kWh）</t>
    <rPh sb="0" eb="2">
      <t>ジカ</t>
    </rPh>
    <rPh sb="2" eb="5">
      <t>ショウヒリョウ</t>
    </rPh>
    <phoneticPr fontId="2"/>
  </si>
  <si>
    <t>FIT電気</t>
    <rPh sb="3" eb="5">
      <t>デンキ</t>
    </rPh>
    <phoneticPr fontId="2"/>
  </si>
  <si>
    <t>自家消費量（MJ）</t>
    <rPh sb="0" eb="2">
      <t>ジカ</t>
    </rPh>
    <rPh sb="2" eb="5">
      <t>ショウヒリョウ</t>
    </rPh>
    <phoneticPr fontId="2"/>
  </si>
  <si>
    <t>環境価値の創出・移転のないもの</t>
    <rPh sb="0" eb="2">
      <t>カンキョウ</t>
    </rPh>
    <rPh sb="2" eb="4">
      <t>カチ</t>
    </rPh>
    <phoneticPr fontId="2"/>
  </si>
  <si>
    <t>環境価値を創出・移転したもの</t>
    <rPh sb="0" eb="2">
      <t>カンキョウ</t>
    </rPh>
    <rPh sb="2" eb="4">
      <t>カチ</t>
    </rPh>
    <phoneticPr fontId="2"/>
  </si>
  <si>
    <t>環境価値を創出・移転したもの</t>
    <rPh sb="0" eb="2">
      <t>カンキョウ</t>
    </rPh>
    <rPh sb="2" eb="4">
      <t>カチ</t>
    </rPh>
    <rPh sb="5" eb="7">
      <t>ソウシュツ</t>
    </rPh>
    <rPh sb="8" eb="10">
      <t>イテン</t>
    </rPh>
    <phoneticPr fontId="2"/>
  </si>
  <si>
    <t>参画状況</t>
    <rPh sb="0" eb="2">
      <t>サンカク</t>
    </rPh>
    <rPh sb="2" eb="4">
      <t>ジョウキョウ</t>
    </rPh>
    <phoneticPr fontId="2"/>
  </si>
  <si>
    <t>導入目標</t>
    <rPh sb="0" eb="2">
      <t>ドウニュウ</t>
    </rPh>
    <rPh sb="2" eb="4">
      <t>モクヒョウ</t>
    </rPh>
    <phoneticPr fontId="2"/>
  </si>
  <si>
    <t>RE100</t>
    <phoneticPr fontId="2"/>
  </si>
  <si>
    <t>再エネ宣言ReAction</t>
    <rPh sb="0" eb="1">
      <t>サイ</t>
    </rPh>
    <rPh sb="3" eb="5">
      <t>センゲン</t>
    </rPh>
    <phoneticPr fontId="2"/>
  </si>
  <si>
    <t>その他（記入してください）</t>
    <rPh sb="2" eb="3">
      <t>ホカ</t>
    </rPh>
    <rPh sb="4" eb="6">
      <t>キニュウ</t>
    </rPh>
    <phoneticPr fontId="2"/>
  </si>
  <si>
    <t>参画済</t>
    <rPh sb="0" eb="2">
      <t>サンカク</t>
    </rPh>
    <rPh sb="2" eb="3">
      <t>ズ</t>
    </rPh>
    <phoneticPr fontId="2"/>
  </si>
  <si>
    <t>参画予定</t>
    <rPh sb="0" eb="2">
      <t>サンカク</t>
    </rPh>
    <rPh sb="2" eb="4">
      <t>ヨテイ</t>
    </rPh>
    <phoneticPr fontId="2"/>
  </si>
  <si>
    <t>効率等</t>
    <rPh sb="0" eb="2">
      <t>コウリツ</t>
    </rPh>
    <rPh sb="2" eb="3">
      <t>トウ</t>
    </rPh>
    <phoneticPr fontId="2"/>
  </si>
  <si>
    <t>特定物質排出抑制措置一覧（改正後）</t>
    <rPh sb="0" eb="2">
      <t>トクテイ</t>
    </rPh>
    <rPh sb="2" eb="4">
      <t>ブッシツ</t>
    </rPh>
    <rPh sb="4" eb="6">
      <t>ハイシュツ</t>
    </rPh>
    <rPh sb="6" eb="8">
      <t>ヨクセイ</t>
    </rPh>
    <rPh sb="8" eb="10">
      <t>ソチ</t>
    </rPh>
    <rPh sb="10" eb="12">
      <t>イチラン</t>
    </rPh>
    <rPh sb="13" eb="16">
      <t>カイセイゴ</t>
    </rPh>
    <phoneticPr fontId="2"/>
  </si>
  <si>
    <t>(株)エネット　メニューD</t>
  </si>
  <si>
    <t>(株)エネット　メニューE</t>
  </si>
  <si>
    <t>(株)エネット　メニューF</t>
  </si>
  <si>
    <t>(株)エネット　メニューG</t>
  </si>
  <si>
    <t>(株)エネット　メニューH</t>
  </si>
  <si>
    <t>エネサーブ(株)メニューA</t>
  </si>
  <si>
    <t>ダイヤモンドパワー(株)メニューA</t>
  </si>
  <si>
    <t>出光グリーンパワー(株)メニューA</t>
  </si>
  <si>
    <t>出光グリーンパワー(株)メニューB</t>
  </si>
  <si>
    <t>総合エネルギー(株)メニューA</t>
  </si>
  <si>
    <t>エフビットコミュニケーションズ(株)メニューA</t>
  </si>
  <si>
    <t>エフビットコミュニケーションズ(株)メニューB</t>
  </si>
  <si>
    <t>サーラｅエナジー(株)メニューA</t>
  </si>
  <si>
    <t>川重商事(株)　メニューA</t>
  </si>
  <si>
    <t>大阪いずみ市民生活協同組合　メニューA</t>
  </si>
  <si>
    <t>大阪いずみ市民生活協同組合（参考値）事業者全体</t>
  </si>
  <si>
    <t>アーバンエナジー(株)　(参考値)事業者全体</t>
  </si>
  <si>
    <t>(株)スマートテック　メニューA</t>
  </si>
  <si>
    <t>(株)スマートテック(参考値)事業者全体</t>
  </si>
  <si>
    <t>(株)みらい電力　メニューA</t>
  </si>
  <si>
    <t>(株)みらい電力　(参考値)事業者全体</t>
  </si>
  <si>
    <t>ＮＦパワーサービス(株)　メニューA</t>
  </si>
  <si>
    <t>ＮＦパワーサービス(株)　(参考値)事業者全体</t>
  </si>
  <si>
    <t>(株)フォレストパワー　メニューA</t>
  </si>
  <si>
    <t>(株)フォレストパワー　(参考値)事業者全体</t>
  </si>
  <si>
    <t>日田グリーン電力(株)　メニューA</t>
  </si>
  <si>
    <t>日田グリーン電力(株)　(参考値)事業者全体</t>
  </si>
  <si>
    <t>ゼロワットパワー(株)　メニューB</t>
  </si>
  <si>
    <t>北海道電力(株)　メニューA</t>
  </si>
  <si>
    <t>北海道電力(株)　(参考値)事業者全体</t>
  </si>
  <si>
    <t>東北電力(株)　メニューB</t>
  </si>
  <si>
    <t>中国電力(株)　メニューA</t>
  </si>
  <si>
    <t>中国電力(株)　(参考値)事業者全体</t>
  </si>
  <si>
    <t>積水化学工業(株)　メニューA</t>
  </si>
  <si>
    <t>積水化学工業(株)　(参考値)事業者全体</t>
  </si>
  <si>
    <t>生活協同組合コープしが　メニューA</t>
  </si>
  <si>
    <t>生活協同組合コープしが　(参考値)事業者全体</t>
  </si>
  <si>
    <t>香川電力(株)　メニューA</t>
  </si>
  <si>
    <t>香川電力(株)　(参考値)事業者全体</t>
  </si>
  <si>
    <t>京都生活協同組合　メニューA</t>
  </si>
  <si>
    <t>京都生活協同組合　(参考値)事業者全体</t>
  </si>
  <si>
    <t>自然電力(株)　メニューD</t>
  </si>
  <si>
    <t>自然電力(株)　メニューE</t>
  </si>
  <si>
    <t>(株)MKエネルギー</t>
  </si>
  <si>
    <t>ニシムラ(株)</t>
  </si>
  <si>
    <t>(株)NEXT ONE</t>
  </si>
  <si>
    <t>ISエナジー(株)</t>
  </si>
  <si>
    <t>日本エネルギー総合システム(株)　メニューA</t>
  </si>
  <si>
    <t>(株)ところざわ未来電力　メニューA</t>
  </si>
  <si>
    <t>(株)エネファント　メニューA</t>
  </si>
  <si>
    <t>(株)エネファント　メニューB</t>
  </si>
  <si>
    <t>レックスイノベーション(株)</t>
  </si>
  <si>
    <t>(株)三郷ひまわりエナジー</t>
  </si>
  <si>
    <t>(株)球磨村森電力</t>
  </si>
  <si>
    <t>飯田まちづくり電力(株)</t>
  </si>
  <si>
    <t>シェルジャパン(株)</t>
  </si>
  <si>
    <t>石油資源開発(株)</t>
  </si>
  <si>
    <t>越後天然ガス(株)</t>
  </si>
  <si>
    <t>(株)大仙こまちパワー</t>
  </si>
  <si>
    <t>坂戸ガス(株)</t>
  </si>
  <si>
    <t>１号発電所(株)</t>
  </si>
  <si>
    <t>(株)テレ・マーカー</t>
  </si>
  <si>
    <t>ＭＧＣエネルギー(株)</t>
  </si>
  <si>
    <t>新日本瓦斯(株)</t>
  </si>
  <si>
    <t>福島フェニックス電力(株)</t>
  </si>
  <si>
    <t>(株)美作国電力</t>
  </si>
  <si>
    <t>エア・ウォーター(株)</t>
  </si>
  <si>
    <t>おいでんエネルギー(株)</t>
  </si>
  <si>
    <t>加賀市総合サービス(株)</t>
  </si>
  <si>
    <t>丸紅伊那みらいでんき(株)</t>
  </si>
  <si>
    <t>富士山エナジー(株)</t>
  </si>
  <si>
    <t>(株)OKUTA</t>
  </si>
  <si>
    <t>(株)エナネス</t>
  </si>
  <si>
    <t>WSエナジー(株)</t>
  </si>
  <si>
    <t>TERA Energy(株)</t>
  </si>
  <si>
    <t>(株)ルーア</t>
  </si>
  <si>
    <t>MCPD合同会社</t>
  </si>
  <si>
    <t>グリーンシティこばやし(株)</t>
  </si>
  <si>
    <t>(株)吉田石油店</t>
  </si>
  <si>
    <t>スマートエナジー熊本(株)</t>
  </si>
  <si>
    <t>福山未来エナジー(株)</t>
  </si>
  <si>
    <t>(株)ダイレクトパワー</t>
  </si>
  <si>
    <t>(株)SankoIB(旧：(株)サンコーテレコム)</t>
  </si>
  <si>
    <t>五島市民電力(株)</t>
  </si>
  <si>
    <t>電力保全サービス(株)</t>
  </si>
  <si>
    <t>リストプロパティーズ(株)</t>
  </si>
  <si>
    <t>(株)インフォシステム</t>
  </si>
  <si>
    <t>(株)ナサホーム</t>
  </si>
  <si>
    <t>(株)センカク</t>
  </si>
  <si>
    <t>新電力いばらき(株)</t>
  </si>
  <si>
    <t>緑屋電気(株)</t>
  </si>
  <si>
    <t>(株)ミナサポ</t>
  </si>
  <si>
    <t>RE100電力(株)(旧：RE電力(株))</t>
  </si>
  <si>
    <t>(一社)フライングエステート</t>
  </si>
  <si>
    <t>(株)イーネットワーク</t>
  </si>
  <si>
    <t>スマートエコエナジー(株)</t>
  </si>
  <si>
    <t>ジャパンベストレスキューシステム(株)</t>
  </si>
  <si>
    <t>アイ・エス・ガステム(株)</t>
  </si>
  <si>
    <t>堀川産業(株)</t>
  </si>
  <si>
    <t>フィンテックラボ協同組合</t>
  </si>
  <si>
    <t>新電力新潟(株)</t>
  </si>
  <si>
    <t>(株)横須賀アーバンウッドパワー</t>
  </si>
  <si>
    <t>気仙沼グリーンエナジー(株)</t>
  </si>
  <si>
    <t>(株)ユーラスグリーンエナジー</t>
  </si>
  <si>
    <t>生活協同組合コープながの</t>
  </si>
  <si>
    <t>京セラ関電エナジー合同会社</t>
  </si>
  <si>
    <t>酒田天然瓦斯(株)</t>
  </si>
  <si>
    <t>(株)三河の山里コミュニティパワー</t>
  </si>
  <si>
    <t>新潟スワンエナジー(株)</t>
  </si>
  <si>
    <t>グリーンピープルズパワー(株)</t>
  </si>
  <si>
    <t>(株)デンケン</t>
  </si>
  <si>
    <t>(株)東名</t>
  </si>
  <si>
    <t>北海道電力コクリエーション(株)</t>
  </si>
  <si>
    <t>(株)唐津パワーホールディングス</t>
  </si>
  <si>
    <t>たんたんエナジー(株)</t>
  </si>
  <si>
    <t>TEPCOライフサービス(株)</t>
  </si>
  <si>
    <t>自家消費量(a）
（kWh）</t>
    <rPh sb="0" eb="2">
      <t>ジカ</t>
    </rPh>
    <rPh sb="2" eb="4">
      <t>ショウヒ</t>
    </rPh>
    <rPh sb="4" eb="5">
      <t>リョウ</t>
    </rPh>
    <phoneticPr fontId="2"/>
  </si>
  <si>
    <t>売電量(b)
（kWh）</t>
    <rPh sb="0" eb="2">
      <t>バイデン</t>
    </rPh>
    <rPh sb="2" eb="3">
      <t>リョウ</t>
    </rPh>
    <phoneticPr fontId="2"/>
  </si>
  <si>
    <t>発電効率(C)（％）</t>
    <rPh sb="0" eb="2">
      <t>ハツデン</t>
    </rPh>
    <rPh sb="2" eb="4">
      <t>コウリツ</t>
    </rPh>
    <phoneticPr fontId="2"/>
  </si>
  <si>
    <r>
      <t>熱利用率(d)（%）※</t>
    </r>
    <r>
      <rPr>
        <sz val="10"/>
        <rFont val="ＭＳ Ｐゴシック"/>
        <family val="3"/>
        <charset val="128"/>
      </rPr>
      <t>コージェネレーションの場合</t>
    </r>
    <rPh sb="0" eb="4">
      <t>ネツリヨウリツ</t>
    </rPh>
    <rPh sb="22" eb="24">
      <t>バアイ</t>
    </rPh>
    <phoneticPr fontId="2"/>
  </si>
  <si>
    <t>総合効率(c+d)（％）</t>
    <rPh sb="0" eb="2">
      <t>ソウゴウ</t>
    </rPh>
    <rPh sb="2" eb="4">
      <t>コウリツ</t>
    </rPh>
    <phoneticPr fontId="2"/>
  </si>
  <si>
    <t>①27,500,000kg、
②5000kg</t>
    <phoneticPr fontId="2"/>
  </si>
  <si>
    <t>①一般炭
②木質ペレット</t>
    <rPh sb="1" eb="3">
      <t>イッパン</t>
    </rPh>
    <rPh sb="3" eb="4">
      <t>スミ</t>
    </rPh>
    <rPh sb="6" eb="8">
      <t>モクシツ</t>
    </rPh>
    <phoneticPr fontId="2"/>
  </si>
  <si>
    <t>廃棄物の排出抑制・再利用</t>
    <phoneticPr fontId="2"/>
  </si>
  <si>
    <t>気候変動対策に取り組む国際的イニシアティブ等への参画</t>
    <rPh sb="0" eb="2">
      <t>キコウ</t>
    </rPh>
    <rPh sb="2" eb="4">
      <t>ヘンドウ</t>
    </rPh>
    <rPh sb="4" eb="6">
      <t>タイサク</t>
    </rPh>
    <rPh sb="7" eb="8">
      <t>ト</t>
    </rPh>
    <rPh sb="9" eb="10">
      <t>ク</t>
    </rPh>
    <rPh sb="11" eb="14">
      <t>コクサイテキ</t>
    </rPh>
    <rPh sb="21" eb="22">
      <t>トウ</t>
    </rPh>
    <rPh sb="24" eb="26">
      <t>サンカク</t>
    </rPh>
    <phoneticPr fontId="2"/>
  </si>
  <si>
    <t>非効率石炭火力発電の休廃止、又は二酸化炭素排出原単位の低いエネルギーへの早期転換</t>
    <phoneticPr fontId="2"/>
  </si>
  <si>
    <t>非効率石炭火力発電の休廃止、又は二酸化炭素排出原単位の低いエネルギーへの早期転換</t>
  </si>
  <si>
    <t>ハイドロフルオロカーボン等使用機器の漏洩防止のための点検及び保守管理</t>
    <rPh sb="28" eb="29">
      <t>オヨ</t>
    </rPh>
    <rPh sb="30" eb="32">
      <t>ホシュ</t>
    </rPh>
    <rPh sb="32" eb="34">
      <t>カンリ</t>
    </rPh>
    <phoneticPr fontId="2"/>
  </si>
  <si>
    <t>(株)イシオ</t>
  </si>
  <si>
    <t>大阪瓦斯(株)　メニューＡ</t>
  </si>
  <si>
    <t>大阪瓦斯(株)（参考値）事業者全体</t>
  </si>
  <si>
    <t>未参画予定なし</t>
    <rPh sb="0" eb="1">
      <t>ミ</t>
    </rPh>
    <rPh sb="1" eb="3">
      <t>サンカク</t>
    </rPh>
    <rPh sb="3" eb="5">
      <t>ヨテイ</t>
    </rPh>
    <phoneticPr fontId="2"/>
  </si>
  <si>
    <t>可</t>
    <rPh sb="0" eb="1">
      <t>カ</t>
    </rPh>
    <phoneticPr fontId="2"/>
  </si>
  <si>
    <t>不可</t>
    <rPh sb="0" eb="2">
      <t>フカ</t>
    </rPh>
    <phoneticPr fontId="2"/>
  </si>
  <si>
    <t>カーボンニュートラルを表明している場合、県HPでの公表の可否</t>
    <rPh sb="11" eb="13">
      <t>ヒョウメイ</t>
    </rPh>
    <rPh sb="17" eb="19">
      <t>バアイ</t>
    </rPh>
    <rPh sb="20" eb="21">
      <t>ケン</t>
    </rPh>
    <rPh sb="25" eb="27">
      <t>コウヒョウ</t>
    </rPh>
    <rPh sb="28" eb="30">
      <t>カヒ</t>
    </rPh>
    <phoneticPr fontId="2"/>
  </si>
  <si>
    <t>脱炭素経営方針（カーボンニュートラルの目標等）</t>
    <rPh sb="0" eb="1">
      <t>ダツ</t>
    </rPh>
    <rPh sb="1" eb="3">
      <t>タンソ</t>
    </rPh>
    <rPh sb="3" eb="5">
      <t>ケイエイ</t>
    </rPh>
    <rPh sb="5" eb="7">
      <t>ホウシン</t>
    </rPh>
    <rPh sb="19" eb="21">
      <t>モクヒョウ</t>
    </rPh>
    <rPh sb="21" eb="22">
      <t>トウ</t>
    </rPh>
    <phoneticPr fontId="2"/>
  </si>
  <si>
    <t>1　ホームページ</t>
    <phoneticPr fontId="2"/>
  </si>
  <si>
    <t>２　環境報告書</t>
    <rPh sb="2" eb="4">
      <t>カンキョウ</t>
    </rPh>
    <rPh sb="4" eb="7">
      <t>ホウコクショ</t>
    </rPh>
    <phoneticPr fontId="2"/>
  </si>
  <si>
    <t>４　公表無し</t>
    <rPh sb="2" eb="4">
      <t>コウヒョウ</t>
    </rPh>
    <rPh sb="4" eb="5">
      <t>ナ</t>
    </rPh>
    <phoneticPr fontId="2"/>
  </si>
  <si>
    <t>計画等の公表の方法について記載のこと（該当するところに○を記入してください。）</t>
    <rPh sb="0" eb="2">
      <t>ケイカク</t>
    </rPh>
    <rPh sb="2" eb="3">
      <t>トウ</t>
    </rPh>
    <rPh sb="4" eb="6">
      <t>コウヒョウ</t>
    </rPh>
    <rPh sb="7" eb="9">
      <t>ホウホウ</t>
    </rPh>
    <rPh sb="13" eb="15">
      <t>キサイ</t>
    </rPh>
    <rPh sb="19" eb="21">
      <t>ガイトウ</t>
    </rPh>
    <rPh sb="29" eb="31">
      <t>キニュウ</t>
    </rPh>
    <phoneticPr fontId="2"/>
  </si>
  <si>
    <t>３　求めがあれば公表</t>
    <rPh sb="2" eb="3">
      <t>モト</t>
    </rPh>
    <rPh sb="8" eb="10">
      <t>コウヒョウ</t>
    </rPh>
    <phoneticPr fontId="2"/>
  </si>
  <si>
    <t>５　その他（内容）：</t>
    <rPh sb="4" eb="5">
      <t>ホカ</t>
    </rPh>
    <rPh sb="6" eb="8">
      <t>ナイヨウ</t>
    </rPh>
    <phoneticPr fontId="2"/>
  </si>
  <si>
    <t>需要と将来動向にあった適正な受変電設備・配電設備の採用（高効率変圧器や進相コンデンサ等の採用）</t>
    <rPh sb="20" eb="22">
      <t>ハイデン</t>
    </rPh>
    <rPh sb="22" eb="24">
      <t>セツビ</t>
    </rPh>
    <phoneticPr fontId="2"/>
  </si>
  <si>
    <t>(株)おトクでんき</t>
  </si>
  <si>
    <t>(株)エネアーク関西</t>
  </si>
  <si>
    <t>エネラボ(株)</t>
  </si>
  <si>
    <t>(株)オプテージ</t>
  </si>
  <si>
    <t>おまかせ電力(株)</t>
  </si>
  <si>
    <t>エネルギーパワー(株)</t>
  </si>
  <si>
    <t>(株)Ｓｈａｒｅｄ　Ｅｎｅｒｇｙ</t>
  </si>
  <si>
    <t>(株)Ｊ－ＰＯＷＥＲサプライアンドトレーディング</t>
  </si>
  <si>
    <t>ジニーエナジー合同会社</t>
  </si>
  <si>
    <t>(株)ナカシマパワーソリューション</t>
  </si>
  <si>
    <t>日本瓦斯(株)</t>
  </si>
  <si>
    <t>(株)日本省電</t>
  </si>
  <si>
    <t>Ｎｅｘｔ　Ｐｏｗｅｒ(株)</t>
  </si>
  <si>
    <t>(株)ＰｉｎＴ</t>
  </si>
  <si>
    <t>富士山電力(株)</t>
  </si>
  <si>
    <t>フラワーペイメント(株)</t>
  </si>
  <si>
    <t>丸紅新電力(株)　メニューA</t>
  </si>
  <si>
    <t>森のエネルギー(株)</t>
  </si>
  <si>
    <t>やめエネルギー(株)</t>
  </si>
  <si>
    <t>(株)エネアーク関東</t>
  </si>
  <si>
    <t>シン・エナジー(株)</t>
  </si>
  <si>
    <t>(株)トヨタエナジーソリューションズ</t>
  </si>
  <si>
    <t>宮崎電力(株)</t>
  </si>
  <si>
    <t>自家発電量</t>
    <rPh sb="0" eb="2">
      <t>ジカ</t>
    </rPh>
    <rPh sb="2" eb="4">
      <t>ハツデン</t>
    </rPh>
    <rPh sb="4" eb="5">
      <t>リョウ</t>
    </rPh>
    <phoneticPr fontId="2"/>
  </si>
  <si>
    <t>化石燃料で発電し自家消費した量</t>
    <rPh sb="0" eb="2">
      <t>カセキ</t>
    </rPh>
    <rPh sb="2" eb="4">
      <t>ネンリョウ</t>
    </rPh>
    <rPh sb="5" eb="7">
      <t>ハツデン</t>
    </rPh>
    <rPh sb="8" eb="10">
      <t>ジカ</t>
    </rPh>
    <rPh sb="10" eb="12">
      <t>ショウヒ</t>
    </rPh>
    <rPh sb="14" eb="15">
      <t>リョウ</t>
    </rPh>
    <phoneticPr fontId="2"/>
  </si>
  <si>
    <t>他人へ供給した電気（化石燃料使用分）</t>
    <rPh sb="0" eb="2">
      <t>タニン</t>
    </rPh>
    <rPh sb="3" eb="5">
      <t>キョウキュウ</t>
    </rPh>
    <rPh sb="7" eb="9">
      <t>デンキ</t>
    </rPh>
    <rPh sb="10" eb="12">
      <t>カセキ</t>
    </rPh>
    <rPh sb="12" eb="14">
      <t>ネンリョウ</t>
    </rPh>
    <rPh sb="14" eb="16">
      <t>シヨウ</t>
    </rPh>
    <rPh sb="16" eb="17">
      <t>ブン</t>
    </rPh>
    <phoneticPr fontId="2"/>
  </si>
  <si>
    <t>自家発電にかかる電力利用量の状況</t>
    <phoneticPr fontId="2"/>
  </si>
  <si>
    <t>[別添２]　再生可能エネルギーの利用状況</t>
    <rPh sb="1" eb="3">
      <t>ベッテン</t>
    </rPh>
    <rPh sb="6" eb="8">
      <t>サイセイ</t>
    </rPh>
    <rPh sb="8" eb="10">
      <t>カノウ</t>
    </rPh>
    <rPh sb="16" eb="18">
      <t>リヨウ</t>
    </rPh>
    <rPh sb="18" eb="20">
      <t>ジョウキョウ</t>
    </rPh>
    <phoneticPr fontId="2"/>
  </si>
  <si>
    <t>〔別添３〕電力利用状況</t>
    <rPh sb="1" eb="3">
      <t>ベッテン</t>
    </rPh>
    <phoneticPr fontId="2"/>
  </si>
  <si>
    <t>〔別添４〕</t>
    <rPh sb="1" eb="3">
      <t>ベッテン</t>
    </rPh>
    <phoneticPr fontId="2"/>
  </si>
  <si>
    <t>〔別添５〕</t>
    <rPh sb="1" eb="3">
      <t>ベッテン</t>
    </rPh>
    <phoneticPr fontId="2"/>
  </si>
  <si>
    <t>車両の燃料使用量等の把握</t>
    <rPh sb="0" eb="2">
      <t>シャリョウ</t>
    </rPh>
    <rPh sb="3" eb="5">
      <t>ネンリョウ</t>
    </rPh>
    <rPh sb="5" eb="8">
      <t>シヨウリョウ</t>
    </rPh>
    <rPh sb="8" eb="9">
      <t>トウ</t>
    </rPh>
    <rPh sb="10" eb="12">
      <t>ハアク</t>
    </rPh>
    <phoneticPr fontId="2"/>
  </si>
  <si>
    <t>（目標:2030年度の見込み）</t>
    <rPh sb="1" eb="3">
      <t>モクヒョウ</t>
    </rPh>
    <rPh sb="8" eb="10">
      <t>ネンド</t>
    </rPh>
    <rPh sb="11" eb="13">
      <t>ミコ</t>
    </rPh>
    <phoneticPr fontId="2"/>
  </si>
  <si>
    <t>低炭素実行計画等に基づく全社としての目標に対する達成状況</t>
    <rPh sb="0" eb="3">
      <t>テイタンソ</t>
    </rPh>
    <rPh sb="3" eb="5">
      <t>ジッコウ</t>
    </rPh>
    <rPh sb="5" eb="7">
      <t>ケイカク</t>
    </rPh>
    <rPh sb="7" eb="8">
      <t>トウ</t>
    </rPh>
    <rPh sb="9" eb="10">
      <t>モト</t>
    </rPh>
    <rPh sb="12" eb="14">
      <t>ゼンシャ</t>
    </rPh>
    <rPh sb="18" eb="20">
      <t>モクヒョウ</t>
    </rPh>
    <rPh sb="21" eb="22">
      <t>タイ</t>
    </rPh>
    <rPh sb="24" eb="26">
      <t>タッセイ</t>
    </rPh>
    <rPh sb="26" eb="28">
      <t>ジョウキョウ</t>
    </rPh>
    <phoneticPr fontId="2"/>
  </si>
  <si>
    <t>再生可能エネルギーの利用に関するイニシアティブ等への参画</t>
    <rPh sb="23" eb="24">
      <t>トウ</t>
    </rPh>
    <phoneticPr fontId="2"/>
  </si>
  <si>
    <t>グリーンファイナンスの推進(TCFDによる情報開示の促進等)</t>
    <phoneticPr fontId="2"/>
  </si>
  <si>
    <t>燃料転換（二酸化炭素排出原単位の低いエネルギーを使用する設備の採用）</t>
    <rPh sb="10" eb="12">
      <t>ハイシュツ</t>
    </rPh>
    <phoneticPr fontId="2"/>
  </si>
  <si>
    <t>二酸化炭素排出原単位の低いエネルギーの採用（排出係数の低い電気の利用など）</t>
    <phoneticPr fontId="2"/>
  </si>
  <si>
    <t>省エネ診断の受診及び対策の検討実施（ESCO事業者（エネルギーの使用の合理化に関する包括的なサービスを提供する者をいう。）等の活用を含む。）</t>
    <rPh sb="66" eb="67">
      <t>フク</t>
    </rPh>
    <phoneticPr fontId="2"/>
  </si>
  <si>
    <t>廃棄物処理等によるメタン削減対策又は焼却施設等燃焼過程から排出される一酸化二窒素削減対策</t>
    <rPh sb="5" eb="6">
      <t>トウ</t>
    </rPh>
    <phoneticPr fontId="2"/>
  </si>
  <si>
    <t>フルオロエタン</t>
    <phoneticPr fontId="2"/>
  </si>
  <si>
    <t>脱炭素社会の実現に向けた取組</t>
    <phoneticPr fontId="2"/>
  </si>
  <si>
    <t>省エネ責任者の設置、社内研修体制の整備等</t>
    <rPh sb="14" eb="16">
      <t>タイセイ</t>
    </rPh>
    <rPh sb="17" eb="19">
      <t>セイビ</t>
    </rPh>
    <rPh sb="19" eb="20">
      <t>トウ</t>
    </rPh>
    <phoneticPr fontId="2"/>
  </si>
  <si>
    <t>気候変動対策に取り組む国際的イニシアティブ等への参画</t>
  </si>
  <si>
    <t>省エネ責任者の設置、社内研修体制の整備等の要請</t>
    <rPh sb="14" eb="16">
      <t>タイセイ</t>
    </rPh>
    <rPh sb="17" eb="19">
      <t>セイビ</t>
    </rPh>
    <rPh sb="19" eb="20">
      <t>トウ</t>
    </rPh>
    <rPh sb="21" eb="23">
      <t>ヨウセイ</t>
    </rPh>
    <phoneticPr fontId="2"/>
  </si>
  <si>
    <t>_2013北海道電力(株)</t>
  </si>
  <si>
    <t>_2013東北電力(株)</t>
  </si>
  <si>
    <t>_2013東京電力(株)</t>
  </si>
  <si>
    <t>_2013中部電力(株)</t>
  </si>
  <si>
    <t>_2013北陸電力(株)</t>
  </si>
  <si>
    <t>_2013関西電力(株)</t>
  </si>
  <si>
    <t>_2013中国電力(株)</t>
  </si>
  <si>
    <t>_2013四国電力(株)</t>
  </si>
  <si>
    <t>_2013九州電力(株)</t>
  </si>
  <si>
    <t>_2013沖縄電力(株)</t>
  </si>
  <si>
    <t>_2013（株）イーセル</t>
  </si>
  <si>
    <t>_2013イーレックス（株）</t>
  </si>
  <si>
    <t>_2013出光グリーンパワー（株）</t>
  </si>
  <si>
    <t>_2013伊藤忠エネクス（株）</t>
  </si>
  <si>
    <t>_2013エネサーブ（株）</t>
  </si>
  <si>
    <t>_2013（株）エネット</t>
  </si>
  <si>
    <t>_2013荏原環境プラント（株）</t>
  </si>
  <si>
    <t>_2013王子製紙（株）</t>
  </si>
  <si>
    <t>_2013オリックス（株）</t>
  </si>
  <si>
    <t>_2013サミットエナジー（株）</t>
  </si>
  <si>
    <t>_2013志賀高原リゾート開発（株）</t>
  </si>
  <si>
    <t>_2013昭和シェル石油（株）</t>
  </si>
  <si>
    <t>_2013新日鉄住金エンジニアリング（株）</t>
  </si>
  <si>
    <t>_2013泉北天然ガス発電（株）</t>
  </si>
  <si>
    <t>_2013ダイヤモンドパワー（株）</t>
  </si>
  <si>
    <t>_2013テス・エンジニアリング（株）</t>
  </si>
  <si>
    <t>_2013東京エコサービス（株）</t>
  </si>
  <si>
    <t>_2013（株）日本セレモニー</t>
  </si>
  <si>
    <t>_2013日本テクノ（株）</t>
  </si>
  <si>
    <t>_2013日本ロジテック協同組合</t>
  </si>
  <si>
    <t>_2013パナソニック（株）</t>
  </si>
  <si>
    <t>_2013プレミアムグリーンパワー（株）</t>
  </si>
  <si>
    <t>_2013丸紅（株）</t>
  </si>
  <si>
    <t>_2013ミツウロコグリーンエネルギー（株）</t>
  </si>
  <si>
    <t>_2013リエスパワー（株）</t>
  </si>
  <si>
    <t>_2013（株）Ｇ－Ｐｏｗｅｒ</t>
  </si>
  <si>
    <t>_2013（株）Ｆ－Ｐｏｗｅｒ</t>
  </si>
  <si>
    <t>_2013ＪＥＮホールディングス（株）</t>
  </si>
  <si>
    <t>_2013ＪＸ日鉱日石エネルギー（株）</t>
  </si>
  <si>
    <t>_2013代替値</t>
  </si>
  <si>
    <t>_2014北海道電力(株)</t>
  </si>
  <si>
    <t>_2014東北電力(株)</t>
  </si>
  <si>
    <t>_2014東京電力(株)</t>
  </si>
  <si>
    <t>_2014中部電力(株)</t>
  </si>
  <si>
    <t>_2014北陸電力(株)</t>
  </si>
  <si>
    <t>_2014関西電力(株)</t>
  </si>
  <si>
    <t>_2014中国電力(株)</t>
  </si>
  <si>
    <t>_2014四国電力(株)</t>
  </si>
  <si>
    <t>_2014九州電力(株)</t>
  </si>
  <si>
    <t>_2014沖縄電力(株)</t>
  </si>
  <si>
    <t>_2014京葉瓦斯(株)</t>
  </si>
  <si>
    <t>_2014(株)サイサン</t>
  </si>
  <si>
    <t>_2014(株)サニックス</t>
  </si>
  <si>
    <t>_2014(株)新出光</t>
  </si>
  <si>
    <t>_2014鈴与商事(株)</t>
  </si>
  <si>
    <t>_2014総合エネルギー(株)</t>
  </si>
  <si>
    <t>_2014大東エナジー(株)</t>
  </si>
  <si>
    <t>_2014大和ハウス工業(株)</t>
  </si>
  <si>
    <t>_2014中央電力エナジー(株)</t>
  </si>
  <si>
    <t>_2014テプコカスタマーサービス(株)</t>
  </si>
  <si>
    <t>_2014(株)トヨタタービンアンドシステム</t>
  </si>
  <si>
    <t>_2014(株)とんでん</t>
  </si>
  <si>
    <t>_2014(株)ナンワエナジー</t>
  </si>
  <si>
    <t>_2014にちほクラウド電力(株)</t>
  </si>
  <si>
    <t>_2014日本ロジテック協同組合</t>
  </si>
  <si>
    <t>_2014本田技研工業(株)</t>
  </si>
  <si>
    <t>_2014ミサワホーム(株)</t>
  </si>
  <si>
    <t>_2014三井物産(株)</t>
  </si>
  <si>
    <t>_2014ワタミファーム＆エナジー(株)</t>
  </si>
  <si>
    <t>_2014(株)ＳＥウイングズ</t>
  </si>
  <si>
    <t>_2014代替値</t>
  </si>
  <si>
    <t>_2015アーバンエナジー(株)</t>
  </si>
  <si>
    <t>_2015(株)アイ・グリッド・ソリューションズ</t>
  </si>
  <si>
    <t>_2015愛知電力(株)</t>
  </si>
  <si>
    <t>_2015(株)アシストワンエナジー</t>
  </si>
  <si>
    <t>_2015(株)アップルツリー</t>
  </si>
  <si>
    <t>_2015(株)アドバンテック</t>
  </si>
  <si>
    <t>_2015アストモスエネルギー(株)</t>
  </si>
  <si>
    <t>_2015アンフィニ(株)</t>
  </si>
  <si>
    <t>_2015(株)イーエムアイ</t>
  </si>
  <si>
    <t>_2015(株)イーセル</t>
  </si>
  <si>
    <t>_2015イーレックス(株)</t>
  </si>
  <si>
    <t>_2015いこま電力(株)</t>
  </si>
  <si>
    <t>_2015(株)いちたかガスワン</t>
  </si>
  <si>
    <t>_2015出光グリーンパワー(株)</t>
  </si>
  <si>
    <t>_2015伊藤忠エネクス(株)</t>
  </si>
  <si>
    <t>_2015伊藤忠商事(株)</t>
  </si>
  <si>
    <t>_2015(株)岩手ウッドパワー</t>
  </si>
  <si>
    <t>_2015(株)ウエスト電力</t>
  </si>
  <si>
    <t>_2015エコエンジニアリング(株)</t>
  </si>
  <si>
    <t>_2015(株)エナジードリーム</t>
  </si>
  <si>
    <t>_2015エネサーブ(株)</t>
  </si>
  <si>
    <t>_2015エネックス(株)</t>
  </si>
  <si>
    <t>_2015王子・伊藤忠エネクス電力販売(株)</t>
  </si>
  <si>
    <t>_2015沖縄電力(株)</t>
  </si>
  <si>
    <t>_2015オリックス(株)</t>
  </si>
  <si>
    <t>_2015川重商事(株)</t>
  </si>
  <si>
    <t>_2015関西電力(株)</t>
  </si>
  <si>
    <t>_2015(株)関電エネルギーソリューション</t>
  </si>
  <si>
    <t>_2015九州電力(株)</t>
  </si>
  <si>
    <t>_2015近畿電力(株)</t>
  </si>
  <si>
    <t>_2015(株)グローバルエンジニアリング</t>
  </si>
  <si>
    <t>_2015(株)サイサン</t>
  </si>
  <si>
    <t>_2015合同会社北上新電力</t>
  </si>
  <si>
    <t>_2015(株)洸陽電機</t>
  </si>
  <si>
    <t>_2015御所野縄文電力(株)</t>
  </si>
  <si>
    <t>_2015(株)コンシェルジュ</t>
  </si>
  <si>
    <t>_2015(株)新出光</t>
  </si>
  <si>
    <t>_2015(株)サニックス</t>
  </si>
  <si>
    <t>_2015サミットエナジー(株)</t>
  </si>
  <si>
    <t>_2015志賀高原リゾート開発(株)</t>
  </si>
  <si>
    <t>_2015滋賀電力(株)</t>
  </si>
  <si>
    <t>_2015四国電力(株)</t>
  </si>
  <si>
    <t>_2015シナネン(株)</t>
  </si>
  <si>
    <t>_2015湘南電力(株)</t>
  </si>
  <si>
    <t>_2015昭和シェル石油(株)</t>
  </si>
  <si>
    <t>_2015新電力おおいた(株)</t>
  </si>
  <si>
    <t>_2015新日鉄住金エンジニアリング(株)</t>
  </si>
  <si>
    <t>_2015須賀川瓦斯(株)</t>
  </si>
  <si>
    <t>_2015鈴与商事(株)</t>
  </si>
  <si>
    <t>_2015生活協同組合コープこうべ</t>
  </si>
  <si>
    <t>_2015(株)生活クラブエナジー</t>
  </si>
  <si>
    <t>_2015西部瓦斯(株)</t>
  </si>
  <si>
    <t>_2015総合エネルギー(株)</t>
  </si>
  <si>
    <t>_2015大一ガス(株)</t>
  </si>
  <si>
    <t>_2015京葉瓦斯(株)</t>
  </si>
  <si>
    <t>_2015ダイヤモンドパワー(株)</t>
  </si>
  <si>
    <t>_2015太陽ガス(株)</t>
  </si>
  <si>
    <t>_2015大和エネルギー(株)</t>
  </si>
  <si>
    <t>_2015大和ハウス工業(株)</t>
  </si>
  <si>
    <t>_2015(株)タクマエナジー</t>
  </si>
  <si>
    <t>_2015(株)地球クラブ</t>
  </si>
  <si>
    <t>_2015中央電力エナジー(株)</t>
  </si>
  <si>
    <t>_2015中国電力(株)</t>
  </si>
  <si>
    <t>_2015中部電力(株)</t>
  </si>
  <si>
    <t>_2015(株)津軽あっぷるパワー</t>
  </si>
  <si>
    <t>_2015テス・エンジニアリング(株)</t>
  </si>
  <si>
    <t>_2015東京エコサービス(株)</t>
  </si>
  <si>
    <t>_2015(株)東芝</t>
  </si>
  <si>
    <t>_2015東燃ゼネラル石油(株)</t>
  </si>
  <si>
    <t>_2015東北電力(株)</t>
  </si>
  <si>
    <t>_2015凸版印刷(株)</t>
  </si>
  <si>
    <t>_2015(株)トヨタタービンアンドシステム</t>
  </si>
  <si>
    <t>_2015(株)とんでん</t>
  </si>
  <si>
    <t>_2015長崎地域電力(株)</t>
  </si>
  <si>
    <t>_2015(株)ナンワエナジー</t>
  </si>
  <si>
    <t>_2015大東エナジー(株)</t>
  </si>
  <si>
    <t>_2015日立造船(株)</t>
  </si>
  <si>
    <t>_2015にちほクラウド電力(株)</t>
  </si>
  <si>
    <t>_2015(株)日本セレモニー</t>
  </si>
  <si>
    <t>_2015日本テクノ(株)</t>
  </si>
  <si>
    <t>_2015テプコカスタマーサービス(株)</t>
  </si>
  <si>
    <t>_2015(株)ネオインターナショナル</t>
  </si>
  <si>
    <t>_2015ネクストエナジー・アンド・リソース(株)</t>
  </si>
  <si>
    <t>_2015パシフィックパワー(株)</t>
  </si>
  <si>
    <t>_2015パナソニック(株)</t>
  </si>
  <si>
    <t>_2015(株)バランスハーツ</t>
  </si>
  <si>
    <t>_2015はりま電力(株)</t>
  </si>
  <si>
    <t>_2015(株)フォレストパワー</t>
  </si>
  <si>
    <t>_2015プレミアムグリーンパワー(株)</t>
  </si>
  <si>
    <t>_2015(株)ベイサイドエナジー</t>
  </si>
  <si>
    <t>_2015北陸電力(株)</t>
  </si>
  <si>
    <t>_2015北海道瓦斯(株)</t>
  </si>
  <si>
    <t>_2015北海道電力(株)</t>
  </si>
  <si>
    <t>_2015本田技研工業(株)</t>
  </si>
  <si>
    <t>_2015ミサワホーム(株)</t>
  </si>
  <si>
    <t>_2015三井物産(株)</t>
  </si>
  <si>
    <t>_2015ミツウロコグリーンエネルギー(株)</t>
  </si>
  <si>
    <t>_2015水戸電力(株)</t>
  </si>
  <si>
    <t>_2015宮崎パワーライン(株)</t>
  </si>
  <si>
    <t>_2015みやまスマートエネルギー(株)</t>
  </si>
  <si>
    <t>_2015みんな電力(株)</t>
  </si>
  <si>
    <t>_2015リエスパワー(株)</t>
  </si>
  <si>
    <t>_2015リコージャパン(株)</t>
  </si>
  <si>
    <t>_2015(株)リミックスポイント</t>
  </si>
  <si>
    <t>_2015緑新電力(株)</t>
  </si>
  <si>
    <t>_2015(株)リレボ</t>
  </si>
  <si>
    <t>_2015和歌山電力(株)</t>
  </si>
  <si>
    <t>_2015ワタミファーム＆エナジー(株)</t>
  </si>
  <si>
    <t>_2015(株)Ｆ－Ｐｏｗｅｒ</t>
  </si>
  <si>
    <t>_2015(株)Ｇ－Ｐｏｗｅｒ</t>
  </si>
  <si>
    <t>_2015ＨＴＢエナジー(株)</t>
  </si>
  <si>
    <t>_2015(株)Ｌｏｏｏｐ</t>
  </si>
  <si>
    <t>_2015ＭＢエナジー(株)</t>
  </si>
  <si>
    <t>_2015ＳＢパワー(株)</t>
  </si>
  <si>
    <t>_2015(株)Ｓ－ＣＯＲＥ</t>
  </si>
  <si>
    <t>_2015(株)ＳＥウイングズ</t>
  </si>
  <si>
    <t>_2015(株)Ｖ－Ｐｏｗｅｒ</t>
  </si>
  <si>
    <t>_2015代替値</t>
  </si>
  <si>
    <t>_2016(株)アイ・グリッド・ソリューションズ</t>
  </si>
  <si>
    <t>_2016愛知電力(株)</t>
  </si>
  <si>
    <t>_2016足利ガス(株)</t>
  </si>
  <si>
    <t>_2016(株)アシストワンエナジー</t>
  </si>
  <si>
    <t>_2016(株)アドバンテック</t>
  </si>
  <si>
    <t>_2016アストモスエネルギー(株)</t>
  </si>
  <si>
    <t>_2016(株)アメニティ電力</t>
  </si>
  <si>
    <t>_2016アンフィニ(株)</t>
  </si>
  <si>
    <t>_2016(株)イーエムアイ</t>
  </si>
  <si>
    <t>_2016(株)イーセル</t>
  </si>
  <si>
    <t>_2016(株)イーネットワークシステムズ</t>
  </si>
  <si>
    <t>_2016イーレックス(株)</t>
  </si>
  <si>
    <t>_2016イーレックス・スパーク・エリアマーケティング(株)</t>
  </si>
  <si>
    <t>_2016イーレックス・スパーク・マーケティング(株)</t>
  </si>
  <si>
    <t>_2016(株)池見石油店</t>
  </si>
  <si>
    <t>_2016いこま電力(株)</t>
  </si>
  <si>
    <t>_2016(一財)泉佐野電力</t>
  </si>
  <si>
    <t>_2016伊勢崎ガス(株)</t>
  </si>
  <si>
    <t>_2016(株)いちき串木野電力</t>
  </si>
  <si>
    <t>_2016(株)いちたかガスワン</t>
  </si>
  <si>
    <t>_2016出光グリーンパワー(株)</t>
  </si>
  <si>
    <t>_2016伊藤忠エネクスホームライフ西日本(株)</t>
  </si>
  <si>
    <t>_2016伊藤忠商事(株)</t>
  </si>
  <si>
    <t>_2016伊藤忠プランテック(株)</t>
  </si>
  <si>
    <t>_2016入間ガス(株)</t>
  </si>
  <si>
    <t>_2016イワタニ関東(株)</t>
  </si>
  <si>
    <t>_2016イワタニ首都圏(株)</t>
  </si>
  <si>
    <t>_2016(株)岩手ウッドパワー</t>
  </si>
  <si>
    <t>_2016(株)ウエスト電力</t>
  </si>
  <si>
    <t>_2016(株)エーコープサービス</t>
  </si>
  <si>
    <t>_2016(株)エージーピー</t>
  </si>
  <si>
    <t>_2016(株)エコア</t>
  </si>
  <si>
    <t>_2016エコエンジニアリング(株)</t>
  </si>
  <si>
    <t>_2016(株)エコスタイル</t>
  </si>
  <si>
    <t>_2016(株)エナジードリーム</t>
  </si>
  <si>
    <t>_2016(株)エナジー北海道</t>
  </si>
  <si>
    <t>_2016(株)エナリス・パワー・マーケティング</t>
  </si>
  <si>
    <t>_2016(株)エネクスライフサービス</t>
  </si>
  <si>
    <t>_2016(株)エネコープ</t>
  </si>
  <si>
    <t>_2016エネサーブ(株)</t>
  </si>
  <si>
    <t>_2016(株)エネサンス関東</t>
  </si>
  <si>
    <t>_2016エネックス(株)</t>
  </si>
  <si>
    <t>_2016(株)エネルギア・ソリューション・アンド・サービス</t>
  </si>
  <si>
    <t>_2016エフビットコミュニケーションズ(株)</t>
  </si>
  <si>
    <t>_2016(株)エルピオ</t>
  </si>
  <si>
    <t>_2016王子・伊藤忠エネクス電力販売(株)</t>
  </si>
  <si>
    <t>_2016大垣ガス(株)</t>
  </si>
  <si>
    <t>_2016大阪いずみ市民生活協同組合</t>
  </si>
  <si>
    <t>_2016大阪瓦斯(株)</t>
  </si>
  <si>
    <t>_2016(株)おおた電力</t>
  </si>
  <si>
    <t>_2016青梅ガス(株)</t>
  </si>
  <si>
    <t>_2016岡田建設(株)</t>
  </si>
  <si>
    <t>_2016(株)オカモト</t>
  </si>
  <si>
    <t>_2016(株)沖縄ガスニューパワー</t>
  </si>
  <si>
    <t>_2016沖縄電力(株)</t>
  </si>
  <si>
    <t>_2016奥出雲電力(株)</t>
  </si>
  <si>
    <t>オリックス(株)　メニューA</t>
  </si>
  <si>
    <t>_2016香川電力(株)</t>
  </si>
  <si>
    <t>_2016角栄ガス(株)</t>
  </si>
  <si>
    <t>_2016鹿児島電力(株)</t>
  </si>
  <si>
    <t>_2016川重商事(株)</t>
  </si>
  <si>
    <t>_2016関西エネルギーパワー(株)</t>
  </si>
  <si>
    <t>_2016(株)関西空調</t>
  </si>
  <si>
    <t>_2016関西電力(株)</t>
  </si>
  <si>
    <t>(株)関電エネルギーソリューション　メニューA</t>
  </si>
  <si>
    <t>_2016(株)北九州パワー</t>
  </si>
  <si>
    <t>_2016キタコー(株)</t>
  </si>
  <si>
    <t>_2016北日本石油(株)</t>
  </si>
  <si>
    <t>_2016キヤノンマーケティングジャパン(株)</t>
  </si>
  <si>
    <t>_2016九州エナジー(株)</t>
  </si>
  <si>
    <t>_2016九州電力(株)</t>
  </si>
  <si>
    <t>_2016九電みらいエナジー(株)</t>
  </si>
  <si>
    <t>_2016桐生瓦斯(株)</t>
  </si>
  <si>
    <t>_2016近畿電力(株)</t>
  </si>
  <si>
    <t>_2016(株)グリーンサークル</t>
  </si>
  <si>
    <t>_2016(一社)グリーン・市民電力</t>
  </si>
  <si>
    <t>_2016(株)グリーンパワー大東</t>
  </si>
  <si>
    <t>_2016(株)グリムスパワー</t>
  </si>
  <si>
    <t>_2016(株)グローバルエンジニアリング</t>
  </si>
  <si>
    <t>_2016京葉瓦斯(株)</t>
  </si>
  <si>
    <t>_2016(株)ケーブルネット下関</t>
  </si>
  <si>
    <t>_2016合同会社北上新電力</t>
  </si>
  <si>
    <t>_2016(株)洸陽電機</t>
  </si>
  <si>
    <t>_2016御所野縄文電力(株)</t>
  </si>
  <si>
    <t>_2016御所野縄文パワー(株)</t>
  </si>
  <si>
    <t>_2016こなんウルトラパワー(株)</t>
  </si>
  <si>
    <t>_2016(株)コンシェルジュ</t>
  </si>
  <si>
    <t>_2016サーラｅエナジー(株)</t>
  </si>
  <si>
    <t>_2016(株)サイサン</t>
  </si>
  <si>
    <t>_2016埼玉ガス(株)</t>
  </si>
  <si>
    <t>_2016札幌電力(株)</t>
  </si>
  <si>
    <t>_2016里山パワーワークス(株)</t>
  </si>
  <si>
    <t>_2016(株)サニックス</t>
  </si>
  <si>
    <t>_2016佐野瓦斯(株)</t>
  </si>
  <si>
    <t>_2016サミットエナジー(株)</t>
  </si>
  <si>
    <t>_2016山陰エレキ・アライアンス(株)</t>
  </si>
  <si>
    <t>_2016(株)サン・ビーム</t>
  </si>
  <si>
    <t>_2016サンリン(株)</t>
  </si>
  <si>
    <t>_2016(株)シーエナジー</t>
  </si>
  <si>
    <t>_2016(株)ジェイコム足立</t>
  </si>
  <si>
    <t>_2016(株)ジェイコムイースト</t>
  </si>
  <si>
    <t>_2016(株)ジェイコム市川</t>
  </si>
  <si>
    <t>_2016(株)ジェイコムウエスト</t>
  </si>
  <si>
    <t>_2016(株)ジェイコム川口戸田</t>
  </si>
  <si>
    <t>_2016(株)ジェイコム北関東</t>
  </si>
  <si>
    <t>_2016(株)ジェイコム九州</t>
  </si>
  <si>
    <t>_2016(株)ジェイコムさいたま</t>
  </si>
  <si>
    <t>_2016(株)ジェイコム札幌</t>
  </si>
  <si>
    <t>_2016(株)ジェイコム湘南</t>
  </si>
  <si>
    <t>_2016(株)ジェイコム多摩</t>
  </si>
  <si>
    <t>_2016(株)ジェイコム千葉</t>
  </si>
  <si>
    <t>_2016(株)ジェイコム千葉セントラル</t>
  </si>
  <si>
    <t>_2016(株)ジェイコム東葛葛飾</t>
  </si>
  <si>
    <t>_2016(株)ジェイコム東京</t>
  </si>
  <si>
    <t>_2016(株)ジェイコム東京北</t>
  </si>
  <si>
    <t>_2016(株)ジェイコム中野</t>
  </si>
  <si>
    <t>_2016(株)ジェイコム八王子</t>
  </si>
  <si>
    <t>_2016(株)ジェイコム日野</t>
  </si>
  <si>
    <t>_2016(株)ジェイコム船橋習志野</t>
  </si>
  <si>
    <t>_2016(株)ジェイコム港新宿</t>
  </si>
  <si>
    <t>_2016(株)ジェイコム南横浜</t>
  </si>
  <si>
    <t>_2016(株)ジェイコム武蔵野三鷹</t>
  </si>
  <si>
    <t>_2016志賀高原リゾート開発(株)</t>
  </si>
  <si>
    <t>_2016滋賀電力(株)</t>
  </si>
  <si>
    <t>_2016四国電力(株)</t>
  </si>
  <si>
    <t>_2016静岡ガス＆パワー(株)</t>
  </si>
  <si>
    <t>_2016(株)シナジアパワー</t>
  </si>
  <si>
    <t>_2016清水建設(株)</t>
  </si>
  <si>
    <t>_2016(株)ジェイコム大田</t>
  </si>
  <si>
    <t>_2016湘南電力(株)</t>
  </si>
  <si>
    <t>_2016昭和シェル石油(株)</t>
  </si>
  <si>
    <t>_2016(株)新出光</t>
  </si>
  <si>
    <t>_2016新電力おおいた(株)</t>
  </si>
  <si>
    <t>_2016新電力フロンティア(株)</t>
  </si>
  <si>
    <t>_2016新日鉄住金エンジニアリング(株)</t>
  </si>
  <si>
    <t>_2016須賀川瓦斯(株)</t>
  </si>
  <si>
    <t>_2016スズカ電工(株)</t>
  </si>
  <si>
    <t>鈴与商事(株)　メニューA</t>
  </si>
  <si>
    <t>_2016(株)スマートテック</t>
  </si>
  <si>
    <t>_2016生活協同組合コープこうべ</t>
  </si>
  <si>
    <t>_2016生活協同組合コープしが</t>
  </si>
  <si>
    <t>_2016(株)生活クラブエナジー</t>
  </si>
  <si>
    <t>_2016西部瓦斯(株)</t>
  </si>
  <si>
    <t>_2016積水化学工業(株)</t>
  </si>
  <si>
    <t>_2016全農エネルギー(株)</t>
  </si>
  <si>
    <t>_2016総合エネルギー(株)</t>
  </si>
  <si>
    <t>_2016大一ガス(株)</t>
  </si>
  <si>
    <t>_2016大東エナジー(株)</t>
  </si>
  <si>
    <t>_2016大東ガス(株)</t>
  </si>
  <si>
    <t>_2016ダイヤモンドパワー(株)</t>
  </si>
  <si>
    <t>_2016太陽ガス(株)</t>
  </si>
  <si>
    <t>_2016大和エネルギー(株)</t>
  </si>
  <si>
    <t>(株)タクマエナジー　メニューA</t>
  </si>
  <si>
    <t>_2016(株)地球クラブ</t>
  </si>
  <si>
    <t>_2016千葉電力(株)</t>
  </si>
  <si>
    <t>_2016中央セントラルガス(株)</t>
  </si>
  <si>
    <t>_2016中央電力(株)</t>
  </si>
  <si>
    <t>_2016中央電力エナジー(株)</t>
  </si>
  <si>
    <t>_2016(株)中海テレビ放送</t>
  </si>
  <si>
    <t>_2016中国電力(株)</t>
  </si>
  <si>
    <t>_2016中部電力(株)</t>
  </si>
  <si>
    <t>_2016(株)津軽あっぷるパワー</t>
  </si>
  <si>
    <t>_2016土浦ケーブルテレビ(株)</t>
  </si>
  <si>
    <t>_2016ツネイシＣバリューズ(株)</t>
  </si>
  <si>
    <t>_2016テス・エンジニアリング(株)</t>
  </si>
  <si>
    <t>_2016東海電力(株)</t>
  </si>
  <si>
    <t>_2016東罐商事(株)</t>
  </si>
  <si>
    <t>_2016(株)東急パワーサプライ</t>
  </si>
  <si>
    <t>_2016東京エコサービス(株)</t>
  </si>
  <si>
    <t>_2016東京ガス(株)</t>
  </si>
  <si>
    <t>東京電力エナジーパートナー(株)　メニューA</t>
  </si>
  <si>
    <t>_2016(公財)東京都環境公社</t>
  </si>
  <si>
    <t>_2016(株)東芝</t>
  </si>
  <si>
    <t>_2016東邦ガス(株)</t>
  </si>
  <si>
    <t>_2016東北電力(株)</t>
  </si>
  <si>
    <t>_2016(株)とっとり市民電力</t>
  </si>
  <si>
    <t>_2016凸版印刷(株)</t>
  </si>
  <si>
    <t>_2016(株)トドック電力</t>
  </si>
  <si>
    <t>_2016富山電力(株)</t>
  </si>
  <si>
    <t>_2016(株)トヨタタービンアンドシステム</t>
  </si>
  <si>
    <t>_2016(株)とんでん</t>
  </si>
  <si>
    <t>_2016長崎地域電力(株)</t>
  </si>
  <si>
    <t>_2016(株)ナカシマ</t>
  </si>
  <si>
    <t>_2016(株)中之条パワー</t>
  </si>
  <si>
    <t>_2016奈良電力(株)</t>
  </si>
  <si>
    <t>_2016(株)成田香取エネルギー</t>
  </si>
  <si>
    <t>_2016南部だんだんエナジー(株)</t>
  </si>
  <si>
    <t>_2016(株)ナンワエナジー</t>
  </si>
  <si>
    <t>_2016西日本電力(株)</t>
  </si>
  <si>
    <t>_2016日高都市ガス(株)</t>
  </si>
  <si>
    <t>_2016にちほクラウド電力(株)</t>
  </si>
  <si>
    <t>_2016日産トレーデイング(株)</t>
  </si>
  <si>
    <t>_2016(株)日本エコシステム</t>
  </si>
  <si>
    <t>_2016(株)日本セレモニー</t>
  </si>
  <si>
    <t>_2016日本テクノ(株)</t>
  </si>
  <si>
    <t>_2016ネイチャーエナジー小国(株)</t>
  </si>
  <si>
    <t>_2016(株)ネオインターナショナル</t>
  </si>
  <si>
    <t>_2016ネクストエナジー・アンド・リソース(株)</t>
  </si>
  <si>
    <t>_2016ネクストパワーやまと(株)</t>
  </si>
  <si>
    <t>_2016パーパススマートパワー(株)</t>
  </si>
  <si>
    <t>_2016パシフィックパワー(株)</t>
  </si>
  <si>
    <t>_2016(株)長谷工アネシス</t>
  </si>
  <si>
    <t>_2016パナソニック(株)</t>
  </si>
  <si>
    <t>_2016(株)花巻銀河パワー</t>
  </si>
  <si>
    <t>_2016(株)パネイル</t>
  </si>
  <si>
    <t>_2016(株)浜松新電力</t>
  </si>
  <si>
    <t>_2016(株)バランスハーツ</t>
  </si>
  <si>
    <t>_2016はりま電力(株)</t>
  </si>
  <si>
    <t>_2016(株)ハルエネ</t>
  </si>
  <si>
    <t>_2016(株)パルシステム電力</t>
  </si>
  <si>
    <t>_2016パワーシェアリング(株)</t>
  </si>
  <si>
    <t>_2016ひおき地域エネルギー(株)</t>
  </si>
  <si>
    <t>_2016東日本電力(株)</t>
  </si>
  <si>
    <t>_2016(一社)東松島みらいとし機構</t>
  </si>
  <si>
    <t>_2016日田グリーン電力(株)</t>
  </si>
  <si>
    <t>日立造船(株)　メニューA</t>
  </si>
  <si>
    <t>_2016広島電力(株)</t>
  </si>
  <si>
    <t>_2016(株)ファミリーネット・ジャパン</t>
  </si>
  <si>
    <t>_2016(株)フォレストパワー</t>
  </si>
  <si>
    <t>_2016福岡電力(株)</t>
  </si>
  <si>
    <t>_2016ふくしま新電力(株)</t>
  </si>
  <si>
    <t>_2016ふくのしま電力(株)</t>
  </si>
  <si>
    <t>_2016(株)藤田商店</t>
  </si>
  <si>
    <t>_2016武州瓦斯(株)</t>
  </si>
  <si>
    <t>_2016(株)フソウ・エナジー</t>
  </si>
  <si>
    <t>_2016フラワー電力(株)</t>
  </si>
  <si>
    <t>_2016プレミアムグリーンパワー(株)</t>
  </si>
  <si>
    <t>_2016(株)ベイサイドエナジー</t>
  </si>
  <si>
    <t>_2016北陸電力(株)</t>
  </si>
  <si>
    <t>_2016北海道瓦斯(株)</t>
  </si>
  <si>
    <t>_2016北海道電力(株)</t>
  </si>
  <si>
    <t>_2016(株)坊っちゃん電力</t>
  </si>
  <si>
    <t>_2016本田技研工業(株)</t>
  </si>
  <si>
    <t>_2016真庭バイオエネルギー(株)</t>
  </si>
  <si>
    <t>_2016丸紅新電力(株)</t>
  </si>
  <si>
    <t>_2016三井物産(株)</t>
  </si>
  <si>
    <t>_2016水戸電力(株)</t>
  </si>
  <si>
    <t>_2016緑新電力(株)</t>
  </si>
  <si>
    <t>_2016宮城電力(株)</t>
  </si>
  <si>
    <t>_2016宮古新電力(株)</t>
  </si>
  <si>
    <t>_2016(株)宮崎ガスリビング</t>
  </si>
  <si>
    <t>_2016宮崎パワーライン(株)</t>
  </si>
  <si>
    <t>_2016みやまスマートエネルギー(株)</t>
  </si>
  <si>
    <t>_2016(株)みらい電力</t>
  </si>
  <si>
    <t>_2016ミライフ東日本(株)</t>
  </si>
  <si>
    <t>_2016みんな電力(株)</t>
  </si>
  <si>
    <t>_2016森の電力(株)</t>
  </si>
  <si>
    <t>_2016(株)やまがた新電力</t>
  </si>
  <si>
    <t>_2016(株)ユーミーエナジー</t>
  </si>
  <si>
    <t>_2016リエスパワー(株)</t>
  </si>
  <si>
    <t>_2016リエスパワーネクスト(株)</t>
  </si>
  <si>
    <t>_2016(株)リケン工業</t>
  </si>
  <si>
    <t>リコージャパン(株)　メニューA</t>
  </si>
  <si>
    <t>リコージャパン(株)　メニューB</t>
  </si>
  <si>
    <t>_2016(株)リミックスポイント</t>
  </si>
  <si>
    <t>_2016(株)リレボ</t>
  </si>
  <si>
    <t>_2016ローカルエナジー(株)</t>
  </si>
  <si>
    <t>_2016和歌山電力(株)</t>
  </si>
  <si>
    <t>_2016(株)早稲田環境研究所</t>
  </si>
  <si>
    <t>_2016ワタミファーム＆エナジー(株)</t>
  </si>
  <si>
    <t>_2016(株)ＣＨＩＢＡむつざわエナジー</t>
  </si>
  <si>
    <t>_2016(株)ＣＷＳ</t>
  </si>
  <si>
    <t>_2016(株)Ｆ－Ｐｏｗｅｒ</t>
  </si>
  <si>
    <t>_2016ＦＴエナジー(株)</t>
  </si>
  <si>
    <t>_2016(株)Ｇ－Ｐｏｗｅｒ</t>
  </si>
  <si>
    <t>_2016ＨＴＢエナジー(株)</t>
  </si>
  <si>
    <t>_2016ＪＡＧ国際エナジー(株)</t>
  </si>
  <si>
    <t>_2016ＪＸエネルギー(株)</t>
  </si>
  <si>
    <t>_2016ＫＤＤＩ(株)</t>
  </si>
  <si>
    <t>_2016(株)Ｋｅｎｅｓエネルギーサービス</t>
  </si>
  <si>
    <t>_2016ＭＢエナジー(株)</t>
  </si>
  <si>
    <t>_2016ＭＣリテールエナジー(株)</t>
  </si>
  <si>
    <t>_2016(株)Ｍｉｓｕｍｉ</t>
  </si>
  <si>
    <t>_2016ＮＥＣファシリティーズ(株)</t>
  </si>
  <si>
    <t>_2016ＮＦパワーサービス(株)</t>
  </si>
  <si>
    <t>_2016ＳＢパワー(株)</t>
  </si>
  <si>
    <t>_2016(株)Ｓ－ＣＯＲＥ</t>
  </si>
  <si>
    <t>_2016(株)ＳＥウイングズ</t>
  </si>
  <si>
    <t>_2016(株)ＴＯＳＭＯ</t>
  </si>
  <si>
    <t>_2016代替値</t>
  </si>
  <si>
    <t>_2017(株)アイキューフォーメーション</t>
  </si>
  <si>
    <t>_2017(株)アイ・グリッド・ソリューションズ</t>
  </si>
  <si>
    <t>_2017愛知電力(株)</t>
  </si>
  <si>
    <t>_2017あくびコミュニケーションズ(株)</t>
  </si>
  <si>
    <t>_2017足利ガス(株)</t>
  </si>
  <si>
    <t>_2017(株)アシストワンエナジー</t>
  </si>
  <si>
    <t>_2017(株)アドバンテック</t>
  </si>
  <si>
    <t>_2017アストモスエネルギー(株)</t>
  </si>
  <si>
    <t>_2017(株)アメニティ電力</t>
  </si>
  <si>
    <t>_2017アンビット・エナジー・ジャパン合同会社</t>
  </si>
  <si>
    <t>_2017アンフィニ(株)</t>
  </si>
  <si>
    <t>_2017(株)イーエムアイ</t>
  </si>
  <si>
    <t>_2017(株)イーネットワークシステムズ</t>
  </si>
  <si>
    <t>_2017イーレックス・スパーク・エリアマーケティング(株)</t>
  </si>
  <si>
    <t>_2017イーレックス・スパーク・マーケティング(株)</t>
  </si>
  <si>
    <t>_2017(株)池見石油店</t>
  </si>
  <si>
    <t>_2017いこま市民パワー(株)</t>
  </si>
  <si>
    <t>_2017いこま電力(株)</t>
  </si>
  <si>
    <t>_2017石川電力(株)</t>
  </si>
  <si>
    <t>_2017出雲ガス(株)</t>
  </si>
  <si>
    <t>_2017伊勢崎ガス(株)</t>
  </si>
  <si>
    <t>_2017(株)いちき串木野電力</t>
  </si>
  <si>
    <t>_2017(株)いちたかガスワン</t>
  </si>
  <si>
    <t>_2017出光グリーンパワー(株)</t>
  </si>
  <si>
    <t>_2017伊藤忠エネクス(株)　メニューA</t>
  </si>
  <si>
    <t>_2017伊藤忠エネクスホームライフ西日本(株)</t>
  </si>
  <si>
    <t>伊藤忠商事(株)　メニューA</t>
  </si>
  <si>
    <t>_2017伊藤忠プランテック(株)</t>
  </si>
  <si>
    <t>_2017入間ガス(株)</t>
  </si>
  <si>
    <t>_2017イワタニ関東(株)</t>
  </si>
  <si>
    <t>_2017イワタニ首都圏(株)</t>
  </si>
  <si>
    <t>_2017(株)岩手ウッドパワー</t>
  </si>
  <si>
    <t>_2017(株)ウエスト電力</t>
  </si>
  <si>
    <t>_2017上田ガス(株)</t>
  </si>
  <si>
    <t>_2017うすきエネルギー(株)</t>
  </si>
  <si>
    <t>_2017(株)エーコープサービス</t>
  </si>
  <si>
    <t>_2017(株)エコア</t>
  </si>
  <si>
    <t>_2017(株)エコスタイル</t>
  </si>
  <si>
    <t>_2017(株)エスケーエナジー</t>
  </si>
  <si>
    <t>_2017(株)エナジードリーム</t>
  </si>
  <si>
    <t>_2017(株)エナジー北海道</t>
  </si>
  <si>
    <t>(株)エナリス・パワー・マーケティング　メニューA</t>
  </si>
  <si>
    <t>_2017(株)エネアーク関西(旧：伊藤忠エネクスホームライフ関西(株))</t>
  </si>
  <si>
    <t>_2017(株)エネアーク関東(旧：伊藤忠エネクスホームライフ関東(株))</t>
  </si>
  <si>
    <t>_2017(株)エネクスライフサービス</t>
  </si>
  <si>
    <t>_2017(株)エネコープ</t>
  </si>
  <si>
    <t>_2017エネサーブ(株)</t>
  </si>
  <si>
    <t>_2017(株)エネサンス関東</t>
  </si>
  <si>
    <t>_2017エネックス(株)</t>
  </si>
  <si>
    <t>_2017(株)エネット　メニューA</t>
  </si>
  <si>
    <t>_2017(株)エネット　メニューB</t>
  </si>
  <si>
    <t>_2017(株)エネルギア・ソリューション・アンド・サービス</t>
  </si>
  <si>
    <t>_2017荏原環境プラント(株)　メニューA</t>
  </si>
  <si>
    <t>_2017荏原環境プラント(株)　メニューB</t>
  </si>
  <si>
    <t>_2017荏原環境プラント(株)　メニューC</t>
  </si>
  <si>
    <t>_2017荏原環境プラント(株)　メニューD</t>
  </si>
  <si>
    <t>_2017荏原環境プラント(株)　メニューE</t>
  </si>
  <si>
    <t>_2017荏原環境プラント(株)　メニューF</t>
  </si>
  <si>
    <t>_2017荏原環境プラント(株)　メニューG</t>
  </si>
  <si>
    <t>_2017荏原環境プラント(株)　メニューH</t>
  </si>
  <si>
    <t>_2017荏原環境プラント(株)　メニューI</t>
  </si>
  <si>
    <t>_2017(株)エフエネ(旧：(株)エフティエナジー)</t>
  </si>
  <si>
    <t>_2017(株)エルピオ</t>
  </si>
  <si>
    <t>_2017王子・伊藤忠エネクス電力販売(株)</t>
  </si>
  <si>
    <t>_2017大分ケーブルテレコム(株)</t>
  </si>
  <si>
    <t>_2017大垣ガス(株)</t>
  </si>
  <si>
    <t>_2017大阪いずみ市民生活協同組合</t>
  </si>
  <si>
    <t>_2017大阪瓦斯(株)</t>
  </si>
  <si>
    <t>_2017大阪府民電力(株)</t>
  </si>
  <si>
    <t>_2017(株)おおた電力</t>
  </si>
  <si>
    <t>_2017青梅ガス(株)</t>
  </si>
  <si>
    <t>_2017岡田建設(株)</t>
  </si>
  <si>
    <t>_2017(株)オカモト</t>
  </si>
  <si>
    <t>_2017岡山電力(株)</t>
  </si>
  <si>
    <t>_2017(株)沖縄ガスニューパワー</t>
  </si>
  <si>
    <t>_2017沖縄電力(株)</t>
  </si>
  <si>
    <t>_2017奥出雲電力(株)</t>
  </si>
  <si>
    <t>_2017オリックス(株)　メニューA</t>
  </si>
  <si>
    <t>_2017角栄ガス(株)</t>
  </si>
  <si>
    <t>_2017格安電力(株)</t>
  </si>
  <si>
    <t>_2017鹿児島電力(株)</t>
  </si>
  <si>
    <t>_2017川重商事(株)</t>
  </si>
  <si>
    <t>_2017関西エネルギーパワー(株)</t>
  </si>
  <si>
    <t>関西電力(株)　メニューA</t>
  </si>
  <si>
    <t>_2017(株)関電エネルギーソリューション　メニューA</t>
  </si>
  <si>
    <t>_2017(株)関電エネルギーソリューション　(参考値)事業者全体</t>
  </si>
  <si>
    <t>_2017(株)北九州パワー</t>
  </si>
  <si>
    <t>_2017キタコー(株)</t>
  </si>
  <si>
    <t>_2017北日本石油(株)</t>
  </si>
  <si>
    <t>_2017岐阜電力(株)</t>
  </si>
  <si>
    <t>_2017キヤノンマーケティングジャパン(株)</t>
  </si>
  <si>
    <t>_2017九州エナジー(株)</t>
  </si>
  <si>
    <t>九州電力(株)　メニューA</t>
  </si>
  <si>
    <t>_2017九電みらいエナジー(株)</t>
  </si>
  <si>
    <t>_2017京都生活協同組合</t>
  </si>
  <si>
    <t>_2017桐生瓦斯(株)</t>
  </si>
  <si>
    <t>_2017近畿電力(株)</t>
  </si>
  <si>
    <t>_2017(株)グリーンサークル</t>
  </si>
  <si>
    <t>_2017(一社)グリーン・市民電力</t>
  </si>
  <si>
    <t>_2017(株)グリーンパワー大東</t>
  </si>
  <si>
    <t>_2017(株)グリムスパワー</t>
  </si>
  <si>
    <t>_2017(株)グローバルエンジニアリング</t>
  </si>
  <si>
    <t>_2017グローバルソリューションサービス(株)</t>
  </si>
  <si>
    <t>_2017(株)ケイ・オプティコム</t>
  </si>
  <si>
    <t>_2017京葉瓦斯(株)</t>
  </si>
  <si>
    <t>_2017(株)ケーブルネット下関</t>
  </si>
  <si>
    <t>_2017合同会社北上新電力</t>
  </si>
  <si>
    <t>_2017(株)コープでんき東北</t>
  </si>
  <si>
    <t>_2017国際航業(株)</t>
  </si>
  <si>
    <t>_2017御所野縄文電力(株)</t>
  </si>
  <si>
    <t>_2017御所野縄文パワー(株)</t>
  </si>
  <si>
    <t>_2017こなんウルトラパワー(株)</t>
  </si>
  <si>
    <t>_2017(株)コンシェルジュ</t>
  </si>
  <si>
    <t>_2017サーラｅエナジー(株)</t>
  </si>
  <si>
    <t>_2017(株)サイサン</t>
  </si>
  <si>
    <t>_2017埼玉ガス(株)</t>
  </si>
  <si>
    <t>_2017里山パワーワークス(株)</t>
  </si>
  <si>
    <t>_2017(株)サニックス</t>
  </si>
  <si>
    <t>_2017佐野瓦斯(株)</t>
  </si>
  <si>
    <t>サミットエナジー(株)　メニューA</t>
  </si>
  <si>
    <t>_2017三愛石油(株)</t>
  </si>
  <si>
    <t>_2017山陰エレキ・アライアンス(株)</t>
  </si>
  <si>
    <t>_2017山陰酸素工業(株)</t>
  </si>
  <si>
    <t>_2017(株)サン・ビーム</t>
  </si>
  <si>
    <t>_2017サンリン(株)</t>
  </si>
  <si>
    <t>_2017(株)シーエナジー</t>
  </si>
  <si>
    <t>_2017(株)ジェイコム足立</t>
  </si>
  <si>
    <t>_2017(株)ジェイコムイースト</t>
  </si>
  <si>
    <t>_2017(株)ジェイコム市川</t>
  </si>
  <si>
    <t>_2017(株)ジェイコムウエスト</t>
  </si>
  <si>
    <t>_2017(株)ジェイコム川口戸田</t>
  </si>
  <si>
    <t>_2017(株)ジェイコム北関東</t>
  </si>
  <si>
    <t>_2017(株)ジェイコム九州</t>
  </si>
  <si>
    <t>_2017(株)ジェイコムさいたま</t>
  </si>
  <si>
    <t>_2017(株)ジェイコム札幌</t>
  </si>
  <si>
    <t>_2017(株)ジェイコム湘南</t>
  </si>
  <si>
    <t>_2017(株)ジェイコム多摩</t>
  </si>
  <si>
    <t>_2017(株)ジェイコム千葉</t>
  </si>
  <si>
    <t>_2017(株)ジェイコム千葉セントラル</t>
  </si>
  <si>
    <t>_2017(株)ジェイコム東葛葛飾</t>
  </si>
  <si>
    <t>_2017(株)ジェイコム東京</t>
  </si>
  <si>
    <t>_2017(株)ジェイコム東京北</t>
  </si>
  <si>
    <t>_2017(株)ジェイコム中野</t>
  </si>
  <si>
    <t>_2017(株)ジェイコム八王子</t>
  </si>
  <si>
    <t>_2017(株)ジェイコム日野</t>
  </si>
  <si>
    <t>_2017(株)ジェイコム港新宿</t>
  </si>
  <si>
    <t>_2017(株)ジェイコム南横浜</t>
  </si>
  <si>
    <t>_2017(株)ジェイコム武蔵野三鷹</t>
  </si>
  <si>
    <t>_2017志賀高原リゾート開発(株)</t>
  </si>
  <si>
    <t>_2017滋賀電力(株)</t>
  </si>
  <si>
    <t>四国電力(株)　メニューA</t>
  </si>
  <si>
    <t>四国電力(株)　メニューB</t>
  </si>
  <si>
    <t>_2017静岡ガス＆パワー(株)</t>
  </si>
  <si>
    <t>_2017自然電力(株)　メニューA</t>
  </si>
  <si>
    <t>_2017(株)シナジアパワー</t>
  </si>
  <si>
    <t>東邦ガス(株)　メニューA</t>
  </si>
  <si>
    <t>_2017シナネン(株)　メニューA</t>
  </si>
  <si>
    <t>シナネン(株)　メニューB</t>
  </si>
  <si>
    <t>シナネン(株)　メニューC</t>
  </si>
  <si>
    <t>シナネン(株)　メニューD</t>
  </si>
  <si>
    <t>シナネン(株)　メニューE</t>
  </si>
  <si>
    <t>_2017シナネン(株)　(参考値)事業者全体</t>
  </si>
  <si>
    <t>_2017清水建設(株)</t>
  </si>
  <si>
    <t>_2017地元電力(株)</t>
  </si>
  <si>
    <t>_2017(株)ジェイコム大田</t>
  </si>
  <si>
    <t>_2017湘南電力(株)</t>
  </si>
  <si>
    <t>_2017(株)新出光</t>
  </si>
  <si>
    <t>_2017新電力おおいた(株)</t>
  </si>
  <si>
    <t>_2017新電力フロンティア(株)</t>
  </si>
  <si>
    <t>_2017新日鉄住金エンジニアリング(株)</t>
  </si>
  <si>
    <t>_2017(株)翠光トップライン</t>
  </si>
  <si>
    <t>_2017ズームエナジージャパン合同会社</t>
  </si>
  <si>
    <t>_2017須賀川瓦斯(株)</t>
  </si>
  <si>
    <t>_2017スズカ電工(株)</t>
  </si>
  <si>
    <t>_2017鈴与商事(株)　メニューA</t>
  </si>
  <si>
    <t>スマートエナジー磐田(株)　メニューA</t>
  </si>
  <si>
    <t>_2017(株)スマートテック</t>
  </si>
  <si>
    <t>_2017諏訪瓦斯(株)</t>
  </si>
  <si>
    <t>_2017生活協同組合コープみらい</t>
  </si>
  <si>
    <t>_2017生活協同組合コープこうべ</t>
  </si>
  <si>
    <t>_2017生活協同組合コープしが</t>
  </si>
  <si>
    <t>_2017(株)生活クラブエナジー</t>
  </si>
  <si>
    <t>_2017西部瓦斯(株)</t>
  </si>
  <si>
    <t>_2017西武ガス(株)</t>
  </si>
  <si>
    <t>_2017積水化学工業(株)</t>
  </si>
  <si>
    <t>_2017全農エネルギー(株)</t>
  </si>
  <si>
    <t>_2017総合エネルギー(株)</t>
  </si>
  <si>
    <t>_2017そうまＩグリッド合同会社</t>
  </si>
  <si>
    <t>_2017大一ガス(株)</t>
  </si>
  <si>
    <t>_2017大東エナジー(株)</t>
  </si>
  <si>
    <t>_2017大東ガス(株)</t>
  </si>
  <si>
    <t>_2017ダイヤモンドパワー(株)</t>
  </si>
  <si>
    <t>_2017太陽ガス(株)</t>
  </si>
  <si>
    <t>_2017大和エネルギー(株)</t>
  </si>
  <si>
    <t>_2017大和ハウス工業(株)　メニューA</t>
  </si>
  <si>
    <t>_2017大和ハウス工業(株)　メニューB</t>
  </si>
  <si>
    <t>_2017(株)タクマエナジー　メニューA</t>
  </si>
  <si>
    <t>_2017(株)タクマエナジー　(参考値)事業者全体</t>
  </si>
  <si>
    <t>_2017(株)地球クラブ</t>
  </si>
  <si>
    <t>_2017千葉電力(株)</t>
  </si>
  <si>
    <t>_2017中央セントラルガス(株)</t>
  </si>
  <si>
    <t>_2017中央電力(株)</t>
  </si>
  <si>
    <t>_2017中央電力エナジー(株)</t>
  </si>
  <si>
    <t>_2017(株)中海テレビ放送</t>
  </si>
  <si>
    <t>_2017(株)津軽あっぷるパワー</t>
  </si>
  <si>
    <t>_2017土浦ケーブルテレビ(株)</t>
  </si>
  <si>
    <t>_2017ツネイシＣバリューズ(株)</t>
  </si>
  <si>
    <t>_2017テクノエフアンドシー(株)</t>
  </si>
  <si>
    <t>_2017テス・エンジニアリング(株)</t>
  </si>
  <si>
    <t>_2017テプコカスタマーサービス(株)　メニューA</t>
  </si>
  <si>
    <t>_2017東海電力(株)</t>
  </si>
  <si>
    <t>_2017東罐商事(株)</t>
  </si>
  <si>
    <t>_2017(株)東急パワーサプライ</t>
  </si>
  <si>
    <t>_2017東京エコサービス(株)</t>
  </si>
  <si>
    <t>_2017東京ガス(株)</t>
  </si>
  <si>
    <t>_2017東京電力エナジーパートナー(株)　メニューA</t>
  </si>
  <si>
    <t>東京電力エナジーパートナー(株)　メニューB</t>
  </si>
  <si>
    <t>_2017(株)トーセキ</t>
  </si>
  <si>
    <t>_2017(株)とっとり市民電力</t>
  </si>
  <si>
    <t>_2017凸版印刷(株)</t>
  </si>
  <si>
    <t>_2017(株)トドック電力</t>
  </si>
  <si>
    <t>_2017(株)登米電力</t>
  </si>
  <si>
    <t>_2017富山電力(株)</t>
  </si>
  <si>
    <t>_2017長崎地域電力(株)</t>
  </si>
  <si>
    <t>_2017(株)ナカシマ</t>
  </si>
  <si>
    <t>_2017(株)中之条パワー</t>
  </si>
  <si>
    <t>_2017長野都市ガス(株)</t>
  </si>
  <si>
    <t>_2017なでしこ電力(株)(旧：佐伯森林資源(株))</t>
  </si>
  <si>
    <t>_2017奈良電力(株)</t>
  </si>
  <si>
    <t>_2017(株)成田香取エネルギー</t>
  </si>
  <si>
    <t>_2017南部だんだんエナジー(株)</t>
  </si>
  <si>
    <t>_2017(株)ナンワエナジー</t>
  </si>
  <si>
    <t>_2017新潟県民電力(株)</t>
  </si>
  <si>
    <t>_2017西日本電力(株)</t>
  </si>
  <si>
    <t>_2017日高都市ガス(株)</t>
  </si>
  <si>
    <t>_2017にちほクラウド電力(株)</t>
  </si>
  <si>
    <t>_2017日産トレーデイング(株)</t>
  </si>
  <si>
    <t>_2017(株)日本エコシステム</t>
  </si>
  <si>
    <t>_2017日本テクノ(株)</t>
  </si>
  <si>
    <t>_2017日本ファシリティ・ソリューション(株)</t>
  </si>
  <si>
    <t>_2017ネイチャーエナジー小国(株)</t>
  </si>
  <si>
    <t>_2017(株)ネクシィーズ・ゼロ</t>
  </si>
  <si>
    <t>_2017ネクストエナジー・アンド・リソース(株)</t>
  </si>
  <si>
    <t>_2017ネクストパワーやまと(株)</t>
  </si>
  <si>
    <t>_2017寝屋川電力(株)</t>
  </si>
  <si>
    <t>_2017パーパススマートパワー(株)</t>
  </si>
  <si>
    <t>_2017パシフィックパワー(株)</t>
  </si>
  <si>
    <t>パナソニック(株)　メニューA</t>
  </si>
  <si>
    <t>_2017(株)花巻銀河パワー</t>
  </si>
  <si>
    <t>_2017(株)パネイル</t>
  </si>
  <si>
    <t>_2017浜田ガス(株)</t>
  </si>
  <si>
    <t>_2017(株)浜松新電力</t>
  </si>
  <si>
    <t>_2017(株)バランスハーツ</t>
  </si>
  <si>
    <t>_2017はりま電力(株)</t>
  </si>
  <si>
    <t>_2017(株)ハルエネ</t>
  </si>
  <si>
    <t>_2017(株)パルシステム電力</t>
  </si>
  <si>
    <t>_2017パワーシェアリング(株)</t>
  </si>
  <si>
    <t>_2017東日本電力(株)</t>
  </si>
  <si>
    <t>_2017(一社)東松島みらいとし機構</t>
  </si>
  <si>
    <t>_2017日田グリーン電力(株)</t>
  </si>
  <si>
    <t>_2017日立造船(株)　メニューA</t>
  </si>
  <si>
    <t>_2017日立造船(株)　(参考値)事業者全体</t>
  </si>
  <si>
    <t>_2017(株)ビビット</t>
  </si>
  <si>
    <t>_2017(株)広島一電力</t>
  </si>
  <si>
    <t>_2017広島電力(株)</t>
  </si>
  <si>
    <t>_2017ファミリーエナジー合同会社</t>
  </si>
  <si>
    <t>_2017(株)ファミリーネット・ジャパン</t>
  </si>
  <si>
    <t>_2017(株)フィット</t>
  </si>
  <si>
    <t>_2017(株)フォレストパワー</t>
  </si>
  <si>
    <t>_2017福岡電力(株)</t>
  </si>
  <si>
    <t>_2017ふくしま新電力(株)</t>
  </si>
  <si>
    <t>_2017ふくのしま電力(株)</t>
  </si>
  <si>
    <t>_2017(株)藤田商店</t>
  </si>
  <si>
    <t>_2017武州瓦斯(株)</t>
  </si>
  <si>
    <t>_2017(株)フソウ・エナジー</t>
  </si>
  <si>
    <t>_2017武陽ガス(株)</t>
  </si>
  <si>
    <t>_2017フラワー電力(株)</t>
  </si>
  <si>
    <t>北陸電力(株)　メニューA</t>
  </si>
  <si>
    <t>_2017北海道瓦斯(株)</t>
  </si>
  <si>
    <t>_2017北海道電力(株)</t>
  </si>
  <si>
    <t>_2017(株)坊っちゃん電力</t>
  </si>
  <si>
    <t>_2017本庄ガス(株)</t>
  </si>
  <si>
    <t>_2017本田技研工業(株)</t>
  </si>
  <si>
    <t>_2017(株)まち未来製作所</t>
  </si>
  <si>
    <t>_2017松本ガス(株)</t>
  </si>
  <si>
    <t>_2017真庭バイオエネルギー(株)</t>
  </si>
  <si>
    <t>_2017丸紅新電力(株)</t>
  </si>
  <si>
    <t>_2017三井物産(株)</t>
  </si>
  <si>
    <t>_2017(株)ミツウロコヴェッセル(旧：(株)ミツウロコ)</t>
  </si>
  <si>
    <t>_2017ミツウロコグリーンエネルギー(株)　メニューA</t>
  </si>
  <si>
    <t>_2017ミツウロコグリーンエネルギー(株)　メニューB</t>
  </si>
  <si>
    <t>ミツウロコグリーンエネルギー(株)　メニューC</t>
  </si>
  <si>
    <t>ミツウロコグリーンエネルギー(株)　メニューD</t>
  </si>
  <si>
    <t>_2017水戸電力(株)</t>
  </si>
  <si>
    <t>_2017宮城電力(株)</t>
  </si>
  <si>
    <t>_2017宮古新電力(株)</t>
  </si>
  <si>
    <t>_2017(株)宮崎ガスリビング</t>
  </si>
  <si>
    <t>_2017宮崎パワーライン(株)</t>
  </si>
  <si>
    <t>_2017みやまスマートエネルギー(株)</t>
  </si>
  <si>
    <t>_2017(株)みらい電力</t>
  </si>
  <si>
    <t>_2017ミライフ(株)</t>
  </si>
  <si>
    <t>_2017ミライフ東日本(株)</t>
  </si>
  <si>
    <t>みんな電力(株)　メニューA</t>
  </si>
  <si>
    <t>みんな電力(株)　メニューB</t>
  </si>
  <si>
    <t>_2017(株)明治産業</t>
  </si>
  <si>
    <t>_2017名南共同エネルギー(株)</t>
  </si>
  <si>
    <t>_2017森の電力(株)</t>
  </si>
  <si>
    <t>_2017(株)やまがた新電力</t>
  </si>
  <si>
    <t>_2017(株)ユーミーエナジー</t>
  </si>
  <si>
    <t>_2017横浜ウォーター(株)</t>
  </si>
  <si>
    <t>_2017四つ葉電力(株)</t>
  </si>
  <si>
    <t>_2017米子瓦斯(株)</t>
  </si>
  <si>
    <t>_2017リエスパワー(株)</t>
  </si>
  <si>
    <t>_2017リエスパワーネクスト(株)</t>
  </si>
  <si>
    <t>_2017(株)リケン工業</t>
  </si>
  <si>
    <t>_2017リコージャパン(株)　メニューA</t>
  </si>
  <si>
    <t>_2017リコージャパン(株)　メニューB</t>
  </si>
  <si>
    <t>_2017(株)リミックスポイント</t>
  </si>
  <si>
    <t>_2017(株)リレボ</t>
  </si>
  <si>
    <t>_2017ローカルエナジー(株)</t>
  </si>
  <si>
    <t>_2017ローカルでんき(株)</t>
  </si>
  <si>
    <t>_2017和歌山電力(株)</t>
  </si>
  <si>
    <t>_2017(株)早稲田環境研究所</t>
  </si>
  <si>
    <t>_2017ワタミファーム＆エナジー(株)</t>
  </si>
  <si>
    <t>_2017ＡＧ　Ｅｎｅｒｇｙ(株)</t>
  </si>
  <si>
    <t>_2017(株)ＣＨＩＢＡむつざわエナジー</t>
  </si>
  <si>
    <t>_2017Ｃｏｃｏテラスたがわ(株)</t>
  </si>
  <si>
    <t>_2017(株)ＣＷＳ</t>
  </si>
  <si>
    <t>_2017ＦＴエナジー(株)</t>
  </si>
  <si>
    <t>_2017(株)Ｇ－Ｐｏｗｅｒ</t>
  </si>
  <si>
    <t>_2017ＨＴＢエナジー(株)</t>
  </si>
  <si>
    <t>_2017ＪＡＧ国際エナジー(株)</t>
  </si>
  <si>
    <t>_2017(株)ＪＴＢコミュニケーションデザイン</t>
  </si>
  <si>
    <t>_2017ＫＤＤＩ(株)</t>
  </si>
  <si>
    <t>_2017(株)Ｋｅｎｅｓエネルギーサービス</t>
  </si>
  <si>
    <t>_2017ＭＣリテールエナジー(株)</t>
  </si>
  <si>
    <t>_2017(株)Ｍｉｓｕｍｉ</t>
  </si>
  <si>
    <t>_2017Ｍｙシティ電力(株)</t>
  </si>
  <si>
    <t>_2017ＮＥＣファシリティーズ(株)</t>
  </si>
  <si>
    <t>_2017ＮＦパワーサービス(株)</t>
  </si>
  <si>
    <t>_2017(株)NTTファシリティーズ　メニューA</t>
  </si>
  <si>
    <t>_2017(株)Ｏｐｔｉｍｉｚｅｄ　Ｅｎｅｒｇｙ</t>
  </si>
  <si>
    <t>_2017ＳＢパワー(株)</t>
  </si>
  <si>
    <t>_2017(株)Ｓ－ＣＯＲＥ</t>
  </si>
  <si>
    <t>_2017(株)ＳＥウイングズ</t>
  </si>
  <si>
    <t>_2017(株)ＴＯＫＹＯ油電力</t>
  </si>
  <si>
    <t>_2017(株)ＴＯＳＭＯ</t>
  </si>
  <si>
    <t>_2017(株)ＴＴＳパワー</t>
  </si>
  <si>
    <t>_2017代替値</t>
  </si>
  <si>
    <t>_2018アーバンエナジー(株)　メニューA</t>
  </si>
  <si>
    <t>_2018アーバンエナジー(株)　メニューB</t>
  </si>
  <si>
    <t>_2018アーバンエナジー(株)　メニューC</t>
  </si>
  <si>
    <t>_2018アーバンエナジー(株)　メニューD</t>
  </si>
  <si>
    <t>_2018アーバンエナジー(株)　メニューE</t>
  </si>
  <si>
    <t>_2018アーバンエナジー(株)　メニューF（残差）</t>
  </si>
  <si>
    <t>_2018(株)アイキューフォーメーション</t>
  </si>
  <si>
    <t>_2018(株)アイ・グリッド・ソリューションズ</t>
  </si>
  <si>
    <t>_2018愛知電力(株)</t>
  </si>
  <si>
    <t>_2018青森県民エナジー(株)</t>
  </si>
  <si>
    <t>_2018あくびコミュニケーションズ(株)</t>
  </si>
  <si>
    <t>_2018朝日ガスエナジー(株)</t>
  </si>
  <si>
    <t>_2018足利ガス(株)</t>
  </si>
  <si>
    <t>_2018(株)アシストワンエナジー</t>
  </si>
  <si>
    <t>_2018厚木瓦斯(株)</t>
  </si>
  <si>
    <t>_2018(株)アドバンテック</t>
  </si>
  <si>
    <t>_2018アストモスエネルギー(株)</t>
  </si>
  <si>
    <t>_2018(株)アメニティ電力</t>
  </si>
  <si>
    <t>_2018有明エナジー(株)</t>
  </si>
  <si>
    <t>_2018(株)アルファライズ</t>
  </si>
  <si>
    <t>_2018アンビット・エナジー・ジャパン合同会社</t>
  </si>
  <si>
    <t>_2018アンフィニ(株)</t>
  </si>
  <si>
    <t>_2018(株)イーエムアイ</t>
  </si>
  <si>
    <t>_2018(株)イーネットワークシステムズ</t>
  </si>
  <si>
    <t>_2018イーレックス(株)　メニューA</t>
  </si>
  <si>
    <t>_2018イーレックス・スパーク・マーケティング(株)</t>
  </si>
  <si>
    <t>_2018(株)池見石油店</t>
  </si>
  <si>
    <t>_2018いこま市民パワー(株)</t>
  </si>
  <si>
    <t>_2018石川電力(株)</t>
  </si>
  <si>
    <t>_2018出雲ガス(株)</t>
  </si>
  <si>
    <t>_2018伊勢崎ガス(株)</t>
  </si>
  <si>
    <t>_2018伊勢志摩電力(株)</t>
  </si>
  <si>
    <t>_2018(株)いちき串木野電力</t>
  </si>
  <si>
    <t>_2018(株)いちたかガスワン</t>
  </si>
  <si>
    <t>_2018出光興産(株)（旧：昭和シェル石油(株)）　メニューA</t>
  </si>
  <si>
    <t>_2018出光興産(株)（旧：昭和シェル石油(株)）　メニューB</t>
  </si>
  <si>
    <t>_2018出光興産(株)（旧：昭和シェル石油(株)）　メニューC</t>
  </si>
  <si>
    <t>_2018出光興産(株)（旧：昭和シェル石油(株)）　（参考値）事業者全体</t>
  </si>
  <si>
    <t>_2018伊藤忠エネクス(株)　メニューA</t>
  </si>
  <si>
    <t>_2018伊藤忠エネクス(株)　メニューB</t>
  </si>
  <si>
    <t>_2018伊藤忠エネクス(株)　メニューC（残差）</t>
  </si>
  <si>
    <t>_2018伊藤忠エネクス(株)　(参考値)事業者全体</t>
  </si>
  <si>
    <t>_2018伊藤忠エネクスホームライフ西日本(株)</t>
  </si>
  <si>
    <t>_2018伊藤忠商事(株)　メニューA</t>
  </si>
  <si>
    <t>_2018伊藤忠商事(株)　(参考値)事業者全体</t>
  </si>
  <si>
    <t>_2018伊藤忠プランテック(株)</t>
  </si>
  <si>
    <t>_2018いばらきコープ生活協同組合</t>
  </si>
  <si>
    <t>_2018入間ガス(株)</t>
  </si>
  <si>
    <t>_2018イワタニ関東(株)</t>
  </si>
  <si>
    <t>_2018イワタニ首都圏(株)</t>
  </si>
  <si>
    <t>_2018イワタニ東海(株)</t>
  </si>
  <si>
    <t>_2018イワタニ長野(株)</t>
  </si>
  <si>
    <t>_2018イワタニ三重(株)</t>
  </si>
  <si>
    <t>_2018(株)岩手ウッドパワー</t>
  </si>
  <si>
    <t>_2018岩手電力(株)</t>
  </si>
  <si>
    <t>_2018ヴィジョナリーパワー(株)</t>
  </si>
  <si>
    <t>_2018(株)ウエスト電力</t>
  </si>
  <si>
    <t>_2018上田ガス(株)</t>
  </si>
  <si>
    <t>_2018うすきエネルギー(株)</t>
  </si>
  <si>
    <t>_2018(株)ウッドエナジー</t>
  </si>
  <si>
    <t>_2018(株)エーコープサービス</t>
  </si>
  <si>
    <t>_2018(株)エコア</t>
  </si>
  <si>
    <t>_2018(株)エコスタイル</t>
  </si>
  <si>
    <t>_2018(株)エスケーエナジー</t>
  </si>
  <si>
    <t>_2018(株)エナジードリーム</t>
  </si>
  <si>
    <t>_2018(株)エナリス・パワー・マーケティング　メニューA</t>
  </si>
  <si>
    <t>_2018(株)エナリス・パワー・マーケティング　メニューＢ</t>
  </si>
  <si>
    <t>(株)エナリス・パワー・マーケティング　メニューC</t>
  </si>
  <si>
    <t>(株)エナリス・パワー・マーケティング　メニューD</t>
  </si>
  <si>
    <t>_2018(株)エナリス・パワー・マーケティング　（参考値）事業者全体</t>
  </si>
  <si>
    <t>_2018(株)エネクスライフサービス</t>
  </si>
  <si>
    <t>_2018(株)エネサンス関東</t>
  </si>
  <si>
    <t>_2018エネックス(株)</t>
  </si>
  <si>
    <t>_2018(株)エネット　メニューA</t>
  </si>
  <si>
    <t>_2018(株)エネット　メニューB</t>
  </si>
  <si>
    <t>_2018エネトレード(株)</t>
  </si>
  <si>
    <t>_2018(株)エネ・ビジョン</t>
  </si>
  <si>
    <t>_2018(株)エネルギア・ソリューション・アンド・サービス</t>
  </si>
  <si>
    <t>_2018荏原環境プラント(株)　メニューA</t>
  </si>
  <si>
    <t>_2018荏原環境プラント(株)　メニューB</t>
  </si>
  <si>
    <t>_2018荏原環境プラント(株)　メニューC</t>
  </si>
  <si>
    <t>_2018荏原環境プラント(株)　メニューD</t>
  </si>
  <si>
    <t>_2018荏原環境プラント(株)　メニューE</t>
  </si>
  <si>
    <t>_2018荏原環境プラント(株)　メニューF</t>
  </si>
  <si>
    <t>_2018荏原環境プラント(株)　メニューG</t>
  </si>
  <si>
    <t>_2018荏原環境プラント(株)　メニューH</t>
  </si>
  <si>
    <t>_2018荏原環境プラント(株)　メニューI</t>
  </si>
  <si>
    <t>荏原環境プラント(株)　メニューJ</t>
  </si>
  <si>
    <t>荏原環境プラント(株)　メニューK</t>
  </si>
  <si>
    <t>荏原環境プラント(株)　メニューL</t>
  </si>
  <si>
    <t>_2018荏原環境プラント(株)　(参考値)事業者全体</t>
  </si>
  <si>
    <t>_2018(株)エルピオ</t>
  </si>
  <si>
    <t>_2018王子・伊藤忠エネクス電力販売(株)</t>
  </si>
  <si>
    <t>_2018大分ケーブルテレコム(株)</t>
  </si>
  <si>
    <t>_2018大垣ガス(株)</t>
  </si>
  <si>
    <t>_2018大多喜ガス(株)</t>
  </si>
  <si>
    <t>_2018おおすみ半島スマートエネルギー(株)</t>
  </si>
  <si>
    <t>_2018(株)おおた電力</t>
  </si>
  <si>
    <t>_2018青梅ガス(株)</t>
  </si>
  <si>
    <t>_2018岡田建設(株)</t>
  </si>
  <si>
    <t>_2018(株)オカモト</t>
  </si>
  <si>
    <t>_2018岡山電力(株)</t>
  </si>
  <si>
    <t>_2018(株)沖縄ガスニューパワー</t>
  </si>
  <si>
    <t>_2018おきなわコープエナジー(株)</t>
  </si>
  <si>
    <t>_2018沖縄電力(株)</t>
  </si>
  <si>
    <t>_2018奥出雲電力(株)</t>
  </si>
  <si>
    <t>_2018(株)オノプロックス</t>
  </si>
  <si>
    <t>_2018おもてなし山形(株)</t>
  </si>
  <si>
    <t>_2018オリックス(株)　メニューA</t>
  </si>
  <si>
    <t>オリックス(株)　メニューB</t>
  </si>
  <si>
    <t>オリックス(株)　メニューC</t>
  </si>
  <si>
    <t>オリックス(株)　メニューD</t>
  </si>
  <si>
    <t>_2018オリックス(株)　(参考値)事業者全体</t>
  </si>
  <si>
    <t>_2018(株)織戸組</t>
  </si>
  <si>
    <t>(株)オンテックス</t>
  </si>
  <si>
    <t>_2018角栄ガス(株)</t>
  </si>
  <si>
    <t>_2018格安電力(株)</t>
  </si>
  <si>
    <t>_2018鹿児島電力(株)</t>
  </si>
  <si>
    <t>_2018(株)かみでん里山公社</t>
  </si>
  <si>
    <t>_2018亀岡ふるさとエナジー(株)</t>
  </si>
  <si>
    <t>_2018関西エネルギーパワー(株)</t>
  </si>
  <si>
    <t>_2018関西電力(株)　メニューA</t>
  </si>
  <si>
    <t>関西電力(株)　メニューB</t>
  </si>
  <si>
    <t>関西電力(株)　メニューC</t>
  </si>
  <si>
    <t>_2018関西電力(株)　(参考値)事業者全体</t>
  </si>
  <si>
    <t>_2018(株)関電エネルギーソリューション　メニューA</t>
  </si>
  <si>
    <t>_2018(株)関電エネルギーソリューション　メニューB（残差）</t>
  </si>
  <si>
    <t>_2018(株)関電エネルギーソリューション　(参考値)事業者全体</t>
  </si>
  <si>
    <t>_2018(株)北九州パワー</t>
  </si>
  <si>
    <t>_2018キタコー(株)</t>
  </si>
  <si>
    <t>_2018北日本ガス(株)</t>
  </si>
  <si>
    <t>_2018北日本石油(株)</t>
  </si>
  <si>
    <t>_2018岐阜電力(株)</t>
  </si>
  <si>
    <t>_2018キヤノンマーケティングジャパン(株)</t>
  </si>
  <si>
    <t>_2018九州エナジー(株)</t>
  </si>
  <si>
    <t>_2018九州スポーツ電力(株)</t>
  </si>
  <si>
    <t>_2018九州電力(株)　メニューA</t>
  </si>
  <si>
    <t>_2018九州電力(株)　(参考値)事業者全体</t>
  </si>
  <si>
    <t>_2018九電みらいエナジー(株)</t>
  </si>
  <si>
    <t>_2018京都新電力(株)</t>
  </si>
  <si>
    <t>_2018桐生瓦斯(株)</t>
  </si>
  <si>
    <t>_2018近畿電力(株)</t>
  </si>
  <si>
    <t>_2018久慈地域エネルギー(株)</t>
  </si>
  <si>
    <t>_2018郡上エネルギー(株)</t>
  </si>
  <si>
    <t>_2018(株)クボタ</t>
  </si>
  <si>
    <t>_2018(株)グリーンサークル</t>
  </si>
  <si>
    <t>_2018(一社)グリーン・市民電力</t>
  </si>
  <si>
    <t>_2018(株)グリーンパワー大東</t>
  </si>
  <si>
    <t>_2018(株)グリムスパワー</t>
  </si>
  <si>
    <t>_2018くるめエネルギー(株)</t>
  </si>
  <si>
    <t>_2018(株)グローアップ</t>
  </si>
  <si>
    <t>_2018(株)グローバルエンジニアリング</t>
  </si>
  <si>
    <t>(株)グローバルキャスト</t>
  </si>
  <si>
    <t>_2018グローバルソリューションサービス(株)</t>
  </si>
  <si>
    <t>_2018京葉瓦斯(株)</t>
  </si>
  <si>
    <t>_2018ゲーテハウス(株)</t>
  </si>
  <si>
    <t>_2018(株)ケーブルネット下関</t>
  </si>
  <si>
    <t>_2018合同会社北上新電力</t>
  </si>
  <si>
    <t>_2018(株)コープでんき東北</t>
  </si>
  <si>
    <t>_2018コープ電力(株)</t>
  </si>
  <si>
    <t>_2018国際航業(株)</t>
  </si>
  <si>
    <t>_2018御所野縄文電力(株)</t>
  </si>
  <si>
    <t>_2018御所野縄文パワー(株)</t>
  </si>
  <si>
    <t>_2018こなんウルトラパワー(株)</t>
  </si>
  <si>
    <t>_2018(株)コンシェルジュ</t>
  </si>
  <si>
    <t>_2018(株)サイサン</t>
  </si>
  <si>
    <t>_2018埼玉ガス(株)</t>
  </si>
  <si>
    <t>_2018(株)さくら新電力</t>
  </si>
  <si>
    <t>_2018里山パワーワークス(株)</t>
  </si>
  <si>
    <t>_2018(株)サニックス</t>
  </si>
  <si>
    <t>_2018佐野瓦斯(株)</t>
  </si>
  <si>
    <t>_2018サミットエナジー(株)　メニューA</t>
  </si>
  <si>
    <t>_2018サミットエナジー(株)　(参考値)事業者全体</t>
  </si>
  <si>
    <t>_2018三愛石油(株)</t>
  </si>
  <si>
    <t>_2018山陰エレキ・アライアンス(株)</t>
  </si>
  <si>
    <t>_2018山陰酸素工業(株)</t>
  </si>
  <si>
    <t>_2018三光(株)</t>
  </si>
  <si>
    <t>_2018(株)サン・ビーム</t>
  </si>
  <si>
    <t>_2018三友エンテック(株)</t>
  </si>
  <si>
    <t>_2018サンリン(株)</t>
  </si>
  <si>
    <t>_2018(株)シーエナジー</t>
  </si>
  <si>
    <t>_2018(株)ジェイコムイースト</t>
  </si>
  <si>
    <t>_2018(株)ジェイコムウエスト</t>
  </si>
  <si>
    <t>_2018(株)ジェイコム九州</t>
  </si>
  <si>
    <t>_2018(株)ジェイコム札幌</t>
  </si>
  <si>
    <t>_2018(株)ジェイコム千葉</t>
  </si>
  <si>
    <t>_2018(株)ジェイコム東京</t>
  </si>
  <si>
    <t>_2018(一社)塩尻市森林公社</t>
  </si>
  <si>
    <t>_2018志賀高原リゾート開発(株)</t>
  </si>
  <si>
    <t>_2018(株)シグナストラスト</t>
  </si>
  <si>
    <t>_2018四国電力(株)　メニューA</t>
  </si>
  <si>
    <t>_2018四国電力(株)　メニューB</t>
  </si>
  <si>
    <t>_2018四国電力(株)　(参考値)事業者全体</t>
  </si>
  <si>
    <t>_2018静岡ガス＆パワー(株)</t>
  </si>
  <si>
    <t>_2018自然電力(株)　メニューA</t>
  </si>
  <si>
    <t>_2018自然電力(株)　メニューB</t>
  </si>
  <si>
    <t>_2018自然電力(株)　メニューC</t>
  </si>
  <si>
    <t>_2018自然電力(株)　(参考値)事業者全体</t>
  </si>
  <si>
    <t>_2018(株)シナジアパワー</t>
  </si>
  <si>
    <t>_2018シナネン(株)　メニューA</t>
  </si>
  <si>
    <t>_2018シナネン(株)　メニューB</t>
  </si>
  <si>
    <t>_2018シナネン(株)　メニューC</t>
  </si>
  <si>
    <t>_2018シナネン(株)　メニューD</t>
  </si>
  <si>
    <t>_2018シナネン(株)　メニューE</t>
  </si>
  <si>
    <t>_2018シナネン(株)　メニューF（残差）</t>
  </si>
  <si>
    <t>_2018シナネン(株)　(参考値)事業者全体</t>
  </si>
  <si>
    <t>_2018清水建設(株)</t>
  </si>
  <si>
    <t>_2018地元電力(株)</t>
  </si>
  <si>
    <t>_2018湘南電力(株)</t>
  </si>
  <si>
    <t>_2018(株)新出光</t>
  </si>
  <si>
    <t>_2018新エネルギー開発(株)</t>
  </si>
  <si>
    <t>_2018信州電力(株)</t>
  </si>
  <si>
    <t>_2018新電力おおいた(株)</t>
  </si>
  <si>
    <t>_2018新電力フロンティア(株)</t>
  </si>
  <si>
    <t>_2018(株)翠光トップライン</t>
  </si>
  <si>
    <t>_2018ズームエナジージャパン合同会社</t>
  </si>
  <si>
    <t>_2018須賀川瓦斯(株)</t>
  </si>
  <si>
    <t>_2018スズカ電工(株)</t>
  </si>
  <si>
    <t>_2018鈴与商事(株)　メニューA</t>
  </si>
  <si>
    <t>_2018鈴与商事(株)　メニューB（残差）</t>
  </si>
  <si>
    <t>_2018鈴与商事(株)　(参考値)事業者全体</t>
  </si>
  <si>
    <t>_2018鈴与電力(株)</t>
  </si>
  <si>
    <t>_2018スマートエナジー磐田(株)　メニューA</t>
  </si>
  <si>
    <t>_2018スマートエナジー磐田(株)　(参考値)事業者全体</t>
  </si>
  <si>
    <t>_2018諏訪瓦斯(株)</t>
  </si>
  <si>
    <t>_2018生活協同組合コープぐんま</t>
  </si>
  <si>
    <t>_2018生活協同組合コープこうべ</t>
  </si>
  <si>
    <t>_2018生活協同組合コープみらい</t>
  </si>
  <si>
    <t>_2018(株)生活クラブエナジー</t>
  </si>
  <si>
    <t>_2018西部瓦斯(株)</t>
  </si>
  <si>
    <t>_2018西武ガス(株)</t>
  </si>
  <si>
    <t>_2018ゼロワットパワー(株)　メニューA</t>
  </si>
  <si>
    <t>_2018ゼロワットパワー(株)　(参考値)事業者全体</t>
  </si>
  <si>
    <t>_2018全農エネルギー(株)</t>
  </si>
  <si>
    <t>_2018そうまＩグリッド合同会社</t>
  </si>
  <si>
    <t>_2018大一ガス(株)</t>
  </si>
  <si>
    <t>_2018大東エナジー(株)</t>
  </si>
  <si>
    <t>_2018大東ガス(株)</t>
  </si>
  <si>
    <t>_2018太陽ガス(株)</t>
  </si>
  <si>
    <t>_2018大和エネルギー(株)</t>
  </si>
  <si>
    <t>_2018大和ハウス工業(株)　メニューA</t>
  </si>
  <si>
    <t>_2018大和ハウス工業(株)　メニューB</t>
  </si>
  <si>
    <t>_2018大和ハウス工業(株)　（参考値）事業者全体</t>
  </si>
  <si>
    <t>_2018大和ライフエナジア(株)</t>
  </si>
  <si>
    <t>_2018(株)タクマエナジー　メニューA</t>
  </si>
  <si>
    <t>_2018(株)タクマエナジー　メニューB（残差）</t>
  </si>
  <si>
    <t>_2018(株)タクマエナジー　(参考値)事業者全体</t>
  </si>
  <si>
    <t>_2018(株)地域電力</t>
  </si>
  <si>
    <t>_2018(株)地球クラブ</t>
  </si>
  <si>
    <t>秩父新電力(株)　メニューA</t>
  </si>
  <si>
    <t>_2018千葉電力(株)</t>
  </si>
  <si>
    <t>_2018(株)地方創生テクノロジーラボ</t>
  </si>
  <si>
    <t>_2018中央セントラルガス(株)</t>
  </si>
  <si>
    <t>_2018中央電力(株)</t>
  </si>
  <si>
    <t>_2018中央電力エナジー(株)</t>
  </si>
  <si>
    <t>_2018(株)中海テレビ放送</t>
  </si>
  <si>
    <t>_2018(株)津軽あっぷるパワー</t>
  </si>
  <si>
    <t>_2018土浦ケーブルテレビ(株)</t>
  </si>
  <si>
    <t>_2018ツネイシＣバリューズ(株)</t>
  </si>
  <si>
    <t>_2018テクノエフアンドシー(株)</t>
  </si>
  <si>
    <t>デジタルグリッド(株)　メニューA</t>
  </si>
  <si>
    <t>デジタルグリッド(株)　メニューB</t>
  </si>
  <si>
    <t>_2018テス・エンジニアリング(株)</t>
  </si>
  <si>
    <t>_2018テプコカスタマーサービス(株)　メニューA</t>
  </si>
  <si>
    <t>_2018テプコカスタマーサービス(株)　メニューB（残差）</t>
  </si>
  <si>
    <t>_2018テプコカスタマーサービス(株)　(参考値)事業者全体</t>
  </si>
  <si>
    <t>_2018東海電力(株)</t>
  </si>
  <si>
    <t>_2018東罐商事(株)</t>
  </si>
  <si>
    <t>_2018(株)東急パワーサプライ</t>
  </si>
  <si>
    <t>_2018東京エコサービス(株)</t>
  </si>
  <si>
    <t>_2018東京ガス(株)</t>
  </si>
  <si>
    <t>_2018東京電力エナジーパートナー(株)　メニューA</t>
  </si>
  <si>
    <t>_2018東京電力エナジーパートナー(株)　メニューB</t>
  </si>
  <si>
    <t>東京電力エナジーパートナー(株)　メニューC</t>
  </si>
  <si>
    <t>東京電力エナジーパートナー(株)　メニューD</t>
  </si>
  <si>
    <t>_2018東京電力エナジーパートナー(株)　(参考値)事業者全体</t>
  </si>
  <si>
    <t>_2018東彩ガス(株)</t>
  </si>
  <si>
    <t>_2018東邦ガス(株)　メニューA</t>
  </si>
  <si>
    <t>_2018東邦ガス(株)　(参考値)事業者全体</t>
  </si>
  <si>
    <t>_2018東北電力(株)　メニューA</t>
  </si>
  <si>
    <t>_2018東北電力(株)　(参考値)事業者全体</t>
  </si>
  <si>
    <t>_2018東北電力エナジートレーディング(株)</t>
  </si>
  <si>
    <t>_2018(株)トーセキ</t>
  </si>
  <si>
    <t>_2018(株)どさんこパワー</t>
  </si>
  <si>
    <t>_2018とちぎコープ生活協同組合</t>
  </si>
  <si>
    <t>_2018(株)とっとり市民電力</t>
  </si>
  <si>
    <t>_2018凸版印刷(株)</t>
  </si>
  <si>
    <t>_2018(株)トドック電力</t>
  </si>
  <si>
    <t>_2018(株)登米電力</t>
  </si>
  <si>
    <t>_2018富山電力(株)</t>
  </si>
  <si>
    <t>_2018(株)内藤工業所</t>
  </si>
  <si>
    <t>_2018長崎地域電力(株)</t>
  </si>
  <si>
    <t>_2018(株)ナカシマ</t>
  </si>
  <si>
    <t>_2018(株)中之条パワー</t>
  </si>
  <si>
    <t>_2018長野都市ガス(株)</t>
  </si>
  <si>
    <t>_2018奈良電力(株)</t>
  </si>
  <si>
    <t>_2018(株)成田香取エネルギー</t>
  </si>
  <si>
    <t>_2018南部だんだんエナジー(株)</t>
  </si>
  <si>
    <t>_2018(株)ナンワエナジー</t>
  </si>
  <si>
    <t>_2018新潟県民電力(株)</t>
  </si>
  <si>
    <t>_2018西日本電力(株)</t>
  </si>
  <si>
    <t>_2018日高都市ガス(株)</t>
  </si>
  <si>
    <t>_2018にちほクラウド電力(株)</t>
  </si>
  <si>
    <t>_2018日産トレーデイング(株)</t>
  </si>
  <si>
    <t>_2018(株)日本エコシステム</t>
  </si>
  <si>
    <t>_2018(株)日本セレモニー　メニューA</t>
  </si>
  <si>
    <t>_2018(株)日本セレモニー　(参考値)事業者全体</t>
  </si>
  <si>
    <t>_2018日本テクノ(株)</t>
  </si>
  <si>
    <t>_2018日本電灯電力販売(株)</t>
  </si>
  <si>
    <t>_2018日本ファシリティ・ソリューション(株)</t>
  </si>
  <si>
    <t>_2018ネイチャーエナジー小国(株)</t>
  </si>
  <si>
    <t>_2018(株)ネクシィーズ・ゼロ</t>
  </si>
  <si>
    <t>_2018ネクストエナジー・アンド・リソース(株)</t>
  </si>
  <si>
    <t>_2018ネクストパワーやまと(株)</t>
  </si>
  <si>
    <t>_2018寝屋川電力(株)</t>
  </si>
  <si>
    <t>_2018パーパススマートパワー(株)</t>
  </si>
  <si>
    <t>_2018パシフィックパワー(株)</t>
  </si>
  <si>
    <t>_2018パナソニック(株)　メニューA</t>
  </si>
  <si>
    <t>_2018パナソニック(株)　(参考値)事業者全体</t>
  </si>
  <si>
    <t>_2018(株)花巻銀河パワー</t>
  </si>
  <si>
    <t>_2018(株)パネイル</t>
  </si>
  <si>
    <t>_2018(株)はまエネ</t>
  </si>
  <si>
    <t>_2018浜田ガス(株)</t>
  </si>
  <si>
    <t>_2018(株)浜松新電力</t>
  </si>
  <si>
    <t>_2018(株)バランスハーツ</t>
  </si>
  <si>
    <t>_2018はりま電力(株)</t>
  </si>
  <si>
    <t>_2018(株)ハルエネ</t>
  </si>
  <si>
    <t>_2018(株)パルシステム電力</t>
  </si>
  <si>
    <t>_2018パワーシェアリング(株)</t>
  </si>
  <si>
    <t>_2018ひおき地域エネルギー(株)　メニューA</t>
  </si>
  <si>
    <t>_2018ひおき地域エネルギー(株)　(参考値)事業者全体</t>
  </si>
  <si>
    <t>_2018東日本ガス(株)</t>
  </si>
  <si>
    <t>_2018東日本電力(株)</t>
  </si>
  <si>
    <t>_2018(一社)東松島みらいとし機構</t>
  </si>
  <si>
    <t>_2018日立造船(株)　メニューA</t>
  </si>
  <si>
    <t>日立造船(株)　メニューB</t>
  </si>
  <si>
    <t>_2018日立造船(株)　(参考値)事業者全体</t>
  </si>
  <si>
    <t>_2018(株)ビビット</t>
  </si>
  <si>
    <t>_2018ヒューリックプロパティソリューション(株)</t>
  </si>
  <si>
    <t>_2018兵庫電力(株)</t>
  </si>
  <si>
    <t>_2018弘前ガス(株)</t>
  </si>
  <si>
    <t>_2018(株)広島一電力</t>
  </si>
  <si>
    <t>_2018広島電力(株)</t>
  </si>
  <si>
    <t>_2018ファミリーエナジー合同会社</t>
  </si>
  <si>
    <t>_2018(株)ファミリーネット・ジャパン</t>
  </si>
  <si>
    <t>_2018(株)フィット</t>
  </si>
  <si>
    <t>_2018ふかやｅパワー(株)</t>
  </si>
  <si>
    <t>_2018福井電力(株)</t>
  </si>
  <si>
    <t>_2018福岡電力(株)</t>
  </si>
  <si>
    <t>_2018ふくしま新電力(株)</t>
  </si>
  <si>
    <t>_2018ふくのしま電力(株)</t>
  </si>
  <si>
    <t>_2018(株)藤田商店</t>
  </si>
  <si>
    <t>_2018武州瓦斯(株)</t>
  </si>
  <si>
    <t>_2018(株)フソウ・エナジー</t>
  </si>
  <si>
    <t>_2018府中・調布まちなかエナジー(株)</t>
  </si>
  <si>
    <t>_2018武陽ガス(株)</t>
  </si>
  <si>
    <t>_2018フラワー電力(株)</t>
  </si>
  <si>
    <t>_2018(株)ぶんごおおのエナジー</t>
  </si>
  <si>
    <t>_2018(株)ホープ</t>
  </si>
  <si>
    <t>_2018北陸電力(株)　メニューA</t>
  </si>
  <si>
    <t>_2018北陸電力(株)　(参考値)事業者全体</t>
  </si>
  <si>
    <t>_2018北海道瓦斯(株)</t>
  </si>
  <si>
    <t>_2018(株)坊っちゃん電力</t>
  </si>
  <si>
    <t>_2018本庄ガス(株)</t>
  </si>
  <si>
    <t>_2018(株)まち未来製作所</t>
  </si>
  <si>
    <t>_2018松阪新電力(株)</t>
  </si>
  <si>
    <t>_2018松本ガス(株)</t>
  </si>
  <si>
    <t>_2018真庭バイオエネルギー(株)</t>
  </si>
  <si>
    <t>_2018(株)マルヰ</t>
  </si>
  <si>
    <t>_2018丸紅新電力(株)</t>
  </si>
  <si>
    <t>_2018三井物産(株)</t>
  </si>
  <si>
    <t>_2018ミツウロコグリーンエネルギー(株)　メニューA</t>
  </si>
  <si>
    <t>_2018ミツウロコグリーンエネルギー(株)　メニューB</t>
  </si>
  <si>
    <t>_2018ミツウロコグリーンエネルギー(株)　メニューC</t>
  </si>
  <si>
    <t>_2018ミツウロコグリーンエネルギー(株)　メニューD</t>
  </si>
  <si>
    <t>_2018ミツウロコグリーンエネルギー(株)　(参考値)事業者全体</t>
  </si>
  <si>
    <t>_2018三菱瓦斯化学(株)</t>
  </si>
  <si>
    <t>_2018水戸電力(株)</t>
  </si>
  <si>
    <t>_2018みなとみらい電力(株)</t>
  </si>
  <si>
    <t>_2018みの市民エネルギー(株)</t>
  </si>
  <si>
    <t>_2018宮城電力(株)</t>
  </si>
  <si>
    <t>_2018(株)宮交シティ</t>
  </si>
  <si>
    <t>_2018宮古新電力(株)</t>
  </si>
  <si>
    <t>_2018(株)宮崎ガスリビング</t>
  </si>
  <si>
    <t>_2018宮崎パワーライン(株)</t>
  </si>
  <si>
    <t>_2018みやまスマートエネルギー(株)</t>
  </si>
  <si>
    <t>_2018みよしエナジー(株)</t>
  </si>
  <si>
    <t>_2018ミライフ(株)</t>
  </si>
  <si>
    <t>_2018ミライフ東日本(株)</t>
  </si>
  <si>
    <t>_2018みんな電力(株)　メニューA</t>
  </si>
  <si>
    <t>_2018みんな電力(株)　メニューB</t>
  </si>
  <si>
    <t>みんな電力(株)　メニューC(残差)</t>
  </si>
  <si>
    <t>_2018みんな電力(株)　(参考値)事業者全体</t>
  </si>
  <si>
    <t>_2018(株)明治産業</t>
  </si>
  <si>
    <t>_2018名南共同エネルギー(株)</t>
  </si>
  <si>
    <t>_2018森の電力(株)</t>
  </si>
  <si>
    <t>_2018(株)やまがた新電力</t>
  </si>
  <si>
    <t>_2018(株)ユーミーエナジー</t>
  </si>
  <si>
    <t>_2018(株)ユビニティー</t>
  </si>
  <si>
    <t>_2018横浜ウォーター(株)</t>
  </si>
  <si>
    <t>_2018(株)横浜環境デザイン</t>
  </si>
  <si>
    <t>_2018四つ葉電力(株)</t>
  </si>
  <si>
    <t>_2018米子瓦斯(株)</t>
  </si>
  <si>
    <t>_2018リエスパワー(株)</t>
  </si>
  <si>
    <t>_2018リエスパワーネクスト(株)</t>
  </si>
  <si>
    <t>_2018(株)リケン工業</t>
  </si>
  <si>
    <t>_2018リコージャパン(株)　メニューA</t>
  </si>
  <si>
    <t>_2018リコージャパン(株)　メニューB</t>
  </si>
  <si>
    <t>リコージャパン(株)　メニューC</t>
  </si>
  <si>
    <t>リコージャパン(株)　メニューD</t>
  </si>
  <si>
    <t>リコージャパン(株)　メニューE</t>
  </si>
  <si>
    <t>_2018リコージャパン(株)　(参考値)事業者全体</t>
  </si>
  <si>
    <t>_2018(株)リミックスポイント</t>
  </si>
  <si>
    <t>_2018ローカルエナジー(株)</t>
  </si>
  <si>
    <t>_2018ローカルでんき(株)</t>
  </si>
  <si>
    <t>_2018和歌山電力(株)</t>
  </si>
  <si>
    <t>_2018(株)早稲田環境研究所</t>
  </si>
  <si>
    <t>綿半パートナーズ(株)</t>
  </si>
  <si>
    <t>_2018ワタミファーム＆エナジー(株)</t>
  </si>
  <si>
    <t>_2018ＡＧ　Ｅｎｅｒｇｙ(株)</t>
  </si>
  <si>
    <t>_2018(株)ＣＤエナジーダイレクト</t>
  </si>
  <si>
    <t>_2018(株)ＣＨＩＢＡむつざわエナジー</t>
  </si>
  <si>
    <t>_2018Ｃｏｃｏテラスたがわ(株)</t>
  </si>
  <si>
    <t>_2018(株)ＣＷＳ</t>
  </si>
  <si>
    <t>_2018Ｅｔｈｏｓ合同会社</t>
  </si>
  <si>
    <t>_2018(株)Ｆ－Ｐｏｗｅｒ　メニューA</t>
  </si>
  <si>
    <t>_2018ＦＴエナジー(株)</t>
  </si>
  <si>
    <t>_2018(株)Ｇ－Ｐｏｗｅｒ</t>
  </si>
  <si>
    <t>_2018ＨＴＢエナジー(株)</t>
  </si>
  <si>
    <t>_2018ＪＡＧ国際エナジー(株)</t>
  </si>
  <si>
    <t>_2018ＪＰエネルギー(株)</t>
  </si>
  <si>
    <t>_2018(株)ＪＴＢコミュニケーションデザイン</t>
  </si>
  <si>
    <t>_2018(株)ｋａｒｃｈ</t>
  </si>
  <si>
    <t>_2018ＫＤＤＩ(株)</t>
  </si>
  <si>
    <t>_2018(株)Ｋｅｎｅｓエネルギーサービス</t>
  </si>
  <si>
    <t>_2018(株)Ｌｉｎｋ　Ｌｉｆｅ</t>
  </si>
  <si>
    <t>_2018(株)ＬＩＸＩＬ　ＴＥＰＣＯ　スマートパートナーズ</t>
  </si>
  <si>
    <t>_2018(株)Loooｐ　メニューA</t>
  </si>
  <si>
    <t>_2018(株)Loooｐ　メニューB</t>
  </si>
  <si>
    <t>_2018(株)Loooｐ　メニューC（残差）</t>
  </si>
  <si>
    <t>_2018(株)Loooｐ　(参考値)事業者全体</t>
  </si>
  <si>
    <t>_2018ＭＣリテールエナジー(株)</t>
  </si>
  <si>
    <t>_2018(株)Ｍｉｓｕｍｉ</t>
  </si>
  <si>
    <t>_2018Ｍｙシティ電力(株)</t>
  </si>
  <si>
    <t>_2018(株)NTTファシリティーズ　メニューA</t>
  </si>
  <si>
    <t>_2018(株)NTTファシリティーズ　メニューB</t>
  </si>
  <si>
    <t>_2018(株)NTTファシリティーズ　(参考値)事業者全体</t>
  </si>
  <si>
    <t>_2018(株)Ｏｐｔｉｍｉｚｅｄ　Ｅｎｅｒｇｙ</t>
  </si>
  <si>
    <t>_2018ＳＢパワー(株)</t>
  </si>
  <si>
    <t>_2018(株)ＳＥウイングズ</t>
  </si>
  <si>
    <t>_2018(株)ＴＯＫＹＯ油電力</t>
  </si>
  <si>
    <t>_2018(株)ＴＯＳＭＯ</t>
  </si>
  <si>
    <t>_2018ＴＲＥＮＤＥ(株)</t>
  </si>
  <si>
    <t>_2018(株)ＴＴＳパワー</t>
  </si>
  <si>
    <t>_2018(株)Ｖ－Ｐｏｗｅｒ</t>
  </si>
  <si>
    <t>_2018代替値</t>
  </si>
  <si>
    <t>_2019(株)アースインフィニティ</t>
  </si>
  <si>
    <t>_2019アーバンエナジー(株)　メニューA</t>
  </si>
  <si>
    <t>_2019アーバンエナジー(株)　メニューB</t>
  </si>
  <si>
    <t>_2019アーバンエナジー(株)　メニューC</t>
  </si>
  <si>
    <t>_2019アーバンエナジー(株)　メニューD</t>
  </si>
  <si>
    <t>_2019アーバンエナジー(株)　メニューE</t>
  </si>
  <si>
    <t>_2019アーバンエナジー(株)　メニューF（残差）</t>
  </si>
  <si>
    <t>_2019アーバンエナジー(株)　メニューG（残差）</t>
  </si>
  <si>
    <t>_2019アーバンエナジー(株)　(参考値)事業者全体</t>
  </si>
  <si>
    <t>_2019アイ・エス・ガステム(株)</t>
  </si>
  <si>
    <t>_2019(株)アイキューフォーメーション</t>
  </si>
  <si>
    <t>_2019(株)アイ・グリッド・ソリューションズ</t>
  </si>
  <si>
    <t>_2019愛知電力(株)</t>
  </si>
  <si>
    <t>_2019青森県民エナジー(株)</t>
  </si>
  <si>
    <t>_2019朝日ガスエナジー(株)</t>
  </si>
  <si>
    <t>_2019足利ガス(株)</t>
  </si>
  <si>
    <t>_2019(株)アシストワンエナジー</t>
  </si>
  <si>
    <t>_2019アストマックス・トレーディング(株)</t>
  </si>
  <si>
    <t>_2019厚木瓦斯(株)</t>
  </si>
  <si>
    <t>_2019(株)アドバンテック</t>
  </si>
  <si>
    <t>_2019アストモスエネルギー(株)</t>
  </si>
  <si>
    <t>_2019(株)アメニティ電力</t>
  </si>
  <si>
    <t>_2019有明エナジー(株)</t>
  </si>
  <si>
    <t>_2019(株)アルファライズ</t>
  </si>
  <si>
    <t>_2019アンビット・エナジー・ジャパン合同会社</t>
  </si>
  <si>
    <t>_2019アンフィニ(株)</t>
  </si>
  <si>
    <t>_2019(株)イーエムアイ</t>
  </si>
  <si>
    <t>_2019(株)イーセル</t>
  </si>
  <si>
    <t>_2019飯田まちづくり電力(株)</t>
  </si>
  <si>
    <t>_2019(株)イーネットワーク</t>
  </si>
  <si>
    <t>_2019(株)イーネットワークシステムズ</t>
  </si>
  <si>
    <t>_2019イーレックス(株)　メニューA</t>
  </si>
  <si>
    <t>_2019イーレックス(株)　メニューB（残差）</t>
  </si>
  <si>
    <t>_2019イーレックス(株)　(参考値)事業者全体</t>
  </si>
  <si>
    <t>_2019(株)池見石油店</t>
  </si>
  <si>
    <t>_2019いこま市民パワー(株)</t>
  </si>
  <si>
    <t>_2019(株)イシオ</t>
  </si>
  <si>
    <t>_2019石川電力(株)</t>
  </si>
  <si>
    <t>_2019(一財)泉佐野電力</t>
  </si>
  <si>
    <t>_2019出雲ガス(株)</t>
  </si>
  <si>
    <t>_2019伊勢崎ガス(株)</t>
  </si>
  <si>
    <t>_2019伊勢志摩電力(株)</t>
  </si>
  <si>
    <t>_2019(株)いちき串木野電力</t>
  </si>
  <si>
    <t>_2019(株)いちたかガスワン</t>
  </si>
  <si>
    <t>_2019出光グリーンパワー(株)メニューA</t>
  </si>
  <si>
    <t>_2019出光グリーンパワー(株)メニューB</t>
  </si>
  <si>
    <t>_2019出光グリーンパワー(株)（参考値）事業者全体</t>
  </si>
  <si>
    <t>出光興産(株)　メニューA</t>
  </si>
  <si>
    <t>出光興産(株)　メニューB</t>
  </si>
  <si>
    <t>_2019伊藤忠エネクス(株)　メニューA</t>
  </si>
  <si>
    <t>_2019伊藤忠エネクス(株)　(参考値)事業者全体</t>
  </si>
  <si>
    <t>_2019伊藤忠エネクスホームライフ西日本(株)</t>
  </si>
  <si>
    <t>_2019伊藤忠商事(株)　メニューA</t>
  </si>
  <si>
    <t>_2019伊藤忠商事(株)　メニューB（残差）</t>
  </si>
  <si>
    <t>_2019伊藤忠商事(株)　(参考値)事業者全体</t>
  </si>
  <si>
    <t>_2019伊藤忠プランテック(株)</t>
  </si>
  <si>
    <t>_2019いばらきコープ生活協同組合</t>
  </si>
  <si>
    <t>_2019入間ガス(株)</t>
  </si>
  <si>
    <t>_2019イワタニ関東(株)</t>
  </si>
  <si>
    <t>_2019イワタニ首都圏(株)</t>
  </si>
  <si>
    <t>_2019イワタニ東海(株)</t>
  </si>
  <si>
    <t>_2019イワタニ長野(株)</t>
  </si>
  <si>
    <t>_2019イワタニ三重(株)</t>
  </si>
  <si>
    <t>_2019(株)岩手ウッドパワー</t>
  </si>
  <si>
    <t>_2019岩手電力(株)</t>
  </si>
  <si>
    <t>_2019(株)インフォシステム</t>
  </si>
  <si>
    <t>_2019ヴィジョナリーパワー(株)</t>
  </si>
  <si>
    <t>_2019(株)ウエスト電力</t>
  </si>
  <si>
    <t>_2019上田ガス(株)</t>
  </si>
  <si>
    <t>_2019うすきエネルギー(株)</t>
  </si>
  <si>
    <t>_2019(株)ウッドエナジー</t>
  </si>
  <si>
    <t>_2019エア・ウォーター(株)</t>
  </si>
  <si>
    <t>_2019(株)エーコープサービス</t>
  </si>
  <si>
    <t>_2019(株)エージーピー</t>
  </si>
  <si>
    <t>_2019(株)エコア</t>
  </si>
  <si>
    <t>_2019(株)エコスタイル</t>
  </si>
  <si>
    <t>_2019(株)エスケーエナジー</t>
  </si>
  <si>
    <t>_2019越後天然ガス(株)</t>
  </si>
  <si>
    <t>_2019(株)エナジードリーム</t>
  </si>
  <si>
    <t>_2019(株)エナネス</t>
  </si>
  <si>
    <t>_2019(株)エナリス・パワー・マーケティング　メニューA</t>
  </si>
  <si>
    <t>_2019(株)エナリス・パワー・マーケティング　メニューＢ</t>
  </si>
  <si>
    <t>_2019(株)エナリス・パワー・マーケティング　メニューC</t>
  </si>
  <si>
    <t>_2019(株)エナリス・パワー・マーケティング　メニューD</t>
  </si>
  <si>
    <t>_2019(株)エナリス・パワー・マーケティング　メニューE（残差）</t>
  </si>
  <si>
    <t>_2019(株)エナリス・パワー・マーケティング　（参考値）事業者全体</t>
  </si>
  <si>
    <t>_2019(株)エネクスライフサービス</t>
  </si>
  <si>
    <t>_2019エネサーブ(株)メニューA</t>
  </si>
  <si>
    <t>_2019エネサーブ(株)（参考値）事業者全体</t>
  </si>
  <si>
    <t>_2019(株)エネサンス関東</t>
  </si>
  <si>
    <t>_2019エネックス(株)</t>
  </si>
  <si>
    <t>_2019(株)エネット　メニューA</t>
  </si>
  <si>
    <t>_2019(株)エネット　メニューB</t>
  </si>
  <si>
    <t>_2019(株)エネット　メニューC</t>
  </si>
  <si>
    <t>_2019(株)エネット　メニューD</t>
  </si>
  <si>
    <t>_2019(株)エネット　メニューE</t>
  </si>
  <si>
    <t>_2019(株)エネット　メニューF</t>
  </si>
  <si>
    <t>_2019(株)エネット　メニューG</t>
  </si>
  <si>
    <t>_2019(株)エネット　メニューH</t>
  </si>
  <si>
    <t>_2019(株)エネット　メニューI（残差）</t>
  </si>
  <si>
    <t>_2019(株)エネット　(参考値)事業者全体</t>
  </si>
  <si>
    <t>_2019エネトレード(株)</t>
  </si>
  <si>
    <t>_2019(株)エネ・ビジョン</t>
  </si>
  <si>
    <t>_2019(株)エネファント　メニューA</t>
  </si>
  <si>
    <t>_2019(株)エネファント　メニューB</t>
  </si>
  <si>
    <t>_2019(株)エネファント　（参考値）事業者全体</t>
  </si>
  <si>
    <t>_2019(株)エネルギア・ソリューション・アンド・サービス</t>
  </si>
  <si>
    <t>_2019荏原環境プラント(株)　メニューA</t>
  </si>
  <si>
    <t>_2019荏原環境プラント(株)　メニューB</t>
  </si>
  <si>
    <t>_2019荏原環境プラント(株)　メニューC</t>
  </si>
  <si>
    <t>_2019荏原環境プラント(株)　メニューD</t>
  </si>
  <si>
    <t>_2019荏原環境プラント(株)　メニューE</t>
  </si>
  <si>
    <t>_2019荏原環境プラント(株)　メニューF</t>
  </si>
  <si>
    <t>_2019荏原環境プラント(株)　メニューG</t>
  </si>
  <si>
    <t>_2019荏原環境プラント(株)　メニューH</t>
  </si>
  <si>
    <t>_2019荏原環境プラント(株)　メニューI</t>
  </si>
  <si>
    <t>_2019荏原環境プラント(株)　メニューJ</t>
  </si>
  <si>
    <t>_2019荏原環境プラント(株)　メニューK</t>
  </si>
  <si>
    <t>_2019荏原環境プラント(株)　メニューL</t>
  </si>
  <si>
    <t>_2019荏原環境プラント(株)　メニューM（残差）</t>
  </si>
  <si>
    <t>_2019荏原環境プラント(株)　(参考値)事業者全体</t>
  </si>
  <si>
    <t>_2019エフィシエント(株)</t>
  </si>
  <si>
    <t>_2019(株)エフエネ</t>
  </si>
  <si>
    <t>_2019エフビットコミュニケーションズ(株)メニューA</t>
  </si>
  <si>
    <t>_2019エフビットコミュニケーションズ(株)メニューB</t>
  </si>
  <si>
    <t>_2019エフビットコミュニケーションズ(株)（参考値）事業者全体</t>
  </si>
  <si>
    <t>_2019(株)エルピオ</t>
  </si>
  <si>
    <t>_2019おいでんエネルギー(株)</t>
  </si>
  <si>
    <t>_2019王子・伊藤忠エネクス電力販売(株)</t>
  </si>
  <si>
    <t>_2019大分ケーブルテレコム(株)</t>
  </si>
  <si>
    <t>_2019大垣ガス(株)</t>
  </si>
  <si>
    <t>_2019大多喜ガス(株)</t>
  </si>
  <si>
    <t>_2019大阪いずみ市民生活協同組合　メニューA</t>
  </si>
  <si>
    <t>_2019大阪いずみ市民生活協同組合（参考値）事業者全体</t>
  </si>
  <si>
    <t>_2019大阪瓦斯(株)　メニューＡ</t>
  </si>
  <si>
    <t>_2019大阪瓦斯(株)（参考値）事業者全体</t>
  </si>
  <si>
    <t>_2019おおすみ半島スマートエネルギー(株)</t>
  </si>
  <si>
    <t>_2019(株)おおた電力</t>
  </si>
  <si>
    <t>_2019おもてなし山形(株)</t>
  </si>
  <si>
    <t>_2019青梅ガス(株)</t>
  </si>
  <si>
    <t>_2019岡田建設(株)</t>
  </si>
  <si>
    <t>_2019(株)オカモト</t>
  </si>
  <si>
    <t>_2019岡山電力(株)</t>
  </si>
  <si>
    <t>_2019(株)沖縄ガスニューパワー</t>
  </si>
  <si>
    <t>_2019おきなわコープエナジー(株)</t>
  </si>
  <si>
    <t>_2019沖縄電力(株)</t>
  </si>
  <si>
    <t>_2019奥出雲電力(株)</t>
  </si>
  <si>
    <t>_2019(株)オノプロックス</t>
  </si>
  <si>
    <t>_2019オリックス(株)　メニューA</t>
  </si>
  <si>
    <t>_2019オリックス(株)　メニューB</t>
  </si>
  <si>
    <t>_2019オリックス(株)　メニューC</t>
  </si>
  <si>
    <t>_2019オリックス(株)　メニューD</t>
  </si>
  <si>
    <t>_2019オリックス(株)　メニューE（残差）</t>
  </si>
  <si>
    <t>_2019オリックス(株)　(参考値)事業者全体</t>
  </si>
  <si>
    <t>_2019(株)織戸組</t>
  </si>
  <si>
    <t>_2019(株)オンテックス</t>
  </si>
  <si>
    <t>_2019加賀市総合サービス(株)</t>
  </si>
  <si>
    <t>_2019香川電力(株)　メニューA</t>
  </si>
  <si>
    <t>_2019香川電力(株)　(参考値)事業者全体</t>
  </si>
  <si>
    <t>_2019角栄ガス(株)</t>
  </si>
  <si>
    <t>_2019格安電力(株)</t>
  </si>
  <si>
    <t>_2019鹿児島電力(株)</t>
  </si>
  <si>
    <t>_2019(株)かみでん里山公社</t>
  </si>
  <si>
    <t>_2019亀岡ふるさとエナジー(株)</t>
  </si>
  <si>
    <t>_2019(株)唐津パワーホールディングス</t>
  </si>
  <si>
    <t>_2019川重商事(株)　メニューA</t>
  </si>
  <si>
    <t>_2019川重商事(株)（参考値）事業者全体</t>
  </si>
  <si>
    <t>_2019(株)関西空調</t>
  </si>
  <si>
    <t>_2019関西電力(株)　メニューA</t>
  </si>
  <si>
    <t>_2019関西電力(株)　メニューB</t>
  </si>
  <si>
    <t>_2019関西電力(株)　メニューC</t>
  </si>
  <si>
    <t>_2019関西電力(株)　メニューD（残差）</t>
  </si>
  <si>
    <t>_2019関西電力(株)　(参考値)事業者全体</t>
  </si>
  <si>
    <t>_2019(株)関電エネルギーソリューション　メニューA</t>
  </si>
  <si>
    <t>_2019(株)関電エネルギーソリューション　メニューB（残差）</t>
  </si>
  <si>
    <t>_2019(株)関電エネルギーソリューション　(参考値)事業者全体</t>
  </si>
  <si>
    <t>_2019(株)北九州パワー</t>
  </si>
  <si>
    <t>_2019キタコー(株)</t>
  </si>
  <si>
    <t>_2019北日本ガス(株)</t>
  </si>
  <si>
    <t>_2019北日本石油(株)</t>
  </si>
  <si>
    <t>_2019岐阜電力(株)</t>
  </si>
  <si>
    <t>_2019キヤノンマーケティングジャパン(株)</t>
  </si>
  <si>
    <t>_2019九州エナジー(株)</t>
  </si>
  <si>
    <t>_2019九州スポーツ電力(株)</t>
  </si>
  <si>
    <t>_2019九州電力(株)　メニューA</t>
  </si>
  <si>
    <t>_2019九州電力(株)　メニューB（残差）</t>
  </si>
  <si>
    <t>_2019九州電力(株)　(参考値)事業者全体</t>
  </si>
  <si>
    <t>_2019九電みらいエナジー(株)</t>
  </si>
  <si>
    <t>_2019京セラ関電エナジー合同会社</t>
  </si>
  <si>
    <t>_2019京都新電力(株)</t>
  </si>
  <si>
    <t>_2019京都生活協同組合　メニューA</t>
  </si>
  <si>
    <t>_2019京都生活協同組合　(参考値)事業者全体</t>
  </si>
  <si>
    <t>_2019桐生瓦斯(株)</t>
  </si>
  <si>
    <t>_2019近畿電力(株)</t>
  </si>
  <si>
    <t>_2019久慈地域エネルギー(株)</t>
  </si>
  <si>
    <t>_2019郡上エネルギー(株)</t>
  </si>
  <si>
    <t>_2019(株)クボタ</t>
  </si>
  <si>
    <t>_2019(株)球磨村森電力</t>
  </si>
  <si>
    <t>_2019熊本電力(株)</t>
  </si>
  <si>
    <t>_2019(株)グリーンサークル</t>
  </si>
  <si>
    <t>_2019グリーンシティこばやし(株)</t>
  </si>
  <si>
    <t>_2019(株)グリーンパワー大東</t>
  </si>
  <si>
    <t>_2019グリーンピープルズパワー(株)</t>
  </si>
  <si>
    <t>_2019(株)グリムスパワー</t>
  </si>
  <si>
    <t>_2019くるめエネルギー(株)</t>
  </si>
  <si>
    <t>_2019(株)グローアップ</t>
  </si>
  <si>
    <t>_2019(株)グローバルエンジニアリング</t>
  </si>
  <si>
    <t>_2019(株)グローバルキャスト</t>
  </si>
  <si>
    <t>_2019グローバルソリューションサービス(株)</t>
  </si>
  <si>
    <t>_2019京葉瓦斯(株)</t>
  </si>
  <si>
    <t>_2019ゲーテハウス(株)</t>
  </si>
  <si>
    <t>_2019(株)ケーブルネット下関</t>
  </si>
  <si>
    <t>_2019気仙沼グリーンエナジー(株)</t>
  </si>
  <si>
    <t>_2019合同会社北上新電力</t>
  </si>
  <si>
    <t>_2019(株)コープでんき東北</t>
  </si>
  <si>
    <t>_2019コープ電力(株)</t>
  </si>
  <si>
    <t>_2019国際航業(株)</t>
  </si>
  <si>
    <t>_2019御所野縄文電力(株)</t>
  </si>
  <si>
    <t>_2019五島市民電力(株)</t>
  </si>
  <si>
    <t>_2019こなんウルトラパワー(株)</t>
  </si>
  <si>
    <t>_2019(株)コンシェルジュ</t>
  </si>
  <si>
    <t>_2019サーラｅエナジー(株)メニューA</t>
  </si>
  <si>
    <t>_2019サーラｅエナジー(株)（参考値）事業者全体</t>
  </si>
  <si>
    <t>_2019(株)サイサン</t>
  </si>
  <si>
    <t>_2019埼玉ガス(株)</t>
  </si>
  <si>
    <t>_2019酒田天然瓦斯(株)</t>
  </si>
  <si>
    <t>_2019坂戸ガス(株)</t>
  </si>
  <si>
    <t>_2019(株)さくら新電力</t>
  </si>
  <si>
    <t>_2019札幌電力(株)</t>
  </si>
  <si>
    <t>_2019里山パワーワークス(株)</t>
  </si>
  <si>
    <t>_2019(株)サニックス</t>
  </si>
  <si>
    <t>_2019佐野瓦斯(株)</t>
  </si>
  <si>
    <t>_2019サミットエナジー(株)　メニューA</t>
  </si>
  <si>
    <t>_2019サミットエナジー(株)　メニューB（残差）</t>
  </si>
  <si>
    <t>_2019サミットエナジー(株)　(参考値)事業者全体</t>
  </si>
  <si>
    <t>_2019三愛石油(株)</t>
  </si>
  <si>
    <t>_2019山陰エレキ・アライアンス(株)</t>
  </si>
  <si>
    <t>_2019山陰酸素工業(株)</t>
  </si>
  <si>
    <t>_2019三光(株)</t>
  </si>
  <si>
    <t>_2019(株)三郷ひまわりエナジー</t>
  </si>
  <si>
    <t>_2019(株)サン・ビーム</t>
  </si>
  <si>
    <t>_2019三友エンテック(株)</t>
  </si>
  <si>
    <t>_2019サンリン(株)</t>
  </si>
  <si>
    <t>_2019(株)シーエナジー</t>
  </si>
  <si>
    <t>_2019(株)ジェイコムウエスト</t>
  </si>
  <si>
    <t>_2019(株)ジェイコム九州</t>
  </si>
  <si>
    <t>_2019(株)ジェイコム埼玉・東日本（旧：(株)ジェイコムさいたま）</t>
  </si>
  <si>
    <t>_2019(株)ジェイコム札幌</t>
  </si>
  <si>
    <t>_2019(株)ジェイコム湘南・神奈川（旧：(株)ジェイコム湘南）</t>
  </si>
  <si>
    <t>_2019(株)ジェイコム千葉</t>
  </si>
  <si>
    <t>_2019(株)ジェイコム東京</t>
  </si>
  <si>
    <t>_2019シェルジャパン(株)</t>
  </si>
  <si>
    <t>_2019(一社)塩尻市森林公社</t>
  </si>
  <si>
    <t>_2019(株)シグナストラスト</t>
  </si>
  <si>
    <t>_2019四国電力(株)　メニューA</t>
  </si>
  <si>
    <t>_2019四国電力(株)　メニューB</t>
  </si>
  <si>
    <t>_2019四国電力(株)　メニューC（残差）</t>
  </si>
  <si>
    <t>_2019四国電力(株)　(参考値)事業者全体</t>
  </si>
  <si>
    <t>_2019静岡ガス＆パワー(株)</t>
  </si>
  <si>
    <t>_2019自然電力(株)　メニューA</t>
  </si>
  <si>
    <t>_2019自然電力(株)　メニューB</t>
  </si>
  <si>
    <t>_2019自然電力(株)　メニューC</t>
  </si>
  <si>
    <t>_2019自然電力(株)　メニューD</t>
  </si>
  <si>
    <t>_2019自然電力(株)　メニューE</t>
  </si>
  <si>
    <t>_2019自然電力(株)　メニューF（残差）</t>
  </si>
  <si>
    <t>_2019自然電力(株)　(参考値)事業者全体</t>
  </si>
  <si>
    <t>_2019(株)シナジアパワー</t>
  </si>
  <si>
    <t>_2019シナネン(株)　メニューA</t>
  </si>
  <si>
    <t>_2019シナネン(株)　メニューB</t>
  </si>
  <si>
    <t>_2019シナネン(株)　メニューC</t>
  </si>
  <si>
    <t>_2019シナネン(株)　メニューD</t>
  </si>
  <si>
    <t>_2019シナネン(株)　(参考値)事業者全体</t>
  </si>
  <si>
    <t>_2019芝浦電力(株)</t>
  </si>
  <si>
    <t>_2019清水建設(株)</t>
  </si>
  <si>
    <t>_2019地元電力(株)</t>
  </si>
  <si>
    <t>_2019ジャパンベストレスキューシステム(株)</t>
  </si>
  <si>
    <t>_2019湘南電力(株)</t>
  </si>
  <si>
    <t>_2019情報ハイウェイ協同組合</t>
  </si>
  <si>
    <t>_2019(株)新出光</t>
  </si>
  <si>
    <t>_2019新エネルギー開発(株)</t>
  </si>
  <si>
    <t>_2019信州電力(株)</t>
  </si>
  <si>
    <t>_2019新電力いばらき(株)</t>
  </si>
  <si>
    <t>_2019新電力おおいた(株)</t>
  </si>
  <si>
    <t>_2019新電力新潟(株)</t>
  </si>
  <si>
    <t>_2019新電力フロンティア(株)</t>
  </si>
  <si>
    <t>_2019新日本瓦斯(株)</t>
  </si>
  <si>
    <t>_2019(株)翠光トップライン</t>
  </si>
  <si>
    <t>_2019須賀川瓦斯(株)</t>
  </si>
  <si>
    <t>_2019スズカ電工(株)</t>
  </si>
  <si>
    <t>_2019鈴与商事(株)　メニューA</t>
  </si>
  <si>
    <t>_2019鈴与商事(株)　メニューB（残差）</t>
  </si>
  <si>
    <t>_2019鈴与商事(株)　(参考値)事業者全体</t>
  </si>
  <si>
    <t>_2019鈴与電力(株)</t>
  </si>
  <si>
    <t>_2019スマートエコエナジー(株)</t>
  </si>
  <si>
    <t>_2019スマートエナジー磐田(株)　メニューA</t>
  </si>
  <si>
    <t>_2019スマートエナジー磐田(株)　メニューB（残差）</t>
  </si>
  <si>
    <t>_2019スマートエナジー磐田(株)　(参考値)事業者全体</t>
  </si>
  <si>
    <t>_2019スマートエナジー熊本(株)</t>
  </si>
  <si>
    <t>_2019(株)スマートテック　メニューA</t>
  </si>
  <si>
    <t>_2019(株)スマートテック(参考値)事業者全体</t>
  </si>
  <si>
    <t>_2019諏訪瓦斯(株)</t>
  </si>
  <si>
    <t>_2019生活協同組合コープみらい</t>
  </si>
  <si>
    <t>_2019生活協同組合コープぐんま</t>
  </si>
  <si>
    <t>_2019生活協同組合コープこうべ</t>
  </si>
  <si>
    <t>_2019生活協同組合コープしが　メニューA</t>
  </si>
  <si>
    <t>_2019生活協同組合コープしが　(参考値)事業者全体</t>
  </si>
  <si>
    <t>_2019生活協同組合コープながの</t>
  </si>
  <si>
    <t>_2019(株)生活クラブエナジー</t>
  </si>
  <si>
    <t>_2019西部瓦斯(株)</t>
  </si>
  <si>
    <t>_2019西武ガス(株)</t>
  </si>
  <si>
    <t>_2019積水化学工業(株)　メニューA</t>
  </si>
  <si>
    <t>_2019積水化学工業(株)　(参考値)事業者全体</t>
  </si>
  <si>
    <t>_2019石油資源開発(株)</t>
  </si>
  <si>
    <t>_2019ゼロワットパワー(株)　メニューA</t>
  </si>
  <si>
    <t>_2019ゼロワットパワー(株)　メニューB</t>
  </si>
  <si>
    <t>_2019ゼロワットパワー(株)　メニューC（残差）</t>
  </si>
  <si>
    <t>_2019ゼロワットパワー(株)　(参考値)事業者全体</t>
  </si>
  <si>
    <t>_2019(株)センカク</t>
  </si>
  <si>
    <t>_2019全農エネルギー(株)</t>
  </si>
  <si>
    <t>_2019総合エネルギー(株)メニューA</t>
  </si>
  <si>
    <t>_2019総合エネルギー(株)（参考値）事業者全体</t>
  </si>
  <si>
    <t>_2019そうまＩグリッド合同会社</t>
  </si>
  <si>
    <t>_2019大一ガス(株)</t>
  </si>
  <si>
    <t>_2019(株)大仙こまちパワー</t>
  </si>
  <si>
    <t>_2019大東ガス(株)</t>
  </si>
  <si>
    <t>_2019ダイヤモンドパワー(株)メニューA</t>
  </si>
  <si>
    <t>_2019ダイヤモンドパワー(株)（参考値）事業者全体</t>
  </si>
  <si>
    <t>_2019太陽ガス(株)</t>
  </si>
  <si>
    <t>_2019(株)ダイレクトパワー</t>
  </si>
  <si>
    <t>_2019大和エネルギー(株)</t>
  </si>
  <si>
    <t>_2019大和ハウス工業(株)　メニューA</t>
  </si>
  <si>
    <t>_2019大和ハウス工業(株)　メニューB</t>
  </si>
  <si>
    <t>_2019大和ハウス工業(株)　メニューC</t>
  </si>
  <si>
    <t>_2019大和ハウス工業(株)　メニューD</t>
  </si>
  <si>
    <t>_2019大和ハウス工業(株)　メニューE（残差）</t>
  </si>
  <si>
    <t>_2019大和ハウス工業(株)　（参考値）事業者全体</t>
  </si>
  <si>
    <t>_2019大和ライフエナジア(株)</t>
  </si>
  <si>
    <t>_2019(株)タクマエナジー　メニューA</t>
  </si>
  <si>
    <t>_2019(株)タクマエナジー　メニューB（残差）</t>
  </si>
  <si>
    <t>_2019(株)タクマエナジー　(参考値)事業者全体</t>
  </si>
  <si>
    <t>_2019たんたんエナジー(株)</t>
  </si>
  <si>
    <t>_2019(株)地域電力</t>
  </si>
  <si>
    <t>_2019(株)地球クラブ</t>
  </si>
  <si>
    <t>_2019秩父新電力(株)　メニューA</t>
  </si>
  <si>
    <t>_2019秩父新電力(株)　(参考値)事業者全体</t>
  </si>
  <si>
    <t>_2019千葉電力(株)</t>
  </si>
  <si>
    <t>_2019(株)地方創生テクノロジーラボ</t>
  </si>
  <si>
    <t>_2019中央電力(株)</t>
  </si>
  <si>
    <t>_2019中央電力エナジー(株)</t>
  </si>
  <si>
    <t>_2019(株)中海テレビ放送</t>
  </si>
  <si>
    <t>_2019中国電力(株)　メニューA</t>
  </si>
  <si>
    <t>_2019中国電力(株)　(参考値)事業者全体</t>
  </si>
  <si>
    <t>_2019中部電力ミライズ(株)（旧：中部電力(株)）　メニューA</t>
  </si>
  <si>
    <t>_2019中部電力ミライズ(株)（旧：中部電力(株)）　メニューB（残渣）</t>
  </si>
  <si>
    <t>_2019中部電力ミライズ(株)（旧：中部電力(株)）　(参考値)事業者全体</t>
  </si>
  <si>
    <t>_2019(株)津軽あっぷるパワー</t>
  </si>
  <si>
    <t>_2019土浦ケーブルテレビ(株)</t>
  </si>
  <si>
    <t>_2019ツネイシＣバリューズ(株)</t>
  </si>
  <si>
    <t>_2019デジタルグリッド(株)　メニューA</t>
  </si>
  <si>
    <t>_2019デジタルグリッド(株)　メニューB</t>
  </si>
  <si>
    <t>_2019デジタルグリッド(株)（参考値)事業者全体</t>
  </si>
  <si>
    <t>_2019テス・エンジニアリング(株)</t>
  </si>
  <si>
    <t>_2019テプコカスタマーサービス(株)　メニューA</t>
  </si>
  <si>
    <t>_2019テプコカスタマーサービス(株)　メニューB（残差）</t>
  </si>
  <si>
    <t>_2019テプコカスタマーサービス(株)　(参考値)事業者全体</t>
  </si>
  <si>
    <t>_2019(株)テレ・マーカー</t>
  </si>
  <si>
    <t>_2019(株)デンケン</t>
  </si>
  <si>
    <t>_2019電力保全サービス(株)</t>
  </si>
  <si>
    <t>_2019東海電力(株)</t>
  </si>
  <si>
    <t>_2019東罐商事(株)</t>
  </si>
  <si>
    <t>_2019(株)東急パワーサプライ</t>
  </si>
  <si>
    <t>_2019東京エコサービス(株)</t>
  </si>
  <si>
    <t>_2019東京ガス(株)</t>
  </si>
  <si>
    <t>_2019東京電力エナジーパートナー(株)　メニューA</t>
  </si>
  <si>
    <t>_2019東京電力エナジーパートナー(株)　メニューB</t>
  </si>
  <si>
    <t>_2019東京電力エナジーパートナー(株)　メニューC</t>
  </si>
  <si>
    <t>_2019東京電力エナジーパートナー(株)　メニューD</t>
  </si>
  <si>
    <t>_2019東京電力エナジーパートナー(株)　メニューE（残差）</t>
  </si>
  <si>
    <t>_2019東京電力エナジーパートナー(株)　(参考値)事業者全体</t>
  </si>
  <si>
    <t>_2019(公財)東京都環境公社</t>
  </si>
  <si>
    <t>_2019東彩ガス(株)</t>
  </si>
  <si>
    <t>_2019東芝エネルギーシステムズ(株)</t>
  </si>
  <si>
    <t>_2019東邦ガス(株)　メニューA</t>
  </si>
  <si>
    <t>_2019東邦ガス(株)　メニューB(残差)</t>
  </si>
  <si>
    <t>_2019東邦ガス(株)　(参考値)事業者全体</t>
  </si>
  <si>
    <t>_2019東北電力(株)　メニューA</t>
  </si>
  <si>
    <t>_2019東北電力(株)　メニューB</t>
  </si>
  <si>
    <t>_2019東北電力(株)　メニューC（残差）</t>
  </si>
  <si>
    <t>_2019東北電力(株)　(参考値)事業者全体</t>
  </si>
  <si>
    <t>_2019東北電力エナジートレーディング(株)</t>
  </si>
  <si>
    <t>_2019(株)東名</t>
  </si>
  <si>
    <t>_2019Ａｐａｍａｎ　Ｅｎｅｒｇｙ(株)</t>
  </si>
  <si>
    <t>_2019(株)ＣＤエナジーダイレクト</t>
  </si>
  <si>
    <t>_2019(株)ＣＨＩＢＡむつざわエナジー</t>
  </si>
  <si>
    <t>_2019Ｃｏｃｏテラスたがわ(株)</t>
  </si>
  <si>
    <t>_2019(株)ＣＷＳ</t>
  </si>
  <si>
    <t>_2019ENEOS（株）メニューA（旧：ＪＸＴＧエネルギー(株)）</t>
  </si>
  <si>
    <t>_2019ENEOS（株）メニューB（旧：ＪＸＴＧエネルギー(株)）</t>
  </si>
  <si>
    <t>_2019ENEOS（株）（参考値）事業者全体（旧：ＪＸＴＧエネルギー(株)）</t>
  </si>
  <si>
    <t>_2019Ｅｔｈｏｓ合同会社</t>
  </si>
  <si>
    <t>_2019(株)Ｆ－Ｐｏｗｅｒ　メニューA</t>
  </si>
  <si>
    <t>_2019(株)Ｆ－Ｐｏｗｅｒ　メニューB（残差）</t>
  </si>
  <si>
    <t>_2019(株)Ｆ－Ｐｏｗｅｒ　(参考値)事業者全体</t>
  </si>
  <si>
    <t>_2019ＦＴエナジー(株)</t>
  </si>
  <si>
    <t>_2019(株)Ｇ－Ｐｏｗｅｒ</t>
  </si>
  <si>
    <t>_2019ＨＴＢエナジー(株)</t>
  </si>
  <si>
    <t>_2019ISエナジー(株)</t>
  </si>
  <si>
    <t>_2019ＪＡＧ国際エナジー(株)</t>
  </si>
  <si>
    <t>_2019ＪＰエネルギー(株)</t>
  </si>
  <si>
    <t>_2019(株)ＪＴＢコミュニケーションデザイン</t>
  </si>
  <si>
    <t>_2019(株)ｋａｒｃｈ</t>
  </si>
  <si>
    <t>_2019ＫＤＤＩ(株)</t>
  </si>
  <si>
    <t>_2019(株)Ｋｅｎｅｓエネルギーサービス</t>
  </si>
  <si>
    <t>_2019RE100電力(株)(旧：RE電力(株))</t>
  </si>
  <si>
    <t>_2019ＳＢパワー(株)</t>
  </si>
  <si>
    <t>_2019(株)ＳＥウイングズ</t>
  </si>
  <si>
    <t>_2019ＭＣリテールエナジー(株)</t>
  </si>
  <si>
    <t>_2019MCPD合同会社</t>
  </si>
  <si>
    <t>_2019ＭＧＣエネルギー(株)</t>
  </si>
  <si>
    <t>_2019(株)MKエネルギー</t>
  </si>
  <si>
    <t>_2019ＭＫステーションズ(株)</t>
  </si>
  <si>
    <t>(株)Mpower</t>
  </si>
  <si>
    <t>_2019(株)NEXT ONE</t>
  </si>
  <si>
    <t>_2019ＮＦパワーサービス(株)　メニューA</t>
  </si>
  <si>
    <t>_2019ＮＦパワーサービス(株)　(参考値)事業者全体</t>
  </si>
  <si>
    <t>_2019(株)NTTファシリティーズ　メニューA</t>
  </si>
  <si>
    <t>_2019(株)NTTファシリティーズ　(参考値)事業者全体</t>
  </si>
  <si>
    <t>_2019(株)OKUTA</t>
  </si>
  <si>
    <t>_2019(株)Ｏｐｔｉｍｉｚｅｄ　Ｅｎｅｒｇｙ</t>
  </si>
  <si>
    <t>_2019TEPCOライフサービス(株)</t>
  </si>
  <si>
    <t>_2019TERA Energy(株)</t>
  </si>
  <si>
    <t>_2019(株)ＴＯＫＹＯ油電力</t>
  </si>
  <si>
    <t>_2019ＴＲＥＮＤＥ(株)</t>
  </si>
  <si>
    <t>_2019(株)ＴＴＳパワー</t>
  </si>
  <si>
    <t>_2019WSエナジー(株)</t>
  </si>
  <si>
    <t>_2019(株)トーセキ</t>
  </si>
  <si>
    <t>_2019(株)ところざわ未来電力　メニューA</t>
  </si>
  <si>
    <t>_2019(株)ところざわ未来電力（参考値）</t>
  </si>
  <si>
    <t>_2019(株)どさんこパワー</t>
  </si>
  <si>
    <t>_2019とちぎコープ生活協同組合</t>
  </si>
  <si>
    <t>_2019(株)とっとり市民電力</t>
  </si>
  <si>
    <t>_2019凸版印刷(株)</t>
  </si>
  <si>
    <t>_2019(株)トドック電力</t>
  </si>
  <si>
    <t>_2019(株)登米電力</t>
  </si>
  <si>
    <t>_2019富山電力(株)</t>
  </si>
  <si>
    <t>_2019(株)とんでんホールディングス</t>
  </si>
  <si>
    <t>_2019(株)内藤工業所</t>
  </si>
  <si>
    <t>_2019長崎地域電力(株)</t>
  </si>
  <si>
    <t>_2019(株)中之条パワー</t>
  </si>
  <si>
    <t>_2019長野都市ガス(株)</t>
  </si>
  <si>
    <t>_2019(株)ナサホーム</t>
  </si>
  <si>
    <t>_2019なでしこ電力(株)</t>
  </si>
  <si>
    <t>_2019奈良電力(株)</t>
  </si>
  <si>
    <t>_2019(株)成田香取エネルギー</t>
  </si>
  <si>
    <t>_2019南部だんだんエナジー(株)</t>
  </si>
  <si>
    <t>_2019(株)ナンワエナジー</t>
  </si>
  <si>
    <t>_2019新潟県民電力(株)</t>
  </si>
  <si>
    <t>_2019新潟スワンエナジー(株)</t>
  </si>
  <si>
    <t>西多摩バイオパワー(株)</t>
  </si>
  <si>
    <t>_2019西日本電力(株)</t>
  </si>
  <si>
    <t>_2019ニシムラ(株)</t>
  </si>
  <si>
    <t>_2019日高都市ガス(株)</t>
  </si>
  <si>
    <t>_2019にちほクラウド電力(株)</t>
  </si>
  <si>
    <t>_2019日産トレーデイング(株)</t>
  </si>
  <si>
    <t>_2019日本エネルギー総合システム(株)　メニューA</t>
  </si>
  <si>
    <t>_2019日本エネルギー総合システム(株)（参考値）事業者全体</t>
  </si>
  <si>
    <t>_2019(株)日本セレモニー　メニューA</t>
  </si>
  <si>
    <t>_2019(株)日本セレモニー　メニューB（残差）</t>
  </si>
  <si>
    <t>_2019(株)日本セレモニー　(参考値)事業者全体</t>
  </si>
  <si>
    <t>_2019日本テクノ(株)</t>
  </si>
  <si>
    <t>_2019日本電灯電力販売(株)</t>
  </si>
  <si>
    <t>_2019日本ファシリティ・ソリューション(株)</t>
  </si>
  <si>
    <t>_2019ネイチャーエナジー小国(株)</t>
  </si>
  <si>
    <t>_2019(株)ネクシィーズ・ゼロ</t>
  </si>
  <si>
    <t>_2019ネクストパワーやまと(株)</t>
  </si>
  <si>
    <t>_2019寝屋川電力(株)</t>
  </si>
  <si>
    <t>_2019パーパススマートパワー(株)</t>
  </si>
  <si>
    <t>_2019パシフィックパワー(株)</t>
  </si>
  <si>
    <t>_2019パナソニック(株)　メニューA</t>
  </si>
  <si>
    <t>_2019パナソニック(株)　メニューB（残差）</t>
  </si>
  <si>
    <t>_2019パナソニック(株)　(参考値)事業者全体</t>
  </si>
  <si>
    <t>_2019(株)花巻銀河パワー</t>
  </si>
  <si>
    <t>_2019(株)パネイル</t>
  </si>
  <si>
    <t>_2019(株)はまエネ</t>
  </si>
  <si>
    <t>_2019浜田ガス(株)</t>
  </si>
  <si>
    <t>_2019(株)浜松新電力</t>
  </si>
  <si>
    <t>_2019(株)バランスハーツ</t>
  </si>
  <si>
    <t>_2019はりま電力(株)</t>
  </si>
  <si>
    <t>_2019(株)ハルエネ</t>
  </si>
  <si>
    <t>_2019(株)パルシステム電力</t>
  </si>
  <si>
    <t>_2019(株)パワー・オプティマイザー</t>
  </si>
  <si>
    <t>_2019ひおき地域エネルギー(株)　メニューA</t>
  </si>
  <si>
    <t>_2019ひおき地域エネルギー(株)　メニューB</t>
  </si>
  <si>
    <t>_2019ひおき地域エネルギー(株)　メニューC（残差）</t>
  </si>
  <si>
    <t>_2019ひおき地域エネルギー(株)　(参考値)事業者全体</t>
  </si>
  <si>
    <t>_2019東日本ガス(株)</t>
  </si>
  <si>
    <t>_2019東日本電力(株)</t>
  </si>
  <si>
    <t>_2019(一社)東松島みらいとし機構</t>
  </si>
  <si>
    <t>_2019日田グリーン電力(株)　メニューA</t>
  </si>
  <si>
    <t>_2019日田グリーン電力(株)　(参考値)事業者全体</t>
  </si>
  <si>
    <t>_2019日立造船(株)　メニューA</t>
  </si>
  <si>
    <t>_2019日立造船(株)　メニューB</t>
  </si>
  <si>
    <t>_2019日立造船(株)　メニューC（残差）</t>
  </si>
  <si>
    <t>_2019日立造船(株)　(参考値)事業者全体</t>
  </si>
  <si>
    <t>_2019(株)ビビット</t>
  </si>
  <si>
    <t>_2019ヒューリックプロパティソリューション(株)</t>
  </si>
  <si>
    <t>_2019兵庫電力(株)</t>
  </si>
  <si>
    <t>_2019弘前ガス(株)</t>
  </si>
  <si>
    <t>_2019(株)広島一電力</t>
  </si>
  <si>
    <t>_2019広島電力(株)</t>
  </si>
  <si>
    <t>_2019ファミリーエナジー合同会社</t>
  </si>
  <si>
    <t>_2019(株)ファミリーネット・ジャパン</t>
  </si>
  <si>
    <t>_2019(株)フィット</t>
  </si>
  <si>
    <t>_2019フィンテックラボ協同組合</t>
  </si>
  <si>
    <t>_2019(株)フォーバルテレコム</t>
  </si>
  <si>
    <t>_2019(株)フォレストパワー　メニューA</t>
  </si>
  <si>
    <t>_2019(株)フォレストパワー　(参考値)事業者全体</t>
  </si>
  <si>
    <t>_2019ふかやｅパワー(株)</t>
  </si>
  <si>
    <t>_2019福井電力(株)</t>
  </si>
  <si>
    <t>_2019福岡電力(株)</t>
  </si>
  <si>
    <t>_2019ふくしま新電力(株)</t>
  </si>
  <si>
    <t>_2019福島フェニックス電力(株)</t>
  </si>
  <si>
    <t>_2019ふくのしま電力(株)</t>
  </si>
  <si>
    <t>_2019福山未来エナジー(株)</t>
  </si>
  <si>
    <t>_2019(株)藤田商店</t>
  </si>
  <si>
    <t>_2019富士山エナジー(株)</t>
  </si>
  <si>
    <t>_2019武州瓦斯(株)</t>
  </si>
  <si>
    <t>_2019(株)フソウ・エナジー</t>
  </si>
  <si>
    <t>_2019府中・調布まちなかエナジー(株)</t>
  </si>
  <si>
    <t>_2019武陽ガス(株)</t>
  </si>
  <si>
    <t>_2019(一社)フライングエステート</t>
  </si>
  <si>
    <t>_2019(株)ぶんごおおのエナジー</t>
  </si>
  <si>
    <t>_2019(株)ホープ</t>
  </si>
  <si>
    <t>_2019北陸電力(株)　メニューA</t>
  </si>
  <si>
    <t>_2019北陸電力(株)　メニューB（残差）</t>
  </si>
  <si>
    <t>_2019北陸電力(株)　(参考値)事業者全体</t>
  </si>
  <si>
    <t>_2019北海道瓦斯(株)</t>
  </si>
  <si>
    <t>_2019北海道電力(株)　メニューA</t>
  </si>
  <si>
    <t>_2019北海道電力(株)　(参考値)事業者全体</t>
  </si>
  <si>
    <t>_2019北海道電力コクリエーション(株)</t>
  </si>
  <si>
    <t>_2019(株)坊っちゃん電力</t>
  </si>
  <si>
    <t>_2019堀川産業(株)</t>
  </si>
  <si>
    <t>_2019本庄ガス(株)</t>
  </si>
  <si>
    <t>_2019(株)まち未来製作所</t>
  </si>
  <si>
    <t>_2019松阪新電力(株)</t>
  </si>
  <si>
    <t>_2019松本ガス(株)</t>
  </si>
  <si>
    <t>_2019真庭バイオエネルギー(株)</t>
  </si>
  <si>
    <t>_2019(株)マルヰ</t>
  </si>
  <si>
    <t>_2019丸紅伊那みらいでんき(株)</t>
  </si>
  <si>
    <t>_2019(株)三河の山里コミュニティパワー</t>
  </si>
  <si>
    <t>_2019三井物産(株)</t>
  </si>
  <si>
    <t>_2019(株)ミツウロコヴェッセル</t>
  </si>
  <si>
    <t>_2019ミツウロコグリーンエネルギー(株)　メニューA</t>
  </si>
  <si>
    <t>_2019ミツウロコグリーンエネルギー(株)　メニューB</t>
  </si>
  <si>
    <t>_2019ミツウロコグリーンエネルギー(株)　メニューC</t>
  </si>
  <si>
    <t>_2019ミツウロコグリーンエネルギー(株)　メニューD</t>
  </si>
  <si>
    <t>_2019ミツウロコグリーンエネルギー(株)　メニューE（残渣）</t>
  </si>
  <si>
    <t>_2019ミツウロコグリーンエネルギー(株)　(参考値)事業者全体</t>
  </si>
  <si>
    <t>_2019水戸電力(株)</t>
  </si>
  <si>
    <t>_2019緑屋電気(株)</t>
  </si>
  <si>
    <t>_2019(株)ミナサポ</t>
  </si>
  <si>
    <t>_2019みなとみらい電力(株)</t>
  </si>
  <si>
    <t>_2019みの市民エネルギー(株)</t>
  </si>
  <si>
    <t>_2019(株)美作国電力</t>
  </si>
  <si>
    <t>_2019宮城電力(株)</t>
  </si>
  <si>
    <t>_2019(株)宮交シティ</t>
  </si>
  <si>
    <t>_2019宮古新電力(株)</t>
  </si>
  <si>
    <t>_2019(株)宮崎ガスリビング</t>
  </si>
  <si>
    <t>_2019宮崎パワーライン(株)</t>
  </si>
  <si>
    <t>_2019みやまスマートエネルギー(株)</t>
  </si>
  <si>
    <t>_2019みよしエナジー(株)</t>
  </si>
  <si>
    <t>_2019(株)みらい電力　メニューA</t>
  </si>
  <si>
    <t>_2019(株)みらい電力　(参考値)事業者全体</t>
  </si>
  <si>
    <t>_2019ミライフ(株)</t>
  </si>
  <si>
    <t>_2019ミライフ東日本(株)</t>
  </si>
  <si>
    <t>_2019みんな電力(株)　メニューA</t>
  </si>
  <si>
    <t>_2019みんな電力(株)　メニューB</t>
  </si>
  <si>
    <t>_2019みんな電力(株)　メニューC(残差)</t>
  </si>
  <si>
    <t>_2019みんな電力(株)　(参考値)事業者全体</t>
  </si>
  <si>
    <t>_2019(株)明治産業</t>
  </si>
  <si>
    <t>_2019名南共同エネルギー(株)</t>
  </si>
  <si>
    <t>_2019森の電力(株)</t>
  </si>
  <si>
    <t>_2019(株)やまがた新電力</t>
  </si>
  <si>
    <t>_2019(株)ユーミーエナジー</t>
  </si>
  <si>
    <t>_2019(株)ユーラスグリーンエナジー</t>
  </si>
  <si>
    <t>_2019(株)ユビニティー</t>
  </si>
  <si>
    <t>_2019(株)横須賀アーバンウッドパワー</t>
  </si>
  <si>
    <t>_2019横浜ウォーター(株)</t>
  </si>
  <si>
    <t>_2019(株)横浜環境デザイン</t>
  </si>
  <si>
    <t>_2019(株)吉田石油店</t>
  </si>
  <si>
    <t>_2019四つ葉電力(株)</t>
  </si>
  <si>
    <t>_2019米子瓦斯(株)</t>
  </si>
  <si>
    <t>_2019リエスパワー(株)</t>
  </si>
  <si>
    <t>_2019リエスパワーネクスト(株)</t>
  </si>
  <si>
    <t>_2019(株)リケン工業</t>
  </si>
  <si>
    <t>_2019リコージャパン(株)　メニューA</t>
  </si>
  <si>
    <t>_2019リコージャパン(株)　メニューB</t>
  </si>
  <si>
    <t>_2019リコージャパン(株)　メニューC</t>
  </si>
  <si>
    <t>_2019リコージャパン(株)　メニューD</t>
  </si>
  <si>
    <t>_2019リコージャパン(株)　メニューE</t>
  </si>
  <si>
    <t>_2019リコージャパン(株)　メニューF(残渣)</t>
  </si>
  <si>
    <t>_2019リコージャパン(株)　(参考値)事業者全体</t>
  </si>
  <si>
    <t>_2019リストプロパティーズ(株)</t>
  </si>
  <si>
    <t>_2019(株)リミックスポイント</t>
  </si>
  <si>
    <t>_2019(株)ルーア</t>
  </si>
  <si>
    <t>_2019レックスイノベーション(株)</t>
  </si>
  <si>
    <t>_2019ローカルエナジー(株)</t>
  </si>
  <si>
    <t>_2019ローカルでんき(株)</t>
  </si>
  <si>
    <t>_2019和歌山電力(株)</t>
  </si>
  <si>
    <t>_2019綿半パートナーズ(株)</t>
  </si>
  <si>
    <t>_2019(株)Ｌｉｎｋ　Ｌｉｆｅ</t>
  </si>
  <si>
    <t>_2019(株)ＬＩＸＩＬ　ＴＥＰＣＯ　スマートパートナーズ</t>
  </si>
  <si>
    <t>_2019(株)Loooｐ　メニューA</t>
  </si>
  <si>
    <t>_2019(株)Loooｐ　メニューB</t>
  </si>
  <si>
    <t>_2019(株)Loooｐ　メニューC（残差）</t>
  </si>
  <si>
    <t>_2019(株)Loooｐ　(参考値)事業者全体</t>
  </si>
  <si>
    <t>_2019(株)Ｍｉｓｕｍｉ</t>
  </si>
  <si>
    <t>_2019Ｍｙシティ電力(株)</t>
  </si>
  <si>
    <t>_2019(株)ＵＳＥＮ　ＮＥＴＷＯＲＫＳ</t>
  </si>
  <si>
    <t>_2019(株)Ｖ－Ｐｏｗｅｒ</t>
  </si>
  <si>
    <t>_2019代替値</t>
  </si>
  <si>
    <t>_2020アークエルテクノ ロジーズ(株)</t>
  </si>
  <si>
    <t>アークエルテクノ ロジーズ(株)</t>
  </si>
  <si>
    <t>_2020(株)アースインフィニティ</t>
  </si>
  <si>
    <t>_2020アーバンエナジー(株)　メニューA</t>
  </si>
  <si>
    <t>_2020アーバンエナジー(株)　メニューB</t>
  </si>
  <si>
    <t>_2020アーバンエナジー(株)　メニューC</t>
  </si>
  <si>
    <t>_2020アーバンエナジー(株)　メニューD</t>
  </si>
  <si>
    <t>_2020アーバンエナジー(株)　メニューE</t>
  </si>
  <si>
    <t>_2020アーバンエナジー(株)　メニューF</t>
  </si>
  <si>
    <t>アーバンエナジー(株)　メニューF</t>
  </si>
  <si>
    <t>_2020アーバンエナジー(株)　メニューG</t>
  </si>
  <si>
    <t>アーバンエナジー(株)　メニューG</t>
  </si>
  <si>
    <t>_2020アーバンエナジー(株)　メニューH(残差)</t>
  </si>
  <si>
    <t>アーバンエナジー(株)　メニューH(残差)</t>
  </si>
  <si>
    <t>_2020アーバンエナジー(株)　（参考値)事業者全体</t>
  </si>
  <si>
    <t>アーバンエナジー(株)　（参考値)事業者全体</t>
  </si>
  <si>
    <t>_2020アイ・エス・ガステム(株)</t>
  </si>
  <si>
    <t>_2020(株)アイ・グリッド・ソリューションズ　メニューA</t>
  </si>
  <si>
    <t>(株)アイ・グリッド・ソリューションズ　メニューA</t>
  </si>
  <si>
    <t>_2020(株)アイ・グリッド・ソリューションズ　（参考値)事業者全体</t>
  </si>
  <si>
    <t>(株)アイ・グリッド・ソリューションズ　（参考値)事業者全体</t>
  </si>
  <si>
    <t>_2020(株)アイキューフォーメーション</t>
  </si>
  <si>
    <t>_2020愛知電力(株)</t>
  </si>
  <si>
    <t>_2020青森県民エナジー(株)</t>
  </si>
  <si>
    <t>_2020朝日ガスエナジー(株)</t>
  </si>
  <si>
    <t>_2020旭化成(株)　メニューA</t>
  </si>
  <si>
    <t>旭化成(株)　メニューA</t>
  </si>
  <si>
    <t>_2020旭化成(株)　メニューB</t>
  </si>
  <si>
    <t>旭化成(株)　メニューB</t>
  </si>
  <si>
    <t>_2020旭化成(株)　（参考値)事業者全体</t>
  </si>
  <si>
    <t>旭化成(株)　（参考値)事業者全体</t>
  </si>
  <si>
    <t>_2020旭マル牟ガス(株)</t>
  </si>
  <si>
    <t>旭マル牟ガス(株)</t>
  </si>
  <si>
    <t>_2020足利ガス(株)</t>
  </si>
  <si>
    <t>_2020(株)アシストワンエナジー</t>
  </si>
  <si>
    <t>_2020アスエネ(株)(旧：リフユーチヤーズ(株'))　メニューA</t>
  </si>
  <si>
    <t>アスエネ(株)(旧：リフユーチヤーズ(株'))　メニューA</t>
  </si>
  <si>
    <t>_2020アスエネ(株)(旧：リフユーチヤーズ(株'))　メニューB</t>
  </si>
  <si>
    <t>アスエネ(株)(旧：リフユーチヤーズ(株'))　メニューB</t>
  </si>
  <si>
    <t>_2020アスエネ(株)(旧：リフユーチヤーズ(株'))　メニューC</t>
  </si>
  <si>
    <t>アスエネ(株)(旧：リフユーチヤーズ(株'))　メニューC</t>
  </si>
  <si>
    <t>_2020アスエネ(株)(旧：リフユーチヤーズ(株'))　メニューD</t>
  </si>
  <si>
    <t>アスエネ(株)(旧：リフユーチヤーズ(株'))　メニューD</t>
  </si>
  <si>
    <t>_2020アスエネ(株)(旧：リフユーチヤーズ(株'))　（参考値)事業者全体</t>
  </si>
  <si>
    <t>アスエネ(株)(旧：リフユーチヤーズ(株'))　（参考値)事業者全体</t>
  </si>
  <si>
    <t>_2020アストマックス・エネルギー合同会社(旧:Just Energy Japan合同会社)</t>
  </si>
  <si>
    <t>アストマックス・エネルギー合同会社(旧:Just Energy Japan合同会社)</t>
  </si>
  <si>
    <t>_2020アストマックス・トレーディング(株)</t>
  </si>
  <si>
    <t>_2020アストモスエネルギー(株)</t>
  </si>
  <si>
    <t>_2020厚木瓦斯(株)</t>
  </si>
  <si>
    <t>_2020(株)アドバンテック</t>
  </si>
  <si>
    <t>_2020(株)アメニティ電力</t>
  </si>
  <si>
    <t>_2020有明エナジー(株)</t>
  </si>
  <si>
    <t>_2020(株)アルファライズ</t>
  </si>
  <si>
    <t>_2020あんしん電力合同会社</t>
  </si>
  <si>
    <t>あんしん電力合同会社</t>
  </si>
  <si>
    <t>_2020アンビット・エナジー・ジャバン合同会社</t>
  </si>
  <si>
    <t>アンビット・エナジー・ジャバン合同会社</t>
  </si>
  <si>
    <t>_2020アンフィニ(株)　メニューA</t>
  </si>
  <si>
    <t>アンフィニ(株)　メニューA</t>
  </si>
  <si>
    <t>_2020アンフィニ(株)　メニューB</t>
  </si>
  <si>
    <t>アンフィニ(株)　メニューB</t>
  </si>
  <si>
    <t>_2020アンフィニ(株)　（参考値)事業者全体</t>
  </si>
  <si>
    <t>アンフィニ(株)　（参考値)事業者全体</t>
  </si>
  <si>
    <t>_2020(株)イーエムアイ</t>
  </si>
  <si>
    <t>_2020(株)イーセル</t>
  </si>
  <si>
    <t>_2020飯田まちづくリ電力(株)</t>
  </si>
  <si>
    <t>飯田まちづくリ電力(株)</t>
  </si>
  <si>
    <t>_2020(株)イーネットワーク</t>
  </si>
  <si>
    <t>_2020(株)イーネットワークシステムズ　メニューA</t>
  </si>
  <si>
    <t>(株)イーネットワークシステムズ　メニューA</t>
  </si>
  <si>
    <t>_2020(株)イーネットワークシステムズ　メニューB</t>
  </si>
  <si>
    <t>(株)イーネットワークシステムズ　メニューB</t>
  </si>
  <si>
    <t>_2020(株)イーネットワークシステムズ　（参考値)事業者全体</t>
  </si>
  <si>
    <t>(株)イーネットワークシステムズ　（参考値)事業者全体</t>
  </si>
  <si>
    <t>_2020イーレックス(株)(残差)</t>
  </si>
  <si>
    <t>イーレックス(株)(残差)</t>
  </si>
  <si>
    <t>_2020イーレックス(株)　（参考値)事業者全体</t>
  </si>
  <si>
    <t>イーレックス(株)　（参考値)事業者全体</t>
  </si>
  <si>
    <t>_2020イオンディライト(株)</t>
  </si>
  <si>
    <t>イオンディライト(株)</t>
  </si>
  <si>
    <t>_2020(株)池見石油店</t>
  </si>
  <si>
    <t>_2020いこま市民バワー(株)</t>
  </si>
  <si>
    <t>いこま市民バワー(株)</t>
  </si>
  <si>
    <t>_2020(株)イシオ</t>
  </si>
  <si>
    <t>_2020石川電力(株)</t>
  </si>
  <si>
    <t>_2020出雲ガス(株)</t>
  </si>
  <si>
    <t>_2020伊勢崎ガス(株)</t>
  </si>
  <si>
    <t>_2020伊勢志摩電力(株)</t>
  </si>
  <si>
    <t>_2020(株)いちき串木野電力</t>
  </si>
  <si>
    <t>_2020(株)いちたかガスワン</t>
  </si>
  <si>
    <t>_2020一般社団法人フライングエステート</t>
  </si>
  <si>
    <t>一般社団法人フライングエステート</t>
  </si>
  <si>
    <t>_2020一般社団法人塩尻市森林公社</t>
  </si>
  <si>
    <t>一般社団法人塩尻市森林公社</t>
  </si>
  <si>
    <t>_2020一般財団法人泉佐野電力　　</t>
  </si>
  <si>
    <t>一般財団法人泉佐野電力　　</t>
  </si>
  <si>
    <t>_2020一般社団法人グリーンこーぷでんき(旧：一般社団法人グリーン・市民電力)</t>
  </si>
  <si>
    <t>一般社団法人グリーンこーぷでんき(旧：一般社団法人グリーン・市民電力)</t>
  </si>
  <si>
    <t>_2020一般社団法人東松島みらいとし機構</t>
  </si>
  <si>
    <t>一般社団法人東松島みらいとし機構</t>
  </si>
  <si>
    <t>_2020出光グリーンパワー(株)　メニューA</t>
  </si>
  <si>
    <t>出光グリーンパワー(株)　メニューA</t>
  </si>
  <si>
    <t>_2020出光グリーンパワー(株)　メニューB</t>
  </si>
  <si>
    <t>出光グリーンパワー(株)　メニューB</t>
  </si>
  <si>
    <t>_2020出光グリーンパワー(株)　メニューC</t>
  </si>
  <si>
    <t>出光グリーンパワー(株)　メニューC</t>
  </si>
  <si>
    <t>_2020出光グリーンパワー(株)　メニューD(残差)</t>
  </si>
  <si>
    <t>出光グリーンパワー(株)　メニューD(残差)</t>
  </si>
  <si>
    <t>_2020出光グリーンパワー(株)　（参考値)事業者全体</t>
  </si>
  <si>
    <t>出光グリーンパワー(株)　（参考値)事業者全体</t>
  </si>
  <si>
    <t>_2020出光興産(株)　メニューA</t>
  </si>
  <si>
    <t>_2020出光興産(株)　メニューB</t>
  </si>
  <si>
    <t>_2020出光興産(株)　メニューC(残差)</t>
  </si>
  <si>
    <t>出光興産(株)　メニューC(残差)</t>
  </si>
  <si>
    <t>_2020出光興産(株)　（参考値)事業者全体</t>
  </si>
  <si>
    <t>出光興産(株)　（参考値)事業者全体</t>
  </si>
  <si>
    <t>_2020伊藤忠エネクス(株)　メニューA</t>
  </si>
  <si>
    <t>_2020伊藤忠エネクス(株)　メニューB(残差)</t>
  </si>
  <si>
    <t>伊藤忠エネクス(株)　メニューB(残差)</t>
  </si>
  <si>
    <t>_2020伊藤忠エネクス(株)　（参考値)事業者全体</t>
  </si>
  <si>
    <t>伊藤忠エネクス(株)　（参考値)事業者全体</t>
  </si>
  <si>
    <t>_2020伊藤忠エネクスホームライフ西日本(株)</t>
  </si>
  <si>
    <t>_2020伊藤忠商事(株)　メニューA</t>
  </si>
  <si>
    <t>_2020伊藤忠商事(株)　メニューB(残差)</t>
  </si>
  <si>
    <t>伊藤忠商事(株)　メニューB(残差)</t>
  </si>
  <si>
    <t>_2020伊藤忠商事(株)　（参考値)事業者全体</t>
  </si>
  <si>
    <t>伊藤忠商事(株)　（参考値)事業者全体</t>
  </si>
  <si>
    <t>_2020伊藤忠プランテック(株)</t>
  </si>
  <si>
    <t>_2020いばらきこーぷ生活協同組合</t>
  </si>
  <si>
    <t>いばらきこーぷ生活協同組合</t>
  </si>
  <si>
    <t>_2020入間ガス(株)</t>
  </si>
  <si>
    <t>_2020イワタニ関東(株)</t>
  </si>
  <si>
    <t>_2020イワタニ三重(株)</t>
  </si>
  <si>
    <t>_2020イワタニ首都圏(株)</t>
  </si>
  <si>
    <t>_2020イワタニ長野(株)</t>
  </si>
  <si>
    <t>_2020イワタニ東海(株)</t>
  </si>
  <si>
    <t>_2020(株)岩手ウッドパワー</t>
  </si>
  <si>
    <t>_2020岩手電力(株)</t>
  </si>
  <si>
    <t>_2020(株)インフオシステム</t>
  </si>
  <si>
    <t>(株)インフオシステム</t>
  </si>
  <si>
    <t>_2020ヴィジョナリーパワー（株）</t>
  </si>
  <si>
    <t>ヴィジョナリーパワー（株）</t>
  </si>
  <si>
    <t>_2020(株)ウエスト電力　メニューA</t>
  </si>
  <si>
    <t>(株)ウエスト電力　メニューA</t>
  </si>
  <si>
    <t>_2020(株)ウエスト電力　（参考値)事業者全体</t>
  </si>
  <si>
    <t>(株)ウエスト電力　（参考値)事業者全体</t>
  </si>
  <si>
    <t>_2020上田ガス(株)</t>
  </si>
  <si>
    <t>_2020うすきエネルギー(株)</t>
  </si>
  <si>
    <t>_2020(株)ウッドエナジー</t>
  </si>
  <si>
    <t>_2020うベ未来エネルギー(株)</t>
  </si>
  <si>
    <t>うベ未来エネルギー(株)</t>
  </si>
  <si>
    <t>_2020エア・ウォーター北海道(株)(旧:北海道エア・ウォーター(株))</t>
  </si>
  <si>
    <t>エア・ウォーター北海道(株)(旧:北海道エア・ウォーター(株))</t>
  </si>
  <si>
    <t>_2020エア・ウ—ター(株)</t>
  </si>
  <si>
    <t>エア・ウ—ター(株)</t>
  </si>
  <si>
    <t>_2020(株)エーこーぷサービス</t>
  </si>
  <si>
    <t>(株)エーこーぷサービス</t>
  </si>
  <si>
    <t>_2020(株)エージーピー　</t>
  </si>
  <si>
    <t>_2020(株)エコア</t>
  </si>
  <si>
    <t>_2020(株)エコスタイル　メニューA</t>
  </si>
  <si>
    <t>(株)エコスタイル　メニューA</t>
  </si>
  <si>
    <t>_2020(株)エコスタイル　メニューB</t>
  </si>
  <si>
    <t>(株)エコスタイル　メニューB</t>
  </si>
  <si>
    <t>_2020(株)エコスタイル　（参考値)事業者全体</t>
  </si>
  <si>
    <t>(株)エコスタイル　（参考値)事業者全体</t>
  </si>
  <si>
    <t>_2020(株)エスエナジー(旧:(株)シトラス)</t>
  </si>
  <si>
    <t>(株)エスエナジー(旧:(株)シトラス)</t>
  </si>
  <si>
    <t>_2020(株)エスケーエナジー</t>
  </si>
  <si>
    <t>_2020越後天然ガス(株)</t>
  </si>
  <si>
    <t>_2020(株)エナジードリーム</t>
  </si>
  <si>
    <t>_2020(株)エナネス</t>
  </si>
  <si>
    <t>_2020(株)エナリス・パワー・マーケティング　メニューA</t>
  </si>
  <si>
    <t>_2020(株)エナリス・パワー・マーケティング　メニューB</t>
  </si>
  <si>
    <t>(株)エナリス・パワー・マーケティング　メニューB</t>
  </si>
  <si>
    <t>_2020(株)エナリス・パワー・マーケティング　メニューC</t>
  </si>
  <si>
    <t>_2020(株)エナリス・パワー・マーケティング　メニューD</t>
  </si>
  <si>
    <t>_2020(株)エナリス・パワー・マーケティング　メニューE</t>
  </si>
  <si>
    <t>(株)エナリス・パワー・マーケティング　メニューE</t>
  </si>
  <si>
    <t>_2020(株)エナリス・パワー・マーケティング　メニューF</t>
  </si>
  <si>
    <t>(株)エナリス・パワー・マーケティング　メニューF</t>
  </si>
  <si>
    <t>_2020(株)エナリス・パワー・マーケティング　メニューG</t>
  </si>
  <si>
    <t>(株)エナリス・パワー・マーケティング　メニューG</t>
  </si>
  <si>
    <t>_2020(株)エナリス・パワー・マーケティング　メニューH</t>
  </si>
  <si>
    <t>(株)エナリス・パワー・マーケティング　メニューH</t>
  </si>
  <si>
    <t>_2020(株)エナリス・パワー・マーケティング　メニューI(残差)</t>
  </si>
  <si>
    <t>(株)エナリス・パワー・マーケティング　メニューI(残差)</t>
  </si>
  <si>
    <t>_2020(株)エナリス・パワー・マーケティング　（参考値)事業者全体</t>
  </si>
  <si>
    <t>(株)エナリス・パワー・マーケティング　（参考値)事業者全体</t>
  </si>
  <si>
    <t>_2020(株)エネ・ビジョン</t>
  </si>
  <si>
    <t>_2020(株)エネアーク関西</t>
  </si>
  <si>
    <t>_2020(株)エネアーク関東</t>
  </si>
  <si>
    <t>_2020(株)エネクスライフサービス</t>
  </si>
  <si>
    <t>_2020エネサーブ(株)　メニューA</t>
  </si>
  <si>
    <t>エネサーブ(株)　メニューA</t>
  </si>
  <si>
    <t>_2020エネサーブ(株)　メニューB(残差)</t>
  </si>
  <si>
    <t>エネサーブ(株)　メニューB(残差)</t>
  </si>
  <si>
    <t>_2020エネサーブ(株)　（参考値)事業者全体</t>
  </si>
  <si>
    <t>エネサーブ(株)　（参考値)事業者全体</t>
  </si>
  <si>
    <t>_2020(株)エネサンス関東</t>
  </si>
  <si>
    <t>_2020エネックス(株)</t>
  </si>
  <si>
    <t>_2020(株)エネット　メニューA</t>
  </si>
  <si>
    <t>_2020(株)エネット　メニューB</t>
  </si>
  <si>
    <t>_2020(株)エネット　メニューC</t>
  </si>
  <si>
    <t>_2020(株)エネット　メニューD</t>
  </si>
  <si>
    <t>_2020(株)エネット　メニューE</t>
  </si>
  <si>
    <t>_2020(株)エネット　メニューF</t>
  </si>
  <si>
    <t>_2020(株)エネット　メニューG</t>
  </si>
  <si>
    <t>_2020(株)エネット　メニューH(残差)</t>
  </si>
  <si>
    <t>(株)エネット　メニューH(残差)</t>
  </si>
  <si>
    <t>_2020(株)エネット　（参考値)事業者全体</t>
  </si>
  <si>
    <t>(株)エネット　（参考値)事業者全体</t>
  </si>
  <si>
    <t>_2020エネトレード(株)</t>
  </si>
  <si>
    <t>_2020(株)エネフアント　メニューA</t>
  </si>
  <si>
    <t>(株)エネフアント　メニューA</t>
  </si>
  <si>
    <t>_2020(株)エネフアント　メニューB</t>
  </si>
  <si>
    <t>(株)エネフアント　メニューB</t>
  </si>
  <si>
    <t>_2020(株)エネフアント　メニューC (残差)</t>
  </si>
  <si>
    <t>(株)エネフアント　メニューC (残差)</t>
  </si>
  <si>
    <t>_2020(株)エネフアント　（参考値)事業者全体</t>
  </si>
  <si>
    <t>(株)エネフアント　（参考値)事業者全体</t>
  </si>
  <si>
    <t>_2020エネラボ(株)</t>
  </si>
  <si>
    <t>_2020(株)エネルギア・ソリューション・アンド・サービス</t>
  </si>
  <si>
    <t>_2020エネルギーパワー(株)</t>
  </si>
  <si>
    <t xml:space="preserve">_2020エバーグリーン・マーケティング(株)　メニューA </t>
  </si>
  <si>
    <t xml:space="preserve">エバーグリーン・マーケティング(株)　メニューA </t>
  </si>
  <si>
    <t>_2020エバーグリーン・マーケティング(株)　メニューB</t>
  </si>
  <si>
    <t>エバーグリーン・マーケティング(株)　メニューB</t>
  </si>
  <si>
    <t>_2020エバーグリーン・マーケティング(株)　メニューC(残差)</t>
  </si>
  <si>
    <t>エバーグリーン・マーケティング(株)　メニューC(残差)</t>
  </si>
  <si>
    <t>_2020エバーグリーン・マーケティング(株)　（参考値)事業者全体</t>
  </si>
  <si>
    <t>エバーグリーン・マーケティング(株)　（参考値)事業者全体</t>
  </si>
  <si>
    <t>_2020エバーグリーン・リテイリング(株)(旧：イーレックス・スパーク・マーケティング(株))　メニューA</t>
  </si>
  <si>
    <t>エバーグリーン・リテイリング(株)(旧：イーレックス・スパーク・マーケティング(株))　メニューA</t>
  </si>
  <si>
    <t>_2020エバーグリーン・リテイリング(株)(旧：イーレックス・スパーク・マーケティング(株))　（参考値)事業者全体</t>
  </si>
  <si>
    <t>エバーグリーン・リテイリング(株)(旧：イーレックス・スパーク・マーケティング(株))　（参考値)事業者全体</t>
  </si>
  <si>
    <t>_2020荏原環境プラント(株)　メニューA</t>
  </si>
  <si>
    <t>_2020荏原環境プラント(株)　メニューB</t>
  </si>
  <si>
    <t>_2020荏原環境プラント(株)　メニューC</t>
  </si>
  <si>
    <t>_2020荏原環境プラント(株)　メニューD</t>
  </si>
  <si>
    <t>_2020荏原環境プラント(株)　メニューE</t>
  </si>
  <si>
    <t>_2020荏原環境プラント(株)　メニューF</t>
  </si>
  <si>
    <t>_2020荏原環境プラント(株)　メニューG</t>
  </si>
  <si>
    <t>_2020荏原環境プラント(株)　メニューH</t>
  </si>
  <si>
    <t>_2020荏原環境プラント(株)　メニューI</t>
  </si>
  <si>
    <t>_2020荏原環境プラント(株)　メニューJ</t>
  </si>
  <si>
    <t>_2020荏原環境プラント(株)　メニューK</t>
  </si>
  <si>
    <t>_2020荏原環境プラント(株)　メニューL</t>
  </si>
  <si>
    <t>_2020荏原環境プラント(株)　メニューM(残差)</t>
  </si>
  <si>
    <t>荏原環境プラント(株)　メニューM(残差)</t>
  </si>
  <si>
    <t>_2020荏原環境プラント(株)　（参考値)事業者全体</t>
  </si>
  <si>
    <t>荏原環境プラント(株)　（参考値)事業者全体</t>
  </si>
  <si>
    <t>_2020エフィシエント(株)</t>
  </si>
  <si>
    <t>_2020(株)エフエネ</t>
  </si>
  <si>
    <t>_2020(株)エフオン　メニューA</t>
  </si>
  <si>
    <t>(株)エフオン　メニューA</t>
  </si>
  <si>
    <t>_2020(株)エフオン　メニューB</t>
  </si>
  <si>
    <t>(株)エフオン　メニューB</t>
  </si>
  <si>
    <t>_2020(株)エフオン　メニューC</t>
  </si>
  <si>
    <t>(株)エフオン　メニューC</t>
  </si>
  <si>
    <t>_2020(株)エフオン　メニューD</t>
  </si>
  <si>
    <t>(株)エフオン　メニューD</t>
  </si>
  <si>
    <t>_2020(株)エフオン　メニューE</t>
  </si>
  <si>
    <t>(株)エフオン　メニューE</t>
  </si>
  <si>
    <t>_2020(株)エフオン　（参考値)事業者全体</t>
  </si>
  <si>
    <t>(株)エフオン　（参考値)事業者全体</t>
  </si>
  <si>
    <t>_2020エフビットコミュニケーションズ(株)　　メニューA</t>
  </si>
  <si>
    <t>エフビットコミュニケーションズ(株)　　メニューA</t>
  </si>
  <si>
    <t>_2020エフビットコミュニケーションズ(株)　　メニューB</t>
  </si>
  <si>
    <t>エフビットコミュニケーションズ(株)　　メニューB</t>
  </si>
  <si>
    <t>_2020エフビットコミュニケーションズ(株)　　メニューC(残差)</t>
  </si>
  <si>
    <t>エフビットコミュニケーションズ(株)　　メニューC(残差)</t>
  </si>
  <si>
    <t>_2020エフビットコミュニケーションズ(株)　　（参考値)事業者全体</t>
  </si>
  <si>
    <t>エフビットコミュニケーションズ(株)　　（参考値)事業者全体</t>
  </si>
  <si>
    <t>_2020(株)エルピオ</t>
  </si>
  <si>
    <t>_2020エルメック(株）</t>
  </si>
  <si>
    <t>エルメック(株）</t>
  </si>
  <si>
    <t>_2020おいでんエネルギー(株)</t>
  </si>
  <si>
    <t>_2020王子・伊藤忠エネクス電力販売(株)　メニューA</t>
  </si>
  <si>
    <t>王子・伊藤忠エネクス電力販売(株)　メニューA</t>
  </si>
  <si>
    <t>_2020王子・伊藤忠エネクス電力販売(株)　（参考値)事業者全体</t>
  </si>
  <si>
    <t>王子・伊藤忠エネクス電力販売(株)　（参考値)事業者全体</t>
  </si>
  <si>
    <t>_2020青梅ガス(株)</t>
  </si>
  <si>
    <t>_2020大多喜ガス(株)</t>
  </si>
  <si>
    <t>_2020大分ケーブルテレコ厶(株)</t>
  </si>
  <si>
    <t>大分ケーブルテレコ厶(株)</t>
  </si>
  <si>
    <t>_2020大垣ガス(株)</t>
  </si>
  <si>
    <t>_2020大阪いずみ市民生活協同組合　メニューA</t>
  </si>
  <si>
    <t>_2020大阪いずみ市民生活協同組合　メニューB(残差)</t>
  </si>
  <si>
    <t>大阪いずみ市民生活協同組合　メニューB(残差)</t>
  </si>
  <si>
    <t>_2020大阪いずみ市民生活協同組合　（参考値)事業者全体</t>
  </si>
  <si>
    <t>大阪いずみ市民生活協同組合　（参考値)事業者全体</t>
  </si>
  <si>
    <t>_2020大阪瓦斯(株)　メニューA</t>
  </si>
  <si>
    <t>大阪瓦斯(株)　メニューA</t>
  </si>
  <si>
    <t>_2020大阪瓦斯(株)　メニューB(残差)</t>
  </si>
  <si>
    <t>大阪瓦斯(株)　メニューB(残差)</t>
  </si>
  <si>
    <t>_2020大阪瓦斯(株)　（参考値)事業者全体</t>
  </si>
  <si>
    <t>大阪瓦斯(株)　（参考値)事業者全体</t>
  </si>
  <si>
    <t>_2020おおすみ半島スマートエネルギー(株)</t>
  </si>
  <si>
    <t>_2020(株)おおた電力</t>
  </si>
  <si>
    <t>_2020(株)岡崎建材</t>
  </si>
  <si>
    <t>(株)岡崎建材</t>
  </si>
  <si>
    <t>_2020(株)岡崎さくら電力</t>
  </si>
  <si>
    <t>(株)岡崎さくら電力</t>
  </si>
  <si>
    <t>_2020岡田建設(株)</t>
  </si>
  <si>
    <t>_2020(株)オカモト</t>
  </si>
  <si>
    <t>_2020岡山電力(株)</t>
  </si>
  <si>
    <t>_2020(株)沖縄ガスニューパワー</t>
  </si>
  <si>
    <t>_2020おきなわこーぷエナジー(株)</t>
  </si>
  <si>
    <t>おきなわこーぷエナジー(株)</t>
  </si>
  <si>
    <t>_2020沖縄電力(株)</t>
  </si>
  <si>
    <t>_2020奥出雲電力(株)</t>
  </si>
  <si>
    <t>_2020(株)オズエナジー</t>
  </si>
  <si>
    <t>(株)オズエナジー</t>
  </si>
  <si>
    <t>_2020(株)おトクでんき</t>
  </si>
  <si>
    <t>_2020(株)オノプロックス</t>
  </si>
  <si>
    <t>_2020(株)オプテージ</t>
  </si>
  <si>
    <t>_2020おまかせ電力(株)</t>
  </si>
  <si>
    <t>_2020おもてなし山形(株)</t>
  </si>
  <si>
    <t>_2020オリックス(株)　メニューA</t>
  </si>
  <si>
    <t>_2020オリックス(株)　メニューB</t>
  </si>
  <si>
    <t>_2020オリックス(株)　メニューC</t>
  </si>
  <si>
    <t>_2020オリックス(株)　メニューD</t>
  </si>
  <si>
    <t>_2020オリックス(株)　メニューE</t>
  </si>
  <si>
    <t>オリックス(株)　メニューE</t>
  </si>
  <si>
    <t>_2020オリックス(株)　メニューF</t>
  </si>
  <si>
    <t>オリックス(株)　メニューF</t>
  </si>
  <si>
    <t>_2020オリックス(株)　メニューG(残差)</t>
  </si>
  <si>
    <t>オリックス(株)　メニューG(残差)</t>
  </si>
  <si>
    <t>_2020オリックス(株)　（参考値)事業者全体</t>
  </si>
  <si>
    <t>オリックス(株)　（参考値)事業者全体</t>
  </si>
  <si>
    <t>_2020(株)織戸組</t>
  </si>
  <si>
    <t>_2020(株)オンテックス</t>
  </si>
  <si>
    <t>_2020加賀市総合サービス(株)</t>
  </si>
  <si>
    <t>_2020香川テレビ放送網(株)</t>
  </si>
  <si>
    <t>香川テレビ放送網(株)</t>
  </si>
  <si>
    <t>_2020香川電力(株)　　メニューA</t>
  </si>
  <si>
    <t>香川電力(株)　　メニューA</t>
  </si>
  <si>
    <t>_2020香川電力(株)　　メニューB(残差)</t>
  </si>
  <si>
    <t>香川電力(株)　　メニューB(残差)</t>
  </si>
  <si>
    <t>_2020香川電力(株)　　（参考値)事業者全体</t>
  </si>
  <si>
    <t>香川電力(株)　　（参考値)事業者全体</t>
  </si>
  <si>
    <t>_2020角栄ガス(株)</t>
  </si>
  <si>
    <t>_2020格安電力(株)</t>
  </si>
  <si>
    <t>_2020神楽電力(株)(旧:有限会社GR I T)</t>
  </si>
  <si>
    <t>神楽電力(株)(旧:有限会社GR I T)</t>
  </si>
  <si>
    <t>_2020鹿児島電力(株)</t>
  </si>
  <si>
    <t>_2020(株)かづのバワー</t>
  </si>
  <si>
    <t>(株)かづのバワー</t>
  </si>
  <si>
    <t>_2020(株)かみでん里山公社</t>
  </si>
  <si>
    <t>_2020亀岡ふるさとエナジー(株)</t>
  </si>
  <si>
    <t>_2020唐津電力(株)</t>
  </si>
  <si>
    <t>唐津電力(株)</t>
  </si>
  <si>
    <t>_2020カワサキグリーンエナジー(株)(旧：川重商事(株))　メニューA</t>
  </si>
  <si>
    <t>カワサキグリーンエナジー(株)(旧：川重商事(株))　メニューA</t>
  </si>
  <si>
    <t>_2020カワサキグリーンエナジー(株)(旧：川重商事(株))　メニューB</t>
  </si>
  <si>
    <t>カワサキグリーンエナジー(株)(旧：川重商事(株))　メニューB</t>
  </si>
  <si>
    <t>_2020カワサキグリーンエナジー(株)(旧：川重商事(株))　メニューC(残差)</t>
  </si>
  <si>
    <t>カワサキグリーンエナジー(株)(旧：川重商事(株))　メニューC(残差)</t>
  </si>
  <si>
    <t>_2020カワサキグリーンエナジー(株)(旧：川重商事(株))　（参考値)事業者全体</t>
  </si>
  <si>
    <t>カワサキグリーンエナジー(株)(旧：川重商事(株))　（参考値)事業者全体</t>
  </si>
  <si>
    <t>_2020(株)唐津パワーホールディングス</t>
  </si>
  <si>
    <t>_2020(株)関西空調　</t>
  </si>
  <si>
    <t>_2020関西電力(株)　メニューA</t>
  </si>
  <si>
    <t>_2020関西電力(株)　メニューB</t>
  </si>
  <si>
    <t>_2020関西電力(株)　メニューC</t>
  </si>
  <si>
    <t>_2020関西電力(株)　メニューD(残差)</t>
  </si>
  <si>
    <t>関西電力(株)　メニューD(残差)</t>
  </si>
  <si>
    <t>_2020関西電力(株)　（参考値)事業者全体</t>
  </si>
  <si>
    <t>関西電力(株)　（参考値)事業者全体</t>
  </si>
  <si>
    <t>_2020(株)関電エネルギーソリューション　メニューA</t>
  </si>
  <si>
    <t>_2020(株)関電エネルギーソリューション　メニューB(残差)</t>
  </si>
  <si>
    <t>(株)関電エネルギーソリューション　メニューB(残差)</t>
  </si>
  <si>
    <t>_2020(株)関電エネルギーソリューション　（参考値)事業者全体</t>
  </si>
  <si>
    <t>(株)関電エネルギーソリューション　（参考値)事業者全体</t>
  </si>
  <si>
    <t>_2020(株)北九州パワー</t>
  </si>
  <si>
    <t>_2020キタコー(株)</t>
  </si>
  <si>
    <t>_2020北日本ガス(株)</t>
  </si>
  <si>
    <t>_2020北日本石油(株)</t>
  </si>
  <si>
    <t>_2020岐阜電力(株)</t>
  </si>
  <si>
    <t>_2020キヤノンマーケティングジャパン(株)</t>
  </si>
  <si>
    <t>_2020九州エナジー(株)　メニューA</t>
  </si>
  <si>
    <t>九州エナジー(株)　メニューA</t>
  </si>
  <si>
    <t>_2020九州エナジー(株)　（参考値)事業者全体</t>
  </si>
  <si>
    <t>九州エナジー(株)　（参考値)事業者全体</t>
  </si>
  <si>
    <t>_2020九州電力(株)　メニューA</t>
  </si>
  <si>
    <t>_2020九州電力(株)　メニューB(残差)</t>
  </si>
  <si>
    <t>九州電力(株)　メニューB(残差)</t>
  </si>
  <si>
    <t>_2020九州電力(株)　（参考値)事業者全体</t>
  </si>
  <si>
    <t>九州電力(株)　（参考値)事業者全体</t>
  </si>
  <si>
    <t>_2020九電みらいエナジー(株)</t>
  </si>
  <si>
    <t>_2020九州スポーツ電力（株）</t>
  </si>
  <si>
    <t>九州スポーツ電力（株）</t>
  </si>
  <si>
    <t>_2020京セラ関電エナジー合同会社</t>
  </si>
  <si>
    <t>_2020京都新電力(株)</t>
  </si>
  <si>
    <t>_2020京都生活協同組合　メニューA</t>
  </si>
  <si>
    <t>_2020京都生活協同組合　メニューB (残差)</t>
  </si>
  <si>
    <t>京都生活協同組合　メニューB (残差)</t>
  </si>
  <si>
    <t>_2020京都生活協同組合　（参考値）事業者全体</t>
  </si>
  <si>
    <t>京都生活協同組合　（参考値）事業者全体</t>
  </si>
  <si>
    <t>_2020京和ガス(株)</t>
  </si>
  <si>
    <t>京和ガス(株)</t>
  </si>
  <si>
    <t>_2020桐生瓦斯(株)</t>
  </si>
  <si>
    <t>_2020近畿電力(株)</t>
  </si>
  <si>
    <t>_2020久慈地域エネルギー(株)　メニューA</t>
  </si>
  <si>
    <t>久慈地域エネルギー(株)　メニューA</t>
  </si>
  <si>
    <t>_2020久慈地域エネルギー(株)　（参考値)事業者全体</t>
  </si>
  <si>
    <t>久慈地域エネルギー(株)　（参考値)事業者全体</t>
  </si>
  <si>
    <t>_2020郡上エネルギー(株)</t>
  </si>
  <si>
    <t>_2020(株)クボタ</t>
  </si>
  <si>
    <t>_2020(株)球磨村森電力</t>
  </si>
  <si>
    <t>_2020熊本電力(株)　</t>
  </si>
  <si>
    <t>_2020(株)グランデータ(旧：(株)ひまわりでんき)</t>
  </si>
  <si>
    <t>(株)グランデータ(旧：(株)ひまわりでんき)</t>
  </si>
  <si>
    <t>_2020グリーナ(株)(旧：ネクストエナジー・アンド・リソース(株))　メニューA</t>
  </si>
  <si>
    <t>グリーナ(株)(旧：ネクストエナジー・アンド・リソース(株))　メニューA</t>
  </si>
  <si>
    <t>_2020グリーナ(株)(旧：ネクストエナジー・アンド・リソース(株))　メニューB</t>
  </si>
  <si>
    <t>グリーナ(株)(旧：ネクストエナジー・アンド・リソース(株))　メニューB</t>
  </si>
  <si>
    <t>_2020グリーナ(株)(旧：ネクストエナジー・アンド・リソース(株))　（参考値)事業者全体</t>
  </si>
  <si>
    <t>グリーナ(株)(旧：ネクストエナジー・アンド・リソース(株))　（参考値)事業者全体</t>
  </si>
  <si>
    <t>_2020(株)クリーンエネルギー総合研究所</t>
  </si>
  <si>
    <t>(株)クリーンエネルギー総合研究所</t>
  </si>
  <si>
    <t>_2020(株)グリーンサークル</t>
  </si>
  <si>
    <t>_2020グリーンシティこばやし(株)</t>
  </si>
  <si>
    <t>_2020(株)グリーンパワー大東</t>
  </si>
  <si>
    <t>_2020グリーンピープルズバワー(株)</t>
  </si>
  <si>
    <t>グリーンピープルズバワー(株)</t>
  </si>
  <si>
    <t>_2020(株)グリムスバワー</t>
  </si>
  <si>
    <t>(株)グリムスバワー</t>
  </si>
  <si>
    <t>_2020くるめエネルギー(株)</t>
  </si>
  <si>
    <t>_2020グロ ーバルソリューションサービス(株)</t>
  </si>
  <si>
    <t>グロ ーバルソリューションサービス(株)</t>
  </si>
  <si>
    <t>_2020(株)グローアップ</t>
  </si>
  <si>
    <t>_2020(株)グローバルエンジニアリング　メニューA</t>
  </si>
  <si>
    <t>(株)グローバルエンジニアリング　メニューA</t>
  </si>
  <si>
    <t>_2020(株)グローバルエンジニアリング　（参考値)事業者全体</t>
  </si>
  <si>
    <t>(株)グローバルエンジニアリング　（参考値)事業者全体</t>
  </si>
  <si>
    <t>_2020(株)グローバルキャスト</t>
  </si>
  <si>
    <t>_2020京葉瓦斯(株)</t>
  </si>
  <si>
    <t>_2020ゲーテハウス(株)</t>
  </si>
  <si>
    <t>_2020(株)ケーブルネット下関</t>
  </si>
  <si>
    <t>_2020気仙沼グリーンエナジー(株)</t>
  </si>
  <si>
    <t>_2020公益財団法人東京都環境公社</t>
  </si>
  <si>
    <t>_2020高知ニューエナジー(株）</t>
  </si>
  <si>
    <t>高知ニューエナジー(株）</t>
  </si>
  <si>
    <t>_2020合同会社北上新電力</t>
  </si>
  <si>
    <t>_2020神戸電力(株）</t>
  </si>
  <si>
    <t>神戸電力(株）</t>
  </si>
  <si>
    <t>_2020(株)こーぷでんき東北</t>
  </si>
  <si>
    <t>(株)こーぷでんき東北</t>
  </si>
  <si>
    <t>_2020こーぷ電力(株)</t>
  </si>
  <si>
    <t>こーぷ電力(株)</t>
  </si>
  <si>
    <t>_2020国際航業(株)</t>
  </si>
  <si>
    <t>_2020小島電機工業(株)</t>
  </si>
  <si>
    <t>小島電機工業(株)</t>
  </si>
  <si>
    <t>_2020御所野縄文電力(株)</t>
  </si>
  <si>
    <t>_2020五島市民電力(株)</t>
  </si>
  <si>
    <t>_2020こなんウルトラパワー(株)</t>
  </si>
  <si>
    <t>_2020(株)コンシェルジュ</t>
  </si>
  <si>
    <t>_2020サーラｅエナジー(株)　メニューA</t>
  </si>
  <si>
    <t>サーラｅエナジー(株)　メニューA</t>
  </si>
  <si>
    <t>_2020サーラｅエナジー(株)　メニューB</t>
  </si>
  <si>
    <t>サーラｅエナジー(株)　メニューB</t>
  </si>
  <si>
    <t>_2020サーラｅエナジー(株)　メニューC(残差)</t>
  </si>
  <si>
    <t>サーラｅエナジー(株)　メニューC(残差)</t>
  </si>
  <si>
    <t>_2020サーラｅエナジー(株)　（参考値)事業者全体</t>
  </si>
  <si>
    <t>サーラｅエナジー(株)　（参考値)事業者全体</t>
  </si>
  <si>
    <t>_2020(株)再エネ思考電力(旧：(株)DSグリーンパワー)</t>
  </si>
  <si>
    <t>(株)再エネ思考電力(旧：(株)DSグリーンパワー)</t>
  </si>
  <si>
    <t>_2020(株)サイサン　メニューA</t>
  </si>
  <si>
    <t>(株)サイサン　メニューA</t>
  </si>
  <si>
    <t>_2020(株)サイサン　（参考値)事業者全体</t>
  </si>
  <si>
    <t>(株)サイサン　（参考値)事業者全体</t>
  </si>
  <si>
    <t>_2020埼玉ガス(株)</t>
  </si>
  <si>
    <t>_2020(株)サイホープロパティーズ</t>
  </si>
  <si>
    <t>(株)サイホープロパティーズ</t>
  </si>
  <si>
    <t>_2020酒田天然瓦斯(株)</t>
  </si>
  <si>
    <t>_2020坂戸ガス(株)</t>
  </si>
  <si>
    <t>_2020(株)さくら新電力</t>
  </si>
  <si>
    <t>_2020札幌電力(株)　</t>
  </si>
  <si>
    <t>_2020里山パワーワークス(株)</t>
  </si>
  <si>
    <t>_2020(株)サニックス</t>
  </si>
  <si>
    <t>_2020佐野瓦斯(株)</t>
  </si>
  <si>
    <t>_2020サミットエナジー(株)　メニューA</t>
  </si>
  <si>
    <t>_2020サミットエナジー(株)　メニューB(残差)</t>
  </si>
  <si>
    <t>サミットエナジー(株)　メニューB(残差)</t>
  </si>
  <si>
    <t>_2020サミットエナジー(株)　（参考値)事業者全体</t>
  </si>
  <si>
    <t>サミットエナジー(株)　（参考値)事業者全体</t>
  </si>
  <si>
    <t>_2020(株)サン・ビーム</t>
  </si>
  <si>
    <t>_2020三愛石油(株)</t>
  </si>
  <si>
    <t>_2020山陰エレキ・アライアンス(株)</t>
  </si>
  <si>
    <t>_2020山陰酸素工業(株)</t>
  </si>
  <si>
    <t>_2020三光（株）</t>
  </si>
  <si>
    <t>三光（株）</t>
  </si>
  <si>
    <t>_2020サントラベラーズサービス有限会社</t>
  </si>
  <si>
    <t>サントラベラーズサービス有限会社</t>
  </si>
  <si>
    <t>_2020三友エンテック(株)</t>
  </si>
  <si>
    <t>_2020サンリン(株)</t>
  </si>
  <si>
    <t>_2020(株)シーエナジー</t>
  </si>
  <si>
    <t>_2020(株)ジェイコムウエスト</t>
  </si>
  <si>
    <t>_2020(株)ジェイコム九州</t>
  </si>
  <si>
    <t>_2020(株)ジェイコム埼玉・東日本</t>
  </si>
  <si>
    <t>(株)ジェイコム埼玉・東日本</t>
  </si>
  <si>
    <t>_2020(株)ジェイコム札幌</t>
  </si>
  <si>
    <t>_2020(株)ジェイコム湘南・神奈川</t>
  </si>
  <si>
    <t>(株)ジェイコム湘南・神奈川</t>
  </si>
  <si>
    <t>_2020(株)ジェイコム千葉</t>
  </si>
  <si>
    <t>_2020(株)ジェイコム東京</t>
  </si>
  <si>
    <t>_2020シェルジャバン(株)　メニューA</t>
  </si>
  <si>
    <t>シェルジャバン(株)　メニューA</t>
  </si>
  <si>
    <t>_2020シェルジャバン(株)　（参考値)事業者全体</t>
  </si>
  <si>
    <t>シェルジャバン(株)　（参考値)事業者全体</t>
  </si>
  <si>
    <t>_2020(株)しおさい電力</t>
  </si>
  <si>
    <t>(株)しおさい電力</t>
  </si>
  <si>
    <t>_2020(株)シグナストラスト</t>
  </si>
  <si>
    <t>_2020四国電力(株)　メニューA</t>
  </si>
  <si>
    <t>_2020四国電力(株)　メニューB</t>
  </si>
  <si>
    <t>_2020四国電力(株)　メニューC(残差)</t>
  </si>
  <si>
    <t>四国電力(株)　メニューC(残差)</t>
  </si>
  <si>
    <t>_2020四国電力(株)　（参考値)事業者全体</t>
  </si>
  <si>
    <t>四国電力(株)　（参考値)事業者全体</t>
  </si>
  <si>
    <t>_2020静岡ガス＆パワー(株)　メニューA</t>
  </si>
  <si>
    <t>静岡ガス＆パワー(株)　メニューA</t>
  </si>
  <si>
    <t>_2020静岡ガス＆パワー(株)　メニューB</t>
  </si>
  <si>
    <t>静岡ガス＆パワー(株)　メニューB</t>
  </si>
  <si>
    <t>_2020静岡ガス＆パワー(株)　（参考値)事業者全体</t>
  </si>
  <si>
    <t>静岡ガス＆パワー(株)　（参考値)事業者全体</t>
  </si>
  <si>
    <t>_2020自然電力(株)　メニューA</t>
  </si>
  <si>
    <t>_2020自然電力(株)　メニューB</t>
  </si>
  <si>
    <t>_2020自然電力(株)　メニューC</t>
  </si>
  <si>
    <t>_2020自然電力(株)　メニューD</t>
  </si>
  <si>
    <t>_2020自然電力(株)　メニューE</t>
  </si>
  <si>
    <t>_2020自然電力(株)　メニューF</t>
  </si>
  <si>
    <t>自然電力(株)　メニューF</t>
  </si>
  <si>
    <t>_2020自然電力(株)　メニューG</t>
  </si>
  <si>
    <t>自然電力(株)　メニューG</t>
  </si>
  <si>
    <t>_2020自然電力(株)　メニューH (残差)</t>
  </si>
  <si>
    <t>自然電力(株)　メニューH (残差)</t>
  </si>
  <si>
    <t>_2020自然電力(株)　（参考値)事業者全体</t>
  </si>
  <si>
    <t>自然電力(株)　（参考値)事業者全体</t>
  </si>
  <si>
    <t>_2020(株)シナジアパワー　メニューA</t>
  </si>
  <si>
    <t>(株)シナジアパワー　メニューA</t>
  </si>
  <si>
    <t>_2020(株)シナジアパワー　メニューB</t>
  </si>
  <si>
    <t>(株)シナジアパワー　メニューB</t>
  </si>
  <si>
    <t>_2020(株)シナジアパワー　メニューC</t>
  </si>
  <si>
    <t>(株)シナジアパワー　メニューC</t>
  </si>
  <si>
    <t>_2020(株)シナジアパワー　（参考値)事業者全体</t>
  </si>
  <si>
    <t>(株)シナジアパワー　（参考値)事業者全体</t>
  </si>
  <si>
    <t>_2020シナネン(株)　メニューA</t>
  </si>
  <si>
    <t>_2020シナネン(株)　メニューB</t>
  </si>
  <si>
    <t>_2020シナネン(株)　メニューC</t>
  </si>
  <si>
    <t>_2020シナネン(株)　メニューD</t>
  </si>
  <si>
    <t>_2020シナネン(株)　メニューE</t>
  </si>
  <si>
    <t>_2020シナネン(株)　メニューF(残差)</t>
  </si>
  <si>
    <t>シナネン(株)　メニューF(残差)</t>
  </si>
  <si>
    <t>_2020シナネン(株)　（参考値)事業者全体</t>
  </si>
  <si>
    <t>シナネン(株)　（参考値)事業者全体</t>
  </si>
  <si>
    <t>_2020ジニーエナジー合同会社</t>
  </si>
  <si>
    <t>_2020芝浦電力(株)</t>
  </si>
  <si>
    <t>_2020清水建設(株)</t>
  </si>
  <si>
    <t>_2020地元電力(株)</t>
  </si>
  <si>
    <t>_2020(株)ジャバネットサービスイノベーション</t>
  </si>
  <si>
    <t>(株)ジャバネットサービスイノベーション</t>
  </si>
  <si>
    <t>_2020ジャパンベストレスキューシステム(株)</t>
  </si>
  <si>
    <t>_2020湘南電力(株)　メニューA</t>
  </si>
  <si>
    <t>湘南電力(株)　メニューA</t>
  </si>
  <si>
    <t>_2020湘南電力(株)　（参考値)事業者全体</t>
  </si>
  <si>
    <t>湘南電力(株)　（参考値)事業者全体</t>
  </si>
  <si>
    <t>_2020(株)情熱電力</t>
  </si>
  <si>
    <t>(株)情熱電力</t>
  </si>
  <si>
    <t>_2020情報ハイウウェイ協同組合</t>
  </si>
  <si>
    <t>情報ハイウウェイ協同組合</t>
  </si>
  <si>
    <t>_2020昭和商事(株)(旧：(株)リエゾンエナジー)</t>
  </si>
  <si>
    <t>昭和商事(株)(旧：(株)リエゾンエナジー)</t>
  </si>
  <si>
    <t>_2020シン・エナジー(株)</t>
  </si>
  <si>
    <t>_2020(株)新出光</t>
  </si>
  <si>
    <t>_2020新エネルギー開発(株)</t>
  </si>
  <si>
    <t>_2020信州電力(株)</t>
  </si>
  <si>
    <t>_2020新電力いばらき(株)</t>
  </si>
  <si>
    <t>_2020新電力おおいた(株)</t>
  </si>
  <si>
    <t>_2020新電力新潟(株)</t>
  </si>
  <si>
    <t>_2020新電力フロンティア(株)</t>
  </si>
  <si>
    <t>_2020新日本瓦斯(株)</t>
  </si>
  <si>
    <t>_2020(株)翠光トップライン</t>
  </si>
  <si>
    <t>_2020須賀川瓦斯(株)</t>
  </si>
  <si>
    <t>_2020スズカ電工(株)</t>
  </si>
  <si>
    <t>_2020鈴与商事(株)　メニューA</t>
  </si>
  <si>
    <t>_2020鈴与商事(株)　メニューB(残差)</t>
  </si>
  <si>
    <t>鈴与商事(株)　メニューB(残差)</t>
  </si>
  <si>
    <t>_2020鈴与商事(株)　（参考値)事業者全体</t>
  </si>
  <si>
    <t>鈴与商事(株)　（参考値)事業者全体</t>
  </si>
  <si>
    <t>_2020鈴与電力(株)　メニューA</t>
  </si>
  <si>
    <t>鈴与電力(株)　メニューA</t>
  </si>
  <si>
    <t>_2020鈴与電力(株)　（参考値)事業者全体</t>
  </si>
  <si>
    <t>鈴与電力(株)　（参考値)事業者全体</t>
  </si>
  <si>
    <t>_2020スターティア(株)</t>
  </si>
  <si>
    <t>スターティア(株)</t>
  </si>
  <si>
    <t>_2020スマ トエナジー熊本(株)</t>
  </si>
  <si>
    <t>スマ トエナジー熊本(株)</t>
  </si>
  <si>
    <t>_2020(株)スマート</t>
  </si>
  <si>
    <t>(株)スマート</t>
  </si>
  <si>
    <t>_2020スマートエコエナジー(株)　メニューA</t>
  </si>
  <si>
    <t>スマートエコエナジー(株)　メニューA</t>
  </si>
  <si>
    <t>_2020スマートエコエナジー(株)　（参考値)事業者全体</t>
  </si>
  <si>
    <t>スマートエコエナジー(株)　（参考値)事業者全体</t>
  </si>
  <si>
    <t>_2020スマートエナジー磐田(株)　メニューA</t>
  </si>
  <si>
    <t>_2020スマートエナジー磐田(株)　メニューB (残差)</t>
  </si>
  <si>
    <t>スマートエナジー磐田(株)　メニューB (残差)</t>
  </si>
  <si>
    <t>_2020スマートエナジー磐田(株)　（参考値)事業者全体</t>
  </si>
  <si>
    <t>スマートエナジー磐田(株)　（参考値)事業者全体</t>
  </si>
  <si>
    <t>_2020(株)スマートテック　メニューA</t>
  </si>
  <si>
    <t>_2020(株)スマートテック　メニューB(残差)</t>
  </si>
  <si>
    <t>(株)スマートテック　メニューB(残差)</t>
  </si>
  <si>
    <t>_2020(株)スマートテック　（参考値)事業者全体</t>
  </si>
  <si>
    <t>(株)スマートテック　（参考値)事業者全体</t>
  </si>
  <si>
    <t>_2020諏訪瓦斯(株)</t>
  </si>
  <si>
    <t>_2020生活協同組合こーぷぐんま</t>
  </si>
  <si>
    <t>生活協同組合こーぷぐんま</t>
  </si>
  <si>
    <t>_2020生活協同組合こーぷこうべ</t>
  </si>
  <si>
    <t>生活協同組合こーぷこうべ</t>
  </si>
  <si>
    <t>_2020生活協同組合こーぷしが　メニューA</t>
  </si>
  <si>
    <t>生活協同組合こーぷしが　メニューA</t>
  </si>
  <si>
    <t>_2020生活協同組合こーぷしが　メニューB(残差)</t>
  </si>
  <si>
    <t>生活協同組合こーぷしが　メニューB(残差)</t>
  </si>
  <si>
    <t>_2020生活協同組合こーぷしが　（参考値)事業者全体</t>
  </si>
  <si>
    <t>生活協同組合こーぷしが　（参考値)事業者全体</t>
  </si>
  <si>
    <t>_2020生活協同組合こーぷながの</t>
  </si>
  <si>
    <t>生活協同組合こーぷながの</t>
  </si>
  <si>
    <t>_2020生活協同組合こーぷみらい</t>
  </si>
  <si>
    <t>生活協同組合こーぷみらい</t>
  </si>
  <si>
    <t>_2020生活協同組合ひろしま　メニューA</t>
  </si>
  <si>
    <t>生活協同組合ひろしま　メニューA</t>
  </si>
  <si>
    <t>_2020生活協同組合ひろしま　（参考値)事業者全体</t>
  </si>
  <si>
    <t>生活協同組合ひろしま　（参考値)事業者全体</t>
  </si>
  <si>
    <t>_2020(株)生活クラブエナジー　メニューA</t>
  </si>
  <si>
    <t>(株)生活クラブエナジー　メニューA</t>
  </si>
  <si>
    <t>_2020(株)生活クラブエナジー　（参考値)事業者全体</t>
  </si>
  <si>
    <t>(株)生活クラブエナジー　（参考値)事業者全体</t>
  </si>
  <si>
    <t>_2020西武ガス(株)</t>
  </si>
  <si>
    <t>_2020西部瓦斯(株)</t>
  </si>
  <si>
    <t>_2020積水化学工業(株)　メニューA</t>
  </si>
  <si>
    <t>_2020積水化学工業(株)　メニューB(残差)</t>
  </si>
  <si>
    <t>積水化学工業(株)　メニューB(残差)</t>
  </si>
  <si>
    <t>_2020積水化学工業(株)　（参考値)事業者全体</t>
  </si>
  <si>
    <t>積水化学工業(株)　（参考値)事業者全体</t>
  </si>
  <si>
    <t>_2020石油資源開発(株)</t>
  </si>
  <si>
    <t>_2020ゼロワットパワー(株)　メニューA</t>
  </si>
  <si>
    <t>_2020ゼロワットパワー(株)　メニューB</t>
  </si>
  <si>
    <t>_2020ゼロワットパワー(株)　メニューC</t>
  </si>
  <si>
    <t>ゼロワットパワー(株)　メニューC</t>
  </si>
  <si>
    <t>_2020ゼロワットパワー(株)　メニューD</t>
  </si>
  <si>
    <t>ゼロワットパワー(株)　メニューD</t>
  </si>
  <si>
    <t>_2020ゼロワットパワー(株)　メニューE(残差)</t>
  </si>
  <si>
    <t>ゼロワットパワー(株)　メニューE(残差)</t>
  </si>
  <si>
    <t>_2020ゼロワットパワー(株)　（参考値)事業者全体</t>
  </si>
  <si>
    <t>ゼロワットパワー(株)　（参考値)事業者全体</t>
  </si>
  <si>
    <t>_2020(株)センカク</t>
  </si>
  <si>
    <t>_2020セントラル石油瓦斯(株)(旧：中央セントラルガス(株))</t>
  </si>
  <si>
    <t>セントラル石油瓦斯(株)(旧：中央セントラルガス(株))</t>
  </si>
  <si>
    <t>_2020全農エネルギー(株)</t>
  </si>
  <si>
    <t>_2020総合エネルギー(株)　メニューA</t>
  </si>
  <si>
    <t>総合エネルギー(株)　メニューA</t>
  </si>
  <si>
    <t>_2020総合エネルギー(株)　メニューB(残差)</t>
  </si>
  <si>
    <t>総合エネルギー(株)　メニューB(残差)</t>
  </si>
  <si>
    <t>_2020総合エネルギー(株)　（参考値)事業者全体</t>
  </si>
  <si>
    <t>総合エネルギー(株)　（参考値)事業者全体</t>
  </si>
  <si>
    <t>_2020そうまIグリッド合同会社</t>
  </si>
  <si>
    <t>そうまIグリッド合同会社</t>
  </si>
  <si>
    <t>_2020大一ガス(株)</t>
  </si>
  <si>
    <t>_2020第一日本電力(株)</t>
  </si>
  <si>
    <t>第一日本電力(株)</t>
  </si>
  <si>
    <t>_2020(株)大仙こまちパワー</t>
  </si>
  <si>
    <t>_2020大東ガス(株)　メニューA</t>
  </si>
  <si>
    <t>大東ガス(株)　メニューA</t>
  </si>
  <si>
    <t>_2020大東ガス(株)　（参考値)事業者全体</t>
  </si>
  <si>
    <t>大東ガス(株)　（参考値)事業者全体</t>
  </si>
  <si>
    <t>_2020大東建託パートナーズ(株)(旧：大東エナジー(株))</t>
  </si>
  <si>
    <t>大東建託パートナーズ(株)(旧：大東エナジー(株))</t>
  </si>
  <si>
    <t>_2020ダイヤモンドパワー(株)　メニューA</t>
  </si>
  <si>
    <t>ダイヤモンドパワー(株)　メニューA</t>
  </si>
  <si>
    <t>_2020ダイヤモンドパワー(株)　メニューB</t>
  </si>
  <si>
    <t>ダイヤモンドパワー(株)　メニューB</t>
  </si>
  <si>
    <t>_2020ダイヤモンドパワー(株)　メニューC(残差)</t>
  </si>
  <si>
    <t>ダイヤモンドパワー(株)　メニューC(残差)</t>
  </si>
  <si>
    <t>_2020ダイヤモンドパワー(株)　（参考値)事業者全体</t>
  </si>
  <si>
    <t>ダイヤモンドパワー(株)　（参考値)事業者全体</t>
  </si>
  <si>
    <t>_2020太陽ガス(株)</t>
  </si>
  <si>
    <t>_2020大和エネルギー(株)　メニューA</t>
  </si>
  <si>
    <t>大和エネルギー(株)　メニューA</t>
  </si>
  <si>
    <t>_2020大和エネルギー(株)　（参考値)事業者全体</t>
  </si>
  <si>
    <t>大和エネルギー(株)　（参考値)事業者全体</t>
  </si>
  <si>
    <t>_2020大和ハウス工業(株)　　メニューA</t>
  </si>
  <si>
    <t>大和ハウス工業(株)　　メニューA</t>
  </si>
  <si>
    <t>_2020大和ハウス工業(株)　　メニューB</t>
  </si>
  <si>
    <t>大和ハウス工業(株)　　メニューB</t>
  </si>
  <si>
    <t>_2020大和ハウス工業(株)　　メニューC</t>
  </si>
  <si>
    <t>大和ハウス工業(株)　　メニューC</t>
  </si>
  <si>
    <t>_2020大和ハウス工業(株)　　メニューD</t>
  </si>
  <si>
    <t>大和ハウス工業(株)　　メニューD</t>
  </si>
  <si>
    <t>_2020大和ハウス工業(株)　　メニューE</t>
  </si>
  <si>
    <t>大和ハウス工業(株)　　メニューE</t>
  </si>
  <si>
    <t>_2020大和ハウス工業(株)　　メニューF</t>
  </si>
  <si>
    <t>大和ハウス工業(株)　　メニューF</t>
  </si>
  <si>
    <t>_2020大和ハウス工業(株)　　メニューG</t>
  </si>
  <si>
    <t>大和ハウス工業(株)　　メニューG</t>
  </si>
  <si>
    <t>_2020大和ハウス工業(株)　　メニューH</t>
  </si>
  <si>
    <t>大和ハウス工業(株)　　メニューH</t>
  </si>
  <si>
    <t>_2020大和ハウス工業(株)　　メニューI(残差)</t>
  </si>
  <si>
    <t>大和ハウス工業(株)　　メニューI(残差)</t>
  </si>
  <si>
    <t>_2020大和ハウス工業(株)　　（参考値)事業者全体</t>
  </si>
  <si>
    <t>大和ハウス工業(株)　　（参考値)事業者全体</t>
  </si>
  <si>
    <t>_2020大和ライフエナジア(株)</t>
  </si>
  <si>
    <t>_2020(株)タクマエナジー　メニューA</t>
  </si>
  <si>
    <t>_2020(株)タクマエナジー　メニューB(残差)</t>
  </si>
  <si>
    <t>(株)タクマエナジー　メニューB(残差)</t>
  </si>
  <si>
    <t>_2020(株)タクマエナジー　（参考値)事業者全体</t>
  </si>
  <si>
    <t>(株)タクマエナジー　（参考値)事業者全体</t>
  </si>
  <si>
    <t>_2020たんたんエナジー(株)　メニューA</t>
  </si>
  <si>
    <t>たんたんエナジー(株)　メニューA</t>
  </si>
  <si>
    <t>_2020たんたんエナジー(株)　（参考値)事業者全体</t>
  </si>
  <si>
    <t>たんたんエナジー(株)　（参考値)事業者全体</t>
  </si>
  <si>
    <t>_2020(株)地域電力</t>
  </si>
  <si>
    <t>_2020(株)地球クラブ　メニューA</t>
  </si>
  <si>
    <t>(株)地球クラブ　メニューA</t>
  </si>
  <si>
    <t>_2020(株)地球クラブ　（参考値)事業者全体</t>
  </si>
  <si>
    <t>(株)地球クラブ　（参考値)事業者全体</t>
  </si>
  <si>
    <t>_2020秩父新電力(株)　メニューA</t>
  </si>
  <si>
    <t>_2020秩父新電力(株)　メニューB</t>
  </si>
  <si>
    <t>秩父新電力(株)　メニューB</t>
  </si>
  <si>
    <t>_2020秩父新電力(株)　メニューC (残差)</t>
  </si>
  <si>
    <t>秩父新電力(株)　メニューC (残差)</t>
  </si>
  <si>
    <t>_2020秩父新電力(株)　（参考値)事業者全体</t>
  </si>
  <si>
    <t>秩父新電力(株)　（参考値)事業者全体</t>
  </si>
  <si>
    <t>_2020千葉電力(株)</t>
  </si>
  <si>
    <t>_2020(株)地方創生テクノロジーラボ</t>
  </si>
  <si>
    <t>_2020(株)チャームドライフ</t>
  </si>
  <si>
    <t>(株)チャームドライフ</t>
  </si>
  <si>
    <t>_2020中央電力(株)　メニューA</t>
  </si>
  <si>
    <t>中央電力(株)　メニューA</t>
  </si>
  <si>
    <t>_2020中央電力(株)　（参考値)事業者全体</t>
  </si>
  <si>
    <t>中央電力(株)　（参考値)事業者全体</t>
  </si>
  <si>
    <t>_2020中央電力エナジー(株)</t>
  </si>
  <si>
    <t>_2020(株)中海テレビ放送</t>
  </si>
  <si>
    <t>_2020中国電力(株)　メニューA</t>
  </si>
  <si>
    <t>_2020中国電力(株)　メニューB</t>
  </si>
  <si>
    <t>中国電力(株)　メニューB</t>
  </si>
  <si>
    <t>_2020中国電力(株)　メニューC(残差)</t>
  </si>
  <si>
    <t>中国電力(株)　メニューC(残差)</t>
  </si>
  <si>
    <t>_2020中国電力(株)　（参考値)事業者全体</t>
  </si>
  <si>
    <t>中国電力(株)　（参考値)事業者全体</t>
  </si>
  <si>
    <t>_2020中小企業支援(株）</t>
  </si>
  <si>
    <t>中小企業支援(株）</t>
  </si>
  <si>
    <t>_2020中部電力ミライズ(株)(旧：中部電力(株))　メニューA</t>
  </si>
  <si>
    <t>中部電力ミライズ(株)(旧：中部電力(株))　メニューA</t>
  </si>
  <si>
    <t>_2020中部電力ミライズ(株)(旧：中部電力(株))　メニューB(残差)</t>
  </si>
  <si>
    <t>中部電力ミライズ(株)(旧：中部電力(株))　メニューB(残差)</t>
  </si>
  <si>
    <t>_2020中部電力ミライズ(株)(旧：中部電力(株))　（参考値)事業者全体</t>
  </si>
  <si>
    <t>中部電力ミライズ(株)(旧：中部電力(株))　（参考値)事業者全体</t>
  </si>
  <si>
    <t>_2020(株)津軽あっぷるパワー</t>
  </si>
  <si>
    <t>_2020土浦ケーブルテレビ(株)</t>
  </si>
  <si>
    <t>_2020ツネイシＣバリューズ(株)</t>
  </si>
  <si>
    <t>_2020ティーダッシュ合同会社(旧：ズームエナジージャパン合同会社)</t>
  </si>
  <si>
    <t>ティーダッシュ合同会社(旧：ズームエナジージャパン合同会社)</t>
  </si>
  <si>
    <t>_2020デジタルグリッド(株)　メニューA</t>
  </si>
  <si>
    <t>_2020デジタルグリッド(株)　メニューB</t>
  </si>
  <si>
    <t>_2020デジタルグリッド(株)　メニューC (残差)</t>
  </si>
  <si>
    <t>デジタルグリッド(株)　メニューC (残差)</t>
  </si>
  <si>
    <t>_2020デジタルグリッド(株)　（参考値)事業者全体</t>
  </si>
  <si>
    <t>デジタルグリッド(株)　（参考値)事業者全体</t>
  </si>
  <si>
    <t>_2020テス・エンジニアリング(株)　メニューA</t>
  </si>
  <si>
    <t>テス・エンジニアリング(株)　メニューA</t>
  </si>
  <si>
    <t>_2020テス・エンジニアリング(株)　（参考値)事業者全体</t>
  </si>
  <si>
    <t>テス・エンジニアリング(株)　（参考値)事業者全体</t>
  </si>
  <si>
    <t>_2020テプコカスタマーサービス(株)(残差)</t>
  </si>
  <si>
    <t>テプコカスタマーサービス(株)(残差)</t>
  </si>
  <si>
    <t>_2020テプコカスタマーサービス(株)　（参考値)事業者全体</t>
  </si>
  <si>
    <t>テプコカスタマーサービス(株)　（参考値)事業者全体</t>
  </si>
  <si>
    <t>_2020(株)デベロップ(旧：1号発電所(株))</t>
  </si>
  <si>
    <t>(株)デベロップ(旧：1号発電所(株))</t>
  </si>
  <si>
    <t>_2020(株)デライトアップ</t>
  </si>
  <si>
    <t>(株)デライトアップ</t>
  </si>
  <si>
    <t>_2020(株)テレ・マーカー</t>
  </si>
  <si>
    <t>_2020(株)デンケン</t>
  </si>
  <si>
    <t>_2020電力保全サービス(株)</t>
  </si>
  <si>
    <t>_2020東亜ガス(株）</t>
  </si>
  <si>
    <t>東亜ガス(株）</t>
  </si>
  <si>
    <t>_2020東海電力(株)</t>
  </si>
  <si>
    <t>_2020東罐商事(株)</t>
  </si>
  <si>
    <t>_2020(株)東急パワーサプライ　メニューA</t>
  </si>
  <si>
    <t>(株)東急パワーサプライ　メニューA</t>
  </si>
  <si>
    <t>_2020(株)東急パワーサプライ　（参考値)事業者全体</t>
  </si>
  <si>
    <t>(株)東急パワーサプライ　（参考値)事業者全体</t>
  </si>
  <si>
    <t>_2020東京エコサービス(株)</t>
  </si>
  <si>
    <t>_2020東京ガス(株)　メニューA</t>
  </si>
  <si>
    <t>東京ガス(株)　メニューA</t>
  </si>
  <si>
    <t>_2020東京ガス(株)　メニューB</t>
  </si>
  <si>
    <t>東京ガス(株)　メニューB</t>
  </si>
  <si>
    <t>_2020東京ガス(株)　（参考値)事業者全体</t>
  </si>
  <si>
    <t>東京ガス(株)　（参考値)事業者全体</t>
  </si>
  <si>
    <t>_2020東京電力エナジーパートナー(株)　メニューA</t>
  </si>
  <si>
    <t>_2020東京電力エナジーパートナー(株)　メニューB</t>
  </si>
  <si>
    <t>_2020東京電力エナジーパートナー(株)　メニューC</t>
  </si>
  <si>
    <t>_2020東京電力エナジーパートナー(株)　メニューD</t>
  </si>
  <si>
    <t>_2020東京電力エナジーパートナー(株)　メニューE</t>
  </si>
  <si>
    <t>東京電力エナジーパートナー(株)　メニューE</t>
  </si>
  <si>
    <t>_2020東京電力エナジーパートナー(株)　メニューF</t>
  </si>
  <si>
    <t>東京電力エナジーパートナー(株)　メニューF</t>
  </si>
  <si>
    <t>_2020東京電力エナジーパートナー(株)　メニューG(残差)</t>
  </si>
  <si>
    <t>東京電力エナジーパートナー(株)　メニューG(残差)</t>
  </si>
  <si>
    <t>_2020東京電力エナジーパートナー(株)　（参考値)事業者全体</t>
  </si>
  <si>
    <t>東京電力エナジーパートナー(株)　（参考値)事業者全体</t>
  </si>
  <si>
    <t>_2020東彩ガス(株)</t>
  </si>
  <si>
    <t>_2020東芝エネルギーシステムズ(株)</t>
  </si>
  <si>
    <t>_2020東邦ガス(株)　メニューA</t>
  </si>
  <si>
    <t>_2020東邦ガス(株)　メニューB</t>
  </si>
  <si>
    <t>東邦ガス(株)　メニューB</t>
  </si>
  <si>
    <t>_2020東邦ガス(株)　メニューC(残差)</t>
  </si>
  <si>
    <t>東邦ガス(株)　メニューC(残差)</t>
  </si>
  <si>
    <t>_2020東邦ガス(株)　（参考値)事業者全体</t>
  </si>
  <si>
    <t>東邦ガス(株)　（参考値)事業者全体</t>
  </si>
  <si>
    <t>_2020東北電力(株)　メニューA</t>
  </si>
  <si>
    <t>_2020東北電力(株)　メニューB</t>
  </si>
  <si>
    <t>_2020東北電力(株)　メニューC(残差)</t>
  </si>
  <si>
    <t>東北電力(株)　メニューC(残差)</t>
  </si>
  <si>
    <t>_2020東北電力(株)　（参考値)事業者全体</t>
  </si>
  <si>
    <t>東北電力(株)　（参考値)事業者全体</t>
  </si>
  <si>
    <t>_2020東北電カエナジートレーディング(株)</t>
  </si>
  <si>
    <t>東北電カエナジートレーディング(株)</t>
  </si>
  <si>
    <t>_2020(株)東名</t>
  </si>
  <si>
    <t>_2020(株)トーセキ</t>
  </si>
  <si>
    <t>_2020(株)卜ーヨーエネルギーファーム</t>
  </si>
  <si>
    <t>(株)卜ーヨーエネルギーファーム</t>
  </si>
  <si>
    <t>_2020(株)ところざわ未来電力　メニューA</t>
  </si>
  <si>
    <t>_2020(株)ところざわ未来電力　メニューB (残差)</t>
  </si>
  <si>
    <t>(株)ところざわ未来電力　メニューB (残差)</t>
  </si>
  <si>
    <t>_2020(株)ところざわ未来電力　（参考値)事業者全体</t>
  </si>
  <si>
    <t>(株)ところざわ未来電力　（参考値)事業者全体</t>
  </si>
  <si>
    <t>_2020(株)どさんこバワー</t>
  </si>
  <si>
    <t>(株)どさんこバワー</t>
  </si>
  <si>
    <t>_2020とちぎこーぷ生活協同組合</t>
  </si>
  <si>
    <t>とちぎこーぷ生活協同組合</t>
  </si>
  <si>
    <t>_2020(株)とっとり市民電力</t>
  </si>
  <si>
    <t>_2020凸版印刷(株)</t>
  </si>
  <si>
    <t>_2020(株)トドック電力</t>
  </si>
  <si>
    <t>_2020(株)登米電力</t>
  </si>
  <si>
    <t>_2020富山電力(株)</t>
  </si>
  <si>
    <t>_2020(株)トヨタエナジーソリューションズ</t>
  </si>
  <si>
    <t>_2020(株)とんでんホールディングス</t>
  </si>
  <si>
    <t>_2020(株)内藤工業所</t>
  </si>
  <si>
    <t>_2020(株)ながさきサステナエナジー</t>
  </si>
  <si>
    <t>(株)ながさきサステナエナジー</t>
  </si>
  <si>
    <t>_2020長崎地域電力(株)</t>
  </si>
  <si>
    <t>_2020(株)ナカシマパワーソリューション</t>
  </si>
  <si>
    <t>_2020(株)中之条パワー</t>
  </si>
  <si>
    <t>_2020長野都市ガス(株)</t>
  </si>
  <si>
    <t>_2020なでしこ電力(株)</t>
  </si>
  <si>
    <t>_2020奈良電力(株)</t>
  </si>
  <si>
    <t>_2020(株)成田香取エネルギー</t>
  </si>
  <si>
    <t>_2020南部だんだんエナジー(株)</t>
  </si>
  <si>
    <t>_2020(株)ナンワエナジー　メニューA</t>
  </si>
  <si>
    <t>(株)ナンワエナジー　メニューA</t>
  </si>
  <si>
    <t>_2020(株)ナンワエナジー　（参考値)事業者全体</t>
  </si>
  <si>
    <t>(株)ナンワエナジー　（参考値)事業者全体</t>
  </si>
  <si>
    <t>_2020新潟県民電力(株)</t>
  </si>
  <si>
    <t>_2020新潟スワンエナジー(株)　メニューA</t>
  </si>
  <si>
    <t>新潟スワンエナジー(株)　メニューA</t>
  </si>
  <si>
    <t>_2020新潟スワンエナジー(株)　メニューB</t>
  </si>
  <si>
    <t>新潟スワンエナジー(株)　メニューB</t>
  </si>
  <si>
    <t>_2020新潟スワンエナジー(株)　（参考値)事業者全体</t>
  </si>
  <si>
    <t>新潟スワンエナジー(株)　（参考値)事業者全体</t>
  </si>
  <si>
    <t>_2020(株)西九州させぼパワーズ</t>
  </si>
  <si>
    <t>(株)西九州させぼパワーズ</t>
  </si>
  <si>
    <t>_2020西多摩バイオパワー(株)</t>
  </si>
  <si>
    <t>_2020西日本電力(株)</t>
  </si>
  <si>
    <t>_2020ニシムラ(株)</t>
  </si>
  <si>
    <t>_2020にちほクラウド電力(株)</t>
  </si>
  <si>
    <t>_2020日産トレーデイング(株)</t>
  </si>
  <si>
    <t>_2020日鉄エンジニアリング(株)　メニューA</t>
  </si>
  <si>
    <t>日鉄エンジニアリング(株)　メニューA</t>
  </si>
  <si>
    <t>_2020日鉄エンジニアリング(株)　メニューB</t>
  </si>
  <si>
    <t>日鉄エンジニアリング(株)　メニューB</t>
  </si>
  <si>
    <t>_2020日鉄エンジニアリング(株)　（参考値)事業者全体</t>
  </si>
  <si>
    <t>日鉄エンジニアリング(株)　（参考値)事業者全体</t>
  </si>
  <si>
    <t>_2020日本エネルギー総合システム(株)　メニューA</t>
  </si>
  <si>
    <t>_2020日本エネルギー総合システム(株)　メニューB (残差)</t>
  </si>
  <si>
    <t>日本エネルギー総合システム(株)　メニューB (残差)</t>
  </si>
  <si>
    <t>_2020日本エネルギー総合システム(株)　（参考値)事業者全体</t>
  </si>
  <si>
    <t>日本エネルギー総合システム(株)　（参考値)事業者全体</t>
  </si>
  <si>
    <t>_2020日本瓦斯(株)</t>
  </si>
  <si>
    <t>_2020(株)日本省電</t>
  </si>
  <si>
    <t>_2020(株)日本セレモニー(残差)</t>
  </si>
  <si>
    <t>(株)日本セレモニー(残差)</t>
  </si>
  <si>
    <t>_2020(株)日本セレモニー　（参考値)事業者全体</t>
  </si>
  <si>
    <t>(株)日本セレモニー　（参考値)事業者全体</t>
  </si>
  <si>
    <t>_2020日本テクノ(株)</t>
  </si>
  <si>
    <t>_2020日本電灯電力販売(株)</t>
  </si>
  <si>
    <t>_2020日本ファシリティ-ソリューション(株)</t>
  </si>
  <si>
    <t>日本ファシリティ-ソリューション(株)</t>
  </si>
  <si>
    <t>_2020ネイチャーエナジー小国(株)</t>
  </si>
  <si>
    <t>_2020(株)ネクシィーズ・ゼロ</t>
  </si>
  <si>
    <t>_2020ネクストパワーやまと(株)</t>
  </si>
  <si>
    <t>_2020寝屋川電力(株)</t>
  </si>
  <si>
    <t>_2020(株)能勢・豊能まち作り(旧：(株)イー・コンザル)</t>
  </si>
  <si>
    <t>(株)能勢・豊能まち作り(旧：(株)イー・コンザル)</t>
  </si>
  <si>
    <t>_2020パーパススマートパワー(株)</t>
  </si>
  <si>
    <t>_2020パシフィックパワー(株)</t>
  </si>
  <si>
    <t>_2020パナソニック(株)　メニューA</t>
  </si>
  <si>
    <t>_2020パナソニック(株)　メニューB(残差)</t>
  </si>
  <si>
    <t>パナソニック(株)　メニューB(残差)</t>
  </si>
  <si>
    <t>_2020パナソニック(株)　（参考値)事業者全体</t>
  </si>
  <si>
    <t>パナソニック(株)　（参考値)事業者全体</t>
  </si>
  <si>
    <t>_2020(株)花巻銀河パワー</t>
  </si>
  <si>
    <t>_2020(株)パネイル</t>
  </si>
  <si>
    <t>_2020(株)はまエネ</t>
  </si>
  <si>
    <t>_2020浜田ガス(株)</t>
  </si>
  <si>
    <t>_2020(株)浜松新電力</t>
  </si>
  <si>
    <t>_2020(株)バランスハーツ</t>
  </si>
  <si>
    <t>_2020はりま電力(株)</t>
  </si>
  <si>
    <t>_2020(株)ハルエネ</t>
  </si>
  <si>
    <t>_2020(株)パルシステム電力</t>
  </si>
  <si>
    <t>_2020(株)パワー・オプティマイザー</t>
  </si>
  <si>
    <t>_2020パワーネクスト(株)(旧：パワーシェアリング(株))</t>
  </si>
  <si>
    <t>パワーネクスト(株)(旧：パワーシェアリング(株))</t>
  </si>
  <si>
    <t>_2020バンプーバワートレーディング合同会社</t>
  </si>
  <si>
    <t>バンプーバワートレーディング合同会社</t>
  </si>
  <si>
    <t>_2020ひおき地域エネルギー(株)　メニューA</t>
  </si>
  <si>
    <t>_2020ひおき地域エネルギー(株)　メニューB</t>
  </si>
  <si>
    <t>_2020ひおき地域エネルギー(株)　メニューC(残差)</t>
  </si>
  <si>
    <t>ひおき地域エネルギー(株)　メニューC(残差)</t>
  </si>
  <si>
    <t>_2020ひおき地域エネルギー(株)　（参考値)事業者全体</t>
  </si>
  <si>
    <t>ひおき地域エネルギー(株)　（参考値)事業者全体</t>
  </si>
  <si>
    <t>_2020東日本ガス(株)</t>
  </si>
  <si>
    <t>_2020東日本電力(株)</t>
  </si>
  <si>
    <t>_2020東広島スマートエネルギー(株)</t>
  </si>
  <si>
    <t>東広島スマートエネルギー(株)</t>
  </si>
  <si>
    <t>_2020日高都市ガス(株)</t>
  </si>
  <si>
    <t>_2020日田グリーン電力(株)　メニューA</t>
  </si>
  <si>
    <t>_2020日田グリーン電力(株)　メニューB(残差)</t>
  </si>
  <si>
    <t>日田グリーン電力(株)　メニューB(残差)</t>
  </si>
  <si>
    <t>_2020日田グリーン電力(株)　（参考値)事業者全体</t>
  </si>
  <si>
    <t>日田グリーン電力(株)　（参考値)事業者全体</t>
  </si>
  <si>
    <t>_2020日立造船(株)　メニューA</t>
  </si>
  <si>
    <t>_2020日立造船(株)　メニューB</t>
  </si>
  <si>
    <t>_2020日立造船(株)　メニューC</t>
  </si>
  <si>
    <t>日立造船(株)　メニューC</t>
  </si>
  <si>
    <t>_2020日立造船(株)　メニューD(残差)</t>
  </si>
  <si>
    <t>日立造船(株)　メニューD(残差)</t>
  </si>
  <si>
    <t>_2020日立造船(株)　（参考値)事業者全体</t>
  </si>
  <si>
    <t>日立造船(株)　（参考値)事業者全体</t>
  </si>
  <si>
    <t>_2020(株)ビビット</t>
  </si>
  <si>
    <t>_2020ヒューリックプロパティソリューション(株)</t>
  </si>
  <si>
    <t>_2020兵庫電力(株)</t>
  </si>
  <si>
    <t>_2020弘前ガス(株)</t>
  </si>
  <si>
    <t>_2020(株)広島一電力</t>
  </si>
  <si>
    <t>_2020広島電力(株)</t>
  </si>
  <si>
    <t>_2020ファミリーエナジー合同会社</t>
  </si>
  <si>
    <t>_2020(株)ファミリーネット・ジャパン　メニューA</t>
  </si>
  <si>
    <t>(株)ファミリーネット・ジャパン　メニューA</t>
  </si>
  <si>
    <t>_2020(株)ファミリーネット・ジャパン　（参考値)事業者全体</t>
  </si>
  <si>
    <t>(株)ファミリーネット・ジャパン　（参考値)事業者全体</t>
  </si>
  <si>
    <t>_2020(株)フィット</t>
  </si>
  <si>
    <t>_2020フィンテックラボ協同組合</t>
  </si>
  <si>
    <t>_2020フェニックスエナジー合同会社(旧:Ethos合同会社)</t>
  </si>
  <si>
    <t>フェニックスエナジー合同会社(旧:Ethos合同会社)</t>
  </si>
  <si>
    <t>_2020(株)フォーバルテレコ厶</t>
  </si>
  <si>
    <t>(株)フォーバルテレコ厶</t>
  </si>
  <si>
    <t>_2020(株)フォレストパワー　メニューA</t>
  </si>
  <si>
    <t>_2020(株)フォレストパワー　メニューB(残差)</t>
  </si>
  <si>
    <t>(株)フォレストパワー　メニューB(残差)</t>
  </si>
  <si>
    <t>_2020(株)フォレストパワー　（参考値)事業者全体</t>
  </si>
  <si>
    <t>(株)フォレストパワー　（参考値)事業者全体</t>
  </si>
  <si>
    <t>_2020ふかやeパワー(株)　メニューA</t>
  </si>
  <si>
    <t>ふかやeパワー(株)　メニューA</t>
  </si>
  <si>
    <t>_2020ふかやeパワー(株)　（参考値)事業者全体</t>
  </si>
  <si>
    <t>ふかやeパワー(株)　（参考値)事業者全体</t>
  </si>
  <si>
    <t>_2020福井電力(株)</t>
  </si>
  <si>
    <t>_2020福岡電力(株)</t>
  </si>
  <si>
    <t>_2020福島フェニックス電力(株)</t>
  </si>
  <si>
    <t>_2020ふくしま新電力(株)</t>
  </si>
  <si>
    <t>_2020ふくのしま電力(株)</t>
  </si>
  <si>
    <t>_2020福山未来エナジー(株)</t>
  </si>
  <si>
    <t>_2020富士山エナジー(株)</t>
  </si>
  <si>
    <t>_2020富士山電力(株)</t>
  </si>
  <si>
    <t>_2020(株)藤田商店　メニューA</t>
  </si>
  <si>
    <t>(株)藤田商店　メニューA</t>
  </si>
  <si>
    <t>_2020(株)藤田商店　（参考値)事業者全体</t>
  </si>
  <si>
    <t>(株)藤田商店　（参考値)事業者全体</t>
  </si>
  <si>
    <t>_2020武州瓦斯(株)　メニューA</t>
  </si>
  <si>
    <t>武州瓦斯(株)　メニューA</t>
  </si>
  <si>
    <t>_2020武州瓦斯(株)　（参考値)事業者全体</t>
  </si>
  <si>
    <t>武州瓦斯(株)　（参考値)事業者全体</t>
  </si>
  <si>
    <t>_2020(株)フソウ・エナジー</t>
  </si>
  <si>
    <t>_2020府中・調布まちなかエナジー(株)</t>
  </si>
  <si>
    <t>_2020武陽ガス(株)</t>
  </si>
  <si>
    <t>_2020フラワーペイメント(株)</t>
  </si>
  <si>
    <t>_2020(株)ぶんごおおのエナジー</t>
  </si>
  <si>
    <t>_2020（株）ホープ</t>
  </si>
  <si>
    <t>（株）ホープ</t>
  </si>
  <si>
    <t>_2020北陸電力(株)　メニューA</t>
  </si>
  <si>
    <t>_2020北陸電力(株)　メニューB</t>
  </si>
  <si>
    <t>北陸電力(株)　メニューB</t>
  </si>
  <si>
    <t>_2020北陸電力(株)　メニューC(残差)</t>
  </si>
  <si>
    <t>北陸電力(株)　メニューC(残差)</t>
  </si>
  <si>
    <t>_2020北陸電力(株)　（参考値)事業者全体</t>
  </si>
  <si>
    <t>北陸電力(株)　（参考値)事業者全体</t>
  </si>
  <si>
    <t>_2020北海道瓦斯(株)</t>
  </si>
  <si>
    <t>_2020北海道電力(株)　メニューA</t>
  </si>
  <si>
    <t>_2020北海道電力(株)　メニューB(残差)</t>
  </si>
  <si>
    <t>北海道電力(株)　メニューB(残差)</t>
  </si>
  <si>
    <t>_2020北海道電力(株)　（参考値)事業者全体</t>
  </si>
  <si>
    <t>北海道電力(株)　（参考値)事業者全体</t>
  </si>
  <si>
    <t>_2020北海道電カコクリエーション(株)</t>
  </si>
  <si>
    <t>北海道電カコクリエーション(株)</t>
  </si>
  <si>
    <t>_2020(株)坊っちゃん電力</t>
  </si>
  <si>
    <t>_2020穂の国とよはし電力(株)</t>
  </si>
  <si>
    <t>穂の国とよはし電力(株)</t>
  </si>
  <si>
    <t>_2020堀川産業(株)</t>
  </si>
  <si>
    <t>_2020本庄ガス(株)</t>
  </si>
  <si>
    <t>_2020(株)まち未来製作所</t>
  </si>
  <si>
    <t>_2020松阪新電力(株)</t>
  </si>
  <si>
    <t>_2020松本ガス(株)</t>
  </si>
  <si>
    <t>_2020真庭バイオエネルギー(株)</t>
  </si>
  <si>
    <t>_2020(株)マルイファシリティーズ</t>
  </si>
  <si>
    <t>(株)マルイファシリティーズ</t>
  </si>
  <si>
    <t>_2020丸紅伊那みらいでんき(株)　メニューA</t>
  </si>
  <si>
    <t>丸紅伊那みらいでんき(株)　メニューA</t>
  </si>
  <si>
    <t>_2020丸紅伊那みらいでんき(株)　（参考値)事業者全体</t>
  </si>
  <si>
    <t>丸紅伊那みらいでんき(株)　（参考値)事業者全体</t>
  </si>
  <si>
    <t>_2020丸紅新電力(株)　メニューA</t>
  </si>
  <si>
    <t>_2020丸紅新電力(株)　メニューB</t>
  </si>
  <si>
    <t>丸紅新電力(株)　メニューB</t>
  </si>
  <si>
    <t>_2020丸紅新電力(株)　メニューC</t>
  </si>
  <si>
    <t>丸紅新電力(株)　メニューC</t>
  </si>
  <si>
    <t>_2020丸紅新電力(株)　メニューD</t>
  </si>
  <si>
    <t>丸紅新電力(株)　メニューD</t>
  </si>
  <si>
    <t>_2020丸紅新電力(株)　メニューE</t>
  </si>
  <si>
    <t>丸紅新電力(株)　メニューE</t>
  </si>
  <si>
    <t>_2020丸紅新電力(株)　メニューF(残差)</t>
  </si>
  <si>
    <t>丸紅新電力(株)　メニューF(残差)</t>
  </si>
  <si>
    <t>_2020丸紅新電力(株)　（参考値)事業者全体</t>
  </si>
  <si>
    <t>丸紅新電力(株)　（参考値)事業者全体</t>
  </si>
  <si>
    <t>_2020(株)マルヰ</t>
  </si>
  <si>
    <t>_2020(株)三河の山里コミュニティパワー</t>
  </si>
  <si>
    <t>_2020(株)三郷ひまわりエナジー</t>
  </si>
  <si>
    <t>_2020三井物産(株)　メニューA</t>
  </si>
  <si>
    <t>三井物産(株)　メニューA</t>
  </si>
  <si>
    <t>_2020三井物産(株)　（参考値)事業者全体</t>
  </si>
  <si>
    <t>三井物産(株)　（参考値)事業者全体</t>
  </si>
  <si>
    <t>_2020(株)ミツウロコヴェッセル</t>
  </si>
  <si>
    <t>_2020ミツウロコグリーンエネルギー(株)　メニューA</t>
  </si>
  <si>
    <t>_2020ミツウロコグリーンエネルギー(株)　メニューB</t>
  </si>
  <si>
    <t>_2020ミツウロコグリーンエネルギー(株)　メニューC</t>
  </si>
  <si>
    <t>_2020ミツウロコグリーンエネルギー(株)　メニューD</t>
  </si>
  <si>
    <t>_2020ミツウロコグリーンエネルギー(株)　メニューE</t>
  </si>
  <si>
    <t>ミツウロコグリーンエネルギー(株)　メニューE</t>
  </si>
  <si>
    <t>_2020ミツウロコグリーンエネルギー(株)　メニューF</t>
  </si>
  <si>
    <t>ミツウロコグリーンエネルギー(株)　メニューF</t>
  </si>
  <si>
    <t>_2020ミツウロコグリーンエネルギー(株)　メニューG</t>
  </si>
  <si>
    <t>ミツウロコグリーンエネルギー(株)　メニューG</t>
  </si>
  <si>
    <t>_2020ミツウロコグリーンエネルギー(株)　メニューH(残差)</t>
  </si>
  <si>
    <t>ミツウロコグリーンエネルギー(株)　メニューH(残差)</t>
  </si>
  <si>
    <t>_2020ミツウロコグリーンエネルギー(株)　（参考値)事業者全体</t>
  </si>
  <si>
    <t>ミツウロコグリーンエネルギー(株)　（参考値)事業者全体</t>
  </si>
  <si>
    <t>_2020水戸電力(株)</t>
  </si>
  <si>
    <t>_2020緑屋電気(株)</t>
  </si>
  <si>
    <t>_2020(株)ミナサポ</t>
  </si>
  <si>
    <t>_2020みなとみらい電力淋)</t>
  </si>
  <si>
    <t>みなとみらい電力淋)</t>
  </si>
  <si>
    <t>_2020みの市民エネルギー(株)</t>
  </si>
  <si>
    <t>_2020(株)美作国電力</t>
  </si>
  <si>
    <t>_2020宮城電力(株)</t>
  </si>
  <si>
    <t>_2020(株)宮交シティ</t>
  </si>
  <si>
    <t>_2020宮古新電力(株)</t>
  </si>
  <si>
    <t>_2020(株)宮崎ガスリビング</t>
  </si>
  <si>
    <t>_2020宮崎電力(株)</t>
  </si>
  <si>
    <t>_2020宮崎パワーライン(株)</t>
  </si>
  <si>
    <t>_2020みやまスマートエネルギー(株)</t>
  </si>
  <si>
    <t>_2020みよしエナジー(株)</t>
  </si>
  <si>
    <t>_2020ミライフ(株)</t>
  </si>
  <si>
    <t>_2020ミライフ東日本(株)</t>
  </si>
  <si>
    <t>_2020(株)みらい電力　メニューA</t>
  </si>
  <si>
    <t>_2020(株)みらい電力　メニューB(残差)</t>
  </si>
  <si>
    <t>(株)みらい電力　メニューB(残差)</t>
  </si>
  <si>
    <t>_2020(株)みらい電力　（参考値)事業者全体</t>
  </si>
  <si>
    <t>(株)みらい電力　（参考値)事業者全体</t>
  </si>
  <si>
    <t>_2020みんな電力(株)　メニューA</t>
  </si>
  <si>
    <t>_2020みんな電力(株)　メニューB</t>
  </si>
  <si>
    <t>_2020みんな電力(株)　メニューC(残差)</t>
  </si>
  <si>
    <t>_2020みんな電力(株)　（参考値)事業者全体</t>
  </si>
  <si>
    <t>みんな電力(株)　（参考値)事業者全体</t>
  </si>
  <si>
    <t>_2020(株)明治産業</t>
  </si>
  <si>
    <t>_2020名南共同エネルギー(株)</t>
  </si>
  <si>
    <t>_2020(株)メディオテック(旧:(株)ダイレクトバワー)</t>
  </si>
  <si>
    <t>(株)メディオテック(旧:(株)ダイレクトバワー)</t>
  </si>
  <si>
    <t>_2020もみじ電力(株)</t>
  </si>
  <si>
    <t>もみじ電力(株)</t>
  </si>
  <si>
    <t>_2020森の灯リ(株)</t>
  </si>
  <si>
    <t>森の灯リ(株)</t>
  </si>
  <si>
    <t>_2020森のエネルギー(株)</t>
  </si>
  <si>
    <t>_2020森の電力(株)　メニューA</t>
  </si>
  <si>
    <t>森の電力(株)　メニューA</t>
  </si>
  <si>
    <t>_2020森の電力(株)　（参考値)事業者全体</t>
  </si>
  <si>
    <t>森の電力(株)　（参考値)事業者全体</t>
  </si>
  <si>
    <t>_2020弥富ガス協同組合</t>
  </si>
  <si>
    <t>弥富ガス協同組合</t>
  </si>
  <si>
    <t>_2020八幡商事(株)</t>
  </si>
  <si>
    <t>八幡商事(株)</t>
  </si>
  <si>
    <t>_2020(株)やまがた新電力　メニューA</t>
  </si>
  <si>
    <t>(株)やまがた新電力　メニューA</t>
  </si>
  <si>
    <t>_2020(株)やまがた新電力　（参考値)事業者全体</t>
  </si>
  <si>
    <t>(株)やまがた新電力　（参考値)事業者全体</t>
  </si>
  <si>
    <t>_2020やめエネルギー(株)</t>
  </si>
  <si>
    <t>_2020(株)ユーミー総合研究所(旧：(株)ユーミーエナジー)</t>
  </si>
  <si>
    <t>(株)ユーミー総合研究所(旧：(株)ユーミーエナジー)</t>
  </si>
  <si>
    <t>_2020(株)ユーラスグリーンエナジー　メニューA</t>
  </si>
  <si>
    <t>(株)ユーラスグリーンエナジー　メニューA</t>
  </si>
  <si>
    <t>_2020(株)ユーラスグリーンエナジー　（参考値)事業者全体</t>
  </si>
  <si>
    <t>(株)ユーラスグリーンエナジー　（参考値)事業者全体</t>
  </si>
  <si>
    <t>_2020(株)ユビニティー</t>
  </si>
  <si>
    <t>_2020(株)横須賀アーバンウッドパワー</t>
  </si>
  <si>
    <t>_2020横浜ウォーター(株)</t>
  </si>
  <si>
    <t>_2020(株)横浜環境デザイン</t>
  </si>
  <si>
    <t>_2020(株)吉田石油店</t>
  </si>
  <si>
    <t>_2020四つ葉電力(株)</t>
  </si>
  <si>
    <t>_2020米子瓦斯(株)</t>
  </si>
  <si>
    <t>_2020楽天エナジー(株)(旧:楽天モバイル(株))　メニューA</t>
  </si>
  <si>
    <t>楽天エナジー(株)(旧:楽天モバイル(株))　メニューA</t>
  </si>
  <si>
    <t>_2020楽天エナジー(株)(旧:楽天モバイル(株))　（参考値)事業者全体</t>
  </si>
  <si>
    <t>楽天エナジー(株)(旧:楽天モバイル(株))　（参考値)事業者全体</t>
  </si>
  <si>
    <t>_2020リエスパワー(株)</t>
  </si>
  <si>
    <t>_2020リエスパワーネクスト(株)</t>
  </si>
  <si>
    <t>_2020陸前高田しみんエネルギー(株)</t>
  </si>
  <si>
    <t>陸前高田しみんエネルギー(株)</t>
  </si>
  <si>
    <t>_2020(株)リクルート</t>
  </si>
  <si>
    <t>(株)リクルート</t>
  </si>
  <si>
    <t>_2020(株)リケン工業</t>
  </si>
  <si>
    <t>_2020リコージャパン(株)　メニューA</t>
  </si>
  <si>
    <t>_2020リコージャパン(株)　メニューB</t>
  </si>
  <si>
    <t>_2020リコージャパン(株)　メニューC</t>
  </si>
  <si>
    <t>_2020リコージャパン(株)　メニューD</t>
  </si>
  <si>
    <t>_2020リコージャパン(株)　メニューE</t>
  </si>
  <si>
    <t>_2020リコージャパン(株)　メニューF(残差)</t>
  </si>
  <si>
    <t>リコージャパン(株)　メニューF(残差)</t>
  </si>
  <si>
    <t>_2020リコージャパン(株)　（参考値)事業者全体</t>
  </si>
  <si>
    <t>リコージャパン(株)　（参考値)事業者全体</t>
  </si>
  <si>
    <t>_2020リストプロバティーズ(株)</t>
  </si>
  <si>
    <t>リストプロバティーズ(株)</t>
  </si>
  <si>
    <t>_2020(株)リミックスポイント　メニューA</t>
  </si>
  <si>
    <t>(株)リミックスポイント　メニューA</t>
  </si>
  <si>
    <t>_2020(株)リミックスポイント　（参考値)事業者全体</t>
  </si>
  <si>
    <t>(株)リミックスポイント　（参考値)事業者全体</t>
  </si>
  <si>
    <t>_2020(株)ルーア</t>
  </si>
  <si>
    <t>_2020レックスイノベーション(株)</t>
  </si>
  <si>
    <t>_2020ローカルエナジー(株)　メニューA</t>
  </si>
  <si>
    <t>ローカルエナジー(株)　メニューA</t>
  </si>
  <si>
    <t>_2020ローカルエナジー(株)　（参考値)事業者全体</t>
  </si>
  <si>
    <t>ローカルエナジー(株)　（参考値)事業者全体</t>
  </si>
  <si>
    <t>_2020口ーカルでんき(株)　メニューA</t>
  </si>
  <si>
    <t>口ーカルでんき(株)　メニューA</t>
  </si>
  <si>
    <t>_2020口ーカルでんき(株)　（参考値)事業者全体</t>
  </si>
  <si>
    <t>口ーカルでんき(株)　（参考値)事業者全体</t>
  </si>
  <si>
    <t>_2020和歌山電力(株)</t>
  </si>
  <si>
    <t>_2020綿半パートナーズ(株)</t>
  </si>
  <si>
    <t>_2020ワタミエナジー(株)　メニューA</t>
  </si>
  <si>
    <t>ワタミエナジー(株)　メニューA</t>
  </si>
  <si>
    <t>_2020ワタミエナジー(株)　（参考値)事業者全体</t>
  </si>
  <si>
    <t>ワタミエナジー(株)　（参考値)事業者全体</t>
  </si>
  <si>
    <t>_2020(株)afterFIT　メニューA</t>
  </si>
  <si>
    <t>(株)afterFIT　メニューA</t>
  </si>
  <si>
    <t>_2020Apaman Energy (株)</t>
  </si>
  <si>
    <t>Apaman Energy (株)</t>
  </si>
  <si>
    <t>_2020Castleton Commodities Japan合同会社</t>
  </si>
  <si>
    <t>Castleton Commodities Japan合同会社</t>
  </si>
  <si>
    <t>_2020(株)CDエナジーダイレクト　メニューA</t>
  </si>
  <si>
    <t>(株)CDエナジーダイレクト　メニューA</t>
  </si>
  <si>
    <t>_2020(株)CDエナジーダイレクト　（参考値)事業者全体</t>
  </si>
  <si>
    <t>(株)CDエナジーダイレクト　（参考値)事業者全体</t>
  </si>
  <si>
    <t>_2020(株)ＣＨＩＢＡむつざわエナジー</t>
  </si>
  <si>
    <t>_2020Cocoテラスたがわ(株)</t>
  </si>
  <si>
    <t>Cocoテラスたがわ(株)</t>
  </si>
  <si>
    <t>_2020(株)CWS</t>
  </si>
  <si>
    <t>(株)CWS</t>
  </si>
  <si>
    <t>_2020ENEOS(株)(旧：JXTGエネルギー(株))　メニューA</t>
  </si>
  <si>
    <t>ENEOS(株)(旧：JXTGエネルギー(株))　メニューA</t>
  </si>
  <si>
    <t>_2020ENEOS(株)(旧：JXTGエネルギー(株))　メニューB</t>
  </si>
  <si>
    <t>ENEOS(株)(旧：JXTGエネルギー(株))　メニューB</t>
  </si>
  <si>
    <t>_2020ENEOS(株)(旧：JXTGエネルギー(株))　メニューC(残差)</t>
  </si>
  <si>
    <t>ENEOS(株)(旧：JXTGエネルギー(株))　メニューC(残差)</t>
  </si>
  <si>
    <t>_2020ENEOS(株)(旧：JXTGエネルギー(株))　（参考値)事業者全体</t>
  </si>
  <si>
    <t>ENEOS(株)(旧：JXTGエネルギー(株))　（参考値)事業者全体</t>
  </si>
  <si>
    <t>_2020(株)Ｆ－Ｐｏｗｅｒ　メニューA</t>
  </si>
  <si>
    <t>_2020(株)Ｆ－Ｐｏｗｅｒ　メニューB</t>
  </si>
  <si>
    <t>(株)Ｆ－Ｐｏｗｅｒ　メニューB</t>
  </si>
  <si>
    <t>_2020(株)Ｆ－Ｐｏｗｅｒ　メニューC(残差)</t>
  </si>
  <si>
    <t>(株)Ｆ－Ｐｏｗｅｒ　メニューC(残差)</t>
  </si>
  <si>
    <t>_2020(株)Ｆ－Ｐｏｗｅｒ　（参考値)事業者全体</t>
  </si>
  <si>
    <t>(株)Ｆ－Ｐｏｗｅｒ　（参考値)事業者全体</t>
  </si>
  <si>
    <t>_2020FTCエナジー合同会社</t>
  </si>
  <si>
    <t>FTCエナジー合同会社</t>
  </si>
  <si>
    <t>_2020ＦＴエナジー(株)</t>
  </si>
  <si>
    <t>_2020(株)Ｇ－Ｐｏｗｅｒ</t>
  </si>
  <si>
    <t>_2020GYRO HOLDINGS(株)</t>
  </si>
  <si>
    <t>GYRO HOLDINGS(株)</t>
  </si>
  <si>
    <t>_2020ＨＴＢエナジー(株)</t>
  </si>
  <si>
    <t>_2020ISエナジー(株)</t>
  </si>
  <si>
    <t>_2020ＪＡＧ国際エナジー(株)　メニューA</t>
  </si>
  <si>
    <t>ＪＡＧ国際エナジー(株)　メニューA</t>
  </si>
  <si>
    <t>_2020ＪＡＧ国際エナジー(株)　（参考値)事業者全体</t>
  </si>
  <si>
    <t>ＪＡＧ国際エナジー(株)　（参考値)事業者全体</t>
  </si>
  <si>
    <t>_2020(株)Ｊ－ＰＯＷＥＲサプライアンドトレーディング</t>
  </si>
  <si>
    <t>_2020JPエネルギー(株)</t>
  </si>
  <si>
    <t>JPエネルギー(株)</t>
  </si>
  <si>
    <t>_2020JR西日本住宅サービス(株)</t>
  </si>
  <si>
    <t>JR西日本住宅サービス(株)</t>
  </si>
  <si>
    <t>_2020(株)ＪＴＢコミュニケーションデザイン</t>
  </si>
  <si>
    <t>_2020(株)karch</t>
  </si>
  <si>
    <t>(株)karch</t>
  </si>
  <si>
    <t>_2020ＫＤＤＩ(株)</t>
  </si>
  <si>
    <t>_2020(株)Ｋｅｎｅｓエネルギーサービス</t>
  </si>
  <si>
    <t>_2020KMバワー(株)</t>
  </si>
  <si>
    <t>KMバワー(株)</t>
  </si>
  <si>
    <t>_2020(株)LENETS(旧:NIPPON Platform（株））</t>
  </si>
  <si>
    <t>(株)LENETS(旧:NIPPON Platform（株））</t>
  </si>
  <si>
    <t>_2020(株)Link Life</t>
  </si>
  <si>
    <t>(株)Link Life</t>
  </si>
  <si>
    <t>_2020(株)LIXIL TEPCO スマートパートナーズ　メニューA</t>
  </si>
  <si>
    <t>(株)LIXIL TEPCO スマートパートナーズ　メニューA</t>
  </si>
  <si>
    <t>_2020(株)LIXIL TEPCO スマートパートナーズ　（参考値)事業者全体</t>
  </si>
  <si>
    <t>(株)LIXIL TEPCO スマートパートナーズ　（参考値)事業者全体</t>
  </si>
  <si>
    <t>_2020(株)Ｌｏｏｏｐ　メニューA</t>
  </si>
  <si>
    <t>(株)Ｌｏｏｏｐ　メニューA</t>
  </si>
  <si>
    <t>_2020(株)Ｌｏｏｏｐ　メニューB</t>
  </si>
  <si>
    <t>(株)Ｌｏｏｏｐ　メニューB</t>
  </si>
  <si>
    <t>_2020(株)Ｌｏｏｏｐ　メニューC</t>
  </si>
  <si>
    <t>(株)Ｌｏｏｏｐ　メニューC</t>
  </si>
  <si>
    <t>_2020(株)Ｌｏｏｏｐ　メニューD</t>
  </si>
  <si>
    <t>(株)Ｌｏｏｏｐ　メニューD</t>
  </si>
  <si>
    <t>_2020(株)Ｌｏｏｏｐ　メニューE(残差)</t>
  </si>
  <si>
    <t>(株)Ｌｏｏｏｐ　メニューE(残差)</t>
  </si>
  <si>
    <t>_2020(株)Ｌｏｏｏｐ　（参考値)事業者全体</t>
  </si>
  <si>
    <t>(株)Ｌｏｏｏｐ　（参考値)事業者全体</t>
  </si>
  <si>
    <t>_2020MCPD合同会社</t>
  </si>
  <si>
    <t>_2020ＭＣリテールエナジー(株)　メニューA</t>
  </si>
  <si>
    <t>ＭＣリテールエナジー(株)　メニューA</t>
  </si>
  <si>
    <t>_2020ＭＣリテールエナジー(株)　メニューB</t>
  </si>
  <si>
    <t>ＭＣリテールエナジー(株)　メニューB</t>
  </si>
  <si>
    <t>_2020ＭＣリテールエナジー(株)　メニューC</t>
  </si>
  <si>
    <t>ＭＣリテールエナジー(株)　メニューC</t>
  </si>
  <si>
    <t>_2020ＭＣリテールエナジー(株)　（参考値)事業者全体</t>
  </si>
  <si>
    <t>ＭＣリテールエナジー(株)　（参考値)事業者全体</t>
  </si>
  <si>
    <t>_2020MGCエネルギー(株)</t>
  </si>
  <si>
    <t>MGCエネルギー(株)</t>
  </si>
  <si>
    <t>_2020(株)Ｍｉｓｕｍｉ</t>
  </si>
  <si>
    <t>_2020(株)MKエネルギー</t>
  </si>
  <si>
    <t>_2020ＭＫステーションズ(株)</t>
  </si>
  <si>
    <t>_2020(株)Mpower</t>
  </si>
  <si>
    <t>_2020Myシティ電力(株)</t>
  </si>
  <si>
    <t>Myシティ電力(株)</t>
  </si>
  <si>
    <t>_2020Nature(株)</t>
  </si>
  <si>
    <t>Nature(株)</t>
  </si>
  <si>
    <t>_2020(株)NEXT ONE</t>
  </si>
  <si>
    <t>_2020Ｎｅｘｔ　Ｐｏｗｅｒ(株)</t>
  </si>
  <si>
    <t>_2020ＮＦパワーサービス(株)　メニューA</t>
  </si>
  <si>
    <t>_2020ＮＦパワーサービス(株)　メニューB(残差)</t>
  </si>
  <si>
    <t>ＮＦパワーサービス(株)　メニューB(残差)</t>
  </si>
  <si>
    <t>_2020ＮＦパワーサービス(株)　（参考値)事業者全体</t>
  </si>
  <si>
    <t>ＮＦパワーサービス(株)　（参考値)事業者全体</t>
  </si>
  <si>
    <t>_2020(株)ＮＴＴファシリティーズ　メニューA</t>
  </si>
  <si>
    <t>(株)ＮＴＴファシリティーズ　メニューA</t>
  </si>
  <si>
    <t>_2020(株)ＮＴＴファシリティーズ　メニューB(残差)</t>
  </si>
  <si>
    <t>(株)ＮＴＴファシリティーズ　メニューB(残差)</t>
  </si>
  <si>
    <t>_2020(株)ＮＴＴファシリティーズ　（参考値)事業者全体</t>
  </si>
  <si>
    <t>(株)ＮＴＴファシリティーズ　（参考値)事業者全体</t>
  </si>
  <si>
    <t>_2020(株)OKUTA</t>
  </si>
  <si>
    <t>_2020(株)Optimized Energy</t>
  </si>
  <si>
    <t>(株)Optimized Energy</t>
  </si>
  <si>
    <t>_2020(株)ＰｉｎＴ</t>
  </si>
  <si>
    <t>_2020RE100電力（株）　メニューA</t>
  </si>
  <si>
    <t>RE100電力（株）　メニューA</t>
  </si>
  <si>
    <t>_2020RE100電力（株）　（参考値)事業者全体</t>
  </si>
  <si>
    <t>RE100電力（株）　（参考値)事業者全体</t>
  </si>
  <si>
    <t>_2020(株)RenoLabo (旧:松岡一産業(株))</t>
  </si>
  <si>
    <t>(株)RenoLabo (旧:松岡一産業(株))</t>
  </si>
  <si>
    <t>_2020(株)Sanko IB</t>
  </si>
  <si>
    <t>(株)Sanko IB</t>
  </si>
  <si>
    <t>_2020ＳＢパワー(株)　メニューA</t>
  </si>
  <si>
    <t>ＳＢパワー(株)　メニューA</t>
  </si>
  <si>
    <t>_2020ＳＢパワー(株)　メニューB</t>
  </si>
  <si>
    <t>ＳＢパワー(株)　メニューB</t>
  </si>
  <si>
    <t>_2020ＳＢパワー(株)　メニューC</t>
  </si>
  <si>
    <t>ＳＢパワー(株)　メニューC</t>
  </si>
  <si>
    <t>_2020ＳＢパワー(株)　（参考値)事業者全体</t>
  </si>
  <si>
    <t>ＳＢパワー(株)　（参考値)事業者全体</t>
  </si>
  <si>
    <t>_2020(株)ＳＥウイングズ</t>
  </si>
  <si>
    <t>_2020(株)Ｓｈａｒｅｄ　Ｅｎｅｒｇｙ</t>
  </si>
  <si>
    <t>_2020T&amp;Tエナジー(株)</t>
  </si>
  <si>
    <t>T&amp;Tエナジー(株)</t>
  </si>
  <si>
    <t>_2020TEPC〇ライフサービス(株)</t>
  </si>
  <si>
    <t>TEPC〇ライフサービス(株)</t>
  </si>
  <si>
    <t>_2020TERA Energy(株)</t>
  </si>
  <si>
    <t>_2020(株)TOKYO油電力</t>
  </si>
  <si>
    <t>(株)TOKYO油電力</t>
  </si>
  <si>
    <t>_2020TRENDE(株)</t>
  </si>
  <si>
    <t>TRENDE(株)</t>
  </si>
  <si>
    <t>_2020(株)ＴＴＳパワー</t>
  </si>
  <si>
    <t>_2020UNIVERGY(株)</t>
  </si>
  <si>
    <t>UNIVERGY(株)</t>
  </si>
  <si>
    <t>_2020(株)ＵＳＥＮ　ＮＥＴＷＯＲＫＳ</t>
  </si>
  <si>
    <t>_2020(株)Ｖ－Ｐｏｗｅｒ　メニューA</t>
  </si>
  <si>
    <t>(株)Ｖ－Ｐｏｗｅｒ　メニューA</t>
  </si>
  <si>
    <t>_2020(株)Ｖ－Ｐｏｗｅｒ　（参考値)事業者全体</t>
  </si>
  <si>
    <t>(株)Ｖ－Ｐｏｗｅｒ　（参考値)事業者全体</t>
  </si>
  <si>
    <t>_2020WSエナジー(株)　メニューA</t>
  </si>
  <si>
    <t>WSエナジー(株)　メニューA</t>
  </si>
  <si>
    <t>_2020WSエナジー(株)　（参考値)事業者全体</t>
  </si>
  <si>
    <t>WSエナジー(株)　（参考値)事業者全体</t>
  </si>
  <si>
    <t>_2020代替値</t>
  </si>
  <si>
    <t>_2021大阪いずみ市民生活協同組合　メニューA</t>
  </si>
  <si>
    <t>_2021京都生活協同組合　メニューA</t>
  </si>
  <si>
    <t>_2021生活協同組合コープしが　メニューA</t>
  </si>
  <si>
    <t>_2021生活協同組合ひろしま　メニューA</t>
  </si>
  <si>
    <t>_2021</t>
    <phoneticPr fontId="2"/>
  </si>
  <si>
    <t>工程の削減・連続化・効率化（AI（人工知能）・IoT（Internet of Things）の導入やDX（デジタルトランスフォーメーション）等を含む。）</t>
  </si>
  <si>
    <t>工程の削減・連続化・効率化（AI（人工知能）・IoT（Internet of Things）の導入やDX（デジタルトランスフォーメーション）等を含む。）</t>
    <phoneticPr fontId="2"/>
  </si>
  <si>
    <t>環境に配慮した製品の開発や販売、環境に配慮した商品、材料等の購入（グリーン購入）</t>
  </si>
  <si>
    <t>環境に配慮した製品の開発や販売、環境に配慮した商品、材料等の購入（グリーン購入）</t>
    <phoneticPr fontId="2"/>
  </si>
  <si>
    <t>CO2フリー燃料（水素、アンモニア、LNG等）など次世代エネルギー技術の開発・活用</t>
  </si>
  <si>
    <t>CO2フリー燃料（水素、アンモニア、LNG等）など次世代エネルギー技術の開発・活用</t>
    <phoneticPr fontId="2"/>
  </si>
  <si>
    <t>カーボンフットプリントの導入やLCA（ライフサイクルアセスメント）、サプライチェーン全体を見据えた取組</t>
  </si>
  <si>
    <t>カーボンフットプリントの導入やLCA（ライフサイクルアセスメント）、サプライチェーン全体を見据えた取組</t>
    <phoneticPr fontId="2"/>
  </si>
  <si>
    <t>グリーンボンド（環境債）の発行</t>
  </si>
  <si>
    <t>グリーンボンド（環境債）の発行</t>
    <phoneticPr fontId="2"/>
  </si>
  <si>
    <t>未利用エネルギー等の業種間の連携</t>
  </si>
  <si>
    <t>未利用エネルギー等の業種間の連携</t>
    <phoneticPr fontId="2"/>
  </si>
  <si>
    <t>エネルギーの地産地消並びに面的利用</t>
  </si>
  <si>
    <t>エネルギーの地産地消並びに面的利用</t>
    <phoneticPr fontId="2"/>
  </si>
  <si>
    <t>0.351</t>
    <phoneticPr fontId="2"/>
  </si>
  <si>
    <t>0.475</t>
    <phoneticPr fontId="2"/>
  </si>
  <si>
    <t>_2014アーバンエナジー（株）</t>
  </si>
  <si>
    <t>_2014アス トモスエネルギー（株）</t>
  </si>
  <si>
    <t>_2014（株）イーセル</t>
  </si>
  <si>
    <t>_2014イーレックス（株）</t>
  </si>
  <si>
    <t>_2014出光グリーンパワー（株）</t>
  </si>
  <si>
    <t>_2014伊藤忠エネクス（株）</t>
  </si>
  <si>
    <t>_2014（株）岩手ウッドパワー</t>
  </si>
  <si>
    <t>_2014（株）うなかみの大地</t>
  </si>
  <si>
    <t>_2014（株）エヌパワー</t>
  </si>
  <si>
    <t>_2014エネサーブ（株）</t>
  </si>
  <si>
    <t>_2014（株）エネット</t>
  </si>
  <si>
    <t>_2014荏原環境プラント（株）</t>
  </si>
  <si>
    <t>_2014王子製紙（株）</t>
  </si>
  <si>
    <t>_2014オリックス（株）</t>
  </si>
  <si>
    <t>_2014（株）関電エネルギーソリューション</t>
  </si>
  <si>
    <t>_2014（株）クールトラスト</t>
  </si>
  <si>
    <t>_2014（株）グローバルエンジニアリング</t>
  </si>
  <si>
    <t>_2014（株）ケーキュービック</t>
  </si>
  <si>
    <t>_2014（株）洸陽電機</t>
  </si>
  <si>
    <t>_2014サミットエナジー（株）</t>
  </si>
  <si>
    <t>_2014志賀高原リゾート開発（株）</t>
  </si>
  <si>
    <t>_2014シナネン（株）</t>
  </si>
  <si>
    <t>_2014昭和シェル石油（株）</t>
  </si>
  <si>
    <t>_2014新日鉄住金エンジニアリング（株）</t>
  </si>
  <si>
    <t>_2014泉北天然ガス発電（株）</t>
  </si>
  <si>
    <t>_2014ダイヤモンドパワー（株）</t>
  </si>
  <si>
    <t>_2014テス・エンジニアリング（株）</t>
  </si>
  <si>
    <t>_2014（一社）電力託送代行機構</t>
  </si>
  <si>
    <t>_2014東京エコサービス（株）</t>
  </si>
  <si>
    <t>(株)トヨタタービンアンドシステム</t>
    <rPh sb="0" eb="3">
      <t>カブ</t>
    </rPh>
    <phoneticPr fontId="81"/>
  </si>
  <si>
    <t>_2014（一財）中之条電力</t>
  </si>
  <si>
    <t>_2014日産トレーデイング(株)</t>
  </si>
  <si>
    <t>_2014日本アルファ電力（株）</t>
  </si>
  <si>
    <t>_2014（株）日本セレモニー</t>
  </si>
  <si>
    <t>_2014日本テクノ（株）</t>
  </si>
  <si>
    <t>_2014パナソニック（株）</t>
  </si>
  <si>
    <t>_2014（株）フォレストパワー</t>
  </si>
  <si>
    <t>_2014富士フイルム（株）</t>
  </si>
  <si>
    <t>_2014プレミアムグリーンパワー（株）</t>
  </si>
  <si>
    <t>_2014（株）ベイサイドエナジー</t>
  </si>
  <si>
    <t>_2014丸紅（株）</t>
  </si>
  <si>
    <t>_2014ミツウロコグリーンエネルギー（株）</t>
  </si>
  <si>
    <t>_2014リエスパワー（株）</t>
  </si>
  <si>
    <t>_2014（株）ＣＮＯパワーソリューションズ</t>
  </si>
  <si>
    <t>_2014（株）Ｇ－Ｐｏｗｅｒ</t>
  </si>
  <si>
    <t>_2014（株）Ｆ－Ｐｏｗｅｒ</t>
  </si>
  <si>
    <t>_2014ＪＥＮホールディングス（株）</t>
  </si>
  <si>
    <t>_2014ＪＬエナジー(株)</t>
  </si>
  <si>
    <t>_2014ＪＸ日鉱日石エネルギー（株）</t>
  </si>
  <si>
    <t>_2014ＳＢパワー（株）</t>
  </si>
  <si>
    <t>_2014（株）Ｖ－Ｐｏｗｅｒ</t>
  </si>
  <si>
    <t>北海道電力(株)</t>
    <rPh sb="0" eb="3">
      <t>ホッカイドウ</t>
    </rPh>
    <rPh sb="3" eb="5">
      <t>デンリョク</t>
    </rPh>
    <rPh sb="5" eb="8">
      <t>カブ</t>
    </rPh>
    <phoneticPr fontId="81"/>
  </si>
  <si>
    <t>_2015東京電力(株)</t>
  </si>
  <si>
    <t>_2015池見石油(株)</t>
  </si>
  <si>
    <t>_2015（一財）泉佐野電力</t>
  </si>
  <si>
    <t>_2015(株)エックスパワー（旧：ＪＬエナジー(株)）</t>
  </si>
  <si>
    <t>_2015(株)エナリスパワーマーケティング（旧：（一社）電力託送代行機構）</t>
  </si>
  <si>
    <t>_2015(株)エネット</t>
  </si>
  <si>
    <t>_2015荏原環境プラント(株)</t>
  </si>
  <si>
    <t>_2015王子製紙(株)</t>
  </si>
  <si>
    <t>_2015大阪ガス(株)</t>
  </si>
  <si>
    <t>_2015(株)クールトラスト</t>
  </si>
  <si>
    <t>_2015芝浦電力(株)</t>
  </si>
  <si>
    <t>_2015泉北天然ガス発電(株)</t>
  </si>
  <si>
    <t>_2015東京急行電鉄(株)</t>
  </si>
  <si>
    <t>_2015(株)中之条パワー（旧：（一財）中之条電力）</t>
  </si>
  <si>
    <t>_2015日産トレーディング(株)</t>
  </si>
  <si>
    <t>_2015日本アルファ電力(株)</t>
  </si>
  <si>
    <t>_2015日本ロジテック協同組合</t>
  </si>
  <si>
    <t>_2015(株)パルシステム電力（旧：(株)うなかみの大地）</t>
  </si>
  <si>
    <t>_2015丸紅(株)</t>
  </si>
  <si>
    <t>_2015(株)みらい電力（旧：(株)エヌパワー）</t>
  </si>
  <si>
    <t>_2015(株)森の電力（旧：(株)ケーキュービック）</t>
  </si>
  <si>
    <t>_2015(株)ＣＮＯパワーソリューションズ</t>
  </si>
  <si>
    <t>_2015(株)ＪＮＣパワー</t>
  </si>
  <si>
    <t>_2015ＪＸエネルギー(株)（旧：ＪＸ日鉱日石エネルギー(株)）</t>
  </si>
  <si>
    <t>_2016アーバンエナジー(株)</t>
  </si>
  <si>
    <t>_2016アストマックス・トレーディング(株)</t>
  </si>
  <si>
    <t>_2016(株)アップルツリー</t>
  </si>
  <si>
    <t>_2016伊藤忠エネクス(株)</t>
  </si>
  <si>
    <t>_2016伊藤忠エネクスホームライフ関東(株)</t>
  </si>
  <si>
    <t>_2016伊藤忠エネクスホームライフ関西(株)</t>
  </si>
  <si>
    <t>_2016(株)エックスパワー</t>
  </si>
  <si>
    <t>_2016(株)エネットメニューA</t>
  </si>
  <si>
    <t>_2016(株)エネットメニューB</t>
  </si>
  <si>
    <t>_2016(株)エネット事業者全体</t>
  </si>
  <si>
    <t>(株)エネット事業者全体</t>
    <rPh sb="7" eb="10">
      <t>ジギョウシャ</t>
    </rPh>
    <rPh sb="10" eb="12">
      <t>ゼンタイ</t>
    </rPh>
    <phoneticPr fontId="81"/>
  </si>
  <si>
    <t>_2016荏原環境プラント(株)メニューA</t>
  </si>
  <si>
    <t>_2016荏原環境プラント(株)メニューB</t>
  </si>
  <si>
    <t>_2016荏原環境プラント(株)事業者全体</t>
  </si>
  <si>
    <t>荏原環境プラント(株)事業者全体</t>
    <rPh sb="11" eb="14">
      <t>ジギョウシャ</t>
    </rPh>
    <rPh sb="14" eb="16">
      <t>ゼンタイ</t>
    </rPh>
    <phoneticPr fontId="81"/>
  </si>
  <si>
    <t>_2016エフィシエント(株)</t>
  </si>
  <si>
    <t>_2016(株)エフエネ</t>
  </si>
  <si>
    <t>_2016オリックス(株)</t>
  </si>
  <si>
    <t>_2016(株)関電エネルギーソリューション</t>
  </si>
  <si>
    <t>_2016佐伯森林資源(株)</t>
  </si>
  <si>
    <t>_2016自然電力(株)</t>
  </si>
  <si>
    <t>_2016シナネン(株)</t>
  </si>
  <si>
    <t>_2016新エネルギー開発(株)</t>
  </si>
  <si>
    <t>_2016鈴与商事(株)</t>
  </si>
  <si>
    <t>_2016大和ハウス工業(株)</t>
  </si>
  <si>
    <t>_2016(株)タクマエナジー</t>
  </si>
  <si>
    <t>_2016東京電力エナジーパートナー(株)</t>
  </si>
  <si>
    <t>_2016東燃ゼネラル石油(株)</t>
  </si>
  <si>
    <t>_2016日立造船(株)</t>
  </si>
  <si>
    <t>_2016テプコカスタマーサービス(株)</t>
  </si>
  <si>
    <t>_2016マンション高圧化ステーションズ(株)</t>
  </si>
  <si>
    <t>_2016ミサワホーム(株)</t>
  </si>
  <si>
    <t>_2016ミツウロコグリーンエネルギー(株)</t>
  </si>
  <si>
    <t>_2016(株)ミツウロコ</t>
  </si>
  <si>
    <t>_2016リコージャパン(株)</t>
  </si>
  <si>
    <t>_2016(株)Ｌｏｏｏｐ</t>
  </si>
  <si>
    <t>_2016(株)ＮＴＴファシリティーズ</t>
  </si>
  <si>
    <t>_2016(株)ＳＢＮ</t>
  </si>
  <si>
    <t>_2016(株)Ｕ－ＮＥＸＴ</t>
  </si>
  <si>
    <t>_2016(株)Ｖ－Ｐｏｗｅｒ</t>
  </si>
  <si>
    <t>_2017アーバンエナジー　メニューA</t>
  </si>
  <si>
    <t>_2017アーバンエナジー　メニューＢ</t>
  </si>
  <si>
    <t>_2017アーバンエナジー（参考値）事業者全体</t>
  </si>
  <si>
    <t>アーバンエナジー（参考値）事業者全体</t>
    <rPh sb="9" eb="12">
      <t>サンコウチ</t>
    </rPh>
    <rPh sb="13" eb="15">
      <t>ジギョウ</t>
    </rPh>
    <rPh sb="15" eb="16">
      <t>シャ</t>
    </rPh>
    <rPh sb="16" eb="18">
      <t>ゼンタイ</t>
    </rPh>
    <phoneticPr fontId="81"/>
  </si>
  <si>
    <t>_2017青森県民エナジー(株)(旧：未来エナジーホールディングス(株))</t>
  </si>
  <si>
    <t>_2017(株)イーセル</t>
  </si>
  <si>
    <t>_2017イーレックス(株)</t>
  </si>
  <si>
    <t>_2017(一財)泉佐野電力</t>
  </si>
  <si>
    <t>_2017伊藤忠エネクス(株)　事業者全体</t>
  </si>
  <si>
    <t>伊藤忠エネクス(株)　事業者全体</t>
    <rPh sb="11" eb="14">
      <t>ジギョウシャ</t>
    </rPh>
    <rPh sb="14" eb="16">
      <t>ゼンタイ</t>
    </rPh>
    <phoneticPr fontId="81"/>
  </si>
  <si>
    <t>_2017伊藤忠商事(株)</t>
  </si>
  <si>
    <t>_2017(株)エージーピー</t>
  </si>
  <si>
    <t>_2017エコエンジニアリング(株)</t>
  </si>
  <si>
    <t>_2017(株)エナリス・パワー・マーケティング</t>
  </si>
  <si>
    <t>_2017(株)エヌパワー南九州</t>
  </si>
  <si>
    <t>_2017(株)エネカット</t>
  </si>
  <si>
    <t>_2017(株)エネット　メニューC</t>
  </si>
  <si>
    <t>_2017(株)エネット　事業者全体</t>
  </si>
  <si>
    <t>(株)エネット　事業者全体</t>
    <rPh sb="8" eb="11">
      <t>ジギョウシャ</t>
    </rPh>
    <rPh sb="11" eb="13">
      <t>ゼンタイ</t>
    </rPh>
    <phoneticPr fontId="81"/>
  </si>
  <si>
    <t>_2017荏原環境プラント(株)　事業者全体</t>
  </si>
  <si>
    <t>荏原環境プラント(株)　事業者全体</t>
    <rPh sb="12" eb="15">
      <t>ジギョウシャ</t>
    </rPh>
    <rPh sb="15" eb="17">
      <t>ゼンタイ</t>
    </rPh>
    <phoneticPr fontId="81"/>
  </si>
  <si>
    <t>_2017エフビットコミュニケーションズ(株)</t>
  </si>
  <si>
    <t>オリックス(株)　メニューA</t>
    <rPh sb="5" eb="8">
      <t>カブ</t>
    </rPh>
    <phoneticPr fontId="81"/>
  </si>
  <si>
    <t>_2017オリックス(株)　（参考値）事業者全体</t>
  </si>
  <si>
    <t>オリックス(株)　（参考値）事業者全体</t>
    <rPh sb="5" eb="8">
      <t>カブ</t>
    </rPh>
    <rPh sb="10" eb="13">
      <t>サンコウチ</t>
    </rPh>
    <rPh sb="14" eb="17">
      <t>ジギョウシャ</t>
    </rPh>
    <rPh sb="17" eb="19">
      <t>ゼンタイ</t>
    </rPh>
    <phoneticPr fontId="81"/>
  </si>
  <si>
    <t>_2017香川電力(株)</t>
  </si>
  <si>
    <t>_2017(株)関西空調</t>
  </si>
  <si>
    <t>_2017関西電力(株)</t>
  </si>
  <si>
    <t>(株)関電エネルギーソリューション　メニューA</t>
    <rPh sb="0" eb="3">
      <t>カブ</t>
    </rPh>
    <rPh sb="3" eb="5">
      <t>カンデン</t>
    </rPh>
    <phoneticPr fontId="81"/>
  </si>
  <si>
    <t>(株)関電エネルギーソリューション　(参考値)事業者全体</t>
    <rPh sb="0" eb="3">
      <t>カブ</t>
    </rPh>
    <rPh sb="3" eb="5">
      <t>カンデン</t>
    </rPh>
    <phoneticPr fontId="81"/>
  </si>
  <si>
    <t>_2017九州電力(株)</t>
  </si>
  <si>
    <t>_2017熊本電力(株)</t>
  </si>
  <si>
    <t>_2017(株)洸陽電機</t>
  </si>
  <si>
    <t>_2017札幌電力(株)</t>
  </si>
  <si>
    <t>_2017サミットエナジー(株)</t>
  </si>
  <si>
    <t>_2017(株)ジェイコム船橋習志野</t>
  </si>
  <si>
    <t>_2017四国電力(株)</t>
  </si>
  <si>
    <t>_2017芝浦電力(株)</t>
  </si>
  <si>
    <t>_2017昭和シェル石油(株)</t>
  </si>
  <si>
    <t>_2017昭和商事(株)</t>
  </si>
  <si>
    <t>鈴与商事(株)　メニューA</t>
    <rPh sb="0" eb="2">
      <t>スズヨ</t>
    </rPh>
    <rPh sb="2" eb="4">
      <t>ショウジ</t>
    </rPh>
    <rPh sb="4" eb="7">
      <t>カブ</t>
    </rPh>
    <phoneticPr fontId="81"/>
  </si>
  <si>
    <t>_2017鈴与商事(株)　　(参考値)事業者全体</t>
  </si>
  <si>
    <t>鈴与商事(株)　　(参考値)事業者全体</t>
    <rPh sb="0" eb="2">
      <t>スズヨ</t>
    </rPh>
    <rPh sb="2" eb="4">
      <t>ショウジ</t>
    </rPh>
    <rPh sb="4" eb="7">
      <t>カブ</t>
    </rPh>
    <phoneticPr fontId="81"/>
  </si>
  <si>
    <t>_2017スマートエナジー磐田(株)</t>
  </si>
  <si>
    <t>_2017せとうち電力(株)</t>
  </si>
  <si>
    <t>_2017せと電力(株)</t>
  </si>
  <si>
    <t>_2017ゼロワットパワー(株)</t>
  </si>
  <si>
    <t>大和ハウス工業(株)　メニューA</t>
    <rPh sb="0" eb="2">
      <t>ダイワ</t>
    </rPh>
    <rPh sb="5" eb="7">
      <t>コウギョウ</t>
    </rPh>
    <rPh sb="7" eb="10">
      <t>カブ</t>
    </rPh>
    <phoneticPr fontId="81"/>
  </si>
  <si>
    <t>_2017大和ハウス工業(株)　(参考値)事業者全体</t>
  </si>
  <si>
    <t>大和ハウス工業(株)　(参考値)事業者全体</t>
    <rPh sb="0" eb="2">
      <t>ダイワ</t>
    </rPh>
    <rPh sb="5" eb="7">
      <t>コウギョウ</t>
    </rPh>
    <rPh sb="7" eb="10">
      <t>カブ</t>
    </rPh>
    <phoneticPr fontId="81"/>
  </si>
  <si>
    <t>大和ハウス工業(株)　メニューB</t>
    <rPh sb="0" eb="2">
      <t>ダイワ</t>
    </rPh>
    <rPh sb="5" eb="7">
      <t>コウギョウ</t>
    </rPh>
    <rPh sb="7" eb="10">
      <t>カブ</t>
    </rPh>
    <phoneticPr fontId="81"/>
  </si>
  <si>
    <t>(株)タクマエナジー　メニューA</t>
    <rPh sb="0" eb="3">
      <t>カブ</t>
    </rPh>
    <phoneticPr fontId="81"/>
  </si>
  <si>
    <t>(株)タクマエナジー　(参考値)事業者全体</t>
    <rPh sb="0" eb="3">
      <t>カブ</t>
    </rPh>
    <phoneticPr fontId="81"/>
  </si>
  <si>
    <t>_2017(株)地域電力(旧：(株)ＳＢＮ)</t>
  </si>
  <si>
    <t>_2017中国電力(株)</t>
  </si>
  <si>
    <t>_2017中部電力(株)</t>
  </si>
  <si>
    <t>テプコカスタマーサービス(株)　メニューA</t>
    <rPh sb="12" eb="15">
      <t>カブ</t>
    </rPh>
    <phoneticPr fontId="81"/>
  </si>
  <si>
    <t>_2017テプコカスタマーサービス(株)　（参考値）事業者全体</t>
  </si>
  <si>
    <t>テプコカスタマーサービス(株)　（参考値）事業者全体</t>
    <rPh sb="12" eb="15">
      <t>カブ</t>
    </rPh>
    <rPh sb="17" eb="20">
      <t>サンコウチ</t>
    </rPh>
    <rPh sb="21" eb="24">
      <t>ジギョウシャ</t>
    </rPh>
    <rPh sb="24" eb="26">
      <t>ゼンタイ</t>
    </rPh>
    <phoneticPr fontId="81"/>
  </si>
  <si>
    <t>東京電力エナジーパートナー(株)　メニューA</t>
    <rPh sb="0" eb="2">
      <t>トウキョウ</t>
    </rPh>
    <phoneticPr fontId="81"/>
  </si>
  <si>
    <t>_2017東京電力エナジーパートナー(株)　（参考値）事業者全体</t>
  </si>
  <si>
    <t>東京電力エナジーパートナー(株)　（参考値）事業者全体</t>
    <rPh sb="0" eb="2">
      <t>トウキョウ</t>
    </rPh>
    <rPh sb="18" eb="21">
      <t>サンコウチ</t>
    </rPh>
    <rPh sb="22" eb="25">
      <t>ジギョウシャ</t>
    </rPh>
    <rPh sb="25" eb="27">
      <t>ゼンタイ</t>
    </rPh>
    <phoneticPr fontId="81"/>
  </si>
  <si>
    <t>_2017(公財)東京都環境公社</t>
  </si>
  <si>
    <t>_2017(株)東芝</t>
  </si>
  <si>
    <t>_2017東邦ガス(株)</t>
  </si>
  <si>
    <t>_2017東北電力(株)</t>
  </si>
  <si>
    <t>_2017(株)トヨタタービンアンドシステム</t>
  </si>
  <si>
    <t>_2017(株)とんでん</t>
  </si>
  <si>
    <t>_2017(株)日本セレモニー</t>
  </si>
  <si>
    <t>_2017(株)ネオインターナショナル</t>
  </si>
  <si>
    <t>_2017(株)長谷工アネシス</t>
  </si>
  <si>
    <t>_2017パナソニック(株)</t>
  </si>
  <si>
    <t>_2017ひおき地域エネルギー(株)</t>
  </si>
  <si>
    <t>日立造船(株)　メニューA</t>
    <rPh sb="0" eb="2">
      <t>ヒタチ</t>
    </rPh>
    <rPh sb="2" eb="4">
      <t>ゾウセン</t>
    </rPh>
    <rPh sb="4" eb="7">
      <t>カブ</t>
    </rPh>
    <phoneticPr fontId="81"/>
  </si>
  <si>
    <t>日立造船(株)　(参考値)事業者全体</t>
    <rPh sb="0" eb="2">
      <t>ヒタチ</t>
    </rPh>
    <rPh sb="2" eb="4">
      <t>ゾウセン</t>
    </rPh>
    <rPh sb="4" eb="7">
      <t>カブ</t>
    </rPh>
    <phoneticPr fontId="81"/>
  </si>
  <si>
    <t>_2017福島電力(株)</t>
  </si>
  <si>
    <t>_2017富士見森のエネルギー(株)</t>
  </si>
  <si>
    <t>_2017プレミアムグリーンパワー(株)</t>
  </si>
  <si>
    <t>_2017(株)ベイサイドエナジー</t>
  </si>
  <si>
    <t>_2017北陸電力(株)</t>
  </si>
  <si>
    <t>_2017ミツウロコグリーンエネルギー(株)　事業者全体</t>
  </si>
  <si>
    <t>ミツウロコグリーンエネルギー(株)　事業者全体</t>
    <rPh sb="18" eb="21">
      <t>ジギョウシャ</t>
    </rPh>
    <rPh sb="21" eb="23">
      <t>ゼンタイ</t>
    </rPh>
    <phoneticPr fontId="81"/>
  </si>
  <si>
    <t>_2017緑新電力(株)</t>
  </si>
  <si>
    <t>_2017みんな電力(株)</t>
  </si>
  <si>
    <t>_2017楽天(株)</t>
  </si>
  <si>
    <t>リコージャパン(株)　メニューA</t>
    <rPh sb="7" eb="10">
      <t>カブ</t>
    </rPh>
    <phoneticPr fontId="81"/>
  </si>
  <si>
    <t>リコージャパン(株)　メニューB</t>
    <rPh sb="7" eb="10">
      <t>カブ</t>
    </rPh>
    <phoneticPr fontId="81"/>
  </si>
  <si>
    <t>_2017リコージャパン(株)　（参考値）事業者全体</t>
  </si>
  <si>
    <t>リコージャパン(株)　（参考値）事業者全体</t>
    <rPh sb="7" eb="10">
      <t>カブ</t>
    </rPh>
    <rPh sb="12" eb="15">
      <t>サンコウチ</t>
    </rPh>
    <rPh sb="16" eb="19">
      <t>ジギョウシャ</t>
    </rPh>
    <rPh sb="19" eb="21">
      <t>ゼンタイ</t>
    </rPh>
    <phoneticPr fontId="81"/>
  </si>
  <si>
    <t>_2017Ａｐａｍａｎ　Ｅｎｅｒｇｙ(株)</t>
  </si>
  <si>
    <t>_2017(株)Ｆ－Ｐｏｗｅｒ</t>
  </si>
  <si>
    <t>_2017Ｊｕｓｔ　Ｅｎｅｒｇｙ　Ｊａｐａｎ合同会社</t>
  </si>
  <si>
    <t>_2017ＪＸエネルギー(株)</t>
  </si>
  <si>
    <t>_2017株)Ｌｏｏｏｐ　メニューA</t>
  </si>
  <si>
    <t>_2017株)Ｌｏｏｏｐ　メニューB</t>
  </si>
  <si>
    <t>_2017株)Ｌｏｏｏｐ　事業者全体</t>
  </si>
  <si>
    <t>株)Ｌｏｏｏｐ　事業者全体</t>
    <rPh sb="8" eb="11">
      <t>ジギョウシャ</t>
    </rPh>
    <rPh sb="11" eb="13">
      <t>ゼンタイ</t>
    </rPh>
    <phoneticPr fontId="81"/>
  </si>
  <si>
    <t>_2017ＭＢエナジー(株)</t>
  </si>
  <si>
    <t>_2017MKステーションズ(株)(旧：マンション高圧化ステーションズ(株))</t>
  </si>
  <si>
    <t>(株)NTTファシリティーズ　メニューA</t>
    <rPh sb="0" eb="3">
      <t>カブ</t>
    </rPh>
    <phoneticPr fontId="81"/>
  </si>
  <si>
    <t>_2017(株)NTTファシリティーズ　（参考値）事業者全体</t>
  </si>
  <si>
    <t>(株)NTTファシリティーズ　（参考値）事業者全体</t>
    <rPh sb="0" eb="3">
      <t>カブ</t>
    </rPh>
    <rPh sb="16" eb="19">
      <t>サンコウチ</t>
    </rPh>
    <rPh sb="20" eb="23">
      <t>ジギョウシャ</t>
    </rPh>
    <rPh sb="23" eb="25">
      <t>ゼンタイ</t>
    </rPh>
    <phoneticPr fontId="81"/>
  </si>
  <si>
    <t>_2017(株)ＵＳＥＮ ＮＥＴＷＯＲＫＳ(旧：(株)Ｕ－ＮＥＸＴ)</t>
  </si>
  <si>
    <t>_2017(株)Ｖ－ｐｏｗｅｒ</t>
  </si>
  <si>
    <t>_2018(株)アースインフィニティ(旧：(株)ネオインターナショナル)</t>
  </si>
  <si>
    <t>アーバンエナジー(株)　メニューF（残差）</t>
    <rPh sb="18" eb="20">
      <t>ザンサ</t>
    </rPh>
    <phoneticPr fontId="81"/>
  </si>
  <si>
    <t>_2018アーバンエナジー(株)　　(参考値)事業者全体</t>
  </si>
  <si>
    <t>_2018イーレックス・スパーク・エリアマーケティング(株)</t>
  </si>
  <si>
    <t>_2018いこま電力(株)</t>
  </si>
  <si>
    <t>_2018(一財)泉佐野電力　　</t>
  </si>
  <si>
    <t>_2018出光グリーンパワー(株)</t>
  </si>
  <si>
    <t>出光興産(株)（旧：昭和シェル石油(株)）　メニューA</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</si>
  <si>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メニューB</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</si>
  <si>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メニューC</t>
    <rPh sb="0" eb="2">
      <t>イデミツ</t>
    </rPh>
    <rPh sb="2" eb="4">
      <t>コウサン</t>
    </rPh>
    <rPh sb="4" eb="7">
      <t>カブ</t>
    </rPh>
    <rPh sb="8" eb="9">
      <t>キュウ</t>
    </rPh>
    <rPh sb="10" eb="12">
      <t>ショウワ</t>
    </rPh>
    <rPh sb="15" eb="17">
      <t>セキユ</t>
    </rPh>
    <rPh sb="17" eb="20">
      <t>カブ</t>
    </rPh>
    <phoneticPr fontId="81"/>
  </si>
  <si>
    <t>出光興産(株)（旧：昭和シェル石油(株)）　（参考値）事業者全体</t>
    <rPh sb="0" eb="2">
      <t>イデミツ</t>
    </rPh>
    <rPh sb="2" eb="4">
      <t>コウサン</t>
    </rPh>
    <rPh sb="4" eb="7">
      <t>カブ</t>
    </rPh>
    <rPh sb="8" eb="9">
      <t>キュウ</t>
    </rPh>
    <rPh sb="10" eb="12">
      <t>ショウワ</t>
    </rPh>
    <rPh sb="15" eb="17">
      <t>セキユ</t>
    </rPh>
    <rPh sb="17" eb="20">
      <t>カブ</t>
    </rPh>
    <rPh sb="23" eb="26">
      <t>サンコウチ</t>
    </rPh>
    <rPh sb="27" eb="30">
      <t>ジギョウシャ</t>
    </rPh>
    <rPh sb="30" eb="32">
      <t>ゼンタイ</t>
    </rPh>
    <phoneticPr fontId="81"/>
  </si>
  <si>
    <t>伊藤忠エネクス(株)　メニューA</t>
    <rPh sb="0" eb="3">
      <t>イトウチュウ</t>
    </rPh>
    <rPh sb="7" eb="10">
      <t>カブ</t>
    </rPh>
    <phoneticPr fontId="81"/>
  </si>
  <si>
    <t>伊藤忠エネクス(株)　メニューB</t>
    <rPh sb="0" eb="3">
      <t>イトウチュウ</t>
    </rPh>
    <rPh sb="7" eb="10">
      <t>カブ</t>
    </rPh>
    <phoneticPr fontId="81"/>
  </si>
  <si>
    <t>伊藤忠エネクス(株)　メニューC（残差）</t>
    <rPh sb="0" eb="3">
      <t>イトウチュウ</t>
    </rPh>
    <rPh sb="7" eb="10">
      <t>カブ</t>
    </rPh>
    <rPh sb="17" eb="19">
      <t>ザンサ</t>
    </rPh>
    <phoneticPr fontId="81"/>
  </si>
  <si>
    <t>伊藤忠エネクス(株)　(参考値)事業者全体</t>
    <rPh sb="0" eb="3">
      <t>イトウチュウ</t>
    </rPh>
    <rPh sb="7" eb="10">
      <t>カブ</t>
    </rPh>
    <phoneticPr fontId="81"/>
  </si>
  <si>
    <t>伊藤忠商事(株)　メニューA</t>
    <rPh sb="0" eb="3">
      <t>イトウチュウ</t>
    </rPh>
    <rPh sb="3" eb="5">
      <t>ショウジ</t>
    </rPh>
    <rPh sb="5" eb="8">
      <t>カブ</t>
    </rPh>
    <phoneticPr fontId="81"/>
  </si>
  <si>
    <t>伊藤忠商事(株)　(参考値)事業者全体</t>
    <rPh sb="0" eb="3">
      <t>イトウチュウ</t>
    </rPh>
    <rPh sb="3" eb="5">
      <t>ショウジ</t>
    </rPh>
    <rPh sb="5" eb="8">
      <t>カブ</t>
    </rPh>
    <phoneticPr fontId="81"/>
  </si>
  <si>
    <t>_2018(株)エージーピー　</t>
  </si>
  <si>
    <t>_2018(株)エナジー北海道</t>
  </si>
  <si>
    <t>(株)エナリス・パワー・マーケティング　メニューA</t>
    <rPh sb="0" eb="3">
      <t>カブ</t>
    </rPh>
    <phoneticPr fontId="81"/>
  </si>
  <si>
    <t>(株)エナリス・パワー・マーケティング　メニューＢ</t>
    <rPh sb="0" eb="3">
      <t>カブ</t>
    </rPh>
    <phoneticPr fontId="81"/>
  </si>
  <si>
    <t>(株)エナリス・パワー・マーケティング　（参考値）事業者全体</t>
    <rPh sb="0" eb="3">
      <t>カブ</t>
    </rPh>
    <rPh sb="21" eb="24">
      <t>サンコウチ</t>
    </rPh>
    <rPh sb="25" eb="28">
      <t>ジギョウシャ</t>
    </rPh>
    <rPh sb="28" eb="30">
      <t>ゼンタイ</t>
    </rPh>
    <phoneticPr fontId="81"/>
  </si>
  <si>
    <t>_2018(株)エネアーク関西(旧：伊藤忠エネクスホームライフ関西(株))</t>
  </si>
  <si>
    <t>_2018(株)エネアーク関東(旧：伊藤忠エネクスホームライフ関東(株))</t>
  </si>
  <si>
    <t>_2018(株)エネコープ</t>
  </si>
  <si>
    <t>_2018エネサーブ(株)</t>
  </si>
  <si>
    <t>_2018(株)エネット　メニューC（残差）</t>
  </si>
  <si>
    <t>(株)エネット　メニューC（残差）</t>
    <rPh sb="14" eb="16">
      <t>ザンサ</t>
    </rPh>
    <phoneticPr fontId="81"/>
  </si>
  <si>
    <t>_2018(株)エネット　（参考値）事業者全体</t>
  </si>
  <si>
    <t>(株)エネット　（参考値）事業者全体</t>
    <rPh sb="9" eb="12">
      <t>サンコウチ</t>
    </rPh>
    <rPh sb="13" eb="16">
      <t>ジギョウシャ</t>
    </rPh>
    <rPh sb="16" eb="18">
      <t>ゼンタイ</t>
    </rPh>
    <phoneticPr fontId="81"/>
  </si>
  <si>
    <t>_2018(株)エネファント</t>
  </si>
  <si>
    <t>_2018エネラボ(株)(旧：せと電力(株))</t>
  </si>
  <si>
    <t>荏原環境プラント(株)　メニューA</t>
    <rPh sb="0" eb="2">
      <t>エバラ</t>
    </rPh>
    <rPh sb="2" eb="4">
      <t>カンキョウ</t>
    </rPh>
    <rPh sb="8" eb="11">
      <t>カブ</t>
    </rPh>
    <phoneticPr fontId="81"/>
  </si>
  <si>
    <t>荏原環境プラント(株)　メニューB</t>
    <rPh sb="0" eb="2">
      <t>エバラ</t>
    </rPh>
    <rPh sb="2" eb="4">
      <t>カンキョウ</t>
    </rPh>
    <rPh sb="8" eb="11">
      <t>カブ</t>
    </rPh>
    <phoneticPr fontId="81"/>
  </si>
  <si>
    <t>荏原環境プラント(株)　メニューC</t>
    <rPh sb="0" eb="2">
      <t>エバラ</t>
    </rPh>
    <rPh sb="2" eb="4">
      <t>カンキョウ</t>
    </rPh>
    <rPh sb="8" eb="11">
      <t>カブ</t>
    </rPh>
    <phoneticPr fontId="81"/>
  </si>
  <si>
    <t>荏原環境プラント(株)　メニューD</t>
    <rPh sb="0" eb="2">
      <t>エバラ</t>
    </rPh>
    <rPh sb="2" eb="4">
      <t>カンキョウ</t>
    </rPh>
    <rPh sb="8" eb="11">
      <t>カブ</t>
    </rPh>
    <phoneticPr fontId="81"/>
  </si>
  <si>
    <t>荏原環境プラント(株)　メニューE</t>
    <rPh sb="0" eb="2">
      <t>エバラ</t>
    </rPh>
    <rPh sb="2" eb="4">
      <t>カンキョウ</t>
    </rPh>
    <rPh sb="8" eb="11">
      <t>カブ</t>
    </rPh>
    <phoneticPr fontId="81"/>
  </si>
  <si>
    <t>荏原環境プラント(株)　メニューF</t>
    <rPh sb="0" eb="2">
      <t>エバラ</t>
    </rPh>
    <rPh sb="2" eb="4">
      <t>カンキョウ</t>
    </rPh>
    <rPh sb="8" eb="11">
      <t>カブ</t>
    </rPh>
    <phoneticPr fontId="81"/>
  </si>
  <si>
    <t>荏原環境プラント(株)　メニューG</t>
    <rPh sb="0" eb="2">
      <t>エバラ</t>
    </rPh>
    <rPh sb="2" eb="4">
      <t>カンキョウ</t>
    </rPh>
    <rPh sb="8" eb="11">
      <t>カブ</t>
    </rPh>
    <phoneticPr fontId="81"/>
  </si>
  <si>
    <t>荏原環境プラント(株)　メニューH</t>
    <rPh sb="0" eb="2">
      <t>エバラ</t>
    </rPh>
    <rPh sb="2" eb="4">
      <t>カンキョウ</t>
    </rPh>
    <rPh sb="8" eb="11">
      <t>カブ</t>
    </rPh>
    <phoneticPr fontId="81"/>
  </si>
  <si>
    <t>荏原環境プラント(株)　メニューI</t>
    <rPh sb="0" eb="2">
      <t>エバラ</t>
    </rPh>
    <rPh sb="2" eb="4">
      <t>カンキョウ</t>
    </rPh>
    <rPh sb="8" eb="11">
      <t>カブ</t>
    </rPh>
    <phoneticPr fontId="81"/>
  </si>
  <si>
    <t>_2018荏原環境プラント(株)　メニューJ（残差）</t>
  </si>
  <si>
    <t>荏原環境プラント(株)　メニューJ（残差）</t>
    <rPh sb="0" eb="2">
      <t>エバラ</t>
    </rPh>
    <rPh sb="2" eb="4">
      <t>カンキョウ</t>
    </rPh>
    <rPh sb="8" eb="11">
      <t>カブ</t>
    </rPh>
    <rPh sb="18" eb="20">
      <t>ザンサ</t>
    </rPh>
    <phoneticPr fontId="81"/>
  </si>
  <si>
    <t>荏原環境プラント(株)　(参考値)事業者全体</t>
    <rPh sb="0" eb="2">
      <t>エバラ</t>
    </rPh>
    <rPh sb="2" eb="4">
      <t>カンキョウ</t>
    </rPh>
    <rPh sb="8" eb="11">
      <t>カブ</t>
    </rPh>
    <phoneticPr fontId="81"/>
  </si>
  <si>
    <t>_2018(株)エフエネ(旧：(株)エフティエナジー)</t>
  </si>
  <si>
    <t>_2018エフビットコミュニケーションズ(株)　</t>
  </si>
  <si>
    <t>_2018大阪いずみ市民生活協同組合</t>
  </si>
  <si>
    <t>_2018大阪瓦斯(株)</t>
  </si>
  <si>
    <t>_2018大阪府民電力(株)</t>
  </si>
  <si>
    <t>_2018おまかせ電力(株)(旧：(株)コデンエナジーバンク)</t>
  </si>
  <si>
    <t>_2018オリックス(株)　メニューB（残差）</t>
  </si>
  <si>
    <t>オリックス(株)　メニューB（残差）</t>
    <rPh sb="5" eb="8">
      <t>カブ</t>
    </rPh>
    <rPh sb="15" eb="17">
      <t>ザンサ</t>
    </rPh>
    <phoneticPr fontId="81"/>
  </si>
  <si>
    <t>オリックス(株)　(参考値)事業者全体</t>
    <rPh sb="5" eb="8">
      <t>カブ</t>
    </rPh>
    <phoneticPr fontId="81"/>
  </si>
  <si>
    <t>_2018香川電力(株)　</t>
  </si>
  <si>
    <t>_2018歌舞伎エナジー(株)(旧：(株)エヌパワー南九州)</t>
  </si>
  <si>
    <t>_2018川重商事(株)</t>
  </si>
  <si>
    <t>_2018(株)関西空調　</t>
  </si>
  <si>
    <t>関西電力(株)　メニューA</t>
    <rPh sb="0" eb="2">
      <t>カンサイ</t>
    </rPh>
    <rPh sb="2" eb="4">
      <t>デンリョク</t>
    </rPh>
    <phoneticPr fontId="81"/>
  </si>
  <si>
    <t>関西電力(株)　(参考値)事業者全体</t>
    <rPh sb="0" eb="2">
      <t>カンサイ</t>
    </rPh>
    <rPh sb="2" eb="4">
      <t>デンリョク</t>
    </rPh>
    <phoneticPr fontId="81"/>
  </si>
  <si>
    <t>(株)関電エネルギーソリューション　メニューB（残差）</t>
    <rPh sb="0" eb="3">
      <t>カブ</t>
    </rPh>
    <rPh sb="3" eb="5">
      <t>カンデン</t>
    </rPh>
    <rPh sb="24" eb="26">
      <t>ザンサ</t>
    </rPh>
    <phoneticPr fontId="81"/>
  </si>
  <si>
    <t>九州電力(株)　メニューA</t>
    <rPh sb="0" eb="2">
      <t>キュウシュウ</t>
    </rPh>
    <rPh sb="2" eb="4">
      <t>デンリョク</t>
    </rPh>
    <phoneticPr fontId="81"/>
  </si>
  <si>
    <t>九州電力(株)　(参考値)事業者全体</t>
    <rPh sb="0" eb="2">
      <t>キュウシュウ</t>
    </rPh>
    <rPh sb="2" eb="4">
      <t>デンリョク</t>
    </rPh>
    <phoneticPr fontId="81"/>
  </si>
  <si>
    <t>_2018京都生活協同組合</t>
  </si>
  <si>
    <t>_2018熊本電力(株)　</t>
  </si>
  <si>
    <t>_2018(株)ケイ・オプティコム</t>
  </si>
  <si>
    <t>_2018サーラｅエナジー(株)</t>
  </si>
  <si>
    <t>_2018札幌電力(株)　</t>
  </si>
  <si>
    <t>サミットエナジー(株)　メニューA</t>
    <rPh sb="8" eb="11">
      <t>カブ</t>
    </rPh>
    <phoneticPr fontId="81"/>
  </si>
  <si>
    <t>_2018(株)ジェイコム足立</t>
  </si>
  <si>
    <t>_2018(株)ジェイコム市川</t>
  </si>
  <si>
    <t>_2018(株)ジェイコム川口戸田</t>
  </si>
  <si>
    <t>_2018(株)ジェイコム北関東</t>
  </si>
  <si>
    <t>_2018(株)ジェイコムさいたま</t>
  </si>
  <si>
    <t>_2018(株)ジェイコム湘南</t>
  </si>
  <si>
    <t>_2018(株)ジェイコム多摩</t>
  </si>
  <si>
    <t>_2018(株)ジェイコム千葉セントラル</t>
  </si>
  <si>
    <t>_2018(株)ジェイコム東葛葛飾</t>
  </si>
  <si>
    <t>_2018(株)ジェイコム東京北</t>
  </si>
  <si>
    <t>_2018(株)ジェイコム中野</t>
  </si>
  <si>
    <t>_2018(株)ジェイコム八王子</t>
  </si>
  <si>
    <t>_2018(株)ジェイコム日野</t>
  </si>
  <si>
    <t>_2018(株)ジェイコム港新宿</t>
  </si>
  <si>
    <t>_2018(株)ジェイコム南横浜</t>
  </si>
  <si>
    <t>_2018(株)ジェイコム武蔵野三鷹</t>
  </si>
  <si>
    <t>_2018滋賀電力(株)</t>
  </si>
  <si>
    <t>四国電力(株)　メニューA</t>
    <rPh sb="0" eb="2">
      <t>シコク</t>
    </rPh>
    <rPh sb="2" eb="4">
      <t>デンリョク</t>
    </rPh>
    <phoneticPr fontId="81"/>
  </si>
  <si>
    <t>四国電力(株)　メニューB</t>
    <rPh sb="0" eb="2">
      <t>シコク</t>
    </rPh>
    <rPh sb="2" eb="4">
      <t>デンリョク</t>
    </rPh>
    <phoneticPr fontId="81"/>
  </si>
  <si>
    <t>四国電力(株)　(参考値)事業者全体</t>
    <rPh sb="0" eb="2">
      <t>シコク</t>
    </rPh>
    <rPh sb="2" eb="4">
      <t>デンリョク</t>
    </rPh>
    <phoneticPr fontId="81"/>
  </si>
  <si>
    <t>東邦ガス(株)　メニューA</t>
    <rPh sb="0" eb="2">
      <t>トウホウ</t>
    </rPh>
    <rPh sb="4" eb="7">
      <t>カブ</t>
    </rPh>
    <phoneticPr fontId="81"/>
  </si>
  <si>
    <t>東邦ガス(株)　(参考値)事業者全体</t>
    <rPh sb="0" eb="2">
      <t>トウホウ</t>
    </rPh>
    <rPh sb="4" eb="7">
      <t>カブ</t>
    </rPh>
    <phoneticPr fontId="81"/>
  </si>
  <si>
    <t>シナネン(株)　メニューA</t>
    <rPh sb="4" eb="7">
      <t>カブ</t>
    </rPh>
    <phoneticPr fontId="81"/>
  </si>
  <si>
    <t>シナネン(株)　メニューB</t>
    <rPh sb="4" eb="7">
      <t>カブ</t>
    </rPh>
    <phoneticPr fontId="81"/>
  </si>
  <si>
    <t>シナネン(株)　メニューC</t>
    <rPh sb="4" eb="7">
      <t>カブ</t>
    </rPh>
    <phoneticPr fontId="81"/>
  </si>
  <si>
    <t>シナネン(株)　メニューD</t>
    <rPh sb="4" eb="7">
      <t>カブ</t>
    </rPh>
    <phoneticPr fontId="81"/>
  </si>
  <si>
    <t>シナネン(株)　メニューE</t>
    <rPh sb="4" eb="7">
      <t>カブ</t>
    </rPh>
    <phoneticPr fontId="81"/>
  </si>
  <si>
    <t>シナネン(株)　メニューF（残差）</t>
    <rPh sb="4" eb="7">
      <t>カブ</t>
    </rPh>
    <rPh sb="14" eb="16">
      <t>ザンサ</t>
    </rPh>
    <phoneticPr fontId="81"/>
  </si>
  <si>
    <t>シナネン(株)　(参考値)事業者全体</t>
    <rPh sb="4" eb="7">
      <t>カブ</t>
    </rPh>
    <phoneticPr fontId="81"/>
  </si>
  <si>
    <t>_2018ジニーエナジー合同会社(旧：スマイルエナジー合同会社)</t>
  </si>
  <si>
    <t>_2018芝浦電力(株)　メニューA</t>
  </si>
  <si>
    <t>_2018(株)ジェイコム大田</t>
  </si>
  <si>
    <t>_2018シン・エナジー(株)(旧：(株)洸陽電機)</t>
  </si>
  <si>
    <t>_2018新日鉄住金エンジニアリング(株)</t>
  </si>
  <si>
    <t>鈴与商事(株)　メニューA</t>
    <rPh sb="0" eb="1">
      <t>スズ</t>
    </rPh>
    <rPh sb="1" eb="2">
      <t>ヨ</t>
    </rPh>
    <rPh sb="2" eb="4">
      <t>ショウジ</t>
    </rPh>
    <rPh sb="4" eb="7">
      <t>カブ</t>
    </rPh>
    <phoneticPr fontId="81"/>
  </si>
  <si>
    <t>鈴与商事(株)　メニューB（残差）</t>
    <rPh sb="0" eb="1">
      <t>スズ</t>
    </rPh>
    <rPh sb="1" eb="2">
      <t>ヨ</t>
    </rPh>
    <rPh sb="2" eb="4">
      <t>ショウジ</t>
    </rPh>
    <rPh sb="4" eb="7">
      <t>カブ</t>
    </rPh>
    <rPh sb="14" eb="16">
      <t>ザンサ</t>
    </rPh>
    <phoneticPr fontId="81"/>
  </si>
  <si>
    <t>鈴与商事(株)　(参考値)事業者全体</t>
    <rPh sb="0" eb="1">
      <t>スズ</t>
    </rPh>
    <rPh sb="1" eb="2">
      <t>ヨ</t>
    </rPh>
    <rPh sb="2" eb="4">
      <t>ショウジ</t>
    </rPh>
    <rPh sb="4" eb="7">
      <t>カブ</t>
    </rPh>
    <phoneticPr fontId="81"/>
  </si>
  <si>
    <t>スマートエナジー磐田(株)　メニューA</t>
    <rPh sb="8" eb="10">
      <t>イワタ</t>
    </rPh>
    <phoneticPr fontId="81"/>
  </si>
  <si>
    <t>スマートエナジー磐田(株)　(参考値)事業者全体</t>
    <rPh sb="8" eb="10">
      <t>イワタ</t>
    </rPh>
    <phoneticPr fontId="81"/>
  </si>
  <si>
    <t>_2018(株)スマートテック</t>
  </si>
  <si>
    <t>_2018生活協同組合コープしが</t>
  </si>
  <si>
    <t>_2018積水化学工業(株)</t>
  </si>
  <si>
    <t>_2018総合エネルギー(株)</t>
  </si>
  <si>
    <t>_2018ダイヤモンドパワー(株)</t>
  </si>
  <si>
    <t>_2018大和ハウス工業(株)　メニューC（残差）</t>
  </si>
  <si>
    <t>大和ハウス工業(株)　メニューC（残差）</t>
    <rPh sb="0" eb="2">
      <t>ダイワ</t>
    </rPh>
    <rPh sb="5" eb="7">
      <t>コウギョウ</t>
    </rPh>
    <rPh sb="7" eb="10">
      <t>カブ</t>
    </rPh>
    <rPh sb="17" eb="19">
      <t>ザンサ</t>
    </rPh>
    <phoneticPr fontId="81"/>
  </si>
  <si>
    <t>大和ハウス工業(株)　（参考値）事業者全体</t>
    <rPh sb="0" eb="2">
      <t>ダイワ</t>
    </rPh>
    <rPh sb="5" eb="7">
      <t>コウギョウ</t>
    </rPh>
    <rPh sb="7" eb="10">
      <t>カブ</t>
    </rPh>
    <phoneticPr fontId="81"/>
  </si>
  <si>
    <t>(株)タクマエナジー　メニューB（残差）</t>
    <rPh sb="0" eb="3">
      <t>カブ</t>
    </rPh>
    <rPh sb="17" eb="19">
      <t>ザンサ</t>
    </rPh>
    <phoneticPr fontId="81"/>
  </si>
  <si>
    <t>_2018中国電力(株)　</t>
  </si>
  <si>
    <t>中国電力(株)　</t>
    <rPh sb="0" eb="2">
      <t>チュウゴク</t>
    </rPh>
    <rPh sb="2" eb="4">
      <t>デンリョク</t>
    </rPh>
    <phoneticPr fontId="81"/>
  </si>
  <si>
    <t>_2018中部電力(株)　メニューA</t>
  </si>
  <si>
    <t>中部電力(株)　メニューA</t>
    <rPh sb="0" eb="2">
      <t>チュウブ</t>
    </rPh>
    <rPh sb="2" eb="4">
      <t>デンリョク</t>
    </rPh>
    <phoneticPr fontId="81"/>
  </si>
  <si>
    <t>_2018中部電力(株)　(参考値)事業者全体</t>
  </si>
  <si>
    <t>中部電力(株)　(参考値)事業者全体</t>
    <rPh sb="0" eb="2">
      <t>チュウブ</t>
    </rPh>
    <rPh sb="2" eb="4">
      <t>デンリョク</t>
    </rPh>
    <phoneticPr fontId="81"/>
  </si>
  <si>
    <t>東京電力エナジーパートナー(株)　メニューA</t>
    <rPh sb="0" eb="2">
      <t>トウキョウ</t>
    </rPh>
    <rPh sb="2" eb="4">
      <t>デンリョク</t>
    </rPh>
    <phoneticPr fontId="81"/>
  </si>
  <si>
    <t>東京電力エナジーパートナー(株)　メニューB</t>
    <rPh sb="0" eb="2">
      <t>トウキョウ</t>
    </rPh>
    <rPh sb="2" eb="4">
      <t>デンリョク</t>
    </rPh>
    <phoneticPr fontId="81"/>
  </si>
  <si>
    <t>_2018東京電力エナジーパートナー(株)　メニューC（残差）</t>
  </si>
  <si>
    <t>東京電力エナジーパートナー(株)　メニューC（残差）</t>
    <rPh sb="0" eb="2">
      <t>トウキョウ</t>
    </rPh>
    <rPh sb="2" eb="4">
      <t>デンリョク</t>
    </rPh>
    <rPh sb="23" eb="24">
      <t>ザン</t>
    </rPh>
    <rPh sb="24" eb="25">
      <t>サ</t>
    </rPh>
    <phoneticPr fontId="81"/>
  </si>
  <si>
    <t>東京電力エナジーパートナー(株)　(参考値)事業者全体</t>
    <rPh sb="0" eb="2">
      <t>トウキョウ</t>
    </rPh>
    <rPh sb="2" eb="4">
      <t>デンリョク</t>
    </rPh>
    <phoneticPr fontId="81"/>
  </si>
  <si>
    <t>_2018公益財団法人東京都環境公社</t>
  </si>
  <si>
    <t>_2018東芝エネルギーシステムズ(株)(旧：(株)東芝)</t>
  </si>
  <si>
    <t>_2018(株)トーヨーエネルギーファーム(旧：(株)Ｔｏｙｏ　Ｅｌｅｃｔｒｉｃ　Ｐｏｗｅｒ)</t>
  </si>
  <si>
    <t>_2018(株)ところざわ未来電力</t>
  </si>
  <si>
    <t>_2018(株)トヨタエナジーソリューションズ(旧：(株)トヨタタービンアンドシステム)</t>
  </si>
  <si>
    <t>_2018(株)とんでんホールディングス(旧：(株)とんでん)</t>
  </si>
  <si>
    <t>_2018なでしこ電力(株)(旧：佐伯森林資源(株))</t>
  </si>
  <si>
    <t>_2018日本エネルギー総合システム(株)</t>
  </si>
  <si>
    <t>_2018日本瓦斯(株)(旧：(株)エネカット)</t>
  </si>
  <si>
    <t>_2018(株)日本省電(旧：グリーンテック(株))</t>
  </si>
  <si>
    <t>パナソニック(株)　メニューA</t>
    <rPh sb="6" eb="9">
      <t>カブ</t>
    </rPh>
    <phoneticPr fontId="81"/>
  </si>
  <si>
    <t>パナソニック(株)　(参考値)事業者全体</t>
    <rPh sb="6" eb="9">
      <t>カブ</t>
    </rPh>
    <phoneticPr fontId="81"/>
  </si>
  <si>
    <t>_2018(株)パワー・オプティマイザー(旧：緑新電力(株))</t>
  </si>
  <si>
    <t>_2018ひおき地域エネルギー(株)　メニューB（残差）</t>
  </si>
  <si>
    <t>ひおき地域エネルギー(株)　メニューB（残差）</t>
    <rPh sb="20" eb="21">
      <t>ザン</t>
    </rPh>
    <rPh sb="21" eb="22">
      <t>サ</t>
    </rPh>
    <phoneticPr fontId="81"/>
  </si>
  <si>
    <t>_2018日田グリーン電力(株)</t>
  </si>
  <si>
    <t>_2018日立造船(株)　メニューB（残差）</t>
  </si>
  <si>
    <t>日立造船(株)　メニューB（残差）</t>
    <rPh sb="0" eb="2">
      <t>ヒタチ</t>
    </rPh>
    <rPh sb="2" eb="4">
      <t>ゾウセン</t>
    </rPh>
    <rPh sb="4" eb="7">
      <t>カブ</t>
    </rPh>
    <rPh sb="14" eb="16">
      <t>ザンサ</t>
    </rPh>
    <phoneticPr fontId="81"/>
  </si>
  <si>
    <t>_2018(株)ひまわりでんき(旧：山口電力(株))</t>
  </si>
  <si>
    <t>_2018(株)フォーバルテレコム　</t>
  </si>
  <si>
    <t>_2018(株)フォレストパワー</t>
  </si>
  <si>
    <t>_2018プレミアムグリーンパワー(株)　メニューA</t>
  </si>
  <si>
    <t>北陸電力(株)　メニューA</t>
    <rPh sb="0" eb="2">
      <t>ホクリク</t>
    </rPh>
    <rPh sb="2" eb="4">
      <t>デンリョク</t>
    </rPh>
    <phoneticPr fontId="81"/>
  </si>
  <si>
    <t>北陸電力(株)　(参考値)事業者全体</t>
    <rPh sb="0" eb="2">
      <t>ホクリク</t>
    </rPh>
    <rPh sb="2" eb="4">
      <t>デンリョク</t>
    </rPh>
    <phoneticPr fontId="81"/>
  </si>
  <si>
    <t>_2018北海道電力(株)</t>
  </si>
  <si>
    <t>_2018本田技研工業(株)</t>
  </si>
  <si>
    <t>_2018(株)ミツウロコヴェッセル(旧：(株)ミツウロコ)</t>
  </si>
  <si>
    <t>ミツウロコグリーンエネルギー(株)　メニューA</t>
    <rPh sb="14" eb="17">
      <t>カブ</t>
    </rPh>
    <phoneticPr fontId="81"/>
  </si>
  <si>
    <t>ミツウロコグリーンエネルギー(株)　メニューB</t>
    <rPh sb="14" eb="17">
      <t>カブ</t>
    </rPh>
    <phoneticPr fontId="81"/>
  </si>
  <si>
    <t>ミツウロコグリーンエネルギー(株)　メニューC</t>
    <rPh sb="14" eb="17">
      <t>カブ</t>
    </rPh>
    <phoneticPr fontId="81"/>
  </si>
  <si>
    <t>ミツウロコグリーンエネルギー(株)　メニューD</t>
    <rPh sb="14" eb="17">
      <t>カブ</t>
    </rPh>
    <phoneticPr fontId="81"/>
  </si>
  <si>
    <t>ミツウロコグリーンエネルギー(株)　(参考値)事業者全体</t>
    <rPh sb="14" eb="17">
      <t>カブ</t>
    </rPh>
    <phoneticPr fontId="81"/>
  </si>
  <si>
    <t>_2018宮崎電力(株)(旧：(株)盛和)</t>
  </si>
  <si>
    <t>_2018(株)みらい電力</t>
  </si>
  <si>
    <t>みんな電力(株)　メニューA</t>
    <rPh sb="3" eb="5">
      <t>デンリョク</t>
    </rPh>
    <rPh sb="5" eb="8">
      <t>カブ</t>
    </rPh>
    <phoneticPr fontId="81"/>
  </si>
  <si>
    <t>みんな電力(株)　メニューB</t>
    <rPh sb="3" eb="5">
      <t>デンリョク</t>
    </rPh>
    <rPh sb="5" eb="8">
      <t>カブ</t>
    </rPh>
    <phoneticPr fontId="81"/>
  </si>
  <si>
    <t>みんな電力(株)　(参考値)事業者全体</t>
    <rPh sb="3" eb="5">
      <t>デンリョク</t>
    </rPh>
    <rPh sb="5" eb="8">
      <t>カブ</t>
    </rPh>
    <phoneticPr fontId="81"/>
  </si>
  <si>
    <t>_2018森のエネルギー(株)(旧：富士見森のエネルギー(株))</t>
  </si>
  <si>
    <t>_2018やめエネルギー(株)(旧：(株)アズマ)</t>
  </si>
  <si>
    <t>_2018楽天モバイル(株)(旧：楽天(株))</t>
  </si>
  <si>
    <t>_2018(株)リエゾンエナジー(旧：昭和商事(株))</t>
  </si>
  <si>
    <t>_2018リコージャパン(株)　メニューC（残差）</t>
  </si>
  <si>
    <t>リコージャパン(株)　メニューC（残差）</t>
    <rPh sb="7" eb="10">
      <t>カブ</t>
    </rPh>
    <rPh sb="17" eb="19">
      <t>ザンサ</t>
    </rPh>
    <phoneticPr fontId="81"/>
  </si>
  <si>
    <t>リコージャパン(株)　(参考値)事業者全体</t>
    <rPh sb="7" eb="10">
      <t>カブ</t>
    </rPh>
    <phoneticPr fontId="81"/>
  </si>
  <si>
    <t>_2018(株)リレボ</t>
  </si>
  <si>
    <t>_2018Ａｐａｍａｎ　Ｅｎｅｒｇｙ(株)(旧：(株)ＡＳエナジー)</t>
  </si>
  <si>
    <t>_2018(株)Ｆ－Ｐｏｗｅｒ　（参考値）事業者全体</t>
  </si>
  <si>
    <t>(株)Ｆ－Ｐｏｗｅｒ　（参考値）事業者全体</t>
    <rPh sb="12" eb="15">
      <t>サンコウチ</t>
    </rPh>
    <rPh sb="16" eb="19">
      <t>ジギョウシャ</t>
    </rPh>
    <rPh sb="19" eb="21">
      <t>ゼンタイ</t>
    </rPh>
    <phoneticPr fontId="81"/>
  </si>
  <si>
    <t>_2018(株)Ｊ－ＰＯＷＥＲサプライアンドトレーディング(旧：(株)ベイサイドエナジー)</t>
  </si>
  <si>
    <t>_2018Ｊｕｓｔ　Ｅｎｅｒｇｙ　Ｊａｐａｎ合同会社(旧：オールエナジー合同会社)</t>
  </si>
  <si>
    <t>_2018ＪＸＴＧエネルギー(株)(旧：ＪＸエネルギー(株))</t>
  </si>
  <si>
    <t>(株)Loooｐ　メニューA</t>
    <rPh sb="0" eb="3">
      <t>カブ</t>
    </rPh>
    <phoneticPr fontId="81"/>
  </si>
  <si>
    <t>(株)Loooｐ　メニューB</t>
    <rPh sb="0" eb="3">
      <t>カブ</t>
    </rPh>
    <phoneticPr fontId="81"/>
  </si>
  <si>
    <t>(株)Loooｐ　メニューC（残差）</t>
    <rPh sb="0" eb="3">
      <t>カブ</t>
    </rPh>
    <rPh sb="15" eb="17">
      <t>ザンサ</t>
    </rPh>
    <phoneticPr fontId="81"/>
  </si>
  <si>
    <t>(株)Loooｐ　(参考値)事業者全体</t>
    <rPh sb="0" eb="3">
      <t>カブ</t>
    </rPh>
    <phoneticPr fontId="81"/>
  </si>
  <si>
    <t>_2018ＭＫステーションズ(株)(旧：マンション高圧化ステーションズ(株))</t>
  </si>
  <si>
    <t>_2018ＮＥＣファシリティーズ(株)</t>
  </si>
  <si>
    <t>_2018Ｎｅｘｔ　Ｐｏｗｅｒ(株)(旧：(株)長谷工アネシス)</t>
  </si>
  <si>
    <t>_2018ＮＦパワーサービス(株)</t>
  </si>
  <si>
    <t>_2018(株)ＰｉｎＴ(旧：せとうち電力(株))</t>
  </si>
  <si>
    <t>_2018(株)Ｓ－ＣＯＲＥ</t>
  </si>
  <si>
    <t>_2018(株)Ｓｈａｒｅｄ　Ｅｎｅｒｇｙ(旧：(株)パワーアットクラウド)</t>
  </si>
  <si>
    <t>_2018(株)ＵＳＥＮ　ＮＥＴＷＯＲＫＳ(旧：(株)Ｕ－ＮＥＸＴ)</t>
  </si>
  <si>
    <t>代替値</t>
    <rPh sb="0" eb="2">
      <t>ダイタイ</t>
    </rPh>
    <rPh sb="2" eb="3">
      <t>アタイ</t>
    </rPh>
    <phoneticPr fontId="81"/>
  </si>
  <si>
    <t>アーバンエナジー(株)　メニューG（残差）</t>
    <rPh sb="18" eb="20">
      <t>ザンサ</t>
    </rPh>
    <phoneticPr fontId="81"/>
  </si>
  <si>
    <t>_2019あくびコミュニケーションズ(株)</t>
  </si>
  <si>
    <t>イーレックス(株)　メニューB（残差）</t>
    <rPh sb="16" eb="17">
      <t>ザン</t>
    </rPh>
    <rPh sb="17" eb="18">
      <t>サ</t>
    </rPh>
    <phoneticPr fontId="81"/>
  </si>
  <si>
    <t>_2019イーレックス・スパーク・マーケティング(株)</t>
  </si>
  <si>
    <t>_2019１号発電所(株)</t>
  </si>
  <si>
    <t>出光グリーンパワー(株)（参考値）事業者全体</t>
    <rPh sb="13" eb="15">
      <t>サンコウ</t>
    </rPh>
    <rPh sb="15" eb="16">
      <t>アタイ</t>
    </rPh>
    <rPh sb="17" eb="20">
      <t>ジギョウシャ</t>
    </rPh>
    <rPh sb="20" eb="22">
      <t>ゼンタイ</t>
    </rPh>
    <phoneticPr fontId="81"/>
  </si>
  <si>
    <t>_2019出光興産(株)（旧：昭和シェル石油(株)）　メニューA</t>
  </si>
  <si>
    <t>_2019出光興産(株)（旧：昭和シェル石油(株)）　メニューB</t>
  </si>
  <si>
    <t>_2019出光興産(株)（旧：昭和シェル石油(株)）　メニューC</t>
  </si>
  <si>
    <t>_2019出光興産(株)（旧：昭和シェル石油(株)）　メニューD（残差）</t>
  </si>
  <si>
    <t>出光興産(株)（旧：昭和シェル石油(株)）　メニューD（残差）</t>
    <rPh sb="0" eb="2">
      <t>イデミツ</t>
    </rPh>
    <rPh sb="2" eb="4">
      <t>コウサン</t>
    </rPh>
    <rPh sb="4" eb="7">
      <t>カブ</t>
    </rPh>
    <rPh sb="8" eb="9">
      <t>キュウ</t>
    </rPh>
    <rPh sb="10" eb="12">
      <t>ショウワ</t>
    </rPh>
    <rPh sb="15" eb="17">
      <t>セキユ</t>
    </rPh>
    <rPh sb="17" eb="20">
      <t>カブ</t>
    </rPh>
    <rPh sb="28" eb="29">
      <t>ザン</t>
    </rPh>
    <rPh sb="29" eb="30">
      <t>サ</t>
    </rPh>
    <phoneticPr fontId="81"/>
  </si>
  <si>
    <t>_2019出光興産(株)（旧：昭和シェル石油(株)）　（参考値）事業者全体</t>
  </si>
  <si>
    <t>_2019伊藤忠エネクス(株)　メニューB</t>
  </si>
  <si>
    <t>_2019伊藤忠エネクス(株)　メニューC（残差）</t>
  </si>
  <si>
    <t>伊藤忠商事(株)　メニューB（残差）</t>
    <rPh sb="0" eb="3">
      <t>イトウチュウ</t>
    </rPh>
    <rPh sb="3" eb="5">
      <t>ショウジ</t>
    </rPh>
    <rPh sb="5" eb="8">
      <t>カブ</t>
    </rPh>
    <rPh sb="15" eb="16">
      <t>ザン</t>
    </rPh>
    <rPh sb="16" eb="17">
      <t>サ</t>
    </rPh>
    <phoneticPr fontId="81"/>
  </si>
  <si>
    <t>(株)エナリス・パワー・マーケティング　メニューC</t>
    <rPh sb="0" eb="3">
      <t>カブ</t>
    </rPh>
    <phoneticPr fontId="81"/>
  </si>
  <si>
    <t>(株)エナリス・パワー・マーケティング　メニューD</t>
    <rPh sb="0" eb="3">
      <t>カブ</t>
    </rPh>
    <phoneticPr fontId="81"/>
  </si>
  <si>
    <t>(株)エナリス・パワー・マーケティング　メニューE（残差）</t>
    <rPh sb="0" eb="3">
      <t>カブ</t>
    </rPh>
    <rPh sb="26" eb="28">
      <t>ザンサ</t>
    </rPh>
    <phoneticPr fontId="81"/>
  </si>
  <si>
    <t>_2019(株)エネアーク関西（旧：伊藤忠エネクスホームライフ関西(株)）</t>
  </si>
  <si>
    <t>_2019(株)エネアーク関東（旧：伊藤忠エネクスホームライフ関東(株)）</t>
  </si>
  <si>
    <t>エネサーブ(株)（参考値）事業者全体</t>
    <rPh sb="9" eb="11">
      <t>サンコウ</t>
    </rPh>
    <rPh sb="11" eb="12">
      <t>アタイ</t>
    </rPh>
    <rPh sb="13" eb="16">
      <t>ジギョウシャ</t>
    </rPh>
    <rPh sb="16" eb="18">
      <t>ゼンタイ</t>
    </rPh>
    <phoneticPr fontId="81"/>
  </si>
  <si>
    <t>(株)エネット　メニューI（残差）</t>
    <rPh sb="14" eb="15">
      <t>ザン</t>
    </rPh>
    <rPh sb="15" eb="16">
      <t>サ</t>
    </rPh>
    <phoneticPr fontId="81"/>
  </si>
  <si>
    <t>(株)エネファント　（参考値）事業者全体</t>
    <rPh sb="11" eb="14">
      <t>サンコウチ</t>
    </rPh>
    <rPh sb="15" eb="18">
      <t>ジギョウシャ</t>
    </rPh>
    <rPh sb="18" eb="20">
      <t>ゼンタイ</t>
    </rPh>
    <phoneticPr fontId="81"/>
  </si>
  <si>
    <t>_2019エネラボ(株)（旧：せと電力(株)）</t>
  </si>
  <si>
    <t>_2019エバーグリーン・マーケティング（株）メニューA（旧：イーレックス販売3号（株））</t>
  </si>
  <si>
    <t>エバーグリーン・マーケティング（株）メニューA（旧：イーレックス販売3号（株））</t>
    <rPh sb="15" eb="18">
      <t>カブ</t>
    </rPh>
    <rPh sb="24" eb="25">
      <t>キュウ</t>
    </rPh>
    <rPh sb="32" eb="34">
      <t>ハンバイ</t>
    </rPh>
    <rPh sb="35" eb="36">
      <t>ゴウ</t>
    </rPh>
    <rPh sb="36" eb="39">
      <t>カブ</t>
    </rPh>
    <phoneticPr fontId="81"/>
  </si>
  <si>
    <t>_2019エバーグリーン・マーケティング（株）（参考値）事業者全体（旧：イーレックス販売3号（株））</t>
  </si>
  <si>
    <t>エバーグリーン・マーケティング（株）（参考値）事業者全体（旧：イーレックス販売3号（株））</t>
    <rPh sb="15" eb="18">
      <t>カブ</t>
    </rPh>
    <rPh sb="19" eb="21">
      <t>サンコウ</t>
    </rPh>
    <rPh sb="21" eb="22">
      <t>アタイ</t>
    </rPh>
    <rPh sb="23" eb="26">
      <t>ジギョウシャ</t>
    </rPh>
    <rPh sb="26" eb="28">
      <t>ゼンタイ</t>
    </rPh>
    <rPh sb="29" eb="30">
      <t>キュウ</t>
    </rPh>
    <rPh sb="37" eb="39">
      <t>ハンバイ</t>
    </rPh>
    <rPh sb="40" eb="41">
      <t>ゴウ</t>
    </rPh>
    <rPh sb="41" eb="44">
      <t>カブ</t>
    </rPh>
    <phoneticPr fontId="81"/>
  </si>
  <si>
    <t>荏原環境プラント(株)　メニューJ</t>
    <rPh sb="0" eb="2">
      <t>エバラ</t>
    </rPh>
    <rPh sb="2" eb="4">
      <t>カンキョウ</t>
    </rPh>
    <rPh sb="8" eb="11">
      <t>カブ</t>
    </rPh>
    <phoneticPr fontId="81"/>
  </si>
  <si>
    <t>荏原環境プラント(株)　メニューK</t>
    <rPh sb="0" eb="2">
      <t>エバラ</t>
    </rPh>
    <rPh sb="2" eb="4">
      <t>カンキョウ</t>
    </rPh>
    <rPh sb="8" eb="11">
      <t>カブ</t>
    </rPh>
    <phoneticPr fontId="81"/>
  </si>
  <si>
    <t>荏原環境プラント(株)　メニューL</t>
    <rPh sb="0" eb="2">
      <t>エバラ</t>
    </rPh>
    <rPh sb="2" eb="4">
      <t>カンキョウ</t>
    </rPh>
    <rPh sb="8" eb="11">
      <t>カブ</t>
    </rPh>
    <phoneticPr fontId="81"/>
  </si>
  <si>
    <t>荏原環境プラント(株)　メニューM（残差）</t>
    <rPh sb="0" eb="2">
      <t>エバラ</t>
    </rPh>
    <rPh sb="2" eb="4">
      <t>カンキョウ</t>
    </rPh>
    <rPh sb="8" eb="11">
      <t>カブ</t>
    </rPh>
    <rPh sb="18" eb="20">
      <t>ザンサ</t>
    </rPh>
    <phoneticPr fontId="81"/>
  </si>
  <si>
    <t>エフビットコミュニケーションズ(株)（参考値）事業者全体</t>
    <rPh sb="19" eb="21">
      <t>サンコウ</t>
    </rPh>
    <rPh sb="21" eb="22">
      <t>アタイ</t>
    </rPh>
    <rPh sb="23" eb="26">
      <t>ジギョウシャ</t>
    </rPh>
    <rPh sb="26" eb="28">
      <t>ゼンタイ</t>
    </rPh>
    <phoneticPr fontId="81"/>
  </si>
  <si>
    <t>_2019(株)おトクでんき（旧：いこま電力(株)）</t>
  </si>
  <si>
    <t>_2019(株)オプテージ（旧：(株)ケイ・オプティコム）</t>
  </si>
  <si>
    <t>_2019おまかせ電力(株)（旧：(株)コデンエナジーバンク）</t>
  </si>
  <si>
    <t>オリックス(株)　メニューB</t>
    <rPh sb="5" eb="8">
      <t>カブ</t>
    </rPh>
    <phoneticPr fontId="81"/>
  </si>
  <si>
    <t>オリックス(株)　メニューC</t>
    <rPh sb="5" eb="8">
      <t>カブ</t>
    </rPh>
    <phoneticPr fontId="81"/>
  </si>
  <si>
    <t>オリックス(株)　メニューD</t>
    <rPh sb="5" eb="8">
      <t>カブ</t>
    </rPh>
    <phoneticPr fontId="81"/>
  </si>
  <si>
    <t>オリックス(株)　メニューE（残差）</t>
    <rPh sb="5" eb="8">
      <t>カブ</t>
    </rPh>
    <rPh sb="15" eb="17">
      <t>ザンサ</t>
    </rPh>
    <phoneticPr fontId="81"/>
  </si>
  <si>
    <t>(株)オンテックス</t>
    <rPh sb="0" eb="3">
      <t>カブ</t>
    </rPh>
    <phoneticPr fontId="81"/>
  </si>
  <si>
    <t>_2019歌舞伎エナジー(株)（旧：(株)エヌパワー南九州）</t>
  </si>
  <si>
    <t>川重商事(株)（参考値）事業者全体</t>
    <rPh sb="8" eb="10">
      <t>サンコウ</t>
    </rPh>
    <rPh sb="10" eb="11">
      <t>アタイ</t>
    </rPh>
    <rPh sb="12" eb="14">
      <t>ジギョウ</t>
    </rPh>
    <rPh sb="14" eb="15">
      <t>シャ</t>
    </rPh>
    <rPh sb="15" eb="17">
      <t>ゼンタイ</t>
    </rPh>
    <phoneticPr fontId="81"/>
  </si>
  <si>
    <t>_2019関西エネルギーパワー(株)</t>
  </si>
  <si>
    <t>関西電力(株)　メニューB</t>
    <rPh sb="0" eb="2">
      <t>カンサイ</t>
    </rPh>
    <rPh sb="2" eb="4">
      <t>デンリョク</t>
    </rPh>
    <phoneticPr fontId="81"/>
  </si>
  <si>
    <t>関西電力(株)　メニューC</t>
    <rPh sb="0" eb="2">
      <t>カンサイ</t>
    </rPh>
    <rPh sb="2" eb="4">
      <t>デンリョク</t>
    </rPh>
    <phoneticPr fontId="81"/>
  </si>
  <si>
    <t>関西電力(株)　メニューD（残差）</t>
    <rPh sb="0" eb="2">
      <t>カンサイ</t>
    </rPh>
    <rPh sb="2" eb="4">
      <t>デンリョク</t>
    </rPh>
    <rPh sb="14" eb="16">
      <t>ザンサ</t>
    </rPh>
    <phoneticPr fontId="81"/>
  </si>
  <si>
    <t>九州電力(株)　メニューB（残差）</t>
    <rPh sb="0" eb="2">
      <t>キュウシュウ</t>
    </rPh>
    <rPh sb="2" eb="4">
      <t>デンリョク</t>
    </rPh>
    <phoneticPr fontId="81"/>
  </si>
  <si>
    <t>_2019(一社)グリーン・市民電力</t>
  </si>
  <si>
    <t>(株)グローバルキャスト</t>
    <rPh sb="0" eb="3">
      <t>カブ</t>
    </rPh>
    <phoneticPr fontId="81"/>
  </si>
  <si>
    <t>_2019御所野縄文パワー(株)</t>
  </si>
  <si>
    <t>サーラｅエナジー(株)（参考値）事業者全体</t>
    <rPh sb="12" eb="14">
      <t>サンコウ</t>
    </rPh>
    <rPh sb="14" eb="15">
      <t>アタイ</t>
    </rPh>
    <rPh sb="16" eb="19">
      <t>ジギョウシャ</t>
    </rPh>
    <rPh sb="19" eb="21">
      <t>ゼンタイ</t>
    </rPh>
    <phoneticPr fontId="81"/>
  </si>
  <si>
    <t>サミットエナジー(株)　メニューB（残差）</t>
    <rPh sb="8" eb="11">
      <t>カブ</t>
    </rPh>
    <rPh sb="18" eb="19">
      <t>ザン</t>
    </rPh>
    <rPh sb="19" eb="20">
      <t>サ</t>
    </rPh>
    <phoneticPr fontId="81"/>
  </si>
  <si>
    <t>_2019(株)ジェイコムイースト</t>
  </si>
  <si>
    <t>_2019志賀高原リゾート開発(株)</t>
  </si>
  <si>
    <t>四国電力(株)　メニューC（残差）</t>
    <rPh sb="0" eb="2">
      <t>シコク</t>
    </rPh>
    <rPh sb="2" eb="4">
      <t>デンリョク</t>
    </rPh>
    <rPh sb="14" eb="16">
      <t>ザンサ</t>
    </rPh>
    <phoneticPr fontId="81"/>
  </si>
  <si>
    <t>自然電力(株)　メニューF（残差）</t>
    <rPh sb="14" eb="16">
      <t>ザンサ</t>
    </rPh>
    <phoneticPr fontId="81"/>
  </si>
  <si>
    <t>_2019(株)シトラス</t>
  </si>
  <si>
    <t>(株)シトラス</t>
    <rPh sb="0" eb="3">
      <t>カブ</t>
    </rPh>
    <phoneticPr fontId="81"/>
  </si>
  <si>
    <t>_2019シナネン(株)　メニューE</t>
  </si>
  <si>
    <t>_2019シナネン(株)　メニューF（残差）</t>
  </si>
  <si>
    <t>_2019ジニーエナジー合同会社（旧：スマイルエナジー合同会社）</t>
  </si>
  <si>
    <t>情報ハイウェイ協同組合</t>
    <rPh sb="0" eb="2">
      <t>ジョウホウ</t>
    </rPh>
    <rPh sb="7" eb="9">
      <t>キョウドウ</t>
    </rPh>
    <rPh sb="9" eb="11">
      <t>クミアイ</t>
    </rPh>
    <phoneticPr fontId="81"/>
  </si>
  <si>
    <t>_2019シン・エナジー(株)（旧：(株)洸陽電機）</t>
  </si>
  <si>
    <t>_2019ズームエナジージャパン合同会社</t>
  </si>
  <si>
    <t>スマートエナジー磐田(株)　メニューB（残差）</t>
    <rPh sb="8" eb="10">
      <t>イワタ</t>
    </rPh>
    <rPh sb="20" eb="22">
      <t>ザンサ</t>
    </rPh>
    <phoneticPr fontId="81"/>
  </si>
  <si>
    <t>ゼロワットパワー(株)　メニューC（残差）</t>
    <rPh sb="18" eb="20">
      <t>ザンサ</t>
    </rPh>
    <phoneticPr fontId="81"/>
  </si>
  <si>
    <t>総合エネルギー(株)（参考値）事業者全体</t>
    <rPh sb="11" eb="13">
      <t>サンコウ</t>
    </rPh>
    <rPh sb="13" eb="14">
      <t>アタイ</t>
    </rPh>
    <rPh sb="15" eb="18">
      <t>ジギョウシャ</t>
    </rPh>
    <rPh sb="18" eb="20">
      <t>ゼンタイ</t>
    </rPh>
    <phoneticPr fontId="81"/>
  </si>
  <si>
    <t>_2019大東エナジー(株)</t>
  </si>
  <si>
    <t>ダイヤモンドパワー(株)（参考値）事業者全体</t>
    <rPh sb="13" eb="15">
      <t>サンコウ</t>
    </rPh>
    <rPh sb="15" eb="16">
      <t>アタイ</t>
    </rPh>
    <rPh sb="17" eb="20">
      <t>ジギョウシャ</t>
    </rPh>
    <rPh sb="20" eb="22">
      <t>ゼンタイ</t>
    </rPh>
    <phoneticPr fontId="81"/>
  </si>
  <si>
    <t>大和ハウス工業(株)　メニューC</t>
    <rPh sb="0" eb="2">
      <t>ダイワ</t>
    </rPh>
    <rPh sb="5" eb="7">
      <t>コウギョウ</t>
    </rPh>
    <rPh sb="7" eb="10">
      <t>カブ</t>
    </rPh>
    <phoneticPr fontId="81"/>
  </si>
  <si>
    <t>大和ハウス工業(株)　メニューD</t>
    <rPh sb="0" eb="2">
      <t>ダイワ</t>
    </rPh>
    <rPh sb="5" eb="7">
      <t>コウギョウ</t>
    </rPh>
    <rPh sb="7" eb="10">
      <t>カブ</t>
    </rPh>
    <phoneticPr fontId="81"/>
  </si>
  <si>
    <t>大和ハウス工業(株)　メニューE（残差）</t>
    <rPh sb="0" eb="2">
      <t>ダイワ</t>
    </rPh>
    <rPh sb="5" eb="7">
      <t>コウギョウ</t>
    </rPh>
    <rPh sb="7" eb="10">
      <t>カブ</t>
    </rPh>
    <rPh sb="17" eb="19">
      <t>ザンサ</t>
    </rPh>
    <phoneticPr fontId="81"/>
  </si>
  <si>
    <t>秩父新電力(株)　メニューA</t>
    <rPh sb="0" eb="2">
      <t>チチブ</t>
    </rPh>
    <rPh sb="2" eb="3">
      <t>シン</t>
    </rPh>
    <rPh sb="3" eb="5">
      <t>デンリョク</t>
    </rPh>
    <rPh sb="5" eb="8">
      <t>カブ</t>
    </rPh>
    <phoneticPr fontId="81"/>
  </si>
  <si>
    <t>秩父新電力(株)　(参考値)事業者全体</t>
    <rPh sb="0" eb="2">
      <t>チチブ</t>
    </rPh>
    <rPh sb="2" eb="3">
      <t>シン</t>
    </rPh>
    <rPh sb="3" eb="5">
      <t>デンリョク</t>
    </rPh>
    <rPh sb="5" eb="8">
      <t>カブ</t>
    </rPh>
    <phoneticPr fontId="81"/>
  </si>
  <si>
    <t>_2019中央セントラルガス(株)</t>
  </si>
  <si>
    <t>中部電力ミライズ(株)（旧：中部電力(株)）　メニューA</t>
    <rPh sb="0" eb="2">
      <t>チュウブ</t>
    </rPh>
    <rPh sb="2" eb="4">
      <t>デンリョク</t>
    </rPh>
    <rPh sb="8" eb="11">
      <t>カブ</t>
    </rPh>
    <phoneticPr fontId="81"/>
  </si>
  <si>
    <t>中部電力ミライズ(株)（旧：中部電力(株)）　メニューB（残渣）</t>
    <rPh sb="0" eb="2">
      <t>チュウブ</t>
    </rPh>
    <rPh sb="2" eb="4">
      <t>デンリョク</t>
    </rPh>
    <rPh sb="8" eb="11">
      <t>カブ</t>
    </rPh>
    <rPh sb="29" eb="31">
      <t>ザンサ</t>
    </rPh>
    <phoneticPr fontId="81"/>
  </si>
  <si>
    <t>中部電力ミライズ(株)（旧：中部電力(株)）　(参考値)事業者全体</t>
    <rPh sb="0" eb="2">
      <t>チュウブ</t>
    </rPh>
    <rPh sb="2" eb="4">
      <t>デンリョク</t>
    </rPh>
    <rPh sb="8" eb="11">
      <t>カブ</t>
    </rPh>
    <phoneticPr fontId="81"/>
  </si>
  <si>
    <t>_2019テクノエフアンドシー(株)</t>
  </si>
  <si>
    <t>デジタルグリッド(株)　メニューA</t>
    <rPh sb="8" eb="11">
      <t>カブ</t>
    </rPh>
    <phoneticPr fontId="81"/>
  </si>
  <si>
    <t>デジタルグリッド(株)　メニューB</t>
    <rPh sb="8" eb="11">
      <t>カブ</t>
    </rPh>
    <phoneticPr fontId="81"/>
  </si>
  <si>
    <t>デジタルグリッド(株)（参考値)事業者全体</t>
    <rPh sb="12" eb="14">
      <t>サンコウ</t>
    </rPh>
    <phoneticPr fontId="81"/>
  </si>
  <si>
    <t>東京電力エナジーパートナー(株)　メニューA</t>
    <rPh sb="0" eb="2">
      <t>トウキョウ</t>
    </rPh>
    <rPh sb="2" eb="4">
      <t>デンリョク</t>
    </rPh>
    <rPh sb="13" eb="16">
      <t>カブ</t>
    </rPh>
    <phoneticPr fontId="81"/>
  </si>
  <si>
    <t>東京電力エナジーパートナー(株)　メニューB</t>
    <rPh sb="0" eb="2">
      <t>トウキョウ</t>
    </rPh>
    <rPh sb="2" eb="4">
      <t>デンリョク</t>
    </rPh>
    <rPh sb="13" eb="16">
      <t>カブ</t>
    </rPh>
    <phoneticPr fontId="81"/>
  </si>
  <si>
    <t>東京電力エナジーパートナー(株)　メニューC</t>
    <rPh sb="0" eb="2">
      <t>トウキョウ</t>
    </rPh>
    <rPh sb="2" eb="4">
      <t>デンリョク</t>
    </rPh>
    <rPh sb="13" eb="16">
      <t>カブ</t>
    </rPh>
    <phoneticPr fontId="81"/>
  </si>
  <si>
    <t>東京電力エナジーパートナー(株)　メニューD</t>
    <rPh sb="0" eb="2">
      <t>トウキョウ</t>
    </rPh>
    <rPh sb="2" eb="4">
      <t>デンリョク</t>
    </rPh>
    <rPh sb="13" eb="16">
      <t>カブ</t>
    </rPh>
    <phoneticPr fontId="81"/>
  </si>
  <si>
    <t>東京電力エナジーパートナー(株)　メニューE（残差）</t>
    <rPh sb="0" eb="2">
      <t>トウキョウ</t>
    </rPh>
    <rPh sb="2" eb="4">
      <t>デンリョク</t>
    </rPh>
    <rPh sb="13" eb="16">
      <t>カブ</t>
    </rPh>
    <rPh sb="23" eb="25">
      <t>ザンサ</t>
    </rPh>
    <phoneticPr fontId="81"/>
  </si>
  <si>
    <t>東京電力エナジーパートナー(株)　(参考値)事業者全体</t>
    <rPh sb="0" eb="2">
      <t>トウキョウ</t>
    </rPh>
    <rPh sb="2" eb="4">
      <t>デンリョク</t>
    </rPh>
    <rPh sb="13" eb="16">
      <t>カブ</t>
    </rPh>
    <phoneticPr fontId="81"/>
  </si>
  <si>
    <t>東邦ガス(株)　メニューB(残差)</t>
    <rPh sb="0" eb="2">
      <t>トウホウ</t>
    </rPh>
    <rPh sb="4" eb="7">
      <t>カブ</t>
    </rPh>
    <rPh sb="14" eb="15">
      <t>ザン</t>
    </rPh>
    <rPh sb="15" eb="16">
      <t>サ</t>
    </rPh>
    <phoneticPr fontId="81"/>
  </si>
  <si>
    <t>東北電力(株)　メニューC（残差）</t>
    <rPh sb="14" eb="16">
      <t>ザンサ</t>
    </rPh>
    <phoneticPr fontId="81"/>
  </si>
  <si>
    <t>_2019(株)トーヨーエネルギーファーム（旧：(株)Ｔｏｙｏ Ｅｌｅｃｔｒｉｃ Ｐｏｗｅｒ）</t>
  </si>
  <si>
    <t>(株)ところざわ未来電力（参考値）</t>
    <rPh sb="13" eb="16">
      <t>サンコウチ</t>
    </rPh>
    <phoneticPr fontId="81"/>
  </si>
  <si>
    <t>_2019(株)トヨタエナジーソリューションズ（旧：(株)トヨタタービンアンドシステム）</t>
  </si>
  <si>
    <t>_2019(株)ナカシマ</t>
  </si>
  <si>
    <t>_2019日鉄エンジニアリング(株)（旧：新日鉄住金エンジニアリング(株)）</t>
  </si>
  <si>
    <t>_2019(株)日本エコシステム</t>
  </si>
  <si>
    <t>日本エネルギー総合システム(株)（参考値）事業者全体</t>
    <rPh sb="17" eb="20">
      <t>サンコウチ</t>
    </rPh>
    <rPh sb="21" eb="24">
      <t>ジギョウシャ</t>
    </rPh>
    <rPh sb="24" eb="26">
      <t>ゼンタイ</t>
    </rPh>
    <phoneticPr fontId="81"/>
  </si>
  <si>
    <t>_2019日本瓦斯(株)（旧：(株)エネカット）</t>
  </si>
  <si>
    <t>_2019(株)日本省電（旧：グリーンテック(株)）</t>
  </si>
  <si>
    <t>(株)日本セレモニー　メニューB（残差）</t>
    <rPh sb="17" eb="19">
      <t>ザンサ</t>
    </rPh>
    <phoneticPr fontId="81"/>
  </si>
  <si>
    <t>_2019ネクストエナジー・アンド・リソース(株)</t>
  </si>
  <si>
    <t>パナソニック(株)　メニューB（残差）</t>
    <rPh sb="6" eb="9">
      <t>カブ</t>
    </rPh>
    <rPh sb="16" eb="18">
      <t>ザンサ</t>
    </rPh>
    <phoneticPr fontId="81"/>
  </si>
  <si>
    <t>_2019パワーシェアリング(株)</t>
  </si>
  <si>
    <t>ひおき地域エネルギー(株)　メニューC（残差）</t>
    <rPh sb="20" eb="21">
      <t>ザン</t>
    </rPh>
    <rPh sb="21" eb="22">
      <t>サ</t>
    </rPh>
    <phoneticPr fontId="81"/>
  </si>
  <si>
    <t>日立造船(株)　メニューB</t>
    <rPh sb="0" eb="2">
      <t>ヒタチ</t>
    </rPh>
    <rPh sb="2" eb="4">
      <t>ゾウセン</t>
    </rPh>
    <rPh sb="4" eb="7">
      <t>カブ</t>
    </rPh>
    <phoneticPr fontId="81"/>
  </si>
  <si>
    <t>日立造船(株)　メニューC（残差）</t>
    <rPh sb="0" eb="2">
      <t>ヒタチ</t>
    </rPh>
    <rPh sb="2" eb="4">
      <t>ゾウセン</t>
    </rPh>
    <rPh sb="4" eb="7">
      <t>カブ</t>
    </rPh>
    <rPh sb="14" eb="16">
      <t>ザンサ</t>
    </rPh>
    <phoneticPr fontId="81"/>
  </si>
  <si>
    <t>_2019(株)ひまわりでんき（旧：山口電力(株)）</t>
  </si>
  <si>
    <t>_2019富士山電力(株)（旧：大阪府民電力(株)）</t>
  </si>
  <si>
    <t>_2019フラワー電力(株)</t>
  </si>
  <si>
    <t>北陸電力(株)　メニューB（残差）</t>
    <rPh sb="0" eb="2">
      <t>ホクリク</t>
    </rPh>
    <rPh sb="2" eb="4">
      <t>デンリョク</t>
    </rPh>
    <rPh sb="14" eb="16">
      <t>ザンサ</t>
    </rPh>
    <phoneticPr fontId="81"/>
  </si>
  <si>
    <t>_2019丸紅新電力(株)</t>
  </si>
  <si>
    <t>ミツウロコグリーンエネルギー(株)　メニューE（残渣）</t>
    <rPh sb="14" eb="17">
      <t>カブ</t>
    </rPh>
    <rPh sb="24" eb="26">
      <t>ザンサ</t>
    </rPh>
    <phoneticPr fontId="81"/>
  </si>
  <si>
    <t>_2019三菱瓦斯化学(株)</t>
  </si>
  <si>
    <t>_2019宮崎電力(株)（旧：(株)盛和）</t>
  </si>
  <si>
    <t>みんな電力(株)　メニューC(残差)</t>
    <rPh sb="3" eb="5">
      <t>デンリョク</t>
    </rPh>
    <rPh sb="5" eb="8">
      <t>カブ</t>
    </rPh>
    <rPh sb="15" eb="16">
      <t>ザン</t>
    </rPh>
    <rPh sb="16" eb="17">
      <t>サ</t>
    </rPh>
    <phoneticPr fontId="81"/>
  </si>
  <si>
    <t>_2019森のエネルギー(株)（旧：富士見森のエネルギー(株)）</t>
  </si>
  <si>
    <t>_2019やめエネルギー(株)（旧：(株)アズマ）</t>
  </si>
  <si>
    <t>横浜ウォーター(株)</t>
    <rPh sb="0" eb="2">
      <t>ヨコハマ</t>
    </rPh>
    <rPh sb="7" eb="10">
      <t>カブ</t>
    </rPh>
    <phoneticPr fontId="81"/>
  </si>
  <si>
    <t>_2019楽天モバイル(株)（旧：楽天(株)）</t>
  </si>
  <si>
    <t>_2019(株)リエゾンエナジー（旧：昭和商事(株)）</t>
  </si>
  <si>
    <t>リコージャパン(株)　メニューC</t>
    <rPh sb="7" eb="10">
      <t>カブ</t>
    </rPh>
    <phoneticPr fontId="81"/>
  </si>
  <si>
    <t>リコージャパン(株)　メニューD</t>
    <rPh sb="7" eb="10">
      <t>カブ</t>
    </rPh>
    <phoneticPr fontId="81"/>
  </si>
  <si>
    <t>リコージャパン(株)　メニューE</t>
    <rPh sb="7" eb="10">
      <t>カブ</t>
    </rPh>
    <phoneticPr fontId="81"/>
  </si>
  <si>
    <t>リコージャパン(株)　メニューF(残渣)</t>
    <rPh sb="7" eb="10">
      <t>カブ</t>
    </rPh>
    <rPh sb="17" eb="19">
      <t>ザンサ</t>
    </rPh>
    <phoneticPr fontId="81"/>
  </si>
  <si>
    <t>_2019(株)早稲田環境研究所</t>
  </si>
  <si>
    <t>綿半パートナーズ(株)</t>
    <rPh sb="0" eb="1">
      <t>メン</t>
    </rPh>
    <rPh sb="8" eb="11">
      <t>カブ</t>
    </rPh>
    <phoneticPr fontId="81"/>
  </si>
  <si>
    <t>_2019ワタミファーム＆エナジー(株)</t>
  </si>
  <si>
    <t>_2019ＡＧ　Ｅｎｅｒｇｙ(株)</t>
  </si>
  <si>
    <t>ENEOS（株）メニューA（旧：ＪＸＴＧエネルギー(株)）</t>
    <rPh sb="5" eb="8">
      <t>カブ</t>
    </rPh>
    <rPh sb="14" eb="15">
      <t>キュウ</t>
    </rPh>
    <phoneticPr fontId="81"/>
  </si>
  <si>
    <t>ENEOS（株）メニューB（旧：ＪＸＴＧエネルギー(株)）</t>
    <rPh sb="5" eb="8">
      <t>カブ</t>
    </rPh>
    <rPh sb="14" eb="15">
      <t>キュウ</t>
    </rPh>
    <phoneticPr fontId="81"/>
  </si>
  <si>
    <t>ENEOS（株）（参考値）事業者全体（旧：ＪＸＴＧエネルギー(株)）</t>
    <rPh sb="5" eb="8">
      <t>カブ</t>
    </rPh>
    <rPh sb="9" eb="11">
      <t>サンコウ</t>
    </rPh>
    <rPh sb="11" eb="12">
      <t>アタイ</t>
    </rPh>
    <rPh sb="13" eb="16">
      <t>ジギョウシャ</t>
    </rPh>
    <rPh sb="16" eb="18">
      <t>ゼンタイ</t>
    </rPh>
    <rPh sb="19" eb="20">
      <t>キュウ</t>
    </rPh>
    <phoneticPr fontId="81"/>
  </si>
  <si>
    <t>(株)Ｆ－Ｐｏｗｅｒ　メニューB（残差）</t>
    <rPh sb="17" eb="18">
      <t>ザン</t>
    </rPh>
    <rPh sb="18" eb="19">
      <t>サ</t>
    </rPh>
    <phoneticPr fontId="81"/>
  </si>
  <si>
    <t>_2019(株)Ｊ－ＰＯＷＥＲサプライアンドトレーディング（旧：(株)ベイサイドエナジー）</t>
  </si>
  <si>
    <t>_2019Ｊｕｓｔ　Ｅｎｅｒｇｙ　Ｊａｐａｎ合同会社</t>
  </si>
  <si>
    <t>_2019(株)Mpower（旧；(株)グラシアス）</t>
  </si>
  <si>
    <t>(株)Mpower（旧；(株)グラシアス）</t>
    <rPh sb="0" eb="3">
      <t>カブ</t>
    </rPh>
    <rPh sb="10" eb="11">
      <t>キュウ</t>
    </rPh>
    <rPh sb="12" eb="15">
      <t>カブ</t>
    </rPh>
    <phoneticPr fontId="81"/>
  </si>
  <si>
    <t>_2019Ｎｅｘｔ　Ｐｏｗｅｒ(株)（旧：(株)長谷工アネシス）</t>
  </si>
  <si>
    <t>_2019(株)NTTファシリティーズ　メニューB</t>
  </si>
  <si>
    <t>_2019(株)ＰｉｎＴ（旧：せとうち電力(株)）</t>
  </si>
  <si>
    <t>_2019(株)SankoIB(旧：(株)サンコーテレコム)</t>
  </si>
  <si>
    <t>_2019(株)Ｓｈａｒｅｄ　Ｅｎｅｒｇｙ（旧：(株)パワーアットクラウド）</t>
  </si>
  <si>
    <t>_2019(株)ＴＯＳＭＯ</t>
  </si>
  <si>
    <t>代替値</t>
    <rPh sb="0" eb="2">
      <t>ダイタイ</t>
    </rPh>
    <rPh sb="2" eb="3">
      <t>チ</t>
    </rPh>
    <phoneticPr fontId="81"/>
  </si>
  <si>
    <t>_2021代替値</t>
  </si>
  <si>
    <t>その他、緑化等の取組で特に報告したいもの</t>
    <rPh sb="2" eb="3">
      <t>タ</t>
    </rPh>
    <rPh sb="4" eb="6">
      <t>リョクカ</t>
    </rPh>
    <rPh sb="6" eb="7">
      <t>トウ</t>
    </rPh>
    <rPh sb="8" eb="9">
      <t>ト</t>
    </rPh>
    <rPh sb="9" eb="10">
      <t>ク</t>
    </rPh>
    <rPh sb="11" eb="12">
      <t>トク</t>
    </rPh>
    <rPh sb="13" eb="15">
      <t>ホウコク</t>
    </rPh>
    <phoneticPr fontId="2"/>
  </si>
  <si>
    <t>県内のプロジェクトで創出されたクレジット</t>
    <phoneticPr fontId="2"/>
  </si>
  <si>
    <t>その他プロジェクトで創出されたクレジット</t>
  </si>
  <si>
    <t>その他、緑化等の取組で特に報告したいもの</t>
    <rPh sb="2" eb="3">
      <t>ホカ</t>
    </rPh>
    <rPh sb="4" eb="6">
      <t>リョクカ</t>
    </rPh>
    <rPh sb="6" eb="7">
      <t>トウ</t>
    </rPh>
    <rPh sb="8" eb="10">
      <t>トリクミ</t>
    </rPh>
    <rPh sb="11" eb="12">
      <t>トク</t>
    </rPh>
    <rPh sb="13" eb="15">
      <t>ホウコク</t>
    </rPh>
    <phoneticPr fontId="2"/>
  </si>
  <si>
    <t>国内における地球温暖化の排出削減・吸収量認証制度により兵庫県内で創出されたＪ－クレジット等の購入</t>
  </si>
  <si>
    <t>国内における地球温暖化の排出削減・吸収量認証制度により兵庫県内で創出されたＪ－クレジット等の購入</t>
    <phoneticPr fontId="2"/>
  </si>
  <si>
    <t>兵庫県内で創出されたグリーン電力証書の購入。
ただし、報告書に算入する際には、電気事業者から供給された電気の使用による二酸化炭素排出係数を乗じて算定した二酸化炭素の排出削減量とする。</t>
    <phoneticPr fontId="2"/>
  </si>
  <si>
    <t>兵庫県内で創出されたグリーン熱証書の購入。ただし、報告書に算入する際には、当該熱量に二酸化炭素排出係数を乗じて算定した二酸化炭素の削減量とする。</t>
    <phoneticPr fontId="2"/>
  </si>
  <si>
    <t>国内における地球温暖化の排出削減・吸収量認証制度により兵庫県外で創出されたＪ－クレジット等の購入</t>
    <phoneticPr fontId="2"/>
  </si>
  <si>
    <t>兵庫県外で創出されたグリーン電力証書の購入。ただし、報告書に算入する際には、電気事業者から供給された電気の使用による二酸化炭素排出係数を乗じて算定した二酸化炭素の排出削減量とする。</t>
    <phoneticPr fontId="2"/>
  </si>
  <si>
    <t>国内における地球温暖化の排出削減・吸収量認証制度により兵庫県外で創出されたＪ－クレジット等の購入。</t>
    <phoneticPr fontId="2"/>
  </si>
  <si>
    <t>兵庫県外で創出されたグリーン熱証書の購入。ただし、報告書に算入する際には、当該熱量に二酸化炭素排出係数を乗じて算定した二酸化炭素の削減量とする。</t>
    <phoneticPr fontId="2"/>
  </si>
  <si>
    <t>二国間クレジットの取得等</t>
  </si>
  <si>
    <t>その他、特に報告したい地球温暖化対策</t>
    <phoneticPr fontId="2"/>
  </si>
  <si>
    <t>その他脱炭素社会に向けた革新的技術の開発・活用</t>
    <phoneticPr fontId="2"/>
  </si>
  <si>
    <t>兵庫県内で創出されたグリーン電力証書の購入</t>
    <phoneticPr fontId="2"/>
  </si>
  <si>
    <t>兵庫県内で創出されたグリーン熱証書の購入</t>
    <phoneticPr fontId="2"/>
  </si>
  <si>
    <t>兵庫県外で創出されたグリーン電力証書の購入</t>
    <phoneticPr fontId="2"/>
  </si>
  <si>
    <t>兵庫県外で創出されたグリーン熱証書の購入</t>
    <phoneticPr fontId="2"/>
  </si>
  <si>
    <t>二国間クレジットの取得等</t>
    <phoneticPr fontId="2"/>
  </si>
  <si>
    <t>その他脱炭素社会の実現に向けた革新的技術の開発・活用</t>
    <rPh sb="9" eb="11">
      <t>ジツゲン</t>
    </rPh>
    <phoneticPr fontId="2"/>
  </si>
  <si>
    <t>その他プロジェクトで創出されたクレジット</t>
    <phoneticPr fontId="2"/>
  </si>
  <si>
    <t>４　工場等における再生可能エネルギー利用率と目標</t>
    <rPh sb="2" eb="4">
      <t>コウジョウ</t>
    </rPh>
    <rPh sb="4" eb="5">
      <t>トウ</t>
    </rPh>
    <rPh sb="9" eb="11">
      <t>サイセイ</t>
    </rPh>
    <rPh sb="11" eb="13">
      <t>カノウ</t>
    </rPh>
    <rPh sb="18" eb="20">
      <t>リヨウ</t>
    </rPh>
    <rPh sb="20" eb="21">
      <t>リツ</t>
    </rPh>
    <rPh sb="22" eb="24">
      <t>モクヒョウ</t>
    </rPh>
    <phoneticPr fontId="2"/>
  </si>
  <si>
    <t>2030年度導入目標</t>
    <rPh sb="4" eb="6">
      <t>ネンド</t>
    </rPh>
    <rPh sb="6" eb="8">
      <t>ドウニュウ</t>
    </rPh>
    <rPh sb="8" eb="10">
      <t>モクヒョウ</t>
    </rPh>
    <phoneticPr fontId="2"/>
  </si>
  <si>
    <t>熱（MJ)</t>
    <rPh sb="0" eb="1">
      <t>ネツ</t>
    </rPh>
    <phoneticPr fontId="2"/>
  </si>
  <si>
    <t>アークエルテクノロジーズ(株)　</t>
  </si>
  <si>
    <t>(株)アースインフィニティ　</t>
  </si>
  <si>
    <t>アーバンエナジー(株)　メニューH</t>
  </si>
  <si>
    <t>アーバンエナジー(株)　メニューI(残差)</t>
  </si>
  <si>
    <t>(株)アイ・グリッド・ソリューションズ　メニューB(残差)</t>
  </si>
  <si>
    <t>アイエスジー(株)（旧：アイ・エス・ガステム(株)）　</t>
  </si>
  <si>
    <t>(株)アイキューブ・マーケティング　</t>
  </si>
  <si>
    <t>会津エナジー(株)　</t>
  </si>
  <si>
    <t>愛知電力(株)　メニューA</t>
  </si>
  <si>
    <t>愛知電力(株)　(参考値)事業者全体</t>
  </si>
  <si>
    <t>青森県民エナジー(株)　</t>
  </si>
  <si>
    <t>朝日ガスエナジー(株)　</t>
  </si>
  <si>
    <t>旭化成(株)　メニューC</t>
  </si>
  <si>
    <t>旭化成(株)　メニューD</t>
  </si>
  <si>
    <t>旭化成(株)　メニューE</t>
  </si>
  <si>
    <t>旭化成(株)　メニューF</t>
  </si>
  <si>
    <t>旭化成(株)　(参考値)事業者全体</t>
  </si>
  <si>
    <t>旭マルヰガス(株)　</t>
  </si>
  <si>
    <t>足利ガス(株)　</t>
  </si>
  <si>
    <t>(株)アシストワンエナジー　</t>
  </si>
  <si>
    <t>アスエネ(株)　メニューA</t>
  </si>
  <si>
    <t>アスエネ(株)　メニューB</t>
  </si>
  <si>
    <t>アスエネ(株)　メニューC</t>
  </si>
  <si>
    <t>アスエネ(株)　メニューD</t>
  </si>
  <si>
    <t>アスエネ(株)　メニューE</t>
  </si>
  <si>
    <t>アスエネ(株)　(参考値)事業者全体</t>
  </si>
  <si>
    <t>アストマックス(株)(旧：アストマックス・トレーディング(株)）　</t>
  </si>
  <si>
    <t>アストマックス・エネルギー合同会社　</t>
  </si>
  <si>
    <t>アストモスエネルギー(株)　</t>
  </si>
  <si>
    <t>厚木瓦斯(株)　メニューA</t>
  </si>
  <si>
    <t>厚木瓦斯(株)　(参考値)事業者全体</t>
  </si>
  <si>
    <t>(株)アドバンテック　メニューA</t>
  </si>
  <si>
    <t>(株)アドバンテック　メニューB</t>
  </si>
  <si>
    <t>(株)アドバンテック　メニューC</t>
  </si>
  <si>
    <t>(株)アドバンテック　メニューD</t>
  </si>
  <si>
    <t>(株)アドバンテック　(参考値)事業者全体</t>
  </si>
  <si>
    <t>(株)アメニティ電力　</t>
  </si>
  <si>
    <t>有明エナジー(株)　</t>
  </si>
  <si>
    <t>(株)アルファライズ　</t>
  </si>
  <si>
    <t>あんしん電力合同会社　</t>
  </si>
  <si>
    <t>アンビット・エナジー・ジャパン合同会社　</t>
  </si>
  <si>
    <t>(株)イーエムアイ　</t>
  </si>
  <si>
    <t>(株)イーセル　</t>
  </si>
  <si>
    <t>飯田まちづくり電力(株)　メニューA</t>
  </si>
  <si>
    <t>飯田まちづくり電力(株)　(参考値)事業者全体</t>
  </si>
  <si>
    <t>(株)イーネットワーク　</t>
  </si>
  <si>
    <t>(株)イーネットワークシステムズ　メニューC</t>
  </si>
  <si>
    <t>(株)イーネットワークシステムズ　メニューD</t>
  </si>
  <si>
    <t>(株)イーネットワークシステムズ　メニューE(残差)</t>
  </si>
  <si>
    <t>イーレックス(株)　</t>
  </si>
  <si>
    <t>イオンディライト(株)　</t>
  </si>
  <si>
    <t>(株)池見石油店　</t>
  </si>
  <si>
    <t>いこま市民パワー(株)　</t>
  </si>
  <si>
    <t>(株)イシオ　</t>
  </si>
  <si>
    <t>石川電力(株)　</t>
  </si>
  <si>
    <t>一般財団法人泉佐野電力　　　</t>
  </si>
  <si>
    <t>いずも縁結び電力(株)　</t>
  </si>
  <si>
    <t>出雲ガス(株)　</t>
  </si>
  <si>
    <t>出雲ケーブルビジョン(株)　</t>
  </si>
  <si>
    <t>伊勢崎ガス(株)　</t>
  </si>
  <si>
    <t>伊勢志摩電力(株)　</t>
  </si>
  <si>
    <t>(株)いちき串木野電力　</t>
  </si>
  <si>
    <t>(株)いちたかガスワン　メニューA</t>
  </si>
  <si>
    <t>(株)いちたかガスワン　(参考値)事業者全体</t>
  </si>
  <si>
    <t>伊藤忠エネクス(株)　メニューB</t>
  </si>
  <si>
    <t>伊藤忠エネクス(株)　メニューC(残差)</t>
  </si>
  <si>
    <t>伊藤忠エネクスホームライフ西日本(株)　</t>
  </si>
  <si>
    <t>伊藤忠プランテック(株)　</t>
  </si>
  <si>
    <t>いばらきコープ生活協同組合　</t>
  </si>
  <si>
    <t>入間ガス(株)　</t>
  </si>
  <si>
    <t>イワタニセントラル北海道(株)　</t>
  </si>
  <si>
    <t>イワタニ関東(株)　</t>
  </si>
  <si>
    <t>イワタニ三重(株)　</t>
  </si>
  <si>
    <t>イワタニ首都圏(株)　</t>
  </si>
  <si>
    <t>イワタニ長野(株)　</t>
  </si>
  <si>
    <t>イワタニ東海(株)　</t>
  </si>
  <si>
    <t>(株)岩手ウッドパワー　</t>
  </si>
  <si>
    <t>岩手電力(株)　</t>
  </si>
  <si>
    <t>(株)インフォシステム　</t>
  </si>
  <si>
    <t>ヴィジョナリーパワー(株)　</t>
  </si>
  <si>
    <t>(株)ウエスト電力　メニューB(残差)</t>
  </si>
  <si>
    <t>上田ガス(株)　</t>
  </si>
  <si>
    <t>うすきエネルギー(株)　</t>
  </si>
  <si>
    <t>(株)ウッドエナジー　</t>
  </si>
  <si>
    <t>宇都宮ライトパワー(株)　</t>
  </si>
  <si>
    <t>うべ未来エネルギー(株)　</t>
  </si>
  <si>
    <t>エア・ウォーター(株)　</t>
  </si>
  <si>
    <t>エア・ウォーター・ライフソリューション(株)（旧：エア・ウォーター北海道(株)）　</t>
  </si>
  <si>
    <t>(株)エーコープサービス　</t>
  </si>
  <si>
    <t>(株)エージーピー　　</t>
  </si>
  <si>
    <t>(株)エコア　</t>
  </si>
  <si>
    <t>(株)エコスタイル　メニューC(残差)</t>
  </si>
  <si>
    <t>(株)エコログ　</t>
  </si>
  <si>
    <t>(株)エスエナジー　</t>
  </si>
  <si>
    <t>(株)エスケーエナジー　</t>
  </si>
  <si>
    <t>越後天然ガス(株)　メニューA</t>
  </si>
  <si>
    <t>越後天然ガス(株)　(参考値)事業者全体</t>
  </si>
  <si>
    <t>エッセンシャルエナジー(株)(旧:(株)アイキューフォーメーション)　</t>
  </si>
  <si>
    <t>(株)エナジードリーム　</t>
  </si>
  <si>
    <t>(株)エナネス　</t>
  </si>
  <si>
    <t>(株)エナリス・パワー・マーケティング　メニューI</t>
  </si>
  <si>
    <t>(株)エナリス・パワー・マーケティング　メニューJ</t>
  </si>
  <si>
    <t>(株)エナリス・パワー・マーケティング　メニューK</t>
  </si>
  <si>
    <t>(株)エナリス・パワー・マーケティング　メニューL(残差)</t>
  </si>
  <si>
    <t>(株)エネ・ビジョン　</t>
  </si>
  <si>
    <t>(株)エネアーク関西　</t>
  </si>
  <si>
    <t>(株)エネアーク関東　</t>
  </si>
  <si>
    <t>(株)エネクスライフサービス　</t>
  </si>
  <si>
    <t>(株)エネサンス関東　</t>
  </si>
  <si>
    <t>エネックス(株)　メニューA</t>
  </si>
  <si>
    <t>エネックス(株)　(参考値)事業者全体</t>
  </si>
  <si>
    <t>エネトレード(株)　</t>
  </si>
  <si>
    <t>(株)エネファント　メニューC(残差)</t>
  </si>
  <si>
    <t>エネラボ(株)　メニューA</t>
  </si>
  <si>
    <t>エネラボ(株)　(参考値)事業者全体</t>
  </si>
  <si>
    <t>(株)エネルギア・ソリューション・アンド・サービス　メニューA</t>
  </si>
  <si>
    <t>(株)エネルギア・ソリューション・アンド・サービス　(参考値)事業者全体</t>
  </si>
  <si>
    <t>エネルギーパワー(株)　メニューA</t>
  </si>
  <si>
    <t>エネルギーパワー(株)　メニューB</t>
  </si>
  <si>
    <t>エネルギーパワー(株)　メニューC</t>
  </si>
  <si>
    <t>エネルギーパワー(株)　メニューD</t>
  </si>
  <si>
    <t>エネルギーパワー(株)　(参考値)事業者全体</t>
  </si>
  <si>
    <t>(株)エネワンでんき(旧：(株)サイサン)　メニューA</t>
  </si>
  <si>
    <t>(株)エネワンでんき(旧：(株)サイサン)　メニューB(残差)</t>
  </si>
  <si>
    <t>エバーグリーン・マーケティング(株)　メニューA</t>
  </si>
  <si>
    <t>エバーグリーン・リテイリング(株)　メニューA</t>
  </si>
  <si>
    <t>エバーグリーン・リテイリング(株)　メニューB(残差)</t>
  </si>
  <si>
    <t>荏原環境プラント(株)　メニューM</t>
  </si>
  <si>
    <t>荏原環境プラント(株)　メニューN(残差)</t>
  </si>
  <si>
    <t>エフィシエント(株)　</t>
  </si>
  <si>
    <t>(株)エフエネ　</t>
  </si>
  <si>
    <t>(株)エフオン　メニューF</t>
  </si>
  <si>
    <t>(株)エフオン　(参考値)事業者全体</t>
  </si>
  <si>
    <t>(株)エルピオ　</t>
  </si>
  <si>
    <t>エルメック(株)　</t>
  </si>
  <si>
    <t>(株)縁人　</t>
  </si>
  <si>
    <t>おいでんエネルギー(株)　メニューA</t>
  </si>
  <si>
    <t>おいでんエネルギー(株)　メニューB</t>
  </si>
  <si>
    <t>おいでんエネルギー(株)　(参考値)事業者全体</t>
  </si>
  <si>
    <t>王子・伊藤忠エネクス電力販売(株)　メニューB</t>
  </si>
  <si>
    <t>王子・伊藤忠エネクス電力販売(株)　メニューC</t>
  </si>
  <si>
    <t>王子・伊藤忠エネクス電力販売(株)　メニューD(残差)</t>
  </si>
  <si>
    <t>青梅ガス(株)　</t>
  </si>
  <si>
    <t>大分ケーブルテレコム(株)　</t>
  </si>
  <si>
    <t>大垣ガス(株)　</t>
  </si>
  <si>
    <t>大阪瓦斯(株)　メニューB</t>
  </si>
  <si>
    <t>大阪瓦斯(株)　メニューC</t>
  </si>
  <si>
    <t>大阪瓦斯(株)　メニューD(残差)</t>
  </si>
  <si>
    <t>おおすみ半島スマートエネルギー(株)　</t>
  </si>
  <si>
    <t>大多喜ガス(株)　</t>
  </si>
  <si>
    <t>(株)おおた電力　</t>
  </si>
  <si>
    <t>(株)岡崎建材　</t>
  </si>
  <si>
    <t>(株)岡崎さくら電力　</t>
  </si>
  <si>
    <t>岡田建設(株)　</t>
  </si>
  <si>
    <t>(株)オカモト　</t>
  </si>
  <si>
    <t>岡山電力(株)　メニューA</t>
  </si>
  <si>
    <t>岡山電力(株)　(参考値)事業者全体</t>
  </si>
  <si>
    <t>(株)沖縄ガスニューパワー　メニューA</t>
  </si>
  <si>
    <t>(株)沖縄ガスニューパワー　(参考値)事業者全体</t>
  </si>
  <si>
    <t>おきなわコープエナジー(株)　</t>
  </si>
  <si>
    <t>沖縄新エネ開発(株)　</t>
  </si>
  <si>
    <t>沖縄電力(株)　メニューA</t>
  </si>
  <si>
    <t>沖縄電力(株)　(参考値)事業者全体</t>
  </si>
  <si>
    <t>奥出雲電力(株)　</t>
  </si>
  <si>
    <t>(株)オズエナジー　</t>
  </si>
  <si>
    <t>(株)おトクでんき　</t>
  </si>
  <si>
    <t>(株)オノプロックス　</t>
  </si>
  <si>
    <t>(株)オプテージ　</t>
  </si>
  <si>
    <t>おまかせ電力(株)　</t>
  </si>
  <si>
    <t>おもてなし山形(株)　</t>
  </si>
  <si>
    <t>オリックス(株)　メニューG</t>
  </si>
  <si>
    <t>オリックス(株)　メニューH(残差)</t>
  </si>
  <si>
    <t>(株)織戸組　メニューA</t>
  </si>
  <si>
    <t>(株)織戸組　(参考値)事業者全体</t>
  </si>
  <si>
    <t>(株)オンテックス　</t>
  </si>
  <si>
    <t>加賀市総合サービス(株)　</t>
  </si>
  <si>
    <t>角栄ガス(株)　</t>
  </si>
  <si>
    <t>格安電力(株)　</t>
  </si>
  <si>
    <t>神楽電力(株)　</t>
  </si>
  <si>
    <t>かけがわ報徳パワー(株)　</t>
  </si>
  <si>
    <t>鹿児島電力(株)　</t>
  </si>
  <si>
    <t>(株)かづのパワー　</t>
  </si>
  <si>
    <t>(株)かみでん里山公社　</t>
  </si>
  <si>
    <t>亀岡ふるさとエナジー(株)　</t>
  </si>
  <si>
    <t>唐津電力(株)　</t>
  </si>
  <si>
    <t>(株)クリーンエネルギー総合研究所　メニューA</t>
  </si>
  <si>
    <t>(株)唐津パワーホールディングス　</t>
  </si>
  <si>
    <t>カワサキグリーンエナジー(株)(旧：川重商事(株)）　メニューA</t>
  </si>
  <si>
    <t>カワサキグリーンエナジー(株)(旧：川重商事(株)）　メニューB</t>
  </si>
  <si>
    <t>カワサキグリーンエナジー(株)(旧：川重商事(株)）　メニューC</t>
  </si>
  <si>
    <t>カワサキグリーンエナジー(株)(旧：川重商事(株)）　メニューD(残差)</t>
  </si>
  <si>
    <t>(株)関西空調　　</t>
  </si>
  <si>
    <t>関西電力(株)　メニューD</t>
  </si>
  <si>
    <t>関西電力(株)　メニューE</t>
  </si>
  <si>
    <t>関西電力(株)　メニューF(残差)</t>
  </si>
  <si>
    <t>合同会社北上新電力　</t>
  </si>
  <si>
    <t>(株)北九州パワー　メニューA</t>
  </si>
  <si>
    <t>(株)北九州パワー　(参考値)事業者全体</t>
  </si>
  <si>
    <t>キタコー(株)　</t>
  </si>
  <si>
    <t>北日本ガス(株)　</t>
  </si>
  <si>
    <t>北日本石油(株)　</t>
  </si>
  <si>
    <t>岐阜電力(株)　</t>
  </si>
  <si>
    <t>キヤノンマーケティングジャパン(株)　</t>
  </si>
  <si>
    <t>九州エナジー(株)　メニューB(残差)</t>
  </si>
  <si>
    <t>九州スポーツ電力(株)　</t>
  </si>
  <si>
    <t>九電みらいエナジー(株)　メニューA</t>
  </si>
  <si>
    <t>九電みらいエナジー(株)　メニューB</t>
  </si>
  <si>
    <t>九電みらいエナジー(株)　(参考値)事業者全体</t>
  </si>
  <si>
    <t>京セラ関電エナジー合同会社　</t>
  </si>
  <si>
    <t>京都生活協同組合　メニューB(残差)</t>
  </si>
  <si>
    <t>(株)京楽産業ホールディングス　</t>
  </si>
  <si>
    <t>桐生瓦斯(株)　</t>
  </si>
  <si>
    <t>近畿電力(株)　</t>
  </si>
  <si>
    <t>(株)クオリティプラス　</t>
  </si>
  <si>
    <t>久慈地域エネルギー(株)　(残差)</t>
  </si>
  <si>
    <t>郡上エネルギー(株)　</t>
  </si>
  <si>
    <t>(株)クボタ　</t>
  </si>
  <si>
    <t>熊本電力(株)　　</t>
  </si>
  <si>
    <t>熊本電力(株)（旧：オンブレナジー(株)）　</t>
  </si>
  <si>
    <t>(株)球磨村森電力　</t>
  </si>
  <si>
    <t>(株)グランデータ　</t>
  </si>
  <si>
    <t>グリーナ(株)　メニューA</t>
  </si>
  <si>
    <t>グリーナ(株)　メニューB</t>
  </si>
  <si>
    <t>グリーナ(株)　メニューC(残差)</t>
  </si>
  <si>
    <t>(株)クリーンエネルギー総合研究所　(参考値)事業者全体</t>
  </si>
  <si>
    <t>一般社団法人グリーンコープでんき　</t>
  </si>
  <si>
    <t>(株)グリーンサークル　</t>
  </si>
  <si>
    <t>グリーンシティこばやし(株)　</t>
  </si>
  <si>
    <t>(株)グリーンパワー大東　メニューA</t>
  </si>
  <si>
    <t>(株)グリーンパワー大東　(参考値)事業者全体</t>
  </si>
  <si>
    <t>グリーンピープルズパワー(株)　</t>
  </si>
  <si>
    <t>(株)クリーンベンチャー２１　</t>
  </si>
  <si>
    <t>(株)グリムスパワー　</t>
  </si>
  <si>
    <t>(株)グルーヴエナジー　</t>
  </si>
  <si>
    <t>くるめエネルギー(株)　</t>
  </si>
  <si>
    <t>(株)グローアップ　</t>
  </si>
  <si>
    <t>(株)グローバルエンジニアリング　メニューB(残差)</t>
  </si>
  <si>
    <t>(株)グローバルキャスト　</t>
  </si>
  <si>
    <t>グローバルソリューションサービス(株)　</t>
  </si>
  <si>
    <t>京葉瓦斯(株)　メニューA</t>
  </si>
  <si>
    <t>京葉瓦斯(株)　(参考値)事業者全体</t>
  </si>
  <si>
    <t>京和ガス(株)　</t>
  </si>
  <si>
    <t>ゲーテハウス(株)　</t>
  </si>
  <si>
    <t>(株)ケーブルネット下関　</t>
  </si>
  <si>
    <t>気仙沼グリーンエナジー(株)　</t>
  </si>
  <si>
    <t>高知ニューエナジー(株)　</t>
  </si>
  <si>
    <t>神戸電力(株)　</t>
  </si>
  <si>
    <t>(株)コープでんき東北　</t>
  </si>
  <si>
    <t>コープ電力(株)　</t>
  </si>
  <si>
    <t>国際航業(株)　</t>
  </si>
  <si>
    <t>小島電機工業(株)　</t>
  </si>
  <si>
    <t>御所野縄文電力(株)　</t>
  </si>
  <si>
    <t>コスモエネルギーソリューションズ(株)(旧：総合エネルギー(株))　メニューA</t>
  </si>
  <si>
    <t>コスモエネルギーソリューションズ(株)(旧：総合エネルギー(株))　メニューB(残差)</t>
  </si>
  <si>
    <t>五島市民電力(株)　メニューA</t>
  </si>
  <si>
    <t>五島市民電力(株)　メニューB</t>
  </si>
  <si>
    <t>五島市民電力(株)　(参考値)事業者全体</t>
  </si>
  <si>
    <t>こなんウルトラパワー(株)　</t>
  </si>
  <si>
    <t>(株)コノミヤホールディングス　</t>
  </si>
  <si>
    <t>(株)コンシェルジュ　メニューA</t>
  </si>
  <si>
    <t>(株)コンシェルジュ　(参考値)事業者全体</t>
  </si>
  <si>
    <t>(株)再エネ思考電力　メニューA</t>
  </si>
  <si>
    <t>(株)再エネ思考電力　メニューB</t>
  </si>
  <si>
    <t>(株)再エネ思考電力　(参考値)事業者全体</t>
  </si>
  <si>
    <t>埼玉ガス(株)　</t>
  </si>
  <si>
    <t>(株)彩の国でんき　</t>
  </si>
  <si>
    <t>(株)サイホープロパティーズ　</t>
  </si>
  <si>
    <t>酒田天然瓦斯(株)　</t>
  </si>
  <si>
    <t>坂戸ガス(株)　</t>
  </si>
  <si>
    <t>(株)さくら新電力　メニューA</t>
  </si>
  <si>
    <t>(株)さくら新電力　(参考値)事業者全体</t>
  </si>
  <si>
    <t>里山パワーワークス(株)　</t>
  </si>
  <si>
    <t>(株)サニックス　メニューA</t>
  </si>
  <si>
    <t>(株)サニックス　メニューB</t>
  </si>
  <si>
    <t>(株)サニックス　メニューC</t>
  </si>
  <si>
    <t>(株)サニックス　(参考値)事業者全体</t>
  </si>
  <si>
    <t>佐野瓦斯(株)　</t>
  </si>
  <si>
    <t>三愛石油(株)　</t>
  </si>
  <si>
    <t>山陰エレキ・アライアンス(株)　</t>
  </si>
  <si>
    <t>山陰酸素工業(株)　</t>
  </si>
  <si>
    <t>(株)三郷ひまわりエナジー　</t>
  </si>
  <si>
    <t>三州電力(株)　</t>
  </si>
  <si>
    <t>サントラベラーズサービス有限会社　</t>
  </si>
  <si>
    <t>三友エンテック(株)　</t>
  </si>
  <si>
    <t>サンリン(株)　メニューA</t>
  </si>
  <si>
    <t>サンリン(株)　(参考値)事業者全体</t>
  </si>
  <si>
    <t>(株)シーエナジー　</t>
  </si>
  <si>
    <t>(株)ジェイコムウエスト　</t>
  </si>
  <si>
    <t>(株)ジェイコム九州　</t>
  </si>
  <si>
    <t>(株)ジェイコム埼玉・東日本　</t>
  </si>
  <si>
    <t>(株)ジェイコム札幌　</t>
  </si>
  <si>
    <t>(株)ジェイコム湘南・神奈川　</t>
  </si>
  <si>
    <t>(株)ジェイコム千葉　</t>
  </si>
  <si>
    <t>(株)ジェイコム東京　</t>
  </si>
  <si>
    <t>シェルジャパン(株)　メニューA</t>
  </si>
  <si>
    <t>シェルジャパン(株)　メニューB</t>
  </si>
  <si>
    <t>シェルジャパン(株)　メニューC(残差)</t>
  </si>
  <si>
    <t>(株)しおさい電力　</t>
  </si>
  <si>
    <t>一般社団法人塩尻市森林公社　</t>
  </si>
  <si>
    <t>(株)シグナストラスト　</t>
  </si>
  <si>
    <t>静岡ガス＆パワー(株)　メニューC(残差)</t>
  </si>
  <si>
    <t>(株)シナジアパワー　メニューD</t>
  </si>
  <si>
    <t>(株)シナジアパワー　メニューE</t>
  </si>
  <si>
    <t>(株)シナジアパワー　メニューF</t>
  </si>
  <si>
    <t>(株)シナジアパワー　メニューG</t>
  </si>
  <si>
    <t>(株)シナジアパワー　メニューH</t>
  </si>
  <si>
    <t>(株)シナジアパワー　メニューI(残差)</t>
  </si>
  <si>
    <t>シナネン(株)　メニューF</t>
  </si>
  <si>
    <t>シナネン(株)　メニューG(残差)</t>
  </si>
  <si>
    <t>ジニーエナジー合同会社　メニューA</t>
  </si>
  <si>
    <t>ジニーエナジー合同会社　メニューB</t>
  </si>
  <si>
    <t>ジニーエナジー合同会社　(参考値)事業者全体</t>
  </si>
  <si>
    <t>芝浦電力(株)　</t>
  </si>
  <si>
    <t>地元電力(株)　</t>
  </si>
  <si>
    <t>(株)ジャパネットサービスイノベーション　</t>
  </si>
  <si>
    <t>ジャパンベストレスキューシステム(株)　</t>
  </si>
  <si>
    <t>自由でんき(株)　</t>
  </si>
  <si>
    <t>湘南電力(株)　メニューB(残差)</t>
  </si>
  <si>
    <t>(株)情熱電力　</t>
  </si>
  <si>
    <t>情報ハイウェイ協同組合　</t>
  </si>
  <si>
    <t>昭和商事(株)　</t>
  </si>
  <si>
    <t>シン・エナジー(株)　メニューA</t>
  </si>
  <si>
    <t>シン・エナジー(株)　メニューB</t>
  </si>
  <si>
    <t>シン・エナジー(株)　メニューC</t>
  </si>
  <si>
    <t>シン・エナジー(株)　(参考値)事業者全体</t>
  </si>
  <si>
    <t>(株)新出光　メニューA</t>
  </si>
  <si>
    <t>(株)新出光　メニューB</t>
  </si>
  <si>
    <t>(株)新出光　メニューC</t>
  </si>
  <si>
    <t>(株)新出光　メニューD</t>
  </si>
  <si>
    <t>(株)新出光　メニューE</t>
  </si>
  <si>
    <t>(株)新出光　メニューF</t>
  </si>
  <si>
    <t>(株)新出光　メニューG</t>
  </si>
  <si>
    <t>(株)新出光　メニューH</t>
  </si>
  <si>
    <t>(株)新出光　(参考値)事業者全体</t>
  </si>
  <si>
    <t>新エネルギー開発(株)　</t>
  </si>
  <si>
    <t>信州電力(株)　</t>
  </si>
  <si>
    <t>新電力いばらき(株)　</t>
  </si>
  <si>
    <t>新電力おおいた(株)　</t>
  </si>
  <si>
    <t>新電力新潟(株)　</t>
  </si>
  <si>
    <t>新電力フロンティア(株)　</t>
  </si>
  <si>
    <t>(株)翠光トップライン　</t>
  </si>
  <si>
    <t>須賀川瓦斯(株)　メニューA</t>
  </si>
  <si>
    <t>須賀川瓦斯(株)　(参考値)事業者全体</t>
  </si>
  <si>
    <t>スズカ電工(株)　</t>
  </si>
  <si>
    <t>鈴与商事(株)　メニューB</t>
  </si>
  <si>
    <t>鈴与商事(株)　メニューC</t>
  </si>
  <si>
    <t>鈴与商事(株)　メニューD(残差)</t>
  </si>
  <si>
    <t>鈴与電力(株)　メニューB</t>
  </si>
  <si>
    <t>鈴与電力(株)　メニューC</t>
  </si>
  <si>
    <t>鈴与電力(株)　メニューD</t>
  </si>
  <si>
    <t>鈴与電力(株)　メニューE(残差)</t>
  </si>
  <si>
    <t>スターティア(株)　メニューA</t>
  </si>
  <si>
    <t>スターティア(株)　(参考値)事業者全体</t>
  </si>
  <si>
    <t>(株)スマート　</t>
  </si>
  <si>
    <t>スマートエコエナジー(株)　メニューB</t>
  </si>
  <si>
    <t>スマートエコエナジー(株)　メニューC(残差)</t>
  </si>
  <si>
    <t>スマートエナジー熊本(株)　</t>
  </si>
  <si>
    <t>スマートエナジー磐田(株)　メニューB</t>
  </si>
  <si>
    <t>スマートエナジー磐田(株)　メニューC(残差)</t>
  </si>
  <si>
    <t>スマート電気(株)　</t>
  </si>
  <si>
    <t>諏訪瓦斯(株)　</t>
  </si>
  <si>
    <t>生活協同組合コープぐんま　</t>
  </si>
  <si>
    <t>生活協同組合コープこうべ　</t>
  </si>
  <si>
    <t>生活協同組合コープしが　メニューB(残差)</t>
  </si>
  <si>
    <t>生活協同組合コープながの　</t>
  </si>
  <si>
    <t>生活協同組合コープみらい　</t>
  </si>
  <si>
    <t>生活協同組合ひろしま　メニューB(残差)</t>
  </si>
  <si>
    <t>(株)生活クラブエナジー　メニューB(残差)</t>
  </si>
  <si>
    <t>西部瓦斯(株)　</t>
  </si>
  <si>
    <t>西武ガス(株)　</t>
  </si>
  <si>
    <t>石油資源開発(株)　</t>
  </si>
  <si>
    <t>ゼロワットパワー(株)　(残差)</t>
  </si>
  <si>
    <t>(株)センカク　</t>
  </si>
  <si>
    <t>セントラル石油瓦斯(株)　</t>
  </si>
  <si>
    <t>全農エネルギー(株)　メニューA</t>
  </si>
  <si>
    <t>全農エネルギー(株)　メニューB</t>
  </si>
  <si>
    <t>全農エネルギー(株)　メニューC</t>
  </si>
  <si>
    <t>全農エネルギー(株)　(参考値)事業者全体</t>
  </si>
  <si>
    <t>そうまＩグリッド合同会社　</t>
  </si>
  <si>
    <t>大一ガス(株)　</t>
  </si>
  <si>
    <t>第一日本電力(株)　</t>
  </si>
  <si>
    <t>大東建託パートナーズ(株)　</t>
  </si>
  <si>
    <t>(株)大仙こまちパワー　</t>
  </si>
  <si>
    <t>大東ガス(株)　メニューB(残差)</t>
  </si>
  <si>
    <t>太陽ガス(株)　</t>
  </si>
  <si>
    <t>大和エネルギー(株)　メニューB(残差)</t>
  </si>
  <si>
    <t>大和ハウス工業(株)　　メニューI</t>
  </si>
  <si>
    <t>大和ハウス工業(株)　　メニューJ</t>
  </si>
  <si>
    <t>大和ハウス工業(株)　　メニューK(残差)</t>
  </si>
  <si>
    <t>大和ライフエナジア(株)　メニューA</t>
  </si>
  <si>
    <t>大和ライフエナジア(株)　(参考値)事業者全体</t>
  </si>
  <si>
    <t>たんたんエナジー(株)　メニューB(残差)</t>
  </si>
  <si>
    <t>(株)地球クラブ　メニューB(残差)</t>
  </si>
  <si>
    <t>秩父新電力(株)　メニューC</t>
  </si>
  <si>
    <t>秩父新電力(株)　メニューD(残差)</t>
  </si>
  <si>
    <t>千葉電力(株)　</t>
  </si>
  <si>
    <t>(株)地方創生テクノロジーラボ　</t>
  </si>
  <si>
    <t>(株)チャームドライフ　</t>
  </si>
  <si>
    <t>中央電力(株)　メニューB</t>
  </si>
  <si>
    <t>中央電力(株)　メニューC</t>
  </si>
  <si>
    <t>中央電力(株)　メニューD(残差)</t>
  </si>
  <si>
    <t>中央電力エナジー(株)　メニューA</t>
  </si>
  <si>
    <t>中央電力エナジー(株)　(参考値)事業者全体</t>
  </si>
  <si>
    <t>(株)中海テレビ放送　</t>
  </si>
  <si>
    <t>(株)中京電力　</t>
  </si>
  <si>
    <t>中国電力(株)　メニューC</t>
  </si>
  <si>
    <t>中国電力(株)　メニューD</t>
  </si>
  <si>
    <t>中国電力(株)　メニューE(残差)</t>
  </si>
  <si>
    <t>中部電力ミライズ(株)　メニューA</t>
  </si>
  <si>
    <t>中部電力ミライズ(株)　メニューB(残差)</t>
  </si>
  <si>
    <t>中小企業支援(株)　</t>
  </si>
  <si>
    <t>(株)津軽あっぷるパワー　</t>
  </si>
  <si>
    <t>土浦ケーブルテレビ(株)　</t>
  </si>
  <si>
    <t>つづくみらいエナジー(株)　メニューA</t>
  </si>
  <si>
    <t>つづくみらいエナジー(株)　(参考値)事業者全体</t>
  </si>
  <si>
    <t>ティーダッシュ合同会社　</t>
  </si>
  <si>
    <t>デジタルグリッド(株)　メニューC</t>
  </si>
  <si>
    <t>デジタルグリッド(株)　メニューD(残差)</t>
  </si>
  <si>
    <t>テス・エンジニアリング(株)　メニューB(残差)</t>
  </si>
  <si>
    <t>テプコカスタマーサービス(株)　</t>
  </si>
  <si>
    <t>(株)デベロップ　</t>
  </si>
  <si>
    <t>(株)デライトアップ　</t>
  </si>
  <si>
    <t>(株)テレ・マーカー　</t>
  </si>
  <si>
    <t>(株)デンケン　</t>
  </si>
  <si>
    <t>電源開発(株)(旧：(株)J-POWERサプライアンドトレーディング)　メニューA</t>
  </si>
  <si>
    <t>電源開発(株)(旧：(株)J-POWERサプライアンドトレーディング)　メニューB</t>
  </si>
  <si>
    <t>電源開発(株)(旧：(株)J-POWERサプライアンドトレーディング)　(参考値)事業者全体</t>
  </si>
  <si>
    <t>電力保全サービス(株)　</t>
  </si>
  <si>
    <t>東亜ガス(株)　</t>
  </si>
  <si>
    <t>(株)東急パワーサプライ　メニューB</t>
  </si>
  <si>
    <t>(株)東急パワーサプライ　メニューC</t>
  </si>
  <si>
    <t>(株)東急パワーサプライ　メニューD</t>
  </si>
  <si>
    <t>(株)東急パワーサプライ　メニューE</t>
  </si>
  <si>
    <t>(株)東急パワーサプライ　メニューF</t>
  </si>
  <si>
    <t>(株)東急パワーサプライ　メニューG(残差)</t>
  </si>
  <si>
    <t>東京エコサービス(株)　メニューA</t>
  </si>
  <si>
    <t>東京エコサービス(株)　(参考値)事業者全体</t>
  </si>
  <si>
    <t>東京ガス(株)　メニューC</t>
  </si>
  <si>
    <t>東京ガス(株)　メニューD</t>
  </si>
  <si>
    <t>東京ガス(株)　メニューE</t>
  </si>
  <si>
    <t>東京ガス(株)　メニューF(残差)</t>
  </si>
  <si>
    <t>東京電力エナジーパートナー(株)　メニューG</t>
  </si>
  <si>
    <t>東京電力エナジーパートナー(株)　メニューH</t>
  </si>
  <si>
    <t>東京電力エナジーパートナー(株)　メニューI</t>
  </si>
  <si>
    <t>東京電力エナジーパートナー(株)　メニューJ(残差)</t>
  </si>
  <si>
    <t>公益財団法人東京都環境公社　</t>
  </si>
  <si>
    <t>東彩ガス(株)　メニューA</t>
  </si>
  <si>
    <t>東彩ガス(株)　(参考値)事業者全体</t>
  </si>
  <si>
    <t>東北電力エナジートレーディング(株)　</t>
  </si>
  <si>
    <t>東北電力フロンティア(株)　</t>
  </si>
  <si>
    <t>(株)東名　</t>
  </si>
  <si>
    <t>(株)トーヨーエネルギーファーム　</t>
  </si>
  <si>
    <t>(株)ところざわ未来電力　メニューB</t>
  </si>
  <si>
    <t>(株)ところざわ未来電力　メニューC(残差)</t>
  </si>
  <si>
    <t>(株)どさんこパワー　メニューA</t>
  </si>
  <si>
    <t>(株)どさんこパワー　(参考値)事業者全体</t>
  </si>
  <si>
    <t>とちぎコープ生活協同組合　</t>
  </si>
  <si>
    <t>(株)とっとり市民電力　メニューA</t>
  </si>
  <si>
    <t>(株)とっとり市民電力　(参考値)事業者全体</t>
  </si>
  <si>
    <t>凸版印刷(株)　メニューA</t>
  </si>
  <si>
    <t>凸版印刷(株)　(参考値)事業者全体</t>
  </si>
  <si>
    <t>(株)トドック電力　</t>
  </si>
  <si>
    <t>(株)登米電力　</t>
  </si>
  <si>
    <t>富山電力(株)　</t>
  </si>
  <si>
    <t>(株)トヨタエナジーソリューションズ　</t>
  </si>
  <si>
    <t>トリニティエナジー(株)　</t>
  </si>
  <si>
    <t>(株)とんでんホールディングス　</t>
  </si>
  <si>
    <t>(株)内藤工業所　</t>
  </si>
  <si>
    <t>永井自動車工業(株)　</t>
  </si>
  <si>
    <t>(株)ながさきサステナエナジー　</t>
  </si>
  <si>
    <t>長崎地域電力(株)　</t>
  </si>
  <si>
    <t>(株)中庄商店　</t>
  </si>
  <si>
    <t>(株)中之条パワー　メニューA</t>
  </si>
  <si>
    <t>(株)中之条パワー　(参考値)事業者全体</t>
  </si>
  <si>
    <t>長野都市ガス(株)　</t>
  </si>
  <si>
    <t>なでしこ電力(株)　</t>
  </si>
  <si>
    <t>奈良電力(株)　</t>
  </si>
  <si>
    <t>(株)成田香取エネルギー　</t>
  </si>
  <si>
    <t>南部だんだんエナジー(株)　</t>
  </si>
  <si>
    <t>(株)ナンワエナジー　メニューB(残差)</t>
  </si>
  <si>
    <t>新潟県民電力(株)　</t>
  </si>
  <si>
    <t>新潟スワンエナジー(株)　メニューC</t>
  </si>
  <si>
    <t>新潟スワンエナジー(株)　メニューD(残差)</t>
  </si>
  <si>
    <t>西川建材工業(株)　</t>
  </si>
  <si>
    <t>(株)西九州させぼパワーズ　</t>
  </si>
  <si>
    <t>ニシムラ(株)　</t>
  </si>
  <si>
    <t>日産トレーデイング(株)　</t>
  </si>
  <si>
    <t>日鉄エンジニアリング(株)　メニューC</t>
  </si>
  <si>
    <t>日鉄エンジニアリング(株)　メニューD</t>
  </si>
  <si>
    <t>日鉄エンジニアリング(株)　メニューE(残差)</t>
  </si>
  <si>
    <t>日本エネルギー総合システム(株)　メニューB(残差)</t>
  </si>
  <si>
    <t>(株)日本海水　</t>
  </si>
  <si>
    <t>日本瓦斯(株)　メニューA</t>
  </si>
  <si>
    <t>日本瓦斯(株)　(参考値)事業者全体</t>
  </si>
  <si>
    <t>(株)日本セレモニー　</t>
  </si>
  <si>
    <t>日本テクノ(株)　メニューA</t>
  </si>
  <si>
    <t>日本テクノ(株)　(参考値)事業者全体</t>
  </si>
  <si>
    <t>日本電灯電力販売(株)　</t>
  </si>
  <si>
    <t>日本ファシリティ・ソリューション(株)　メニューA</t>
  </si>
  <si>
    <t>日本ファシリティ・ソリューション(株)　(参考値)事業者全体</t>
  </si>
  <si>
    <t>ネイチャーエナジー小国(株)　</t>
  </si>
  <si>
    <t>(株)ネクシィーズ・ゼロ　</t>
  </si>
  <si>
    <t>ネクストパワーやまと(株)　メニューA</t>
  </si>
  <si>
    <t>ネクストパワーやまと(株)　(参考値)事業者全体</t>
  </si>
  <si>
    <t>寝屋川電力(株)　</t>
  </si>
  <si>
    <t>(株)能勢・豊能まち作り　</t>
  </si>
  <si>
    <t>パーパススマートパワー(株)　</t>
  </si>
  <si>
    <t>パシフィックパワー(株)　</t>
  </si>
  <si>
    <t>パナソニックオペレーショナルエクセレンス(株)（旧：パナソニック(株)）　メニューA</t>
  </si>
  <si>
    <t>パナソニックオペレーショナルエクセレンス(株)（旧：パナソニック(株)）　メニューB(残差)</t>
  </si>
  <si>
    <t>(株)花巻銀河パワー　</t>
  </si>
  <si>
    <t>(株)はまエネ　</t>
  </si>
  <si>
    <t>浜田ガス(株)　</t>
  </si>
  <si>
    <t>(株)浜松新電力　</t>
  </si>
  <si>
    <t>(株)バランスハーツ　</t>
  </si>
  <si>
    <t>はりま電力(株)　</t>
  </si>
  <si>
    <t>(株)ハルエネ　</t>
  </si>
  <si>
    <t>(株)パルシステム電力　</t>
  </si>
  <si>
    <t>(株)パワー・オプティマイザー　</t>
  </si>
  <si>
    <t>パワーネクスト(株)　</t>
  </si>
  <si>
    <t>バンプーパワートレーディング合同会社　</t>
  </si>
  <si>
    <t>東日本ガス(株)　</t>
  </si>
  <si>
    <t>東広島スマートエネルギー(株)　</t>
  </si>
  <si>
    <t>一般社団法人東松島みらいとし機構　</t>
  </si>
  <si>
    <t>(株)ビジョン　</t>
  </si>
  <si>
    <t>日高都市ガス(株)　</t>
  </si>
  <si>
    <t>日立造船(株)　メニューC(残差)</t>
  </si>
  <si>
    <t>(株)ビビット　</t>
  </si>
  <si>
    <t>ヒューリックプロパティソリューション(株)　</t>
  </si>
  <si>
    <t>兵庫電力(株)　</t>
  </si>
  <si>
    <t>弘前ガス(株)　</t>
  </si>
  <si>
    <t>ファミリーエナジー合同会社　</t>
  </si>
  <si>
    <t>(株)ファミリーネット・ジャパン　メニューB</t>
  </si>
  <si>
    <t>(株)ファミリーネット・ジャパン　メニューC(残差)</t>
  </si>
  <si>
    <t>(株)ファラデー　</t>
  </si>
  <si>
    <t>(株)フィット　</t>
  </si>
  <si>
    <t>フィンテックラボ協同組合　</t>
  </si>
  <si>
    <t>フェニックスエナジー合同会社　</t>
  </si>
  <si>
    <t>(株)フォーバルテレコム　　メニューA</t>
  </si>
  <si>
    <t>(株)フォーバルテレコム　　(参考値)事業者全体</t>
  </si>
  <si>
    <t>ふかやｅパワー(株)　メニューA</t>
  </si>
  <si>
    <t>ふかやｅパワー(株)　メニューB(残差)</t>
  </si>
  <si>
    <t>福井電力(株)　</t>
  </si>
  <si>
    <t>福島フェニックス電力(株)　</t>
  </si>
  <si>
    <t>ふくしま新電力(株)　</t>
  </si>
  <si>
    <t>(株)ふくしま未来パワー　</t>
  </si>
  <si>
    <t>ふくのしま電力(株)　</t>
  </si>
  <si>
    <t>福山未来エナジー(株)　</t>
  </si>
  <si>
    <t>富士山エナジー(株)　</t>
  </si>
  <si>
    <t>(株)富士山電力　</t>
  </si>
  <si>
    <t>(株)藤田商店　メニューB(残差)</t>
  </si>
  <si>
    <t>武州瓦斯(株)　メニューB(残差)</t>
  </si>
  <si>
    <t>(株)フソウ・エナジー　</t>
  </si>
  <si>
    <t>府中・調布まちなかエナジー(株)　</t>
  </si>
  <si>
    <t>武陽ガス(株)　</t>
  </si>
  <si>
    <t>一般社団法人フライングエステート　</t>
  </si>
  <si>
    <t>フラットエナジー(株)　</t>
  </si>
  <si>
    <t>フラワーペイメント(株)　</t>
  </si>
  <si>
    <t>(株)ぶんごおおのエナジー　</t>
  </si>
  <si>
    <t>(株)ホープ　</t>
  </si>
  <si>
    <t>ホームタウンエナジー(株)　</t>
  </si>
  <si>
    <t>(株)ほくだん　</t>
  </si>
  <si>
    <t>北陸電力(株)　メニューC</t>
  </si>
  <si>
    <t>北陸電力(株)　メニューD</t>
  </si>
  <si>
    <t>北陸電力(株)　メニューE(残差)</t>
  </si>
  <si>
    <t>北陸電力ビズエナジーソリューション(株)　</t>
  </si>
  <si>
    <t>北海道瓦斯(株)　メニューA</t>
  </si>
  <si>
    <t>北海道瓦斯(株)　(参考値)事業者全体</t>
  </si>
  <si>
    <t>北海道電力(株)　メニューB</t>
  </si>
  <si>
    <t>北海道電力(株)　メニューC(残差)</t>
  </si>
  <si>
    <t>北海道電力コクリエーション(株)　</t>
  </si>
  <si>
    <t>(株)坊っちゃん電力　</t>
  </si>
  <si>
    <t>穂の国とよはし電力(株)　</t>
  </si>
  <si>
    <t>堀川産業(株)　</t>
  </si>
  <si>
    <t>本庄ガス(株)　</t>
  </si>
  <si>
    <t>(株)まち未来製作所　</t>
  </si>
  <si>
    <t>松阪新電力(株)　</t>
  </si>
  <si>
    <t>松本ガス(株)　</t>
  </si>
  <si>
    <t>真庭バイオエネルギー(株)　</t>
  </si>
  <si>
    <t>(株)マルヰ　</t>
  </si>
  <si>
    <t>(株)マルイファシリティーズ　</t>
  </si>
  <si>
    <t>(株)丸の内電力　</t>
  </si>
  <si>
    <t>丸紅伊那みらいでんき(株)　メニューB(残差)</t>
  </si>
  <si>
    <t>丸紅新電力(株)　メニューE(残差)</t>
  </si>
  <si>
    <t>三河商事(株)　</t>
  </si>
  <si>
    <t>(株)三河の山里コミュニティパワー　</t>
  </si>
  <si>
    <t>三井物産(株)　メニューB(残差)</t>
  </si>
  <si>
    <t>(株)ミツウロコヴェッセル　</t>
  </si>
  <si>
    <t>ミツウロコグリーンエネルギー(株)　メニューH</t>
  </si>
  <si>
    <t>ミツウロコグリーンエネルギー(株)　メニューI</t>
  </si>
  <si>
    <t>ミツウロコグリーンエネルギー(株)　メニューJ(残差)</t>
  </si>
  <si>
    <t>水戸電力(株)　</t>
  </si>
  <si>
    <t>(株)みとや　</t>
  </si>
  <si>
    <t>緑屋電気(株)　</t>
  </si>
  <si>
    <t>(株)ミナサポ　</t>
  </si>
  <si>
    <t>みなとみらい電力(株)　</t>
  </si>
  <si>
    <t>みの市民エネルギー(株)　</t>
  </si>
  <si>
    <t>(株)美作国電力　</t>
  </si>
  <si>
    <t>(株)宮交シティ　</t>
  </si>
  <si>
    <t>宮古新電力(株)　</t>
  </si>
  <si>
    <t>(株)宮崎ガスリビング　</t>
  </si>
  <si>
    <t>宮崎電力(株)　</t>
  </si>
  <si>
    <t>宮崎パワーライン(株)　</t>
  </si>
  <si>
    <t>みやまスマートエネルギー(株)　メニューA</t>
  </si>
  <si>
    <t>みやまスマートエネルギー(株)　(参考値)事業者全体</t>
  </si>
  <si>
    <t>みよしエナジー(株)　</t>
  </si>
  <si>
    <t>ミライフ(株)　</t>
  </si>
  <si>
    <t>ミライフ東日本(株)　</t>
  </si>
  <si>
    <t>(株)明治産業　</t>
  </si>
  <si>
    <t>名南共同エネルギー(株)　</t>
  </si>
  <si>
    <t>(株)メディオテック　メニューA</t>
  </si>
  <si>
    <t>(株)メディオテック　(参考値)事業者全体</t>
  </si>
  <si>
    <t>もみじ電力(株)　</t>
  </si>
  <si>
    <t>森の灯り(株)　</t>
  </si>
  <si>
    <t>森の電力(株)　メニューB(残差)</t>
  </si>
  <si>
    <t>森のエネルギー(株)　</t>
  </si>
  <si>
    <t>八千代エンジニヤリング(株)　</t>
  </si>
  <si>
    <t>弥富ガス協同組合　</t>
  </si>
  <si>
    <t>八幡商事(株)　</t>
  </si>
  <si>
    <t>(株)やまがた新電力　メニューB(残差)</t>
  </si>
  <si>
    <t>やめエネルギー(株)　</t>
  </si>
  <si>
    <t>(株)ユーミー総合研究所(旧：(株)ユーミーエナジー）　</t>
  </si>
  <si>
    <t>(株)ユーラスグリーンエナジー　メニューB(残差)</t>
  </si>
  <si>
    <t>ゆきぐに新電力(株)　</t>
  </si>
  <si>
    <t>(株)ユビニティー　</t>
  </si>
  <si>
    <t>(株)横須賀アーバンウッドパワー　</t>
  </si>
  <si>
    <t>横浜ウォーター(株)　</t>
  </si>
  <si>
    <t>(株)横浜環境デザイン　メニューA</t>
  </si>
  <si>
    <t>(株)横浜環境デザイン　(参考値)事業者全体</t>
  </si>
  <si>
    <t>(株)吉田石油店　</t>
  </si>
  <si>
    <t>四つ葉電力(株)　</t>
  </si>
  <si>
    <t>米子瓦斯(株)　</t>
  </si>
  <si>
    <t>楽天エナジー(株)(旧：楽天モバイル(株))　メニューA</t>
  </si>
  <si>
    <t>楽天エナジー(株)(旧：楽天モバイル(株))　メニューB</t>
  </si>
  <si>
    <t>楽天エナジー(株)(旧：楽天モバイル(株))　メニューC(残差)</t>
  </si>
  <si>
    <t>リエスパワー(株)　</t>
  </si>
  <si>
    <t>リエスパワーネクスト(株)　</t>
  </si>
  <si>
    <t>陸前高田しみんエネルギー(株)　</t>
  </si>
  <si>
    <t>(株)リクルート　</t>
  </si>
  <si>
    <t>(株)リケン工業　</t>
  </si>
  <si>
    <t>リストプロパティーズ(株)　</t>
  </si>
  <si>
    <t>リニューアブル・ジャパン(株)(旧：(株)みらい電力)　メニューA</t>
  </si>
  <si>
    <t>リニューアブル・ジャパン(株)(旧：(株)みらい電力)　メニューB</t>
  </si>
  <si>
    <t>リニューアブル・ジャパン(株)(旧：(株)みらい電力)　メニューC</t>
  </si>
  <si>
    <t>リニューアブル・ジャパン(株)(旧：(株)みらい電力)　メニューD</t>
  </si>
  <si>
    <t>リニューアブル・ジャパン(株)(旧：(株)みらい電力)　メニューE(残差)</t>
  </si>
  <si>
    <t>(株)リミックスポイント　メニューB(残差)</t>
  </si>
  <si>
    <t>(株)ルーア　</t>
  </si>
  <si>
    <t>(株)ルーク　メニューA</t>
  </si>
  <si>
    <t>(株)ルーク　メニューB</t>
  </si>
  <si>
    <t>(株)ルーク　(参考値)事業者全体</t>
  </si>
  <si>
    <t>(株)レクスポート(旧：(株)地域電力)　</t>
  </si>
  <si>
    <t>レックスイノベーション(株)　</t>
  </si>
  <si>
    <t>レネックス電力合同会社　</t>
  </si>
  <si>
    <t>レモンガス(株)　</t>
  </si>
  <si>
    <t>ローカルエナジー(株)　メニューB(残差)</t>
  </si>
  <si>
    <t>ローカルでんき(株)　メニューA</t>
  </si>
  <si>
    <t>ローカルでんき(株)　メニューB(残差)</t>
  </si>
  <si>
    <t>和歌山電力(株)　</t>
  </si>
  <si>
    <t>綿半パートナーズ(株)　</t>
  </si>
  <si>
    <t>ワタミエナジー(株)　メニューB(残差)</t>
  </si>
  <si>
    <t>(株)ａｆｔｅｒＦＩＴ　メニューA</t>
  </si>
  <si>
    <t>Ａｐａｍａｎ　Ｅｎｅｒｇｙ(株)　</t>
  </si>
  <si>
    <t>Ｃａｓｔｌｅｔｏｎ　Ｃｏｍｍｏｄｉｔｉｅｓ　Ｊａｐａｎ合同会社　</t>
  </si>
  <si>
    <t>(株)ＣＤエナジーダイレクト　メニューA</t>
  </si>
  <si>
    <t>(株)ＣＤエナジーダイレクト　メニューB(残差)</t>
  </si>
  <si>
    <t>(株)ＣＨＩＢＡむつざわエナジー　</t>
  </si>
  <si>
    <t>Ｃｏｃｏテラスたがわ(株)　</t>
  </si>
  <si>
    <t>(株)ＣＷＳ　</t>
  </si>
  <si>
    <t>ENEOS(株)　メニューA</t>
  </si>
  <si>
    <t>ENEOS(株)　メニューB</t>
  </si>
  <si>
    <t>ENEOS(株)　メニューC</t>
  </si>
  <si>
    <t>ENEOS(株)　メニューD(残差)</t>
  </si>
  <si>
    <t>ＦＴエナジー(株)　</t>
  </si>
  <si>
    <t>(株)Ｇ－Ｐｏｗｅｒ　</t>
  </si>
  <si>
    <t>GYRO　HOLDINGS(株)　</t>
  </si>
  <si>
    <t>ＨＴＢエナジー(株)　メニューA</t>
  </si>
  <si>
    <t>ＨＴＢエナジー(株)　メニューB</t>
  </si>
  <si>
    <t>ＨＴＢエナジー(株)　(参考値)事業者全体</t>
  </si>
  <si>
    <t>(株)Ｉ＆Ｉ　</t>
  </si>
  <si>
    <t>ＩＳエナジー(株)　</t>
  </si>
  <si>
    <t>ＪＡＧ国際エナジー(株)　(残差)</t>
  </si>
  <si>
    <t>Japan電力(株)(旧：アンフィニ(株))　メニューA</t>
  </si>
  <si>
    <t>Japan電力(株)(旧：アンフィニ(株))　メニューB</t>
  </si>
  <si>
    <t>Japan電力(株)(旧：アンフィニ(株))　メニューC(残差)</t>
  </si>
  <si>
    <t>ＪＰエネルギー(株)　</t>
  </si>
  <si>
    <t>JREトレーディング(株)　</t>
  </si>
  <si>
    <t>JR西日本住宅サービス(株)　</t>
  </si>
  <si>
    <t>(株)ＪＴＢコミュニケーションデザイン　</t>
  </si>
  <si>
    <t>(株)ｋａｒｃｈ　</t>
  </si>
  <si>
    <t>KBN(株)（旧：香川テレビ放送網(株)）　</t>
  </si>
  <si>
    <t>ＫＤＤＩ(株)　メニューA</t>
  </si>
  <si>
    <t>ＫＤＤＩ(株)　(参考値)事業者全体</t>
  </si>
  <si>
    <t>(株)Ｋｅｎｅｓエネルギーサービス　</t>
  </si>
  <si>
    <t>ＫＭパワー(株)　</t>
  </si>
  <si>
    <t>(株)LENETS　</t>
  </si>
  <si>
    <t>(株)Ｌｉｎｋ　Ｌｉｆｅ　</t>
  </si>
  <si>
    <t>(株)ＬＩＸＩＬ　ＴＥＰＣＯ　スマートパートナーズ　メニューA</t>
  </si>
  <si>
    <t>(株)ＬＩＸＩＬ　ＴＥＰＣＯ　スマートパートナーズ　メニューB</t>
  </si>
  <si>
    <t>(株)ＬＩＸＩＬ　ＴＥＰＣＯ　スマートパートナーズ　メニューC(残差)</t>
  </si>
  <si>
    <t>(株)Ｌｏｏｏｐ　メニューE</t>
  </si>
  <si>
    <t>(株)Ｌｏｏｏｐ　メニューF(残差)</t>
  </si>
  <si>
    <t>MCPD(株)（旧：MCPD合同会社）　メニューA</t>
  </si>
  <si>
    <t>MCPD(株)（旧：MCPD合同会社）　メニューB</t>
  </si>
  <si>
    <t>MCPD(株)（旧：MCPD合同会社）　(参考値)事業者全体</t>
  </si>
  <si>
    <t>ＭＣリテールエナジー(株)　メニューD(残差)</t>
  </si>
  <si>
    <t>ＭＧＣエネルギー(株)　</t>
  </si>
  <si>
    <t>(株)Ｍｉｓｕｍｉ　</t>
  </si>
  <si>
    <t>(株)MKエネルギー　</t>
  </si>
  <si>
    <t>ＭＫステーションズ(株)　</t>
  </si>
  <si>
    <t>(株)Mpower　</t>
  </si>
  <si>
    <t>Ｍｙシティ電力(株)　</t>
  </si>
  <si>
    <t>Nature(株)　</t>
  </si>
  <si>
    <t>(株)NEXT ONE　</t>
  </si>
  <si>
    <t>Ｎｅｘｔ　Ｐｏｗｅｒ(株)　</t>
  </si>
  <si>
    <t>NTTアノードエナジー(株)　メニューA</t>
  </si>
  <si>
    <t>NTTアノードエナジー(株)　(参考値)事業者全体</t>
  </si>
  <si>
    <t>(株)OKUTA　</t>
  </si>
  <si>
    <t>(株)Ｏｐｔｉｍｉｚｅｄ　Ｅｎｅｒｇｙ　</t>
  </si>
  <si>
    <t>合同会社Peak8　</t>
  </si>
  <si>
    <t>(株)ＰｉｎＴ　</t>
  </si>
  <si>
    <t>RE100電力(株)　メニューA</t>
  </si>
  <si>
    <t>RE100電力(株)　メニューB(残差)</t>
  </si>
  <si>
    <t>(株)RenoLabo　</t>
  </si>
  <si>
    <t>(株)Sanko IB　</t>
  </si>
  <si>
    <t>ＳＢパワー(株)　メニューC(残差)</t>
  </si>
  <si>
    <t>(株)ＳＥウイングズ　</t>
  </si>
  <si>
    <t>(株)Ｓｈａｒｅｄ　Ｅｎｅｒｇｙ　</t>
  </si>
  <si>
    <t>SustainableEnergy(株)　</t>
  </si>
  <si>
    <t>T＆Tエナジー(株)　</t>
  </si>
  <si>
    <t>TEPCOライフサービス(株)　</t>
  </si>
  <si>
    <t>TERA Energy(株)　</t>
  </si>
  <si>
    <t>TGオクトパスエナジー(株)　メニューA</t>
  </si>
  <si>
    <t>TGオクトパスエナジー(株)　メニューB</t>
  </si>
  <si>
    <t>TGオクトパスエナジー(株)　(参考値)事業者全体</t>
  </si>
  <si>
    <t>(株)ＴＯＫＹＯ油電力　</t>
  </si>
  <si>
    <t>ＴＲＥＮＤＥ(株)　</t>
  </si>
  <si>
    <t>(株)ＴＴＳパワー　</t>
  </si>
  <si>
    <t>UNIVERGY(株)　</t>
  </si>
  <si>
    <t>(株)UPDATER(旧：みんな電力(株))　メニューA</t>
  </si>
  <si>
    <t>(株)UPDATER(旧：みんな電力(株))　メニューB</t>
  </si>
  <si>
    <t>(株)UPDATER(旧：みんな電力(株))　メニューC(残差)</t>
  </si>
  <si>
    <t>(株)ＵＳＥＮ　ＮＥＴＷＯＲＫＳ　</t>
  </si>
  <si>
    <t>(株)Ｖ－Ｐｏｗｅｒ　メニューB</t>
  </si>
  <si>
    <t>(株)Ｖ－Ｐｏｗｅｒ　メニューC(残差)</t>
  </si>
  <si>
    <t>WSエナジー(株)　メニューB</t>
  </si>
  <si>
    <t>WSエナジー(株)　メニューC(残差)</t>
  </si>
  <si>
    <t>Y.W.C(株)　</t>
  </si>
  <si>
    <t>代替値</t>
    <rPh sb="0" eb="2">
      <t>ダイタイ</t>
    </rPh>
    <rPh sb="2" eb="3">
      <t>チ</t>
    </rPh>
    <phoneticPr fontId="1"/>
  </si>
  <si>
    <t>アイエスジー(株)　</t>
  </si>
  <si>
    <t>アストマックス(株)　</t>
  </si>
  <si>
    <t>厚木瓦斯(株)　メニューB(残差)</t>
  </si>
  <si>
    <t>エア・ウォーター・ライフソリューション(株)(旧：エア・ウォーター北海道(株))　</t>
  </si>
  <si>
    <t>(株)エイチティーピー　</t>
  </si>
  <si>
    <t>越後天然ガス(株)　メニューB(残差)</t>
  </si>
  <si>
    <t>エッセンシャルエナジー(株)　</t>
  </si>
  <si>
    <t>(株)エネウィル(旧：ＪＡＧ国際エナジー(株))　メニューA</t>
  </si>
  <si>
    <t>(株)エネウィル(旧：ＪＡＧ国際エナジー(株))　メニューB(残差)</t>
  </si>
  <si>
    <t>エネックス(株)　メニューB(残差)</t>
  </si>
  <si>
    <t>エネラボ(株)　メニューB(残差)</t>
  </si>
  <si>
    <t>(株)エネルギア・ソリューション・アンド・サービス　メニューB(残差)</t>
  </si>
  <si>
    <t>おいでんエネルギー(株)　メニューC(残差)</t>
  </si>
  <si>
    <t>岡山電力(株)　メニューB(残差)</t>
  </si>
  <si>
    <t>(株)沖縄ガスニューパワー　メニューB(残差)</t>
  </si>
  <si>
    <t>沖縄電力(株)　メニューB(残差)</t>
  </si>
  <si>
    <t>(株)織戸組　メニューB(残差)</t>
  </si>
  <si>
    <t>(株)カーボンニュートラル(旧：西多摩バイオパワー(株))　</t>
  </si>
  <si>
    <t>歌舞伎エナジー(株)　</t>
  </si>
  <si>
    <t>カワサキグリーンエナジー(株)　メニューA</t>
  </si>
  <si>
    <t>カワサキグリーンエナジー(株)　メニューB</t>
  </si>
  <si>
    <t>カワサキグリーンエナジー(株)　メニューC</t>
  </si>
  <si>
    <t>カワサキグリーンエナジー(株)　メニューD(残差)</t>
  </si>
  <si>
    <t>(株)北九州パワー　メニューB(残差)</t>
  </si>
  <si>
    <t>くこくエネルギー(株)(旧：熊本電力(株))　</t>
  </si>
  <si>
    <t>(株)グリーンパワー大東　メニューB(残差)</t>
  </si>
  <si>
    <t>(株)クローバー・テクノロジーズ(旧：四つ葉電力(株))　</t>
  </si>
  <si>
    <t>(株)ケアネス(旧：(株)ルーア)　</t>
  </si>
  <si>
    <t>京葉瓦斯(株)　メニューB(残差)</t>
  </si>
  <si>
    <t>気仙沼グリーンエナジー(株)　メニューA</t>
  </si>
  <si>
    <t>気仙沼グリーンエナジー(株)　メニューB(残差)</t>
  </si>
  <si>
    <t>コスモエネルギーソリューションズ(株)　メニューA</t>
  </si>
  <si>
    <t>五島市民電力(株)　メニューC(残差)</t>
  </si>
  <si>
    <t>(株)コンシェルジュ　メニューB(残差)</t>
  </si>
  <si>
    <t>(株)さくら新電力　メニューB(残差)</t>
  </si>
  <si>
    <t>(株)サニックス　メニューD(残差)</t>
  </si>
  <si>
    <t>三愛オブリ(株)(旧：三愛石油(株))　</t>
  </si>
  <si>
    <t>サンリン(株)　メニューB(残差)</t>
  </si>
  <si>
    <t>(株)シーラパワー(旧：愛知電力(株))　メニューA</t>
  </si>
  <si>
    <t>(株)シーラパワー(旧：愛知電力(株))　メニューB(残差)</t>
  </si>
  <si>
    <t>須賀川瓦斯(株)　メニューB(残差)</t>
  </si>
  <si>
    <t>スターティア(株)　メニューB(残差)</t>
  </si>
  <si>
    <t>大和ライフエナジア(株)　メニューB(残差)</t>
  </si>
  <si>
    <t>(株)地域創生ホールディングス　</t>
  </si>
  <si>
    <t>中央電力エナジー(株)　メニューB(残差)</t>
  </si>
  <si>
    <t>電源開発(株)　メニューA</t>
  </si>
  <si>
    <t>電源開発(株)　メニューB</t>
  </si>
  <si>
    <t>電源開発(株)　メニューC(残差)</t>
  </si>
  <si>
    <t>東彩ガス(株)　メニューB(残差)</t>
  </si>
  <si>
    <t>(株)どさんこパワー　メニューB(残差)</t>
  </si>
  <si>
    <t>(株)とっとり市民電力　メニューB(残差)</t>
  </si>
  <si>
    <t>凸版印刷(株)　メニューB(残差)</t>
  </si>
  <si>
    <t>(株)中之条パワー　メニューB(残差)</t>
  </si>
  <si>
    <t>日本瓦斯(株)(旧：(株)エナジードリーム)　</t>
  </si>
  <si>
    <t>日本瓦斯(株)　メニューB(残差)</t>
  </si>
  <si>
    <t>日本テクノ(株)　メニューB(残差)</t>
  </si>
  <si>
    <t>日本ファシリティ・ソリューション(株)　メニューB(残差)</t>
  </si>
  <si>
    <t>ネクストパワーやまと(株)　メニューB(残差)</t>
  </si>
  <si>
    <t>(株)能勢・豊能まちづくり　</t>
  </si>
  <si>
    <t>パナソニックオペレーショナルエクセレンス(株)(旧：パナソニック(株))　メニューA</t>
  </si>
  <si>
    <t>(株)フォーバルテレコム　　メニューB(残差)</t>
  </si>
  <si>
    <t>府中・調布まちなかエナジー(株)　メニューA</t>
  </si>
  <si>
    <t>府中・調布まちなかエナジー(株)　メニューB(残差)</t>
  </si>
  <si>
    <t>(株)ホープエナジー　</t>
  </si>
  <si>
    <t>北陸電力ビズ・エナジーソリューション(株)　</t>
  </si>
  <si>
    <t>北海道瓦斯(株)　メニューB(残差)</t>
  </si>
  <si>
    <t>三井物産(株)　メニューB</t>
  </si>
  <si>
    <t>三井物産(株)　メニューC(残差)</t>
  </si>
  <si>
    <t>みやまスマートエネルギー(株)　メニューB(残差)</t>
  </si>
  <si>
    <t>(株)メディオテック　メニューB(残差)</t>
  </si>
  <si>
    <t>楽天エナジー(株)　メニューA</t>
  </si>
  <si>
    <t>楽天エナジー(株)　メニューB</t>
  </si>
  <si>
    <t>楽天エナジー(株)　メニューC(残差)</t>
  </si>
  <si>
    <t>(株)レクスポート　</t>
  </si>
  <si>
    <t>ａｕエネルギー＆ライフ(株)(旧：ＫＤＤＩ(株))　メニューA</t>
  </si>
  <si>
    <t>ａｕエネルギー＆ライフ(株)(旧：ＫＤＤＩ(株))　メニューB(残差)</t>
  </si>
  <si>
    <t>ＥＮＥＯＳ(株)　メニューA</t>
  </si>
  <si>
    <t>ＥＮＥＯＳ(株)　メニューB</t>
  </si>
  <si>
    <t>ＥＮＥＯＳ(株)　メニューC</t>
  </si>
  <si>
    <t>ＨＴＢエナジー(株)　メニューC(残差)</t>
  </si>
  <si>
    <t>Ｊａｐａｎ電力(株)　メニューA</t>
  </si>
  <si>
    <t>ＪＲＥトレーディング(株)　</t>
  </si>
  <si>
    <t>ＪＲ西日本住宅サービス(株)　</t>
  </si>
  <si>
    <t>ＫＢＮ(株)　</t>
  </si>
  <si>
    <t>(株)ＬＥＮＥＴＳ　</t>
  </si>
  <si>
    <t>ＭＣＰＤ(株)(旧：ＭＣＰＤ合同会社)　メニューA</t>
  </si>
  <si>
    <t>ＭＣＰＤ(株)(旧：ＭＣＰＤ合同会社)　(参考値)事業者全体</t>
  </si>
  <si>
    <t>(株)Ｍｐｏｗｅｒ　</t>
  </si>
  <si>
    <t>(株)ＮＥＸＴ　ＯＮＥ　</t>
  </si>
  <si>
    <t>ＮＴＴアノードエナジー(株)　メニューA</t>
  </si>
  <si>
    <t>ＮＴＴアノードエナジー(株)　メニューB(残差)</t>
  </si>
  <si>
    <t>合同会社Ｐｅａｋ８　</t>
  </si>
  <si>
    <t>Ｑ．ＥＮＥＳＴでんき(株)(旧：ジニーエナジー合同会社)　メニューA</t>
  </si>
  <si>
    <t>Ｑ．ＥＮＥＳＴでんき(株)(旧：ジニーエナジー合同会社)　メニューB</t>
  </si>
  <si>
    <t>Ｑ．ＥＮＥＳＴでんき(株)(旧：ジニーエナジー合同会社)　メニューC(残差)</t>
  </si>
  <si>
    <t>ＲＥ１００電力(株)　メニューA</t>
  </si>
  <si>
    <t>(株)ＲｅｎｏＬａｂｏ　</t>
  </si>
  <si>
    <t>(株)Ｓａｎｋｏ　ＩＢ　</t>
  </si>
  <si>
    <t>ＳｕｓｔａｉｎａｂｌｅＥｎｅｒｇｙ(株)　</t>
  </si>
  <si>
    <t>Ｔ＆Ｔエナジー(株)　</t>
  </si>
  <si>
    <t>ＴＥＰＣＯライフサービス(株)　</t>
  </si>
  <si>
    <t>ＴＧオクトパスエナジー(株)　メニューA</t>
  </si>
  <si>
    <t>ＴＧオクトパスエナジー(株)　メニューB</t>
  </si>
  <si>
    <t>ＴＧオクトパスエナジー(株)　(参考値)事業者全体</t>
  </si>
  <si>
    <t>ＵＮＩＶＥＲＧＹ(株)　</t>
  </si>
  <si>
    <t>(株)ＵＰＤＡＴＥＲ　メニューA</t>
  </si>
  <si>
    <t>ＷＳエナジー(株)　メニューA</t>
  </si>
  <si>
    <t>ＷＳエナジー(株)　メニューB</t>
  </si>
  <si>
    <t>ＷＳエナジー(株)　メニューC(残差)</t>
  </si>
  <si>
    <t>Ｙ．Ｗ．Ｃ(株)　</t>
  </si>
  <si>
    <t>0.311</t>
    <phoneticPr fontId="2"/>
  </si>
  <si>
    <t>_2021アークエルテクノロジーズ(株)　</t>
  </si>
  <si>
    <t>_2021(株)アースインフィニティ　</t>
  </si>
  <si>
    <t>_2021アーバンエナジー(株)　メニューA</t>
  </si>
  <si>
    <t>_2021アーバンエナジー(株)　メニューB</t>
  </si>
  <si>
    <t>_2021アーバンエナジー(株)　メニューC</t>
  </si>
  <si>
    <t>_2021アーバンエナジー(株)　メニューD</t>
  </si>
  <si>
    <t>_2021アーバンエナジー(株)　メニューE</t>
  </si>
  <si>
    <t>_2021アーバンエナジー(株)　メニューF</t>
  </si>
  <si>
    <t>_2021アーバンエナジー(株)　メニューG</t>
  </si>
  <si>
    <t>_2021アーバンエナジー(株)　メニューH</t>
  </si>
  <si>
    <t>_2021アーバンエナジー(株)　メニューI(残差)</t>
  </si>
  <si>
    <t>_2021(株)アイ・グリッド・ソリューションズ　メニューA</t>
  </si>
  <si>
    <t>_2021(株)アイ・グリッド・ソリューションズ　メニューB(残差)</t>
  </si>
  <si>
    <t>_2021アイエスジー(株)（旧：アイ・エス・ガステム(株)）　</t>
  </si>
  <si>
    <t>_2021(株)アイキューブ・マーケティング　</t>
  </si>
  <si>
    <t>_2021会津エナジー(株)　</t>
  </si>
  <si>
    <t>_2021愛知電力(株)　メニューA</t>
  </si>
  <si>
    <t>_2021愛知電力(株)　(参考値)事業者全体</t>
  </si>
  <si>
    <t>_2021青森県民エナジー(株)　</t>
  </si>
  <si>
    <t>_2021朝日ガスエナジー(株)　</t>
  </si>
  <si>
    <t>_2021旭化成(株)　メニューA</t>
  </si>
  <si>
    <t>_2021旭化成(株)　メニューB</t>
  </si>
  <si>
    <t>_2021旭化成(株)　メニューC</t>
  </si>
  <si>
    <t>_2021旭化成(株)　メニューD</t>
  </si>
  <si>
    <t>_2021旭化成(株)　メニューE</t>
  </si>
  <si>
    <t>_2021旭化成(株)　メニューF</t>
  </si>
  <si>
    <t>_2021旭化成(株)　(参考値)事業者全体</t>
  </si>
  <si>
    <t>_2021旭マルヰガス(株)　</t>
  </si>
  <si>
    <t>_2021足利ガス(株)　</t>
  </si>
  <si>
    <t>_2021(株)アシストワンエナジー　</t>
  </si>
  <si>
    <t>_2021アスエネ(株)　メニューA</t>
  </si>
  <si>
    <t>_2021アスエネ(株)　メニューB</t>
  </si>
  <si>
    <t>_2021アスエネ(株)　メニューC</t>
  </si>
  <si>
    <t>_2021アスエネ(株)　メニューD</t>
  </si>
  <si>
    <t>_2021アスエネ(株)　メニューE</t>
  </si>
  <si>
    <t>_2021アスエネ(株)　(参考値)事業者全体</t>
  </si>
  <si>
    <t>_2021アストマックス(株)(旧：アストマックス・トレーディング(株)）　</t>
  </si>
  <si>
    <t>_2021アストマックス・エネルギー合同会社　</t>
  </si>
  <si>
    <t>_2021アストモスエネルギー(株)　</t>
  </si>
  <si>
    <t>_2021厚木瓦斯(株)　メニューA</t>
  </si>
  <si>
    <t>_2021厚木瓦斯(株)　(参考値)事業者全体</t>
  </si>
  <si>
    <t>_2021(株)アドバンテック　メニューA</t>
  </si>
  <si>
    <t>_2021(株)アドバンテック　メニューB</t>
  </si>
  <si>
    <t>_2021(株)アドバンテック　メニューC</t>
  </si>
  <si>
    <t>_2021(株)アドバンテック　メニューD</t>
  </si>
  <si>
    <t>_2021(株)アドバンテック　(参考値)事業者全体</t>
  </si>
  <si>
    <t>_2021(株)アメニティ電力　</t>
  </si>
  <si>
    <t>_2021有明エナジー(株)　</t>
  </si>
  <si>
    <t>_2021(株)アルファライズ　</t>
  </si>
  <si>
    <t>_2021あんしん電力合同会社　</t>
  </si>
  <si>
    <t>_2021アンビット・エナジー・ジャパン合同会社　</t>
  </si>
  <si>
    <t>_2021(株)イーエムアイ　</t>
  </si>
  <si>
    <t>_2021(株)イーセル　</t>
  </si>
  <si>
    <t>_2021飯田まちづくり電力(株)　メニューA</t>
  </si>
  <si>
    <t>_2021飯田まちづくり電力(株)　(参考値)事業者全体</t>
  </si>
  <si>
    <t>_2021(株)イーネットワーク　</t>
  </si>
  <si>
    <t>_2021(株)イーネットワークシステムズ　メニューA</t>
  </si>
  <si>
    <t>_2021(株)イーネットワークシステムズ　メニューB</t>
  </si>
  <si>
    <t>_2021(株)イーネットワークシステムズ　メニューC</t>
  </si>
  <si>
    <t>_2021(株)イーネットワークシステムズ　メニューD</t>
  </si>
  <si>
    <t>_2021(株)イーネットワークシステムズ　メニューE(残差)</t>
  </si>
  <si>
    <t>_2021イーレックス(株)　</t>
  </si>
  <si>
    <t>_2021イオンディライト(株)　</t>
  </si>
  <si>
    <t>_2021(株)池見石油店　</t>
  </si>
  <si>
    <t>_2021いこま市民パワー(株)　</t>
  </si>
  <si>
    <t>_2021(株)イシオ　</t>
  </si>
  <si>
    <t>_2021石川電力(株)　</t>
  </si>
  <si>
    <t>_2021一般財団法人泉佐野電力　　　</t>
  </si>
  <si>
    <t>_2021いずも縁結び電力(株)　</t>
  </si>
  <si>
    <t>_2021出雲ガス(株)　</t>
  </si>
  <si>
    <t>_2021出雲ケーブルビジョン(株)　</t>
  </si>
  <si>
    <t>_2021伊勢崎ガス(株)　</t>
  </si>
  <si>
    <t>_2021伊勢志摩電力(株)　</t>
  </si>
  <si>
    <t>_2021(株)いちき串木野電力　</t>
  </si>
  <si>
    <t>_2021(株)いちたかガスワン　メニューA</t>
  </si>
  <si>
    <t>_2021(株)いちたかガスワン　(参考値)事業者全体</t>
  </si>
  <si>
    <t>_2021出光グリーンパワー(株)　メニューA</t>
  </si>
  <si>
    <t>_2021出光グリーンパワー(株)　メニューB</t>
  </si>
  <si>
    <t>_2021出光グリーンパワー(株)　メニューC</t>
  </si>
  <si>
    <t>_2021出光グリーンパワー(株)　メニューD(残差)</t>
  </si>
  <si>
    <t>_2021出光興産(株)　メニューA</t>
  </si>
  <si>
    <t>_2021出光興産(株)　メニューB</t>
  </si>
  <si>
    <t>_2021出光興産(株)　メニューC(残差)</t>
  </si>
  <si>
    <t>_2021伊藤忠エネクス(株)　メニューA</t>
  </si>
  <si>
    <t>_2021伊藤忠エネクス(株)　メニューB</t>
  </si>
  <si>
    <t>_2021伊藤忠エネクス(株)　メニューC(残差)</t>
  </si>
  <si>
    <t>_2021伊藤忠エネクスホームライフ西日本(株)　</t>
  </si>
  <si>
    <t>_2021伊藤忠商事(株)　メニューA</t>
  </si>
  <si>
    <t>_2021伊藤忠商事(株)　メニューB(残差)</t>
  </si>
  <si>
    <t>_2021伊藤忠プランテック(株)　</t>
  </si>
  <si>
    <t>_2021いばらきコープ生活協同組合　</t>
  </si>
  <si>
    <t>_2021入間ガス(株)　</t>
  </si>
  <si>
    <t>_2021イワタニセントラル北海道(株)　</t>
  </si>
  <si>
    <t>_2021イワタニ関東(株)　</t>
  </si>
  <si>
    <t>_2021イワタニ三重(株)　</t>
  </si>
  <si>
    <t>_2021イワタニ首都圏(株)　</t>
  </si>
  <si>
    <t>_2021イワタニ長野(株)　</t>
  </si>
  <si>
    <t>_2021イワタニ東海(株)　</t>
  </si>
  <si>
    <t>_2021(株)岩手ウッドパワー　</t>
  </si>
  <si>
    <t>_2021岩手電力(株)　</t>
  </si>
  <si>
    <t>_2021(株)インフォシステム　</t>
  </si>
  <si>
    <t>_2021ヴィジョナリーパワー(株)　</t>
  </si>
  <si>
    <t>_2021(株)ウエスト電力　メニューA</t>
  </si>
  <si>
    <t>_2021(株)ウエスト電力　メニューB(残差)</t>
  </si>
  <si>
    <t>_2021上田ガス(株)　</t>
  </si>
  <si>
    <t>_2021うすきエネルギー(株)　</t>
  </si>
  <si>
    <t>_2021(株)ウッドエナジー　</t>
  </si>
  <si>
    <t>_2021宇都宮ライトパワー(株)　</t>
  </si>
  <si>
    <t>_2021うべ未来エネルギー(株)　</t>
  </si>
  <si>
    <t>_2021エア・ウォーター(株)　</t>
  </si>
  <si>
    <t>_2021エア・ウォーター・ライフソリューション(株)（旧：エア・ウォーター北海道(株)）　</t>
  </si>
  <si>
    <t>_2021(株)エーコープサービス　</t>
  </si>
  <si>
    <t>_2021(株)エージーピー　　</t>
  </si>
  <si>
    <t>_2021(株)エコア　</t>
  </si>
  <si>
    <t>_2021(株)エコスタイル　メニューA</t>
  </si>
  <si>
    <t>_2021(株)エコスタイル　メニューB</t>
  </si>
  <si>
    <t>_2021(株)エコスタイル　メニューC(残差)</t>
  </si>
  <si>
    <t>_2021(株)エコログ　</t>
  </si>
  <si>
    <t>_2021(株)エスエナジー　</t>
  </si>
  <si>
    <t>_2021(株)エスケーエナジー　</t>
  </si>
  <si>
    <t>_2021越後天然ガス(株)　メニューA</t>
  </si>
  <si>
    <t>_2021越後天然ガス(株)　(参考値)事業者全体</t>
  </si>
  <si>
    <t>_2021エッセンシャルエナジー(株)(旧:(株)アイキューフォーメーション)　</t>
  </si>
  <si>
    <t>_2021(株)エナジードリーム　</t>
  </si>
  <si>
    <t>_2021(株)エナネス　</t>
  </si>
  <si>
    <t>_2021(株)エナリス・パワー・マーケティング　メニューA</t>
  </si>
  <si>
    <t>_2021(株)エナリス・パワー・マーケティング　メニューB</t>
  </si>
  <si>
    <t>_2021(株)エナリス・パワー・マーケティング　メニューC</t>
  </si>
  <si>
    <t>_2021(株)エナリス・パワー・マーケティング　メニューD</t>
  </si>
  <si>
    <t>_2021(株)エナリス・パワー・マーケティング　メニューE</t>
  </si>
  <si>
    <t>_2021(株)エナリス・パワー・マーケティング　メニューF</t>
  </si>
  <si>
    <t>_2021(株)エナリス・パワー・マーケティング　メニューG</t>
  </si>
  <si>
    <t>_2021(株)エナリス・パワー・マーケティング　メニューH</t>
  </si>
  <si>
    <t>_2021(株)エナリス・パワー・マーケティング　メニューI</t>
  </si>
  <si>
    <t>_2021(株)エナリス・パワー・マーケティング　メニューJ</t>
  </si>
  <si>
    <t>_2021(株)エナリス・パワー・マーケティング　メニューK</t>
  </si>
  <si>
    <t>_2021(株)エナリス・パワー・マーケティング　メニューL(残差)</t>
  </si>
  <si>
    <t>_2021(株)エネ・ビジョン　</t>
  </si>
  <si>
    <t>_2021(株)エネアーク関西　</t>
  </si>
  <si>
    <t>_2021(株)エネアーク関東　</t>
  </si>
  <si>
    <t>_2021(株)エネクスライフサービス　</t>
  </si>
  <si>
    <t>_2021エネサーブ(株)　メニューA</t>
  </si>
  <si>
    <t>_2021エネサーブ(株)　メニューB(残差)</t>
  </si>
  <si>
    <t>_2021(株)エネサンス関東　</t>
  </si>
  <si>
    <t>_2021エネックス(株)　メニューA</t>
  </si>
  <si>
    <t>_2021エネックス(株)　(参考値)事業者全体</t>
  </si>
  <si>
    <t>_2021(株)エネット　メニューA</t>
  </si>
  <si>
    <t>_2021(株)エネット　メニューB</t>
  </si>
  <si>
    <t>_2021(株)エネット　メニューC</t>
  </si>
  <si>
    <t>_2021(株)エネット　メニューD</t>
  </si>
  <si>
    <t>_2021(株)エネット　メニューE</t>
  </si>
  <si>
    <t>_2021(株)エネット　メニューF</t>
  </si>
  <si>
    <t>_2021(株)エネット　メニューG</t>
  </si>
  <si>
    <t>_2021(株)エネット　メニューH(残差)</t>
  </si>
  <si>
    <t>_2021エネトレード(株)　</t>
  </si>
  <si>
    <t>_2021(株)エネファント　メニューA</t>
  </si>
  <si>
    <t>_2021(株)エネファント　メニューB</t>
  </si>
  <si>
    <t>_2021(株)エネファント　メニューC(残差)</t>
  </si>
  <si>
    <t>_2021エネラボ(株)　メニューA</t>
  </si>
  <si>
    <t>_2021エネラボ(株)　(参考値)事業者全体</t>
  </si>
  <si>
    <t>_2021(株)エネルギア・ソリューション・アンド・サービス　メニューA</t>
  </si>
  <si>
    <t>_2021(株)エネルギア・ソリューション・アンド・サービス　(参考値)事業者全体</t>
  </si>
  <si>
    <t>_2021エネルギーパワー(株)　メニューA</t>
  </si>
  <si>
    <t>_2021エネルギーパワー(株)　メニューB</t>
  </si>
  <si>
    <t>_2021エネルギーパワー(株)　メニューC</t>
  </si>
  <si>
    <t>_2021エネルギーパワー(株)　メニューD</t>
  </si>
  <si>
    <t>_2021エネルギーパワー(株)　(参考値)事業者全体</t>
  </si>
  <si>
    <t>_2021(株)エネワンでんき(旧：(株)サイサン)　メニューA</t>
  </si>
  <si>
    <t>_2021(株)エネワンでんき(旧：(株)サイサン)　メニューB(残差)</t>
  </si>
  <si>
    <t>_2021エバーグリーン・マーケティング(株)　メニューA</t>
  </si>
  <si>
    <t>_2021エバーグリーン・マーケティング(株)　メニューB</t>
  </si>
  <si>
    <t>_2021エバーグリーン・マーケティング(株)　メニューC(残差)</t>
  </si>
  <si>
    <t>_2021エバーグリーン・リテイリング(株)　メニューA</t>
  </si>
  <si>
    <t>_2021エバーグリーン・リテイリング(株)　メニューB(残差)</t>
  </si>
  <si>
    <t>_2021荏原環境プラント(株)　メニューA</t>
  </si>
  <si>
    <t>_2021荏原環境プラント(株)　メニューB</t>
  </si>
  <si>
    <t>_2021荏原環境プラント(株)　メニューC</t>
  </si>
  <si>
    <t>_2021荏原環境プラント(株)　メニューD</t>
  </si>
  <si>
    <t>_2021荏原環境プラント(株)　メニューE</t>
  </si>
  <si>
    <t>_2021荏原環境プラント(株)　メニューF</t>
  </si>
  <si>
    <t>_2021荏原環境プラント(株)　メニューG</t>
  </si>
  <si>
    <t>_2021荏原環境プラント(株)　メニューH</t>
  </si>
  <si>
    <t>_2021荏原環境プラント(株)　メニューI</t>
  </si>
  <si>
    <t>_2021荏原環境プラント(株)　メニューJ</t>
  </si>
  <si>
    <t>_2021荏原環境プラント(株)　メニューK</t>
  </si>
  <si>
    <t>_2021荏原環境プラント(株)　メニューL</t>
  </si>
  <si>
    <t>_2021荏原環境プラント(株)　メニューM</t>
  </si>
  <si>
    <t>_2021荏原環境プラント(株)　メニューN(残差)</t>
  </si>
  <si>
    <t>_2021エフィシエント(株)　</t>
  </si>
  <si>
    <t>_2021(株)エフエネ　</t>
  </si>
  <si>
    <t>_2021(株)エフオン　メニューA</t>
  </si>
  <si>
    <t>_2021(株)エフオン　メニューB</t>
  </si>
  <si>
    <t>_2021(株)エフオン　メニューC</t>
  </si>
  <si>
    <t>_2021(株)エフオン　メニューD</t>
  </si>
  <si>
    <t>_2021(株)エフオン　メニューE</t>
  </si>
  <si>
    <t>_2021(株)エフオン　メニューF</t>
  </si>
  <si>
    <t>_2021(株)エフオン　(参考値)事業者全体</t>
  </si>
  <si>
    <t>_2021エフビットコミュニケーションズ(株)　　メニューA</t>
  </si>
  <si>
    <t>_2021エフビットコミュニケーションズ(株)　　メニューB</t>
  </si>
  <si>
    <t>_2021エフビットコミュニケーションズ(株)　　メニューC(残差)</t>
  </si>
  <si>
    <t>_2021(株)エルピオ　</t>
  </si>
  <si>
    <t>_2021エルメック(株)　</t>
  </si>
  <si>
    <t>_2021(株)縁人　</t>
  </si>
  <si>
    <t>_2021おいでんエネルギー(株)　メニューA</t>
  </si>
  <si>
    <t>_2021おいでんエネルギー(株)　メニューB</t>
  </si>
  <si>
    <t>_2021おいでんエネルギー(株)　(参考値)事業者全体</t>
  </si>
  <si>
    <t>_2021王子・伊藤忠エネクス電力販売(株)　メニューA</t>
  </si>
  <si>
    <t>_2021王子・伊藤忠エネクス電力販売(株)　メニューB</t>
  </si>
  <si>
    <t>_2021王子・伊藤忠エネクス電力販売(株)　メニューC</t>
  </si>
  <si>
    <t>_2021王子・伊藤忠エネクス電力販売(株)　メニューD(残差)</t>
  </si>
  <si>
    <t>_2021青梅ガス(株)　</t>
  </si>
  <si>
    <t>_2021大分ケーブルテレコム(株)　</t>
  </si>
  <si>
    <t>_2021大垣ガス(株)　</t>
  </si>
  <si>
    <t>_2021大阪いずみ市民生活協同組合　メニューB(残差)</t>
  </si>
  <si>
    <t>_2021大阪瓦斯(株)　メニューA</t>
  </si>
  <si>
    <t>_2021大阪瓦斯(株)　メニューB</t>
  </si>
  <si>
    <t>_2021大阪瓦斯(株)　メニューC</t>
  </si>
  <si>
    <t>_2021大阪瓦斯(株)　メニューD(残差)</t>
  </si>
  <si>
    <t>_2021おおすみ半島スマートエネルギー(株)　</t>
  </si>
  <si>
    <t>_2021大多喜ガス(株)　</t>
  </si>
  <si>
    <t>_2021(株)おおた電力　</t>
  </si>
  <si>
    <t>_2021(株)岡崎建材　</t>
  </si>
  <si>
    <t>_2021(株)岡崎さくら電力　</t>
  </si>
  <si>
    <t>_2021岡田建設(株)　</t>
  </si>
  <si>
    <t>_2021(株)オカモト　</t>
  </si>
  <si>
    <t>_2021岡山電力(株)　メニューA</t>
  </si>
  <si>
    <t>_2021岡山電力(株)　(参考値)事業者全体</t>
  </si>
  <si>
    <t>_2021(株)沖縄ガスニューパワー　メニューA</t>
  </si>
  <si>
    <t>_2021(株)沖縄ガスニューパワー　(参考値)事業者全体</t>
  </si>
  <si>
    <t>_2021おきなわコープエナジー(株)　</t>
  </si>
  <si>
    <t>_2021沖縄新エネ開発(株)　</t>
  </si>
  <si>
    <t>_2021沖縄電力(株)　メニューA</t>
  </si>
  <si>
    <t>_2021沖縄電力(株)　(参考値)事業者全体</t>
  </si>
  <si>
    <t>_2021奥出雲電力(株)　</t>
  </si>
  <si>
    <t>_2021(株)オズエナジー　</t>
  </si>
  <si>
    <t>_2021(株)おトクでんき　</t>
  </si>
  <si>
    <t>_2021(株)オノプロックス　</t>
  </si>
  <si>
    <t>_2021(株)オプテージ　</t>
  </si>
  <si>
    <t>_2021おまかせ電力(株)　</t>
  </si>
  <si>
    <t>_2021おもてなし山形(株)　</t>
  </si>
  <si>
    <t>_2021オリックス(株)　メニューA</t>
  </si>
  <si>
    <t>_2021オリックス(株)　メニューB</t>
  </si>
  <si>
    <t>_2021オリックス(株)　メニューC</t>
  </si>
  <si>
    <t>_2021オリックス(株)　メニューD</t>
  </si>
  <si>
    <t>_2021オリックス(株)　メニューE</t>
  </si>
  <si>
    <t>_2021オリックス(株)　メニューF</t>
  </si>
  <si>
    <t>_2021オリックス(株)　メニューG</t>
  </si>
  <si>
    <t>_2021オリックス(株)　メニューH(残差)</t>
  </si>
  <si>
    <t>_2021(株)織戸組　メニューA</t>
  </si>
  <si>
    <t>_2021(株)織戸組　(参考値)事業者全体</t>
  </si>
  <si>
    <t>_2021(株)オンテックス　</t>
  </si>
  <si>
    <t>_2021加賀市総合サービス(株)　</t>
  </si>
  <si>
    <t>_2021香川電力(株)　　メニューA</t>
  </si>
  <si>
    <t>_2021香川電力(株)　　メニューB(残差)</t>
  </si>
  <si>
    <t>_2021角栄ガス(株)　</t>
  </si>
  <si>
    <t>_2021格安電力(株)　</t>
  </si>
  <si>
    <t>_2021神楽電力(株)　</t>
  </si>
  <si>
    <t>_2021かけがわ報徳パワー(株)　</t>
  </si>
  <si>
    <t>_2021鹿児島電力(株)　</t>
  </si>
  <si>
    <t>_2021(株)かづのパワー　</t>
  </si>
  <si>
    <t>_2021(株)かみでん里山公社　</t>
  </si>
  <si>
    <t>_2021亀岡ふるさとエナジー(株)　</t>
  </si>
  <si>
    <t>_2021唐津電力(株)　</t>
  </si>
  <si>
    <t>_2021(株)クリーンエネルギー総合研究所　メニューA</t>
  </si>
  <si>
    <t>_2021(株)唐津パワーホールディングス　</t>
  </si>
  <si>
    <t>_2021カワサキグリーンエナジー(株)(旧：川重商事(株)）　メニューA</t>
  </si>
  <si>
    <t>_2021カワサキグリーンエナジー(株)(旧：川重商事(株)）　メニューB</t>
  </si>
  <si>
    <t>_2021カワサキグリーンエナジー(株)(旧：川重商事(株)）　メニューC</t>
  </si>
  <si>
    <t>_2021カワサキグリーンエナジー(株)(旧：川重商事(株)）　メニューD(残差)</t>
  </si>
  <si>
    <t>_2021(株)関西空調　　</t>
  </si>
  <si>
    <t>_2021関西電力(株)　メニューA</t>
  </si>
  <si>
    <t>_2021関西電力(株)　メニューB</t>
  </si>
  <si>
    <t>_2021関西電力(株)　メニューC</t>
  </si>
  <si>
    <t>_2021関西電力(株)　メニューD</t>
  </si>
  <si>
    <t>_2021関西電力(株)　メニューE</t>
  </si>
  <si>
    <t>_2021関西電力(株)　メニューF(残差)</t>
  </si>
  <si>
    <t>_2021(株)関電エネルギーソリューション　メニューA</t>
  </si>
  <si>
    <t>_2021(株)関電エネルギーソリューション　メニューB(残差)</t>
  </si>
  <si>
    <t>_2021合同会社北上新電力　</t>
  </si>
  <si>
    <t>_2021(株)北九州パワー　メニューA</t>
  </si>
  <si>
    <t>_2021(株)北九州パワー　(参考値)事業者全体</t>
  </si>
  <si>
    <t>_2021キタコー(株)　</t>
  </si>
  <si>
    <t>_2021北日本ガス(株)　</t>
  </si>
  <si>
    <t>_2021北日本石油(株)　</t>
  </si>
  <si>
    <t>_2021岐阜電力(株)　</t>
  </si>
  <si>
    <t>_2021キヤノンマーケティングジャパン(株)　</t>
  </si>
  <si>
    <t>_2021九州エナジー(株)　メニューA</t>
  </si>
  <si>
    <t>_2021九州エナジー(株)　メニューB(残差)</t>
  </si>
  <si>
    <t>_2021九州スポーツ電力(株)　</t>
  </si>
  <si>
    <t>_2021九州電力(株)　メニューA</t>
  </si>
  <si>
    <t>_2021九州電力(株)　メニューB(残差)</t>
  </si>
  <si>
    <t>_2021九電みらいエナジー(株)　メニューA</t>
  </si>
  <si>
    <t>_2021九電みらいエナジー(株)　メニューB</t>
  </si>
  <si>
    <t>_2021九電みらいエナジー(株)　(参考値)事業者全体</t>
  </si>
  <si>
    <t>_2021京セラ関電エナジー合同会社　</t>
  </si>
  <si>
    <t>_2021京都生活協同組合　メニューB(残差)</t>
  </si>
  <si>
    <t>_2021(株)京楽産業ホールディングス　</t>
  </si>
  <si>
    <t>_2021桐生瓦斯(株)　</t>
  </si>
  <si>
    <t>_2021近畿電力(株)　</t>
  </si>
  <si>
    <t>_2021(株)クオリティプラス　</t>
  </si>
  <si>
    <t>_2021久慈地域エネルギー(株)　(残差)</t>
  </si>
  <si>
    <t>_2021郡上エネルギー(株)　</t>
  </si>
  <si>
    <t>_2021(株)クボタ　</t>
  </si>
  <si>
    <t>_2021熊本電力(株)　　</t>
  </si>
  <si>
    <t>_2021熊本電力(株)（旧：オンブレナジー(株)）　</t>
  </si>
  <si>
    <t>_2021(株)球磨村森電力　</t>
  </si>
  <si>
    <t>_2021(株)グランデータ　</t>
  </si>
  <si>
    <t>_2021グリーナ(株)　メニューA</t>
  </si>
  <si>
    <t>_2021グリーナ(株)　メニューB</t>
  </si>
  <si>
    <t>_2021グリーナ(株)　メニューC(残差)</t>
  </si>
  <si>
    <t>_2021(株)クリーンエネルギー総合研究所　(参考値)事業者全体</t>
  </si>
  <si>
    <t>_2021一般社団法人グリーンコープでんき　</t>
  </si>
  <si>
    <t>_2021(株)グリーンサークル　</t>
  </si>
  <si>
    <t>_2021グリーンシティこばやし(株)　</t>
  </si>
  <si>
    <t>_2021(株)グリーンパワー大東　メニューA</t>
  </si>
  <si>
    <t>_2021(株)グリーンパワー大東　(参考値)事業者全体</t>
  </si>
  <si>
    <t>_2021グリーンピープルズパワー(株)　</t>
  </si>
  <si>
    <t>_2021(株)クリーンベンチャー２１　</t>
  </si>
  <si>
    <t>_2021(株)グリムスパワー　</t>
  </si>
  <si>
    <t>_2021(株)グルーヴエナジー　</t>
  </si>
  <si>
    <t>_2021くるめエネルギー(株)　</t>
  </si>
  <si>
    <t>_2021(株)グローアップ　</t>
  </si>
  <si>
    <t>_2021(株)グローバルエンジニアリング　メニューA</t>
  </si>
  <si>
    <t>_2021(株)グローバルエンジニアリング　メニューB(残差)</t>
  </si>
  <si>
    <t>_2021(株)グローバルキャスト　</t>
  </si>
  <si>
    <t>_2021グローバルソリューションサービス(株)　</t>
  </si>
  <si>
    <t>_2021京葉瓦斯(株)　メニューA</t>
  </si>
  <si>
    <t>_2021京葉瓦斯(株)　(参考値)事業者全体</t>
  </si>
  <si>
    <t>_2021京和ガス(株)　</t>
  </si>
  <si>
    <t>_2021ゲーテハウス(株)　</t>
  </si>
  <si>
    <t>_2021(株)ケーブルネット下関　</t>
  </si>
  <si>
    <t>_2021気仙沼グリーンエナジー(株)　</t>
  </si>
  <si>
    <t>_2021高知ニューエナジー(株)　</t>
  </si>
  <si>
    <t>_2021神戸電力(株)　</t>
  </si>
  <si>
    <t>_2021(株)コープでんき東北　</t>
  </si>
  <si>
    <t>_2021コープ電力(株)　</t>
  </si>
  <si>
    <t>_2021国際航業(株)　</t>
  </si>
  <si>
    <t>_2021小島電機工業(株)　</t>
  </si>
  <si>
    <t>_2021御所野縄文電力(株)　</t>
  </si>
  <si>
    <t>_2021コスモエネルギーソリューションズ(株)(旧：総合エネルギー(株))　メニューA</t>
  </si>
  <si>
    <t>_2021コスモエネルギーソリューションズ(株)(旧：総合エネルギー(株))　メニューB(残差)</t>
  </si>
  <si>
    <t>_2021五島市民電力(株)　メニューA</t>
  </si>
  <si>
    <t>_2021五島市民電力(株)　メニューB</t>
  </si>
  <si>
    <t>_2021五島市民電力(株)　(参考値)事業者全体</t>
  </si>
  <si>
    <t>_2021こなんウルトラパワー(株)　</t>
  </si>
  <si>
    <t>_2021(株)コノミヤホールディングス　</t>
  </si>
  <si>
    <t>_2021(株)コンシェルジュ　メニューA</t>
  </si>
  <si>
    <t>_2021(株)コンシェルジュ　(参考値)事業者全体</t>
  </si>
  <si>
    <t>_2021サーラｅエナジー(株)　メニューA</t>
  </si>
  <si>
    <t>_2021サーラｅエナジー(株)　メニューB</t>
  </si>
  <si>
    <t>_2021サーラｅエナジー(株)　メニューC(残差)</t>
  </si>
  <si>
    <t>_2021(株)再エネ思考電力　メニューA</t>
  </si>
  <si>
    <t>_2021(株)再エネ思考電力　メニューB</t>
  </si>
  <si>
    <t>_2021(株)再エネ思考電力　(参考値)事業者全体</t>
  </si>
  <si>
    <t>_2021埼玉ガス(株)　</t>
  </si>
  <si>
    <t>_2021(株)彩の国でんき　</t>
  </si>
  <si>
    <t>_2021(株)サイホープロパティーズ　</t>
  </si>
  <si>
    <t>_2021酒田天然瓦斯(株)　</t>
  </si>
  <si>
    <t>_2021坂戸ガス(株)　</t>
  </si>
  <si>
    <t>_2021(株)さくら新電力　メニューA</t>
  </si>
  <si>
    <t>_2021(株)さくら新電力　(参考値)事業者全体</t>
  </si>
  <si>
    <t>_2021里山パワーワークス(株)　</t>
  </si>
  <si>
    <t>_2021(株)サニックス　メニューA</t>
  </si>
  <si>
    <t>_2021(株)サニックス　メニューB</t>
  </si>
  <si>
    <t>_2021(株)サニックス　メニューC</t>
  </si>
  <si>
    <t>_2021(株)サニックス　(参考値)事業者全体</t>
  </si>
  <si>
    <t>_2021佐野瓦斯(株)　</t>
  </si>
  <si>
    <t>_2021サミットエナジー(株)　メニューA</t>
  </si>
  <si>
    <t>_2021サミットエナジー(株)　メニューB(残差)</t>
  </si>
  <si>
    <t>_2021三愛石油(株)　</t>
  </si>
  <si>
    <t>_2021山陰エレキ・アライアンス(株)　</t>
  </si>
  <si>
    <t>_2021山陰酸素工業(株)　</t>
  </si>
  <si>
    <t>_2021(株)三郷ひまわりエナジー　</t>
  </si>
  <si>
    <t>_2021三州電力(株)　</t>
  </si>
  <si>
    <t>_2021サントラベラーズサービス有限会社　</t>
  </si>
  <si>
    <t>_2021三友エンテック(株)　</t>
  </si>
  <si>
    <t>_2021サンリン(株)　メニューA</t>
  </si>
  <si>
    <t>_2021サンリン(株)　(参考値)事業者全体</t>
  </si>
  <si>
    <t>_2021(株)シーエナジー　</t>
  </si>
  <si>
    <t>_2021(株)ジェイコムウエスト　</t>
  </si>
  <si>
    <t>_2021(株)ジェイコム九州　</t>
  </si>
  <si>
    <t>_2021(株)ジェイコム埼玉・東日本　</t>
  </si>
  <si>
    <t>_2021(株)ジェイコム札幌　</t>
  </si>
  <si>
    <t>_2021(株)ジェイコム湘南・神奈川　</t>
  </si>
  <si>
    <t>_2021(株)ジェイコム千葉　</t>
  </si>
  <si>
    <t>_2021(株)ジェイコム東京　</t>
  </si>
  <si>
    <t>_2021シェルジャパン(株)　メニューA</t>
  </si>
  <si>
    <t>_2021シェルジャパン(株)　メニューB</t>
  </si>
  <si>
    <t>_2021シェルジャパン(株)　メニューC(残差)</t>
  </si>
  <si>
    <t>_2021(株)しおさい電力　</t>
  </si>
  <si>
    <t>_2021一般社団法人塩尻市森林公社　</t>
  </si>
  <si>
    <t>_2021(株)シグナストラスト　</t>
  </si>
  <si>
    <t>_2021四国電力(株)　メニューA</t>
  </si>
  <si>
    <t>_2021四国電力(株)　メニューB</t>
  </si>
  <si>
    <t>_2021四国電力(株)　メニューC(残差)</t>
  </si>
  <si>
    <t>_2021静岡ガス＆パワー(株)　メニューA</t>
  </si>
  <si>
    <t>_2021静岡ガス＆パワー(株)　メニューB</t>
  </si>
  <si>
    <t>_2021静岡ガス＆パワー(株)　メニューC(残差)</t>
  </si>
  <si>
    <t>_2021自然電力(株)　メニューA</t>
  </si>
  <si>
    <t>_2021自然電力(株)　メニューB</t>
  </si>
  <si>
    <t>_2021自然電力(株)　メニューC</t>
  </si>
  <si>
    <t>_2021自然電力(株)　メニューD</t>
  </si>
  <si>
    <t>_2021自然電力(株)　(参考値)事業者全体</t>
  </si>
  <si>
    <t>_2021(株)シナジアパワー　メニューA</t>
  </si>
  <si>
    <t>_2021(株)シナジアパワー　メニューB</t>
  </si>
  <si>
    <t>_2021(株)シナジアパワー　メニューC</t>
  </si>
  <si>
    <t>_2021(株)シナジアパワー　メニューD</t>
  </si>
  <si>
    <t>_2021(株)シナジアパワー　メニューE</t>
  </si>
  <si>
    <t>_2021(株)シナジアパワー　メニューF</t>
  </si>
  <si>
    <t>_2021(株)シナジアパワー　メニューG</t>
  </si>
  <si>
    <t>_2021(株)シナジアパワー　メニューH</t>
  </si>
  <si>
    <t>_2021(株)シナジアパワー　メニューI(残差)</t>
  </si>
  <si>
    <t>_2021シナネン(株)　メニューA</t>
  </si>
  <si>
    <t>_2021シナネン(株)　メニューB</t>
  </si>
  <si>
    <t>_2021シナネン(株)　メニューC</t>
  </si>
  <si>
    <t>_2021シナネン(株)　メニューD</t>
  </si>
  <si>
    <t>_2021シナネン(株)　メニューE</t>
  </si>
  <si>
    <t>_2021シナネン(株)　メニューF</t>
  </si>
  <si>
    <t>_2021シナネン(株)　メニューG(残差)</t>
  </si>
  <si>
    <t>_2021ジニーエナジー合同会社　メニューA</t>
  </si>
  <si>
    <t>_2021ジニーエナジー合同会社　メニューB</t>
  </si>
  <si>
    <t>_2021ジニーエナジー合同会社　(参考値)事業者全体</t>
  </si>
  <si>
    <t>_2021芝浦電力(株)　</t>
  </si>
  <si>
    <t>_2021地元電力(株)　</t>
  </si>
  <si>
    <t>_2021(株)ジャパネットサービスイノベーション　</t>
  </si>
  <si>
    <t>_2021ジャパンベストレスキューシステム(株)　</t>
  </si>
  <si>
    <t>_2021自由でんき(株)　</t>
  </si>
  <si>
    <t>_2021湘南電力(株)　メニューA</t>
  </si>
  <si>
    <t>_2021湘南電力(株)　メニューB(残差)</t>
  </si>
  <si>
    <t>_2021(株)情熱電力　</t>
  </si>
  <si>
    <t>_2021情報ハイウェイ協同組合　</t>
  </si>
  <si>
    <t>_2021昭和商事(株)　</t>
  </si>
  <si>
    <t>_2021シン・エナジー(株)　メニューA</t>
  </si>
  <si>
    <t>_2021シン・エナジー(株)　メニューB</t>
  </si>
  <si>
    <t>_2021シン・エナジー(株)　メニューC</t>
  </si>
  <si>
    <t>_2021シン・エナジー(株)　(参考値)事業者全体</t>
  </si>
  <si>
    <t>_2021(株)新出光　メニューA</t>
  </si>
  <si>
    <t>_2021(株)新出光　メニューB</t>
  </si>
  <si>
    <t>_2021(株)新出光　メニューC</t>
  </si>
  <si>
    <t>_2021(株)新出光　メニューD</t>
  </si>
  <si>
    <t>_2021(株)新出光　メニューE</t>
  </si>
  <si>
    <t>_2021(株)新出光　メニューF</t>
  </si>
  <si>
    <t>_2021(株)新出光　メニューG</t>
  </si>
  <si>
    <t>_2021(株)新出光　メニューH</t>
  </si>
  <si>
    <t>_2021(株)新出光　(参考値)事業者全体</t>
  </si>
  <si>
    <t>_2021新エネルギー開発(株)　</t>
  </si>
  <si>
    <t>_2021信州電力(株)　</t>
  </si>
  <si>
    <t>_2021新電力いばらき(株)　</t>
  </si>
  <si>
    <t>_2021新電力おおいた(株)　</t>
  </si>
  <si>
    <t>_2021新電力新潟(株)　</t>
  </si>
  <si>
    <t>_2021新電力フロンティア(株)　</t>
  </si>
  <si>
    <t>_2021(株)翠光トップライン　</t>
  </si>
  <si>
    <t>_2021須賀川瓦斯(株)　メニューA</t>
  </si>
  <si>
    <t>_2021須賀川瓦斯(株)　(参考値)事業者全体</t>
  </si>
  <si>
    <t>_2021スズカ電工(株)　</t>
  </si>
  <si>
    <t>_2021鈴与商事(株)　メニューA</t>
  </si>
  <si>
    <t>_2021鈴与商事(株)　メニューB</t>
  </si>
  <si>
    <t>_2021鈴与商事(株)　メニューC</t>
  </si>
  <si>
    <t>_2021鈴与商事(株)　メニューD(残差)</t>
  </si>
  <si>
    <t>_2021鈴与電力(株)　メニューA</t>
  </si>
  <si>
    <t>_2021鈴与電力(株)　メニューB</t>
  </si>
  <si>
    <t>_2021鈴与電力(株)　メニューC</t>
  </si>
  <si>
    <t>_2021鈴与電力(株)　メニューD</t>
  </si>
  <si>
    <t>_2021鈴与電力(株)　メニューE(残差)</t>
  </si>
  <si>
    <t>_2021スターティア(株)　メニューA</t>
  </si>
  <si>
    <t>_2021スターティア(株)　(参考値)事業者全体</t>
  </si>
  <si>
    <t>_2021(株)スマート　</t>
  </si>
  <si>
    <t>_2021スマートエコエナジー(株)　メニューA</t>
  </si>
  <si>
    <t>_2021スマートエコエナジー(株)　メニューB</t>
  </si>
  <si>
    <t>_2021スマートエコエナジー(株)　メニューC(残差)</t>
  </si>
  <si>
    <t>_2021スマートエナジー熊本(株)　</t>
  </si>
  <si>
    <t>_2021スマートエナジー磐田(株)　メニューA</t>
  </si>
  <si>
    <t>_2021スマートエナジー磐田(株)　メニューB</t>
  </si>
  <si>
    <t>_2021スマートエナジー磐田(株)　メニューC(残差)</t>
  </si>
  <si>
    <t>_2021(株)スマートテック　メニューA</t>
  </si>
  <si>
    <t>_2021(株)スマートテック　メニューB(残差)</t>
  </si>
  <si>
    <t>_2021スマート電気(株)　</t>
  </si>
  <si>
    <t>_2021諏訪瓦斯(株)　</t>
  </si>
  <si>
    <t>_2021生活協同組合コープぐんま　</t>
  </si>
  <si>
    <t>_2021生活協同組合コープこうべ　</t>
  </si>
  <si>
    <t>_2021生活協同組合コープしが　メニューB(残差)</t>
  </si>
  <si>
    <t>_2021生活協同組合コープながの　</t>
  </si>
  <si>
    <t>_2021生活協同組合コープみらい　</t>
  </si>
  <si>
    <t>_2021生活協同組合ひろしま　メニューB(残差)</t>
  </si>
  <si>
    <t>_2021(株)生活クラブエナジー　メニューA</t>
  </si>
  <si>
    <t>_2021(株)生活クラブエナジー　メニューB(残差)</t>
  </si>
  <si>
    <t>_2021西部瓦斯(株)　</t>
  </si>
  <si>
    <t>_2021西武ガス(株)　</t>
  </si>
  <si>
    <t>_2021積水化学工業(株)　メニューA</t>
  </si>
  <si>
    <t>_2021積水化学工業(株)　メニューB(残差)</t>
  </si>
  <si>
    <t>_2021石油資源開発(株)　</t>
  </si>
  <si>
    <t>_2021ゼロワットパワー(株)　(残差)</t>
  </si>
  <si>
    <t>_2021(株)センカク　</t>
  </si>
  <si>
    <t>_2021セントラル石油瓦斯(株)　</t>
  </si>
  <si>
    <t>_2021全農エネルギー(株)　メニューA</t>
  </si>
  <si>
    <t>_2021全農エネルギー(株)　メニューB</t>
  </si>
  <si>
    <t>_2021全農エネルギー(株)　メニューC</t>
  </si>
  <si>
    <t>_2021全農エネルギー(株)　(参考値)事業者全体</t>
  </si>
  <si>
    <t>_2021そうまＩグリッド合同会社　</t>
  </si>
  <si>
    <t>_2021大一ガス(株)　</t>
  </si>
  <si>
    <t>_2021第一日本電力(株)　</t>
  </si>
  <si>
    <t>_2021大東建託パートナーズ(株)　</t>
  </si>
  <si>
    <t>_2021(株)大仙こまちパワー　</t>
  </si>
  <si>
    <t>_2021大東ガス(株)　メニューA</t>
  </si>
  <si>
    <t>_2021大東ガス(株)　メニューB(残差)</t>
  </si>
  <si>
    <t>_2021ダイヤモンドパワー(株)　メニューA</t>
  </si>
  <si>
    <t>_2021ダイヤモンドパワー(株)　メニューB</t>
  </si>
  <si>
    <t>_2021ダイヤモンドパワー(株)　メニューC(残差)</t>
  </si>
  <si>
    <t>_2021太陽ガス(株)　</t>
  </si>
  <si>
    <t>_2021大和エネルギー(株)　メニューA</t>
  </si>
  <si>
    <t>_2021大和エネルギー(株)　メニューB(残差)</t>
  </si>
  <si>
    <t>_2021大和ハウス工業(株)　　メニューA</t>
  </si>
  <si>
    <t>_2021大和ハウス工業(株)　　メニューB</t>
  </si>
  <si>
    <t>_2021大和ハウス工業(株)　　メニューC</t>
  </si>
  <si>
    <t>_2021大和ハウス工業(株)　　メニューD</t>
  </si>
  <si>
    <t>_2021大和ハウス工業(株)　　メニューE</t>
  </si>
  <si>
    <t>_2021大和ハウス工業(株)　　メニューF</t>
  </si>
  <si>
    <t>_2021大和ハウス工業(株)　　メニューG</t>
  </si>
  <si>
    <t>_2021大和ハウス工業(株)　　メニューH</t>
  </si>
  <si>
    <t>_2021大和ハウス工業(株)　　メニューI</t>
  </si>
  <si>
    <t>_2021大和ハウス工業(株)　　メニューJ</t>
  </si>
  <si>
    <t>_2021大和ハウス工業(株)　　メニューK(残差)</t>
  </si>
  <si>
    <t>_2021大和ライフエナジア(株)　メニューA</t>
  </si>
  <si>
    <t>_2021大和ライフエナジア(株)　(参考値)事業者全体</t>
  </si>
  <si>
    <t>_2021(株)タクマエナジー　メニューA</t>
  </si>
  <si>
    <t>_2021(株)タクマエナジー　メニューB(残差)</t>
  </si>
  <si>
    <t>_2021たんたんエナジー(株)　メニューA</t>
  </si>
  <si>
    <t>_2021たんたんエナジー(株)　メニューB(残差)</t>
  </si>
  <si>
    <t>_2021(株)地球クラブ　メニューA</t>
  </si>
  <si>
    <t>_2021(株)地球クラブ　メニューB(残差)</t>
  </si>
  <si>
    <t>_2021秩父新電力(株)　メニューA</t>
  </si>
  <si>
    <t>_2021秩父新電力(株)　メニューB</t>
  </si>
  <si>
    <t>_2021秩父新電力(株)　メニューC</t>
  </si>
  <si>
    <t>_2021秩父新電力(株)　メニューD(残差)</t>
  </si>
  <si>
    <t>_2021千葉電力(株)　</t>
  </si>
  <si>
    <t>_2021(株)地方創生テクノロジーラボ　</t>
  </si>
  <si>
    <t>_2021(株)チャームドライフ　</t>
  </si>
  <si>
    <t>_2021中央電力(株)　メニューA</t>
  </si>
  <si>
    <t>_2021中央電力(株)　メニューB</t>
  </si>
  <si>
    <t>_2021中央電力(株)　メニューC</t>
  </si>
  <si>
    <t>_2021中央電力(株)　メニューD(残差)</t>
  </si>
  <si>
    <t>_2021中央電力エナジー(株)　メニューA</t>
  </si>
  <si>
    <t>_2021中央電力エナジー(株)　(参考値)事業者全体</t>
  </si>
  <si>
    <t>_2021(株)中海テレビ放送　</t>
  </si>
  <si>
    <t>_2021(株)中京電力　</t>
  </si>
  <si>
    <t>_2021中国電力(株)　メニューA</t>
  </si>
  <si>
    <t>_2021中国電力(株)　メニューB</t>
  </si>
  <si>
    <t>_2021中国電力(株)　メニューC</t>
  </si>
  <si>
    <t>_2021中国電力(株)　メニューD</t>
  </si>
  <si>
    <t>_2021中国電力(株)　メニューE(残差)</t>
  </si>
  <si>
    <t>_2021中部電力ミライズ(株)　メニューA</t>
  </si>
  <si>
    <t>_2021中部電力ミライズ(株)　メニューB(残差)</t>
  </si>
  <si>
    <t>_2021中小企業支援(株)　</t>
  </si>
  <si>
    <t>_2021(株)津軽あっぷるパワー　</t>
  </si>
  <si>
    <t>_2021土浦ケーブルテレビ(株)　</t>
  </si>
  <si>
    <t>_2021つづくみらいエナジー(株)　メニューA</t>
  </si>
  <si>
    <t>_2021つづくみらいエナジー(株)　(参考値)事業者全体</t>
  </si>
  <si>
    <t>_2021ティーダッシュ合同会社　</t>
  </si>
  <si>
    <t>_2021デジタルグリッド(株)　メニューA</t>
  </si>
  <si>
    <t>_2021デジタルグリッド(株)　メニューB</t>
  </si>
  <si>
    <t>_2021デジタルグリッド(株)　メニューC</t>
  </si>
  <si>
    <t>_2021デジタルグリッド(株)　メニューD(残差)</t>
  </si>
  <si>
    <t>_2021テス・エンジニアリング(株)　メニューA</t>
  </si>
  <si>
    <t>_2021テス・エンジニアリング(株)　メニューB(残差)</t>
  </si>
  <si>
    <t>_2021テプコカスタマーサービス(株)　</t>
  </si>
  <si>
    <t>_2021(株)デベロップ　</t>
  </si>
  <si>
    <t>_2021(株)デライトアップ　</t>
  </si>
  <si>
    <t>_2021(株)テレ・マーカー　</t>
  </si>
  <si>
    <t>_2021(株)デンケン　</t>
  </si>
  <si>
    <t>_2021電源開発(株)(旧：(株)J-POWERサプライアンドトレーディング)　メニューA</t>
  </si>
  <si>
    <t>_2021電源開発(株)(旧：(株)J-POWERサプライアンドトレーディング)　メニューB</t>
  </si>
  <si>
    <t>_2021電源開発(株)(旧：(株)J-POWERサプライアンドトレーディング)　(参考値)事業者全体</t>
  </si>
  <si>
    <t>_2021電力保全サービス(株)　</t>
  </si>
  <si>
    <t>_2021東亜ガス(株)　</t>
  </si>
  <si>
    <t>_2021(株)東急パワーサプライ　メニューA</t>
  </si>
  <si>
    <t>_2021(株)東急パワーサプライ　メニューB</t>
  </si>
  <si>
    <t>_2021(株)東急パワーサプライ　メニューC</t>
  </si>
  <si>
    <t>_2021(株)東急パワーサプライ　メニューD</t>
  </si>
  <si>
    <t>_2021(株)東急パワーサプライ　メニューE</t>
  </si>
  <si>
    <t>_2021(株)東急パワーサプライ　メニューF</t>
  </si>
  <si>
    <t>_2021(株)東急パワーサプライ　メニューG(残差)</t>
  </si>
  <si>
    <t>_2021東京エコサービス(株)　メニューA</t>
  </si>
  <si>
    <t>_2021東京エコサービス(株)　(参考値)事業者全体</t>
  </si>
  <si>
    <t>_2021東京ガス(株)　メニューA</t>
  </si>
  <si>
    <t>_2021東京ガス(株)　メニューB</t>
  </si>
  <si>
    <t>_2021東京ガス(株)　メニューC</t>
  </si>
  <si>
    <t>_2021東京ガス(株)　メニューD</t>
  </si>
  <si>
    <t>_2021東京ガス(株)　メニューE</t>
  </si>
  <si>
    <t>_2021東京ガス(株)　メニューF(残差)</t>
  </si>
  <si>
    <t>_2021東京電力エナジーパートナー(株)　メニューA</t>
  </si>
  <si>
    <t>_2021東京電力エナジーパートナー(株)　メニューB</t>
  </si>
  <si>
    <t>_2021東京電力エナジーパートナー(株)　メニューC</t>
  </si>
  <si>
    <t>_2021東京電力エナジーパートナー(株)　メニューD</t>
  </si>
  <si>
    <t>_2021東京電力エナジーパートナー(株)　メニューE</t>
  </si>
  <si>
    <t>_2021東京電力エナジーパートナー(株)　メニューF</t>
  </si>
  <si>
    <t>_2021東京電力エナジーパートナー(株)　メニューG</t>
  </si>
  <si>
    <t>_2021東京電力エナジーパートナー(株)　メニューH</t>
  </si>
  <si>
    <t>_2021東京電力エナジーパートナー(株)　メニューI</t>
  </si>
  <si>
    <t>_2021東京電力エナジーパートナー(株)　メニューJ(残差)</t>
  </si>
  <si>
    <t>_2021公益財団法人東京都環境公社　</t>
  </si>
  <si>
    <t>_2021東彩ガス(株)　メニューA</t>
  </si>
  <si>
    <t>_2021東彩ガス(株)　(参考値)事業者全体</t>
  </si>
  <si>
    <t>_2021東邦ガス(株)　メニューA</t>
  </si>
  <si>
    <t>_2021東邦ガス(株)　メニューB</t>
  </si>
  <si>
    <t>_2021東邦ガス(株)　メニューC(残差)</t>
  </si>
  <si>
    <t>_2021東北電力(株)　メニューA</t>
  </si>
  <si>
    <t>_2021東北電力(株)　メニューB</t>
  </si>
  <si>
    <t>_2021東北電力(株)　メニューC(残差)</t>
  </si>
  <si>
    <t>_2021東北電力エナジートレーディング(株)　</t>
  </si>
  <si>
    <t>_2021東北電力フロンティア(株)　</t>
  </si>
  <si>
    <t>_2021(株)東名　</t>
  </si>
  <si>
    <t>_2021(株)トーヨーエネルギーファーム　</t>
  </si>
  <si>
    <t>_2021(株)ところざわ未来電力　メニューA</t>
  </si>
  <si>
    <t>_2021(株)ところざわ未来電力　メニューB</t>
  </si>
  <si>
    <t>_2021(株)ところざわ未来電力　メニューC(残差)</t>
  </si>
  <si>
    <t>_2021(株)どさんこパワー　メニューA</t>
  </si>
  <si>
    <t>_2021(株)どさんこパワー　(参考値)事業者全体</t>
  </si>
  <si>
    <t>_2021とちぎコープ生活協同組合　</t>
  </si>
  <si>
    <t>_2021(株)とっとり市民電力　メニューA</t>
  </si>
  <si>
    <t>_2021(株)とっとり市民電力　(参考値)事業者全体</t>
  </si>
  <si>
    <t>_2021凸版印刷(株)　メニューA</t>
  </si>
  <si>
    <t>_2021凸版印刷(株)　(参考値)事業者全体</t>
  </si>
  <si>
    <t>_2021(株)トドック電力　</t>
  </si>
  <si>
    <t>_2021(株)登米電力　</t>
  </si>
  <si>
    <t>_2021富山電力(株)　</t>
  </si>
  <si>
    <t>_2021(株)トヨタエナジーソリューションズ　</t>
  </si>
  <si>
    <t>_2021トリニティエナジー(株)　</t>
  </si>
  <si>
    <t>_2021(株)とんでんホールディングス　</t>
  </si>
  <si>
    <t>_2021(株)内藤工業所　</t>
  </si>
  <si>
    <t>_2021永井自動車工業(株)　</t>
  </si>
  <si>
    <t>_2021(株)ながさきサステナエナジー　</t>
  </si>
  <si>
    <t>_2021長崎地域電力(株)　</t>
  </si>
  <si>
    <t>_2021(株)中庄商店　</t>
  </si>
  <si>
    <t>_2021(株)中之条パワー　メニューA</t>
  </si>
  <si>
    <t>_2021(株)中之条パワー　(参考値)事業者全体</t>
  </si>
  <si>
    <t>_2021長野都市ガス(株)　</t>
  </si>
  <si>
    <t>_2021なでしこ電力(株)　</t>
  </si>
  <si>
    <t>_2021奈良電力(株)　</t>
  </si>
  <si>
    <t>_2021(株)成田香取エネルギー　</t>
  </si>
  <si>
    <t>_2021南部だんだんエナジー(株)　</t>
  </si>
  <si>
    <t>_2021(株)ナンワエナジー　メニューA</t>
  </si>
  <si>
    <t>_2021(株)ナンワエナジー　メニューB(残差)</t>
  </si>
  <si>
    <t>_2021新潟県民電力(株)　</t>
  </si>
  <si>
    <t>_2021新潟スワンエナジー(株)　メニューA</t>
  </si>
  <si>
    <t>_2021新潟スワンエナジー(株)　メニューB</t>
  </si>
  <si>
    <t>_2021新潟スワンエナジー(株)　メニューC</t>
  </si>
  <si>
    <t>_2021新潟スワンエナジー(株)　メニューD(残差)</t>
  </si>
  <si>
    <t>_2021西川建材工業(株)　</t>
  </si>
  <si>
    <t>_2021(株)西九州させぼパワーズ　</t>
  </si>
  <si>
    <t>_2021ニシムラ(株)　</t>
  </si>
  <si>
    <t>_2021日産トレーデイング(株)　</t>
  </si>
  <si>
    <t>_2021日鉄エンジニアリング(株)　メニューA</t>
  </si>
  <si>
    <t>_2021日鉄エンジニアリング(株)　メニューB</t>
  </si>
  <si>
    <t>_2021日鉄エンジニアリング(株)　メニューC</t>
  </si>
  <si>
    <t>_2021日鉄エンジニアリング(株)　メニューD</t>
  </si>
  <si>
    <t>_2021日鉄エンジニアリング(株)　メニューE(残差)</t>
  </si>
  <si>
    <t>_2021日本エネルギー総合システム(株)　メニューA</t>
  </si>
  <si>
    <t>_2021日本エネルギー総合システム(株)　メニューB(残差)</t>
  </si>
  <si>
    <t>_2021(株)日本海水　</t>
  </si>
  <si>
    <t>_2021日本瓦斯(株)　メニューA</t>
  </si>
  <si>
    <t>_2021日本瓦斯(株)　(参考値)事業者全体</t>
  </si>
  <si>
    <t>_2021(株)日本セレモニー　</t>
  </si>
  <si>
    <t>_2021日本テクノ(株)　メニューA</t>
  </si>
  <si>
    <t>_2021日本テクノ(株)　(参考値)事業者全体</t>
  </si>
  <si>
    <t>_2021日本電灯電力販売(株)　</t>
  </si>
  <si>
    <t>_2021日本ファシリティ・ソリューション(株)　メニューA</t>
  </si>
  <si>
    <t>_2021日本ファシリティ・ソリューション(株)　(参考値)事業者全体</t>
  </si>
  <si>
    <t>_2021ネイチャーエナジー小国(株)　</t>
  </si>
  <si>
    <t>_2021(株)ネクシィーズ・ゼロ　</t>
  </si>
  <si>
    <t>_2021ネクストパワーやまと(株)　メニューA</t>
  </si>
  <si>
    <t>_2021ネクストパワーやまと(株)　(参考値)事業者全体</t>
  </si>
  <si>
    <t>_2021寝屋川電力(株)　</t>
  </si>
  <si>
    <t>_2021(株)能勢・豊能まち作り　</t>
  </si>
  <si>
    <t>_2021パーパススマートパワー(株)　</t>
  </si>
  <si>
    <t>_2021パシフィックパワー(株)　</t>
  </si>
  <si>
    <t>_2021パナソニックオペレーショナルエクセレンス(株)（旧：パナソニック(株)）　メニューA</t>
  </si>
  <si>
    <t>_2021パナソニックオペレーショナルエクセレンス(株)（旧：パナソニック(株)）　メニューB(残差)</t>
  </si>
  <si>
    <t>_2021(株)花巻銀河パワー　</t>
  </si>
  <si>
    <t>_2021(株)はまエネ　</t>
  </si>
  <si>
    <t>_2021浜田ガス(株)　</t>
  </si>
  <si>
    <t>_2021(株)浜松新電力　</t>
  </si>
  <si>
    <t>_2021(株)バランスハーツ　</t>
  </si>
  <si>
    <t>_2021はりま電力(株)　</t>
  </si>
  <si>
    <t>_2021(株)ハルエネ　</t>
  </si>
  <si>
    <t>_2021(株)パルシステム電力　</t>
  </si>
  <si>
    <t>_2021(株)パワー・オプティマイザー　</t>
  </si>
  <si>
    <t>_2021パワーネクスト(株)　</t>
  </si>
  <si>
    <t>_2021バンプーパワートレーディング合同会社　</t>
  </si>
  <si>
    <t>_2021ひおき地域エネルギー(株)　メニューA</t>
  </si>
  <si>
    <t>_2021ひおき地域エネルギー(株)　メニューB</t>
  </si>
  <si>
    <t>_2021ひおき地域エネルギー(株)　メニューC(残差)</t>
  </si>
  <si>
    <t>_2021東日本ガス(株)　</t>
  </si>
  <si>
    <t>_2021東広島スマートエネルギー(株)　</t>
  </si>
  <si>
    <t>_2021一般社団法人東松島みらいとし機構　</t>
  </si>
  <si>
    <t>_2021(株)ビジョン　</t>
  </si>
  <si>
    <t>_2021日高都市ガス(株)　</t>
  </si>
  <si>
    <t>_2021日田グリーン電力(株)　メニューA</t>
  </si>
  <si>
    <t>_2021日田グリーン電力(株)　メニューB(残差)</t>
  </si>
  <si>
    <t>_2021日立造船(株)　メニューA</t>
  </si>
  <si>
    <t>_2021日立造船(株)　メニューB</t>
  </si>
  <si>
    <t>_2021日立造船(株)　メニューC(残差)</t>
  </si>
  <si>
    <t>_2021(株)ビビット　</t>
  </si>
  <si>
    <t>_2021ヒューリックプロパティソリューション(株)　</t>
  </si>
  <si>
    <t>_2021兵庫電力(株)　</t>
  </si>
  <si>
    <t>_2021弘前ガス(株)　</t>
  </si>
  <si>
    <t>_2021ファミリーエナジー合同会社　</t>
  </si>
  <si>
    <t>_2021(株)ファミリーネット・ジャパン　メニューA</t>
  </si>
  <si>
    <t>_2021(株)ファミリーネット・ジャパン　メニューB</t>
  </si>
  <si>
    <t>_2021(株)ファミリーネット・ジャパン　メニューC(残差)</t>
  </si>
  <si>
    <t>_2021(株)ファラデー　</t>
  </si>
  <si>
    <t>_2021(株)フィット　</t>
  </si>
  <si>
    <t>_2021フィンテックラボ協同組合　</t>
  </si>
  <si>
    <t>_2021フェニックスエナジー合同会社　</t>
  </si>
  <si>
    <t>_2021(株)フォーバルテレコム　　メニューA</t>
  </si>
  <si>
    <t>_2021(株)フォーバルテレコム　　(参考値)事業者全体</t>
  </si>
  <si>
    <t>_2021(株)フォレストパワー　メニューA</t>
  </si>
  <si>
    <t>_2021(株)フォレストパワー　メニューB(残差)</t>
  </si>
  <si>
    <t>_2021ふかやｅパワー(株)　メニューA</t>
  </si>
  <si>
    <t>_2021ふかやｅパワー(株)　メニューB(残差)</t>
  </si>
  <si>
    <t>_2021福井電力(株)　</t>
  </si>
  <si>
    <t>_2021福島フェニックス電力(株)　</t>
  </si>
  <si>
    <t>_2021ふくしま新電力(株)　</t>
  </si>
  <si>
    <t>_2021(株)ふくしま未来パワー　</t>
  </si>
  <si>
    <t>_2021ふくのしま電力(株)　</t>
  </si>
  <si>
    <t>_2021福山未来エナジー(株)　</t>
  </si>
  <si>
    <t>_2021富士山エナジー(株)　</t>
  </si>
  <si>
    <t>_2021(株)富士山電力　</t>
  </si>
  <si>
    <t>_2021(株)藤田商店　メニューA</t>
  </si>
  <si>
    <t>_2021(株)藤田商店　メニューB(残差)</t>
  </si>
  <si>
    <t>_2021武州瓦斯(株)　メニューA</t>
  </si>
  <si>
    <t>_2021武州瓦斯(株)　メニューB(残差)</t>
  </si>
  <si>
    <t>_2021(株)フソウ・エナジー　</t>
  </si>
  <si>
    <t>_2021府中・調布まちなかエナジー(株)　</t>
  </si>
  <si>
    <t>_2021武陽ガス(株)　</t>
  </si>
  <si>
    <t>_2021一般社団法人フライングエステート　</t>
  </si>
  <si>
    <t>_2021フラットエナジー(株)　</t>
  </si>
  <si>
    <t>_2021フラワーペイメント(株)　</t>
  </si>
  <si>
    <t>_2021(株)ぶんごおおのエナジー　</t>
  </si>
  <si>
    <t>_2021(株)ホープ　</t>
  </si>
  <si>
    <t>_2021ホームタウンエナジー(株)　</t>
  </si>
  <si>
    <t>_2021(株)ほくだん　</t>
  </si>
  <si>
    <t>_2021北陸電力(株)　メニューA</t>
  </si>
  <si>
    <t>_2021北陸電力(株)　メニューB</t>
  </si>
  <si>
    <t>_2021北陸電力(株)　メニューC</t>
  </si>
  <si>
    <t>_2021北陸電力(株)　メニューD</t>
  </si>
  <si>
    <t>_2021北陸電力(株)　メニューE(残差)</t>
  </si>
  <si>
    <t>_2021北陸電力ビズエナジーソリューション(株)　</t>
  </si>
  <si>
    <t>_2021北海道瓦斯(株)　メニューA</t>
  </si>
  <si>
    <t>_2021北海道瓦斯(株)　(参考値)事業者全体</t>
  </si>
  <si>
    <t>_2021北海道電力(株)　メニューA</t>
  </si>
  <si>
    <t>_2021北海道電力(株)　メニューB</t>
  </si>
  <si>
    <t>_2021北海道電力(株)　メニューC(残差)</t>
  </si>
  <si>
    <t>_2021北海道電力コクリエーション(株)　</t>
  </si>
  <si>
    <t>_2021(株)坊っちゃん電力　</t>
  </si>
  <si>
    <t>_2021穂の国とよはし電力(株)　</t>
  </si>
  <si>
    <t>_2021堀川産業(株)　</t>
  </si>
  <si>
    <t>_2021本庄ガス(株)　</t>
  </si>
  <si>
    <t>_2021(株)まち未来製作所　</t>
  </si>
  <si>
    <t>_2021松阪新電力(株)　</t>
  </si>
  <si>
    <t>_2021松本ガス(株)　</t>
  </si>
  <si>
    <t>_2021真庭バイオエネルギー(株)　</t>
  </si>
  <si>
    <t>_2021(株)マルヰ　</t>
  </si>
  <si>
    <t>_2021(株)マルイファシリティーズ　</t>
  </si>
  <si>
    <t>_2021(株)丸の内電力　</t>
  </si>
  <si>
    <t>_2021丸紅伊那みらいでんき(株)　メニューA</t>
  </si>
  <si>
    <t>_2021丸紅伊那みらいでんき(株)　メニューB(残差)</t>
  </si>
  <si>
    <t>_2021丸紅新電力(株)　メニューA</t>
  </si>
  <si>
    <t>_2021丸紅新電力(株)　メニューB</t>
  </si>
  <si>
    <t>_2021丸紅新電力(株)　メニューC</t>
  </si>
  <si>
    <t>_2021丸紅新電力(株)　メニューD</t>
  </si>
  <si>
    <t>_2021丸紅新電力(株)　メニューE(残差)</t>
  </si>
  <si>
    <t>_2021三河商事(株)　</t>
  </si>
  <si>
    <t>_2021(株)三河の山里コミュニティパワー　</t>
  </si>
  <si>
    <t>_2021三井物産(株)　メニューA</t>
  </si>
  <si>
    <t>_2021三井物産(株)　メニューB(残差)</t>
  </si>
  <si>
    <t>_2021(株)ミツウロコヴェッセル　</t>
  </si>
  <si>
    <t>_2021ミツウロコグリーンエネルギー(株)　メニューA</t>
  </si>
  <si>
    <t>_2021ミツウロコグリーンエネルギー(株)　メニューB</t>
  </si>
  <si>
    <t>_2021ミツウロコグリーンエネルギー(株)　メニューC</t>
  </si>
  <si>
    <t>_2021ミツウロコグリーンエネルギー(株)　メニューD</t>
  </si>
  <si>
    <t>_2021ミツウロコグリーンエネルギー(株)　メニューE</t>
  </si>
  <si>
    <t>_2021ミツウロコグリーンエネルギー(株)　メニューF</t>
  </si>
  <si>
    <t>_2021ミツウロコグリーンエネルギー(株)　メニューG</t>
  </si>
  <si>
    <t>_2021ミツウロコグリーンエネルギー(株)　メニューH</t>
  </si>
  <si>
    <t>_2021ミツウロコグリーンエネルギー(株)　メニューI</t>
  </si>
  <si>
    <t>_2021ミツウロコグリーンエネルギー(株)　メニューJ(残差)</t>
  </si>
  <si>
    <t>_2021水戸電力(株)　</t>
  </si>
  <si>
    <t>_2021(株)みとや　</t>
  </si>
  <si>
    <t>_2021緑屋電気(株)　</t>
  </si>
  <si>
    <t>_2021(株)ミナサポ　</t>
  </si>
  <si>
    <t>_2021みなとみらい電力(株)　</t>
  </si>
  <si>
    <t>_2021みの市民エネルギー(株)　</t>
  </si>
  <si>
    <t>_2021(株)美作国電力　</t>
  </si>
  <si>
    <t>_2021(株)宮交シティ　</t>
  </si>
  <si>
    <t>_2021宮古新電力(株)　</t>
  </si>
  <si>
    <t>_2021(株)宮崎ガスリビング　</t>
  </si>
  <si>
    <t>_2021宮崎電力(株)　</t>
  </si>
  <si>
    <t>_2021宮崎パワーライン(株)　</t>
  </si>
  <si>
    <t>_2021みやまスマートエネルギー(株)　メニューA</t>
  </si>
  <si>
    <t>_2021みやまスマートエネルギー(株)　(参考値)事業者全体</t>
  </si>
  <si>
    <t>_2021みよしエナジー(株)　</t>
  </si>
  <si>
    <t>_2021ミライフ(株)　</t>
  </si>
  <si>
    <t>_2021ミライフ東日本(株)　</t>
  </si>
  <si>
    <t>_2021(株)明治産業　</t>
  </si>
  <si>
    <t>_2021名南共同エネルギー(株)　</t>
  </si>
  <si>
    <t>_2021(株)メディオテック　メニューA</t>
  </si>
  <si>
    <t>_2021(株)メディオテック　(参考値)事業者全体</t>
  </si>
  <si>
    <t>_2021もみじ電力(株)　</t>
  </si>
  <si>
    <t>_2021森の灯り(株)　</t>
  </si>
  <si>
    <t>_2021森の電力(株)　メニューA</t>
  </si>
  <si>
    <t>_2021森の電力(株)　メニューB(残差)</t>
  </si>
  <si>
    <t>_2021森のエネルギー(株)　</t>
  </si>
  <si>
    <t>_2021八千代エンジニヤリング(株)　</t>
  </si>
  <si>
    <t>_2021弥富ガス協同組合　</t>
  </si>
  <si>
    <t>_2021八幡商事(株)　</t>
  </si>
  <si>
    <t>_2021(株)やまがた新電力　メニューA</t>
  </si>
  <si>
    <t>_2021(株)やまがた新電力　メニューB(残差)</t>
  </si>
  <si>
    <t>_2021やめエネルギー(株)　</t>
  </si>
  <si>
    <t>_2021(株)ユーミー総合研究所(旧：(株)ユーミーエナジー）　</t>
  </si>
  <si>
    <t>_2021(株)ユーラスグリーンエナジー　メニューA</t>
  </si>
  <si>
    <t>_2021(株)ユーラスグリーンエナジー　メニューB(残差)</t>
  </si>
  <si>
    <t>_2021ゆきぐに新電力(株)　</t>
  </si>
  <si>
    <t>_2021(株)ユビニティー　</t>
  </si>
  <si>
    <t>_2021(株)横須賀アーバンウッドパワー　</t>
  </si>
  <si>
    <t>_2021横浜ウォーター(株)　</t>
  </si>
  <si>
    <t>_2021(株)横浜環境デザイン　メニューA</t>
  </si>
  <si>
    <t>_2021(株)横浜環境デザイン　(参考値)事業者全体</t>
  </si>
  <si>
    <t>_2021(株)吉田石油店　</t>
  </si>
  <si>
    <t>_2021四つ葉電力(株)　</t>
  </si>
  <si>
    <t>_2021米子瓦斯(株)　</t>
  </si>
  <si>
    <t>_2021楽天エナジー(株)(旧：楽天モバイル(株))　メニューA</t>
  </si>
  <si>
    <t>_2021楽天エナジー(株)(旧：楽天モバイル(株))　メニューB</t>
  </si>
  <si>
    <t>_2021楽天エナジー(株)(旧：楽天モバイル(株))　メニューC(残差)</t>
  </si>
  <si>
    <t>_2021リエスパワー(株)　</t>
  </si>
  <si>
    <t>_2021リエスパワーネクスト(株)　</t>
  </si>
  <si>
    <t>_2021陸前高田しみんエネルギー(株)　</t>
  </si>
  <si>
    <t>_2021(株)リクルート　</t>
  </si>
  <si>
    <t>_2021(株)リケン工業　</t>
  </si>
  <si>
    <t>_2021リコージャパン(株)　メニューA</t>
  </si>
  <si>
    <t>_2021リコージャパン(株)　メニューB</t>
  </si>
  <si>
    <t>_2021リコージャパン(株)　メニューC</t>
  </si>
  <si>
    <t>_2021リコージャパン(株)　メニューD</t>
  </si>
  <si>
    <t>_2021リコージャパン(株)　メニューE</t>
  </si>
  <si>
    <t>_2021リコージャパン(株)　メニューF(残差)</t>
  </si>
  <si>
    <t>_2021リストプロパティーズ(株)　</t>
  </si>
  <si>
    <t>_2021リニューアブル・ジャパン(株)(旧：(株)みらい電力)　メニューA</t>
  </si>
  <si>
    <t>_2021リニューアブル・ジャパン(株)(旧：(株)みらい電力)　メニューB</t>
  </si>
  <si>
    <t>_2021リニューアブル・ジャパン(株)(旧：(株)みらい電力)　メニューC</t>
  </si>
  <si>
    <t>_2021リニューアブル・ジャパン(株)(旧：(株)みらい電力)　メニューD</t>
  </si>
  <si>
    <t>_2021リニューアブル・ジャパン(株)(旧：(株)みらい電力)　メニューE(残差)</t>
  </si>
  <si>
    <t>_2021(株)リミックスポイント　メニューA</t>
  </si>
  <si>
    <t>_2021(株)リミックスポイント　メニューB(残差)</t>
  </si>
  <si>
    <t>_2021(株)ルーア　</t>
  </si>
  <si>
    <t>_2021(株)ルーク　メニューA</t>
  </si>
  <si>
    <t>_2021(株)ルーク　メニューB</t>
  </si>
  <si>
    <t>_2021(株)ルーク　(参考値)事業者全体</t>
  </si>
  <si>
    <t>_2021(株)レクスポート(旧：(株)地域電力)　</t>
  </si>
  <si>
    <t>_2021レックスイノベーション(株)　</t>
  </si>
  <si>
    <t>_2021レネックス電力合同会社　</t>
  </si>
  <si>
    <t>_2021レモンガス(株)　</t>
  </si>
  <si>
    <t>_2021ローカルエナジー(株)　メニューA</t>
  </si>
  <si>
    <t>_2021ローカルエナジー(株)　メニューB(残差)</t>
  </si>
  <si>
    <t>_2021ローカルでんき(株)　メニューA</t>
  </si>
  <si>
    <t>_2021ローカルでんき(株)　メニューB(残差)</t>
  </si>
  <si>
    <t>_2021和歌山電力(株)　</t>
  </si>
  <si>
    <t>_2021綿半パートナーズ(株)　</t>
  </si>
  <si>
    <t>_2021ワタミエナジー(株)　メニューA</t>
  </si>
  <si>
    <t>_2021ワタミエナジー(株)　メニューB(残差)</t>
  </si>
  <si>
    <t>_2021(株)ａｆｔｅｒＦＩＴ　メニューA</t>
  </si>
  <si>
    <t>_2021Ａｐａｍａｎ　Ｅｎｅｒｇｙ(株)　</t>
  </si>
  <si>
    <t>_2021Ｃａｓｔｌｅｔｏｎ　Ｃｏｍｍｏｄｉｔｉｅｓ　Ｊａｐａｎ合同会社　</t>
  </si>
  <si>
    <t>_2021(株)ＣＤエナジーダイレクト　メニューA</t>
  </si>
  <si>
    <t>_2021(株)ＣＤエナジーダイレクト　メニューB(残差)</t>
  </si>
  <si>
    <t>_2021(株)ＣＨＩＢＡむつざわエナジー　</t>
  </si>
  <si>
    <t>_2021Ｃｏｃｏテラスたがわ(株)　</t>
  </si>
  <si>
    <t>_2021(株)ＣＷＳ　</t>
  </si>
  <si>
    <t>_2021ENEOS(株)　メニューA</t>
  </si>
  <si>
    <t>_2021ENEOS(株)　メニューB</t>
  </si>
  <si>
    <t>_2021ENEOS(株)　メニューC</t>
  </si>
  <si>
    <t>_2021ENEOS(株)　メニューD(残差)</t>
  </si>
  <si>
    <t>_2021(株)Ｆ－Ｐｏｗｅｒ　メニューA</t>
  </si>
  <si>
    <t>_2021(株)Ｆ－Ｐｏｗｅｒ　メニューB</t>
  </si>
  <si>
    <t>_2021(株)Ｆ－Ｐｏｗｅｒ　メニューC(残差)</t>
  </si>
  <si>
    <t>_2021ＦＴエナジー(株)　</t>
  </si>
  <si>
    <t>_2021(株)Ｇ－Ｐｏｗｅｒ　</t>
  </si>
  <si>
    <t>_2021GYRO　HOLDINGS(株)　</t>
  </si>
  <si>
    <t>_2021ＨＴＢエナジー(株)　メニューA</t>
  </si>
  <si>
    <t>_2021ＨＴＢエナジー(株)　メニューB</t>
  </si>
  <si>
    <t>_2021ＨＴＢエナジー(株)　(参考値)事業者全体</t>
  </si>
  <si>
    <t>_2021(株)Ｉ＆Ｉ　</t>
  </si>
  <si>
    <t>_2021ＩＳエナジー(株)　</t>
  </si>
  <si>
    <t>_2021ＪＡＧ国際エナジー(株)　(残差)</t>
  </si>
  <si>
    <t>_2021Japan電力(株)(旧：アンフィニ(株))　メニューA</t>
  </si>
  <si>
    <t>_2021Japan電力(株)(旧：アンフィニ(株))　メニューB</t>
  </si>
  <si>
    <t>_2021Japan電力(株)(旧：アンフィニ(株))　メニューC(残差)</t>
  </si>
  <si>
    <t>_2021ＪＰエネルギー(株)　</t>
  </si>
  <si>
    <t>_2021JREトレーディング(株)　</t>
  </si>
  <si>
    <t>_2021JR西日本住宅サービス(株)　</t>
  </si>
  <si>
    <t>_2021(株)ＪＴＢコミュニケーションデザイン　</t>
  </si>
  <si>
    <t>_2021(株)ｋａｒｃｈ　</t>
  </si>
  <si>
    <t>_2021KBN(株)（旧：香川テレビ放送網(株)）　</t>
  </si>
  <si>
    <t>_2021ＫＤＤＩ(株)　メニューA</t>
  </si>
  <si>
    <t>_2021ＫＤＤＩ(株)　(参考値)事業者全体</t>
  </si>
  <si>
    <t>_2021(株)Ｋｅｎｅｓエネルギーサービス　</t>
  </si>
  <si>
    <t>_2021ＫＭパワー(株)　</t>
  </si>
  <si>
    <t>_2021(株)LENETS　</t>
  </si>
  <si>
    <t>_2021(株)Ｌｉｎｋ　Ｌｉｆｅ　</t>
  </si>
  <si>
    <t>_2021(株)ＬＩＸＩＬ　ＴＥＰＣＯ　スマートパートナーズ　メニューA</t>
  </si>
  <si>
    <t>_2021(株)ＬＩＸＩＬ　ＴＥＰＣＯ　スマートパートナーズ　メニューB</t>
  </si>
  <si>
    <t>_2021(株)ＬＩＸＩＬ　ＴＥＰＣＯ　スマートパートナーズ　メニューC(残差)</t>
  </si>
  <si>
    <t>_2021(株)Ｌｏｏｏｐ　メニューA</t>
  </si>
  <si>
    <t>_2021(株)Ｌｏｏｏｐ　メニューB</t>
  </si>
  <si>
    <t>_2021(株)Ｌｏｏｏｐ　メニューC</t>
  </si>
  <si>
    <t>_2021(株)Ｌｏｏｏｐ　メニューD</t>
  </si>
  <si>
    <t>_2021(株)Ｌｏｏｏｐ　メニューE</t>
  </si>
  <si>
    <t>_2021(株)Ｌｏｏｏｐ　メニューF(残差)</t>
  </si>
  <si>
    <t>_2021MCPD(株)（旧：MCPD合同会社）　メニューA</t>
  </si>
  <si>
    <t>_2021MCPD(株)（旧：MCPD合同会社）　メニューB</t>
  </si>
  <si>
    <t>_2021MCPD(株)（旧：MCPD合同会社）　(参考値)事業者全体</t>
  </si>
  <si>
    <t>_2021ＭＣリテールエナジー(株)　メニューA</t>
  </si>
  <si>
    <t>_2021ＭＣリテールエナジー(株)　メニューB</t>
  </si>
  <si>
    <t>_2021ＭＣリテールエナジー(株)　メニューC</t>
  </si>
  <si>
    <t>_2021ＭＣリテールエナジー(株)　メニューD(残差)</t>
  </si>
  <si>
    <t>_2021ＭＧＣエネルギー(株)　</t>
  </si>
  <si>
    <t>_2021(株)Ｍｉｓｕｍｉ　</t>
  </si>
  <si>
    <t>_2021(株)MKエネルギー　</t>
  </si>
  <si>
    <t>_2021ＭＫステーションズ(株)　</t>
  </si>
  <si>
    <t>_2021(株)Mpower　</t>
  </si>
  <si>
    <t>_2021Ｍｙシティ電力(株)　</t>
  </si>
  <si>
    <t>_2021Nature(株)　</t>
  </si>
  <si>
    <t>_2021(株)NEXT ONE　</t>
  </si>
  <si>
    <t>_2021Ｎｅｘｔ　Ｐｏｗｅｒ(株)　</t>
  </si>
  <si>
    <t>_2021ＮＦパワーサービス(株)　メニューA</t>
  </si>
  <si>
    <t>_2021ＮＦパワーサービス(株)　メニューB(残差)</t>
  </si>
  <si>
    <t>_2021NTTアノードエナジー(株)　メニューA</t>
  </si>
  <si>
    <t>_2021NTTアノードエナジー(株)　(参考値)事業者全体</t>
  </si>
  <si>
    <t>_2021(株)OKUTA　</t>
  </si>
  <si>
    <t>_2021(株)Ｏｐｔｉｍｉｚｅｄ　Ｅｎｅｒｇｙ　</t>
  </si>
  <si>
    <t>_2021合同会社Peak8　</t>
  </si>
  <si>
    <t>_2021(株)ＰｉｎＴ　</t>
  </si>
  <si>
    <t>_2021RE100電力(株)　メニューA</t>
  </si>
  <si>
    <t>_2021RE100電力(株)　メニューB(残差)</t>
  </si>
  <si>
    <t>_2021(株)RenoLabo　</t>
  </si>
  <si>
    <t>_2021(株)Sanko IB　</t>
  </si>
  <si>
    <t>_2021ＳＢパワー(株)　メニューA</t>
  </si>
  <si>
    <t>_2021ＳＢパワー(株)　メニューB</t>
  </si>
  <si>
    <t>_2021ＳＢパワー(株)　メニューC(残差)</t>
  </si>
  <si>
    <t>_2021(株)ＳＥウイングズ　</t>
  </si>
  <si>
    <t>_2021(株)Ｓｈａｒｅｄ　Ｅｎｅｒｇｙ　</t>
  </si>
  <si>
    <t>_2021SustainableEnergy(株)　</t>
  </si>
  <si>
    <t>_2021T＆Tエナジー(株)　</t>
  </si>
  <si>
    <t>_2021TEPCOライフサービス(株)　</t>
  </si>
  <si>
    <t>_2021TERA Energy(株)　</t>
  </si>
  <si>
    <t>_2021TGオクトパスエナジー(株)　メニューA</t>
  </si>
  <si>
    <t>_2021TGオクトパスエナジー(株)　メニューB</t>
  </si>
  <si>
    <t>_2021TGオクトパスエナジー(株)　(参考値)事業者全体</t>
  </si>
  <si>
    <t>_2021(株)ＴＯＫＹＯ油電力　</t>
  </si>
  <si>
    <t>_2021ＴＲＥＮＤＥ(株)　</t>
  </si>
  <si>
    <t>_2021(株)ＴＴＳパワー　</t>
  </si>
  <si>
    <t>_2021UNIVERGY(株)　</t>
  </si>
  <si>
    <t>_2021(株)UPDATER(旧：みんな電力(株))　メニューA</t>
  </si>
  <si>
    <t>_2021(株)UPDATER(旧：みんな電力(株))　メニューB</t>
  </si>
  <si>
    <t>_2021(株)UPDATER(旧：みんな電力(株))　メニューC(残差)</t>
  </si>
  <si>
    <t>_2021(株)ＵＳＥＮ　ＮＥＴＷＯＲＫＳ　</t>
  </si>
  <si>
    <t>_2021(株)Ｖ－Ｐｏｗｅｒ　メニューA</t>
  </si>
  <si>
    <t>_2021(株)Ｖ－Ｐｏｗｅｒ　メニューB</t>
  </si>
  <si>
    <t>_2021(株)Ｖ－Ｐｏｗｅｒ　メニューC(残差)</t>
  </si>
  <si>
    <t>_2021WSエナジー(株)　メニューA</t>
  </si>
  <si>
    <t>_2021WSエナジー(株)　メニューB</t>
  </si>
  <si>
    <t>_2021WSエナジー(株)　メニューC(残差)</t>
  </si>
  <si>
    <t>_2021Y.W.C(株)　</t>
  </si>
  <si>
    <t>_2022アークエルテクノロジーズ(株)　</t>
  </si>
  <si>
    <t>_2022(株)アースインフィニティ　</t>
  </si>
  <si>
    <t>_2022アーバンエナジー(株)　メニューA</t>
  </si>
  <si>
    <t>_2022アーバンエナジー(株)　メニューB</t>
  </si>
  <si>
    <t>_2022アーバンエナジー(株)　メニューC</t>
  </si>
  <si>
    <t>_2022アーバンエナジー(株)　メニューD</t>
  </si>
  <si>
    <t>_2022アーバンエナジー(株)　メニューE</t>
  </si>
  <si>
    <t>_2022アーバンエナジー(株)　メニューF</t>
  </si>
  <si>
    <t>_2022アーバンエナジー(株)　メニューG</t>
  </si>
  <si>
    <t>_2022アーバンエナジー(株)　メニューH</t>
  </si>
  <si>
    <t>_2022(株)アイ・グリッド・ソリューションズ　メニューA</t>
  </si>
  <si>
    <t>_2022(株)アイ・グリッド・ソリューションズ　メニューB(残差)</t>
  </si>
  <si>
    <t>_2022アイエスジー(株)　</t>
  </si>
  <si>
    <t>_2022(株)アイキューブ・マーケティング　</t>
  </si>
  <si>
    <t>_2022会津エナジー(株)　</t>
  </si>
  <si>
    <t>_2022青森県民エナジー(株)　</t>
  </si>
  <si>
    <t>_2022朝日ガスエナジー(株)　</t>
  </si>
  <si>
    <t>_2022旭化成(株)　メニューA</t>
  </si>
  <si>
    <t>_2022旭化成(株)　メニューB</t>
  </si>
  <si>
    <t>_2022旭化成(株)　メニューC</t>
  </si>
  <si>
    <t>_2022旭化成(株)　メニューD</t>
  </si>
  <si>
    <t>_2022旭化成(株)　メニューE</t>
  </si>
  <si>
    <t>_2022旭化成(株)　メニューF</t>
  </si>
  <si>
    <t>_2022旭化成(株)　(参考値)事業者全体</t>
  </si>
  <si>
    <t>_2022旭マルヰガス(株)　</t>
  </si>
  <si>
    <t>_2022足利ガス(株)　</t>
  </si>
  <si>
    <t>_2022(株)アシストワンエナジー　</t>
  </si>
  <si>
    <t>_2022アスエネ(株)　メニューA</t>
  </si>
  <si>
    <t>_2022アスエネ(株)　メニューB</t>
  </si>
  <si>
    <t>_2022アスエネ(株)　メニューC</t>
  </si>
  <si>
    <t>_2022アスエネ(株)　メニューD</t>
  </si>
  <si>
    <t>_2022アスエネ(株)　メニューE</t>
  </si>
  <si>
    <t>_2022アスエネ(株)　(参考値)事業者全体</t>
  </si>
  <si>
    <t>_2022アストマックス(株)　</t>
  </si>
  <si>
    <t>_2022アストモスエネルギー(株)　</t>
  </si>
  <si>
    <t>_2022厚木瓦斯(株)　メニューA</t>
  </si>
  <si>
    <t>_2022厚木瓦斯(株)　メニューB(残差)</t>
  </si>
  <si>
    <t>_2022(株)アドバンテック　メニューA</t>
  </si>
  <si>
    <t>_2022(株)アドバンテック　メニューB</t>
  </si>
  <si>
    <t>_2022有明エナジー(株)　</t>
  </si>
  <si>
    <t>_2022(株)アルファライズ　</t>
  </si>
  <si>
    <t>_2022あんしん電力合同会社　</t>
  </si>
  <si>
    <t>_2022アンビット・エナジー・ジャパン合同会社　</t>
  </si>
  <si>
    <t>_2022(株)イーエムアイ　</t>
  </si>
  <si>
    <t>_2022(株)イーセル　</t>
  </si>
  <si>
    <t>_2022飯田まちづくり電力(株)　メニューA</t>
  </si>
  <si>
    <t>_2022(株)イーネットワーク　</t>
  </si>
  <si>
    <t>_2022(株)イーネットワークシステムズ　メニューA</t>
  </si>
  <si>
    <t>_2022(株)イーネットワークシステムズ　メニューB</t>
  </si>
  <si>
    <t>_2022(株)イーネットワークシステムズ　メニューC</t>
  </si>
  <si>
    <t>_2022イーレックス(株)　</t>
  </si>
  <si>
    <t>_2022イオンディライト(株)　</t>
  </si>
  <si>
    <t>_2022(株)池見石油店　</t>
  </si>
  <si>
    <t>_2022いこま市民パワー(株)　</t>
  </si>
  <si>
    <t>_2022(株)イシオ　</t>
  </si>
  <si>
    <t>_2022石川電力(株)　</t>
  </si>
  <si>
    <t>_2022一般財団法人泉佐野電力　　　</t>
  </si>
  <si>
    <t>_2022出雲ガス(株)　</t>
  </si>
  <si>
    <t>_2022出雲ケーブルビジョン(株)　</t>
  </si>
  <si>
    <t>_2022伊勢崎ガス(株)　</t>
  </si>
  <si>
    <t>_2022伊勢志摩電力(株)　</t>
  </si>
  <si>
    <t>_2022(株)いちき串木野電力　</t>
  </si>
  <si>
    <t>_2022出光グリーンパワー(株)　メニューA</t>
  </si>
  <si>
    <t>_2022出光グリーンパワー(株)　メニューB</t>
  </si>
  <si>
    <t>_2022出光グリーンパワー(株)　メニューC</t>
  </si>
  <si>
    <t>_2022出光グリーンパワー(株)　メニューD(残差)</t>
  </si>
  <si>
    <t>_2022出光興産(株)　メニューA</t>
  </si>
  <si>
    <t>_2022出光興産(株)　メニューB</t>
  </si>
  <si>
    <t>_2022出光興産(株)　メニューC(残差)</t>
  </si>
  <si>
    <t>_2022伊藤忠エネクス(株)　メニューA</t>
  </si>
  <si>
    <t>_2022伊藤忠エネクス(株)　メニューB</t>
  </si>
  <si>
    <t>_2022伊藤忠エネクス(株)　メニューC(残差)</t>
  </si>
  <si>
    <t>_2022伊藤忠エネクスホームライフ西日本(株)　</t>
  </si>
  <si>
    <t>_2022伊藤忠商事(株)　メニューA</t>
  </si>
  <si>
    <t>_2022伊藤忠商事(株)　メニューB(残差)</t>
  </si>
  <si>
    <t>_2022伊藤忠プランテック(株)　</t>
  </si>
  <si>
    <t>_2022いばらきコープ生活協同組合　</t>
  </si>
  <si>
    <t>_2022入間ガス(株)　</t>
  </si>
  <si>
    <t>_2022イワタニセントラル北海道(株)　</t>
  </si>
  <si>
    <t>_2022イワタニ東海(株)　</t>
  </si>
  <si>
    <t>_2022イワタニ長野(株)　</t>
  </si>
  <si>
    <t>_2022イワタニ関東(株)　</t>
  </si>
  <si>
    <t>_2022イワタニ三重(株)　</t>
  </si>
  <si>
    <t>_2022イワタニ首都圏(株)　</t>
  </si>
  <si>
    <t>_2022(株)岩手ウッドパワー　</t>
  </si>
  <si>
    <t>_2022岩手電力(株)　</t>
  </si>
  <si>
    <t>_2022(株)インフォシステム　</t>
  </si>
  <si>
    <t>_2022ヴィジョナリーパワー(株)　</t>
  </si>
  <si>
    <t>_2022(株)ウエスト電力　メニューA</t>
  </si>
  <si>
    <t>_2022(株)ウエスト電力　メニューB(残差)</t>
  </si>
  <si>
    <t>_2022上田ガス(株)　</t>
  </si>
  <si>
    <t>_2022うすきエネルギー(株)　</t>
  </si>
  <si>
    <t>_2022(株)ウッドエナジー　</t>
  </si>
  <si>
    <t>_2022宇都宮ライトパワー(株)　</t>
  </si>
  <si>
    <t>_2022うべ未来エネルギー(株)　</t>
  </si>
  <si>
    <t>_2022エア・ウォーター(株)　</t>
  </si>
  <si>
    <t>_2022エア・ウォーター・ライフソリューション(株)(旧：エア・ウォーター北海道(株))　</t>
  </si>
  <si>
    <t>_2022(株)エイチティーピー　</t>
  </si>
  <si>
    <t>_2022(株)エーコープサービス　</t>
  </si>
  <si>
    <t>_2022(株)エージーピー　　</t>
  </si>
  <si>
    <t>_2022(株)エコア　</t>
  </si>
  <si>
    <t>_2022(株)エコスタイル　メニューA</t>
  </si>
  <si>
    <t>_2022(株)エコスタイル　メニューB</t>
  </si>
  <si>
    <t>_2022(株)エコスタイル　メニューC(残差)</t>
  </si>
  <si>
    <t>_2022(株)エコログ　</t>
  </si>
  <si>
    <t>_2022(株)エスエナジー　</t>
  </si>
  <si>
    <t>_2022(株)エスケーエナジー　</t>
  </si>
  <si>
    <t>_2022越後天然ガス(株)　メニューA</t>
  </si>
  <si>
    <t>_2022越後天然ガス(株)　メニューB(残差)</t>
  </si>
  <si>
    <t>_2022エッセンシャルエナジー(株)　</t>
  </si>
  <si>
    <t>_2022(株)エナネス　</t>
  </si>
  <si>
    <t>_2022(株)エナリス・パワー・マーケティング　メニューA</t>
  </si>
  <si>
    <t>_2022(株)エナリス・パワー・マーケティング　メニューB</t>
  </si>
  <si>
    <t>_2022(株)エナリス・パワー・マーケティング　メニューC</t>
  </si>
  <si>
    <t>_2022(株)エナリス・パワー・マーケティング　メニューD</t>
  </si>
  <si>
    <t>_2022(株)エナリス・パワー・マーケティング　メニューE</t>
  </si>
  <si>
    <t>_2022(株)エナリス・パワー・マーケティング　メニューF</t>
  </si>
  <si>
    <t>_2022(株)エナリス・パワー・マーケティング　メニューG</t>
  </si>
  <si>
    <t>_2022(株)エナリス・パワー・マーケティング　メニューH</t>
  </si>
  <si>
    <t>_2022(株)エナリス・パワー・マーケティング　メニューI</t>
  </si>
  <si>
    <t>_2022(株)エナリス・パワー・マーケティング　メニューJ</t>
  </si>
  <si>
    <t>_2022(株)エネ・ビジョン　</t>
  </si>
  <si>
    <t>_2022(株)エネアーク関西　</t>
  </si>
  <si>
    <t>_2022(株)エネアーク関東　</t>
  </si>
  <si>
    <t>_2022(株)エネウィル(旧：ＪＡＧ国際エナジー(株))　メニューA</t>
  </si>
  <si>
    <t>_2022(株)エネウィル(旧：ＪＡＧ国際エナジー(株))　メニューB(残差)</t>
  </si>
  <si>
    <t>_2022(株)エネクスライフサービス　</t>
  </si>
  <si>
    <t>_2022エネサーブ(株)　メニューA</t>
  </si>
  <si>
    <t>_2022エネサーブ(株)　メニューB(残差)</t>
  </si>
  <si>
    <t>_2022(株)エネサンス関東　</t>
  </si>
  <si>
    <t>_2022エネックス(株)　メニューA</t>
  </si>
  <si>
    <t>_2022エネックス(株)　メニューB(残差)</t>
  </si>
  <si>
    <t>_2022(株)エネット　メニューA</t>
  </si>
  <si>
    <t>_2022(株)エネット　メニューB</t>
  </si>
  <si>
    <t>_2022(株)エネット　メニューC</t>
  </si>
  <si>
    <t>_2022(株)エネット　メニューD</t>
  </si>
  <si>
    <t>_2022(株)エネット　メニューE</t>
  </si>
  <si>
    <t>_2022(株)エネット　メニューF</t>
  </si>
  <si>
    <t>_2022(株)エネット　メニューG</t>
  </si>
  <si>
    <t>_2022エネトレード(株)　</t>
  </si>
  <si>
    <t>_2022(株)エネファント　メニューA</t>
  </si>
  <si>
    <t>_2022(株)エネファント　メニューB</t>
  </si>
  <si>
    <t>_2022(株)エネファント　メニューC(残差)</t>
  </si>
  <si>
    <t>_2022エネラボ(株)　メニューA</t>
  </si>
  <si>
    <t>_2022エネラボ(株)　メニューB(残差)</t>
  </si>
  <si>
    <t>_2022(株)エネルギア・ソリューション・アンド・サービス　メニューA</t>
  </si>
  <si>
    <t>_2022(株)エネルギア・ソリューション・アンド・サービス　メニューB(残差)</t>
  </si>
  <si>
    <t>_2022エネルギーパワー(株)　メニューA</t>
  </si>
  <si>
    <t>_2022エネルギーパワー(株)　メニューB</t>
  </si>
  <si>
    <t>_2022エネルギーパワー(株)　メニューC</t>
  </si>
  <si>
    <t>_2022エネルギーパワー(株)　メニューD</t>
  </si>
  <si>
    <t>_2022(株)エネワンでんき(旧：(株)サイサン)　メニューA</t>
  </si>
  <si>
    <t>_2022(株)エネワンでんき(旧：(株)サイサン)　メニューB(残差)</t>
  </si>
  <si>
    <t>_2022エバーグリーン・マーケティング(株)　メニューA</t>
  </si>
  <si>
    <t>_2022エバーグリーン・リテイリング(株)　メニューA</t>
  </si>
  <si>
    <t>_2022エバーグリーン・リテイリング(株)　メニューB(残差)</t>
  </si>
  <si>
    <t>_2022荏原環境プラント(株)　メニューA</t>
  </si>
  <si>
    <t>_2022荏原環境プラント(株)　メニューB</t>
  </si>
  <si>
    <t>_2022荏原環境プラント(株)　メニューC</t>
  </si>
  <si>
    <t>_2022荏原環境プラント(株)　メニューD</t>
  </si>
  <si>
    <t>_2022荏原環境プラント(株)　メニューE</t>
  </si>
  <si>
    <t>_2022荏原環境プラント(株)　メニューF</t>
  </si>
  <si>
    <t>_2022荏原環境プラント(株)　メニューG</t>
  </si>
  <si>
    <t>_2022荏原環境プラント(株)　メニューH</t>
  </si>
  <si>
    <t>_2022荏原環境プラント(株)　メニューI</t>
  </si>
  <si>
    <t>_2022荏原環境プラント(株)　メニューJ</t>
  </si>
  <si>
    <t>_2022荏原環境プラント(株)　メニューK</t>
  </si>
  <si>
    <t>_2022荏原環境プラント(株)　メニューL</t>
  </si>
  <si>
    <t>_2022荏原環境プラント(株)　メニューM</t>
  </si>
  <si>
    <t>_2022エフィシエント(株)　</t>
  </si>
  <si>
    <t>_2022(株)エフエネ　</t>
  </si>
  <si>
    <t>_2022(株)エフオン　メニューA</t>
  </si>
  <si>
    <t>_2022(株)エフオン　メニューB</t>
  </si>
  <si>
    <t>_2022(株)エフオン　メニューC</t>
  </si>
  <si>
    <t>_2022(株)エフオン　メニューD</t>
  </si>
  <si>
    <t>_2022(株)エフオン　メニューE</t>
  </si>
  <si>
    <t>_2022(株)エフオン　(参考値)事業者全体</t>
  </si>
  <si>
    <t>_2022エフビットコミュニケーションズ(株)　　メニューA</t>
  </si>
  <si>
    <t>_2022エフビットコミュニケーションズ(株)　　メニューB</t>
  </si>
  <si>
    <t>_2022エフビットコミュニケーションズ(株)　　メニューC(残差)</t>
  </si>
  <si>
    <t>_2022(株)エルピオ　</t>
  </si>
  <si>
    <t>_2022エルメック(株)　</t>
  </si>
  <si>
    <t>_2022(株)縁人　</t>
  </si>
  <si>
    <t>_2022おいでんエネルギー(株)　メニューA</t>
  </si>
  <si>
    <t>_2022おいでんエネルギー(株)　メニューB</t>
  </si>
  <si>
    <t>_2022おいでんエネルギー(株)　メニューC(残差)</t>
  </si>
  <si>
    <t>_2022王子・伊藤忠エネクス電力販売(株)　メニューA</t>
  </si>
  <si>
    <t>_2022王子・伊藤忠エネクス電力販売(株)　メニューB</t>
  </si>
  <si>
    <t>_2022王子・伊藤忠エネクス電力販売(株)　メニューC</t>
  </si>
  <si>
    <t>_2022王子・伊藤忠エネクス電力販売(株)　メニューD(残差)</t>
  </si>
  <si>
    <t>_2022大垣ガス(株)　</t>
  </si>
  <si>
    <t>_2022大阪いずみ市民生活協同組合　メニューA</t>
  </si>
  <si>
    <t>_2022大阪いずみ市民生活協同組合　メニューB(残差)</t>
  </si>
  <si>
    <t>_2022大阪瓦斯(株)　メニューA</t>
  </si>
  <si>
    <t>_2022大阪瓦斯(株)　メニューB</t>
  </si>
  <si>
    <t>_2022大阪瓦斯(株)　メニューC</t>
  </si>
  <si>
    <t>_2022大阪瓦斯(株)　メニューD(残差)</t>
  </si>
  <si>
    <t>_2022おおすみ半島スマートエネルギー(株)　</t>
  </si>
  <si>
    <t>_2022大多喜ガス(株)　</t>
  </si>
  <si>
    <t>_2022(株)おおた電力　</t>
  </si>
  <si>
    <t>_2022(株)岡崎建材　</t>
  </si>
  <si>
    <t>_2022(株)岡崎さくら電力　</t>
  </si>
  <si>
    <t>_2022岡田建設(株)　</t>
  </si>
  <si>
    <t>_2022(株)オカモト　</t>
  </si>
  <si>
    <t>_2022岡山電力(株)　メニューA</t>
  </si>
  <si>
    <t>_2022岡山電力(株)　メニューB(残差)</t>
  </si>
  <si>
    <t>_2022(株)沖縄ガスニューパワー　メニューA</t>
  </si>
  <si>
    <t>_2022(株)沖縄ガスニューパワー　メニューB(残差)</t>
  </si>
  <si>
    <t>_2022おきなわコープエナジー(株)　</t>
  </si>
  <si>
    <t>_2022沖縄新エネ開発(株)　</t>
  </si>
  <si>
    <t>_2022沖縄電力(株)　メニューA</t>
  </si>
  <si>
    <t>_2022沖縄電力(株)　メニューB(残差)</t>
  </si>
  <si>
    <t>_2022奥出雲電力(株)　</t>
  </si>
  <si>
    <t>_2022(株)オズエナジー　</t>
  </si>
  <si>
    <t>_2022(株)オノプロックス　</t>
  </si>
  <si>
    <t>_2022おもてなし山形(株)　</t>
  </si>
  <si>
    <t>_2022オリックス(株)　メニューA</t>
  </si>
  <si>
    <t>_2022オリックス(株)　メニューB</t>
  </si>
  <si>
    <t>_2022オリックス(株)　メニューC</t>
  </si>
  <si>
    <t>_2022オリックス(株)　メニューD</t>
  </si>
  <si>
    <t>_2022オリックス(株)　メニューE</t>
  </si>
  <si>
    <t>_2022オリックス(株)　メニューF</t>
  </si>
  <si>
    <t>_2022オリックス(株)　メニューG</t>
  </si>
  <si>
    <t>_2022オリックス(株)　メニューH(残差)</t>
  </si>
  <si>
    <t>_2022(株)織戸組　メニューA</t>
  </si>
  <si>
    <t>_2022(株)織戸組　メニューB(残差)</t>
  </si>
  <si>
    <t>_2022(株)カーボンニュートラル(旧：西多摩バイオパワー(株))　</t>
  </si>
  <si>
    <t>_2022加賀市総合サービス(株)　</t>
  </si>
  <si>
    <t>_2022香川電力(株)　　メニューA</t>
  </si>
  <si>
    <t>_2022香川電力(株)　　メニューB(残差)</t>
  </si>
  <si>
    <t>_2022角栄ガス(株)　</t>
  </si>
  <si>
    <t>_2022格安電力(株)　</t>
  </si>
  <si>
    <t>_2022神楽電力(株)　</t>
  </si>
  <si>
    <t>_2022かけがわ報徳パワー(株)　</t>
  </si>
  <si>
    <t>_2022鹿児島電力(株)　</t>
  </si>
  <si>
    <t>_2022歌舞伎エナジー(株)　</t>
  </si>
  <si>
    <t>_2022(株)かみでん里山公社　</t>
  </si>
  <si>
    <t>_2022亀岡ふるさとエナジー(株)　</t>
  </si>
  <si>
    <t>_2022唐津電力(株)　</t>
  </si>
  <si>
    <t>_2022(株)唐津パワーホールディングス　</t>
  </si>
  <si>
    <t>_2022カワサキグリーンエナジー(株)　メニューA</t>
  </si>
  <si>
    <t>_2022カワサキグリーンエナジー(株)　メニューB</t>
  </si>
  <si>
    <t>_2022カワサキグリーンエナジー(株)　メニューC</t>
  </si>
  <si>
    <t>_2022カワサキグリーンエナジー(株)　メニューD(残差)</t>
  </si>
  <si>
    <t>_2022(株)関西空調　　</t>
  </si>
  <si>
    <t>_2022関西電力(株)　メニューA</t>
  </si>
  <si>
    <t>_2022関西電力(株)　メニューB</t>
  </si>
  <si>
    <t>_2022関西電力(株)　メニューC</t>
  </si>
  <si>
    <t>_2022関西電力(株)　メニューD</t>
  </si>
  <si>
    <t>_2022関西電力(株)　メニューE</t>
  </si>
  <si>
    <t>_2022(株)関電エネルギーソリューション　メニューA</t>
  </si>
  <si>
    <t>_2022(株)関電エネルギーソリューション　メニューB(残差)</t>
  </si>
  <si>
    <t>_2022合同会社北上新電力　</t>
  </si>
  <si>
    <t>_2022(株)北九州パワー　メニューA</t>
  </si>
  <si>
    <t>_2022(株)北九州パワー　メニューB(残差)</t>
  </si>
  <si>
    <t>_2022キタコー(株)　</t>
  </si>
  <si>
    <t>_2022北日本石油(株)　</t>
  </si>
  <si>
    <t>_2022岐阜電力(株)　</t>
  </si>
  <si>
    <t>_2022キヤノンマーケティングジャパン(株)　</t>
  </si>
  <si>
    <t>_2022九州エナジー(株)　メニューA</t>
  </si>
  <si>
    <t>_2022九州エナジー(株)　メニューB(残差)</t>
  </si>
  <si>
    <t>_2022九州電力(株)　メニューA</t>
  </si>
  <si>
    <t>_2022九州電力(株)　メニューB(残差)</t>
  </si>
  <si>
    <t>_2022九電みらいエナジー(株)　メニューA</t>
  </si>
  <si>
    <t>_2022京セラ関電エナジー合同会社　</t>
  </si>
  <si>
    <t>_2022京都生活協同組合　メニューA</t>
  </si>
  <si>
    <t>_2022京都生活協同組合　メニューB(残差)</t>
  </si>
  <si>
    <t>_2022(株)京楽産業ホールディングス　</t>
  </si>
  <si>
    <t>_2022桐生瓦斯(株)　</t>
  </si>
  <si>
    <t>_2022近畿電力(株)　</t>
  </si>
  <si>
    <t>_2022(株)クオリティプラス　</t>
  </si>
  <si>
    <t>_2022くこくエネルギー(株)(旧：熊本電力(株))　</t>
  </si>
  <si>
    <t>_2022(株)クボタ　</t>
  </si>
  <si>
    <t>_2022(株)球磨村森電力　</t>
  </si>
  <si>
    <t>_2022(株)グランデータ　</t>
  </si>
  <si>
    <t>_2022グリーナ(株)　メニューA</t>
  </si>
  <si>
    <t>_2022(株)クリーンエネルギー総合研究所　メニューA</t>
  </si>
  <si>
    <t>_2022(株)グリーンサークル　</t>
  </si>
  <si>
    <t>_2022グリーンシティこばやし(株)　</t>
  </si>
  <si>
    <t>_2022(株)グリーンパワー大東　メニューA</t>
  </si>
  <si>
    <t>_2022(株)グリーンパワー大東　メニューB(残差)</t>
  </si>
  <si>
    <t>_2022グリーンピープルズパワー(株)　</t>
  </si>
  <si>
    <t>_2022(株)クリーンベンチャー２１　</t>
  </si>
  <si>
    <t>_2022(株)グリムスパワー　</t>
  </si>
  <si>
    <t>_2022(株)グルーヴエナジー　</t>
  </si>
  <si>
    <t>_2022くるめエネルギー(株)　</t>
  </si>
  <si>
    <t>_2022(株)グローアップ　</t>
  </si>
  <si>
    <t>_2022(株)クローバー・テクノロジーズ(旧：四つ葉電力(株))　</t>
  </si>
  <si>
    <t>_2022(株)グローバルエンジニアリング　メニューA</t>
  </si>
  <si>
    <t>_2022(株)グローバルエンジニアリング　メニューB(残差)</t>
  </si>
  <si>
    <t>_2022(株)グローバルキャスト　</t>
  </si>
  <si>
    <t>_2022グローバルソリューションサービス(株)　</t>
  </si>
  <si>
    <t>_2022(株)ケアネス(旧：(株)ルーア)　</t>
  </si>
  <si>
    <t>_2022京葉瓦斯(株)　メニューA</t>
  </si>
  <si>
    <t>_2022京葉瓦斯(株)　メニューB(残差)</t>
  </si>
  <si>
    <t>_2022京和ガス(株)　</t>
  </si>
  <si>
    <t>_2022ゲーテハウス(株)　</t>
  </si>
  <si>
    <t>_2022気仙沼グリーンエナジー(株)　メニューA</t>
  </si>
  <si>
    <t>_2022気仙沼グリーンエナジー(株)　メニューB(残差)</t>
  </si>
  <si>
    <t>_2022高知ニューエナジー(株)　</t>
  </si>
  <si>
    <t>_2022神戸電力(株)　</t>
  </si>
  <si>
    <t>_2022(株)コープでんき東北　</t>
  </si>
  <si>
    <t>_2022小島電機工業(株)　</t>
  </si>
  <si>
    <t>_2022御所野縄文電力(株)　</t>
  </si>
  <si>
    <t>_2022コスモエネルギーソリューションズ(株)　メニューA</t>
  </si>
  <si>
    <t>_2022五島市民電力(株)　メニューA</t>
  </si>
  <si>
    <t>_2022五島市民電力(株)　メニューB</t>
  </si>
  <si>
    <t>_2022五島市民電力(株)　メニューC(残差)</t>
  </si>
  <si>
    <t>_2022こなんウルトラパワー(株)　</t>
  </si>
  <si>
    <t>_2022(株)コノミヤホールディングス　</t>
  </si>
  <si>
    <t>_2022(株)コンシェルジュ　メニューA</t>
  </si>
  <si>
    <t>_2022(株)コンシェルジュ　メニューB(残差)</t>
  </si>
  <si>
    <t>_2022サーラｅエナジー(株)　メニューA</t>
  </si>
  <si>
    <t>_2022サーラｅエナジー(株)　メニューB</t>
  </si>
  <si>
    <t>_2022サーラｅエナジー(株)　メニューC(残差)</t>
  </si>
  <si>
    <t>_2022埼玉ガス(株)　</t>
  </si>
  <si>
    <t>_2022(株)彩の国でんき　</t>
  </si>
  <si>
    <t>_2022(株)サイホープロパティーズ　</t>
  </si>
  <si>
    <t>_2022酒田天然瓦斯(株)　</t>
  </si>
  <si>
    <t>_2022坂戸ガス(株)　</t>
  </si>
  <si>
    <t>_2022(株)さくら新電力　メニューA</t>
  </si>
  <si>
    <t>_2022(株)さくら新電力　メニューB(残差)</t>
  </si>
  <si>
    <t>_2022里山パワーワークス(株)　</t>
  </si>
  <si>
    <t>_2022(株)サニックス　メニューA</t>
  </si>
  <si>
    <t>_2022(株)サニックス　メニューB</t>
  </si>
  <si>
    <t>_2022(株)サニックス　メニューC</t>
  </si>
  <si>
    <t>_2022(株)サニックス　メニューD(残差)</t>
  </si>
  <si>
    <t>_2022佐野瓦斯(株)　</t>
  </si>
  <si>
    <t>_2022サミットエナジー(株)　メニューA</t>
  </si>
  <si>
    <t>_2022サミットエナジー(株)　メニューB(残差)</t>
  </si>
  <si>
    <t>_2022三愛オブリ(株)(旧：三愛石油(株))　</t>
  </si>
  <si>
    <t>_2022山陰エレキ・アライアンス(株)　</t>
  </si>
  <si>
    <t>_2022山陰酸素工業(株)　</t>
  </si>
  <si>
    <t>_2022(株)三郷ひまわりエナジー　</t>
  </si>
  <si>
    <t>_2022三州電力(株)　</t>
  </si>
  <si>
    <t>_2022サントラベラーズサービス有限会社　</t>
  </si>
  <si>
    <t>_2022三友エンテック(株)　</t>
  </si>
  <si>
    <t>_2022サンリン(株)　メニューA</t>
  </si>
  <si>
    <t>_2022サンリン(株)　メニューB(残差)</t>
  </si>
  <si>
    <t>_2022(株)シーエナジー　</t>
  </si>
  <si>
    <t>_2022(株)シーラパワー(旧：愛知電力(株))　メニューA</t>
  </si>
  <si>
    <t>_2022(株)シーラパワー(旧：愛知電力(株))　メニューB(残差)</t>
  </si>
  <si>
    <t>_2022シェルジャパン(株)　メニューA</t>
  </si>
  <si>
    <t>_2022(株)しおさい電力　</t>
  </si>
  <si>
    <t>_2022(株)シグナストラスト　</t>
  </si>
  <si>
    <t>_2022四国電力(株)　メニューA</t>
  </si>
  <si>
    <t>_2022四国電力(株)　メニューB</t>
  </si>
  <si>
    <t>_2022四国電力(株)　メニューC(残差)</t>
  </si>
  <si>
    <t>_2022静岡ガス＆パワー(株)　メニューA</t>
  </si>
  <si>
    <t>_2022静岡ガス＆パワー(株)　メニューB</t>
  </si>
  <si>
    <t>_2022自然電力(株)　メニューA</t>
  </si>
  <si>
    <t>_2022自然電力(株)　メニューB</t>
  </si>
  <si>
    <t>_2022自然電力(株)　メニューC</t>
  </si>
  <si>
    <t>_2022自然電力(株)　メニューD</t>
  </si>
  <si>
    <t>_2022自然電力(株)　(参考値)事業者全体</t>
  </si>
  <si>
    <t>_2022(株)シナジアパワー　メニューA</t>
  </si>
  <si>
    <t>_2022(株)シナジアパワー　メニューB</t>
  </si>
  <si>
    <t>_2022(株)シナジアパワー　メニューC</t>
  </si>
  <si>
    <t>_2022(株)シナジアパワー　メニューD</t>
  </si>
  <si>
    <t>_2022(株)シナジアパワー　メニューE</t>
  </si>
  <si>
    <t>_2022(株)シナジアパワー　メニューF</t>
  </si>
  <si>
    <t>_2022(株)シナジアパワー　メニューG</t>
  </si>
  <si>
    <t>_2022(株)シナジアパワー　メニューH</t>
  </si>
  <si>
    <t>_2022シナネン(株)　メニューA</t>
  </si>
  <si>
    <t>_2022シナネン(株)　メニューB</t>
  </si>
  <si>
    <t>_2022シナネン(株)　メニューC</t>
  </si>
  <si>
    <t>_2022シナネン(株)　メニューD</t>
  </si>
  <si>
    <t>_2022シナネン(株)　メニューE</t>
  </si>
  <si>
    <t>_2022シナネン(株)　メニューF</t>
  </si>
  <si>
    <t>_2022(株)ジャパネットサービスイノベーション　</t>
  </si>
  <si>
    <t>_2022自由でんき(株)　</t>
  </si>
  <si>
    <t>_2022湘南電力(株)　メニューA</t>
  </si>
  <si>
    <t>_2022湘南電力(株)　メニューB(残差)</t>
  </si>
  <si>
    <t>_2022(株)情熱電力　</t>
  </si>
  <si>
    <t>_2022情報ハイウェイ協同組合　</t>
  </si>
  <si>
    <t>_2022シン・エナジー(株)　メニューA</t>
  </si>
  <si>
    <t>_2022(株)新出光　メニューA</t>
  </si>
  <si>
    <t>_2022(株)新出光　メニューB</t>
  </si>
  <si>
    <t>_2022(株)新出光　メニューC</t>
  </si>
  <si>
    <t>_2022(株)新出光　メニューD</t>
  </si>
  <si>
    <t>_2022(株)新出光　メニューE</t>
  </si>
  <si>
    <t>_2022(株)新出光　メニューF</t>
  </si>
  <si>
    <t>_2022(株)新出光　メニューG</t>
  </si>
  <si>
    <t>_2022(株)新出光　メニューH</t>
  </si>
  <si>
    <t>_2022新電力いばらき(株)　</t>
  </si>
  <si>
    <t>_2022新電力新潟(株)　</t>
  </si>
  <si>
    <t>_2022(株)翠光トップライン　</t>
  </si>
  <si>
    <t>_2022須賀川瓦斯(株)　メニューA</t>
  </si>
  <si>
    <t>_2022須賀川瓦斯(株)　メニューB(残差)</t>
  </si>
  <si>
    <t>_2022スズカ電工(株)　</t>
  </si>
  <si>
    <t>_2022鈴与商事(株)　メニューA</t>
  </si>
  <si>
    <t>_2022鈴与商事(株)　メニューB</t>
  </si>
  <si>
    <t>_2022鈴与商事(株)　メニューC</t>
  </si>
  <si>
    <t>_2022鈴与商事(株)　メニューD(残差)</t>
  </si>
  <si>
    <t>_2022鈴与電力(株)　メニューA</t>
  </si>
  <si>
    <t>_2022鈴与電力(株)　メニューB</t>
  </si>
  <si>
    <t>_2022鈴与電力(株)　メニューC</t>
  </si>
  <si>
    <t>_2022鈴与電力(株)　メニューD</t>
  </si>
  <si>
    <t>_2022スターティア(株)　メニューA</t>
  </si>
  <si>
    <t>_2022スターティア(株)　メニューB(残差)</t>
  </si>
  <si>
    <t>_2022(株)スマート　</t>
  </si>
  <si>
    <t>_2022スマートエコエナジー(株)　メニューA</t>
  </si>
  <si>
    <t>_2022スマートエコエナジー(株)　メニューB</t>
  </si>
  <si>
    <t>_2022スマートエコエナジー(株)　メニューC(残差)</t>
  </si>
  <si>
    <t>_2022スマートエナジー熊本(株)　</t>
  </si>
  <si>
    <t>_2022スマートエナジー磐田(株)　メニューA</t>
  </si>
  <si>
    <t>_2022スマートエナジー磐田(株)　メニューB</t>
  </si>
  <si>
    <t>_2022スマートエナジー磐田(株)　メニューC(残差)</t>
  </si>
  <si>
    <t>_2022(株)スマートテック　メニューA</t>
  </si>
  <si>
    <t>_2022(株)スマートテック　メニューB(残差)</t>
  </si>
  <si>
    <t>_2022スマート電気(株)　</t>
  </si>
  <si>
    <t>_2022諏訪瓦斯(株)　</t>
  </si>
  <si>
    <t>_2022生活協同組合コープぐんま　</t>
  </si>
  <si>
    <t>_2022生活協同組合コープしが　メニューA</t>
  </si>
  <si>
    <t>_2022生活協同組合コープしが　メニューB(残差)</t>
  </si>
  <si>
    <t>_2022生活協同組合コープながの　</t>
  </si>
  <si>
    <t>_2022生活協同組合コープみらい　</t>
  </si>
  <si>
    <t>_2022生活協同組合ひろしま　メニューA</t>
  </si>
  <si>
    <t>_2022生活協同組合ひろしま　メニューB(残差)</t>
  </si>
  <si>
    <t>_2022(株)生活クラブエナジー　メニューA</t>
  </si>
  <si>
    <t>_2022西部瓦斯(株)　</t>
  </si>
  <si>
    <t>_2022西武ガス(株)　</t>
  </si>
  <si>
    <t>_2022積水化学工業(株)　メニューA</t>
  </si>
  <si>
    <t>_2022積水化学工業(株)　メニューB(残差)</t>
  </si>
  <si>
    <t>_2022石油資源開発(株)　</t>
  </si>
  <si>
    <t>_2022ゼロワットパワー(株)　メニューA</t>
  </si>
  <si>
    <t>_2022(株)センカク　</t>
  </si>
  <si>
    <t>_2022セントラル石油瓦斯(株)　</t>
  </si>
  <si>
    <t>_2022全農エネルギー(株)　メニューA</t>
  </si>
  <si>
    <t>_2022全農エネルギー(株)　メニューB</t>
  </si>
  <si>
    <t>_2022全農エネルギー(株)　メニューC</t>
  </si>
  <si>
    <t>_2022そうまＩグリッド合同会社　</t>
  </si>
  <si>
    <t>_2022大一ガス(株)　</t>
  </si>
  <si>
    <t>_2022(株)大仙こまちパワー　</t>
  </si>
  <si>
    <t>_2022大東ガス(株)　メニューA</t>
  </si>
  <si>
    <t>_2022大東ガス(株)　メニューB(残差)</t>
  </si>
  <si>
    <t>_2022大東建託パートナーズ(株)　</t>
  </si>
  <si>
    <t>_2022ダイヤモンドパワー(株)　メニューA</t>
  </si>
  <si>
    <t>_2022ダイヤモンドパワー(株)　メニューB</t>
  </si>
  <si>
    <t>_2022太陽ガス(株)　</t>
  </si>
  <si>
    <t>_2022大和エネルギー(株)　メニューA</t>
  </si>
  <si>
    <t>_2022大和エネルギー(株)　メニューB(残差)</t>
  </si>
  <si>
    <t>_2022大和ハウス工業(株)　　メニューA</t>
  </si>
  <si>
    <t>_2022大和ハウス工業(株)　　メニューB</t>
  </si>
  <si>
    <t>_2022大和ハウス工業(株)　　メニューC</t>
  </si>
  <si>
    <t>_2022大和ハウス工業(株)　　メニューD</t>
  </si>
  <si>
    <t>_2022大和ハウス工業(株)　　メニューE</t>
  </si>
  <si>
    <t>_2022大和ハウス工業(株)　　メニューF</t>
  </si>
  <si>
    <t>_2022大和ハウス工業(株)　　メニューG</t>
  </si>
  <si>
    <t>_2022大和ハウス工業(株)　　メニューH</t>
  </si>
  <si>
    <t>_2022大和ハウス工業(株)　　メニューI</t>
  </si>
  <si>
    <t>_2022大和ハウス工業(株)　　メニューJ</t>
  </si>
  <si>
    <t>_2022大和ハウス工業(株)　　メニューK(残差)</t>
  </si>
  <si>
    <t>_2022大和ライフエナジア(株)　メニューA</t>
  </si>
  <si>
    <t>_2022大和ライフエナジア(株)　メニューB(残差)</t>
  </si>
  <si>
    <t>_2022(株)タクマエナジー　メニューA</t>
  </si>
  <si>
    <t>_2022たんたんエナジー(株)　メニューA</t>
  </si>
  <si>
    <t>_2022たんたんエナジー(株)　メニューB(残差)</t>
  </si>
  <si>
    <t>_2022(株)地域創生ホールディングス　</t>
  </si>
  <si>
    <t>_2022(株)地球クラブ　メニューA</t>
  </si>
  <si>
    <t>_2022(株)地球クラブ　メニューB(残差)</t>
  </si>
  <si>
    <t>_2022秩父新電力(株)　メニューA</t>
  </si>
  <si>
    <t>_2022秩父新電力(株)　メニューB</t>
  </si>
  <si>
    <t>_2022千葉電力(株)　</t>
  </si>
  <si>
    <t>_2022(株)チャームドライフ　</t>
  </si>
  <si>
    <t>_2022中央電力(株)　メニューA</t>
  </si>
  <si>
    <t>_2022中央電力(株)　メニューB</t>
  </si>
  <si>
    <t>_2022中央電力(株)　メニューC</t>
  </si>
  <si>
    <t>_2022中央電力(株)　メニューD(残差)</t>
  </si>
  <si>
    <t>_2022(株)中海テレビ放送　</t>
  </si>
  <si>
    <t>_2022(株)中京電力　</t>
  </si>
  <si>
    <t>_2022中国電力(株)　メニューA</t>
  </si>
  <si>
    <t>_2022中国電力(株)　メニューB</t>
  </si>
  <si>
    <t>_2022中国電力(株)　メニューC</t>
  </si>
  <si>
    <t>_2022中国電力(株)　メニューD</t>
  </si>
  <si>
    <t>_2022中小企業支援(株)　</t>
  </si>
  <si>
    <t>_2022中部電力ミライズ(株)　メニューA</t>
  </si>
  <si>
    <t>_2022中部電力ミライズ(株)　メニューB(残差)</t>
  </si>
  <si>
    <t>_2022中央電力エナジー(株)　メニューA</t>
  </si>
  <si>
    <t>_2022中央電力エナジー(株)　メニューB(残差)</t>
  </si>
  <si>
    <t>_2022(株)津軽あっぷるパワー　</t>
  </si>
  <si>
    <t>_2022デジタルグリッド(株)　メニューA</t>
  </si>
  <si>
    <t>_2022デジタルグリッド(株)　メニューB</t>
  </si>
  <si>
    <t>_2022デジタルグリッド(株)　メニューC</t>
  </si>
  <si>
    <t>_2022テス・エンジニアリング(株)　メニューA</t>
  </si>
  <si>
    <t>_2022テス・エンジニアリング(株)　メニューB(残差)</t>
  </si>
  <si>
    <t>_2022(株)デベロップ　</t>
  </si>
  <si>
    <t>_2022(株)デライトアップ　</t>
  </si>
  <si>
    <t>_2022(株)テレ・マーカー　</t>
  </si>
  <si>
    <t>_2022(株)デンケン　</t>
  </si>
  <si>
    <t>_2022電源開発(株)　メニューA</t>
  </si>
  <si>
    <t>_2022電源開発(株)　メニューB</t>
  </si>
  <si>
    <t>_2022電源開発(株)　メニューC(残差)</t>
  </si>
  <si>
    <t>_2022電力保全サービス(株)　</t>
  </si>
  <si>
    <t>_2022東亜ガス(株)　</t>
  </si>
  <si>
    <t>_2022(株)東急パワーサプライ　メニューA</t>
  </si>
  <si>
    <t>_2022(株)東急パワーサプライ　メニューB</t>
  </si>
  <si>
    <t>_2022(株)東急パワーサプライ　メニューC</t>
  </si>
  <si>
    <t>_2022(株)東急パワーサプライ　メニューD</t>
  </si>
  <si>
    <t>_2022(株)東急パワーサプライ　メニューE</t>
  </si>
  <si>
    <t>_2022(株)東急パワーサプライ　メニューF</t>
  </si>
  <si>
    <t>_2022東京エコサービス(株)　メニューA</t>
  </si>
  <si>
    <t>_2022東京ガス(株)　メニューA</t>
  </si>
  <si>
    <t>_2022東京ガス(株)　メニューB</t>
  </si>
  <si>
    <t>_2022東京ガス(株)　メニューC</t>
  </si>
  <si>
    <t>_2022東京電力エナジーパートナー(株)　メニューA</t>
  </si>
  <si>
    <t>_2022東京電力エナジーパートナー(株)　メニューB</t>
  </si>
  <si>
    <t>_2022東京電力エナジーパートナー(株)　メニューC</t>
  </si>
  <si>
    <t>_2022東京電力エナジーパートナー(株)　メニューD</t>
  </si>
  <si>
    <t>_2022東京電力エナジーパートナー(株)　メニューE</t>
  </si>
  <si>
    <t>_2022東京電力エナジーパートナー(株)　メニューF</t>
  </si>
  <si>
    <t>_2022東京電力エナジーパートナー(株)　メニューG</t>
  </si>
  <si>
    <t>_2022東京電力エナジーパートナー(株)　メニューH</t>
  </si>
  <si>
    <t>_2022東京電力エナジーパートナー(株)　メニューI</t>
  </si>
  <si>
    <t>_2022公益財団法人東京都環境公社　</t>
  </si>
  <si>
    <t>_2022東彩ガス(株)　メニューA</t>
  </si>
  <si>
    <t>_2022東彩ガス(株)　メニューB(残差)</t>
  </si>
  <si>
    <t>_2022東邦ガス(株)　メニューA</t>
  </si>
  <si>
    <t>_2022東邦ガス(株)　メニューB</t>
  </si>
  <si>
    <t>_2022東邦ガス(株)　メニューC(残差)</t>
  </si>
  <si>
    <t>_2022東北電力(株)　メニューA</t>
  </si>
  <si>
    <t>_2022東北電力(株)　メニューB</t>
  </si>
  <si>
    <t>_2022東北電力エナジートレーディング(株)　</t>
  </si>
  <si>
    <t>_2022東北電力フロンティア(株)　</t>
  </si>
  <si>
    <t>_2022(株)トーヨーエネルギーファーム　</t>
  </si>
  <si>
    <t>_2022(株)ところざわ未来電力　メニューA</t>
  </si>
  <si>
    <t>_2022(株)ところざわ未来電力　メニューB</t>
  </si>
  <si>
    <t>_2022(株)ところざわ未来電力　メニューC(残差)</t>
  </si>
  <si>
    <t>_2022(株)どさんこパワー　メニューA</t>
  </si>
  <si>
    <t>_2022(株)どさんこパワー　メニューB(残差)</t>
  </si>
  <si>
    <t>_2022とちぎコープ生活協同組合　</t>
  </si>
  <si>
    <t>_2022(株)とっとり市民電力　メニューA</t>
  </si>
  <si>
    <t>_2022(株)とっとり市民電力　メニューB(残差)</t>
  </si>
  <si>
    <t>_2022凸版印刷(株)　メニューA</t>
  </si>
  <si>
    <t>_2022凸版印刷(株)　メニューB(残差)</t>
  </si>
  <si>
    <t>_2022(株)登米電力　</t>
  </si>
  <si>
    <t>_2022富山電力(株)　</t>
  </si>
  <si>
    <t>_2022トリニティエナジー(株)　</t>
  </si>
  <si>
    <t>_2022(株)とんでんホールディングス　</t>
  </si>
  <si>
    <t>_2022(株)内藤工業所　</t>
  </si>
  <si>
    <t>_2022永井自動車工業(株)　</t>
  </si>
  <si>
    <t>_2022(株)ながさきサステナエナジー　</t>
  </si>
  <si>
    <t>_2022長崎地域電力(株)　</t>
  </si>
  <si>
    <t>_2022(株)中庄商店　</t>
  </si>
  <si>
    <t>_2022(株)中之条パワー　メニューA</t>
  </si>
  <si>
    <t>_2022(株)中之条パワー　メニューB(残差)</t>
  </si>
  <si>
    <t>_2022長野都市ガス(株)　</t>
  </si>
  <si>
    <t>_2022なでしこ電力(株)　</t>
  </si>
  <si>
    <t>_2022奈良電力(株)　</t>
  </si>
  <si>
    <t>_2022(株)成田香取エネルギー　</t>
  </si>
  <si>
    <t>_2022南部だんだんエナジー(株)　</t>
  </si>
  <si>
    <t>_2022(株)ナンワエナジー　メニューA</t>
  </si>
  <si>
    <t>_2022(株)ナンワエナジー　メニューB(残差)</t>
  </si>
  <si>
    <t>_2022新潟県民電力(株)　</t>
  </si>
  <si>
    <t>_2022新潟スワンエナジー(株)　メニューA</t>
  </si>
  <si>
    <t>_2022新潟スワンエナジー(株)　メニューB</t>
  </si>
  <si>
    <t>_2022新潟スワンエナジー(株)　メニューC</t>
  </si>
  <si>
    <t>_2022新潟スワンエナジー(株)　メニューD(残差)</t>
  </si>
  <si>
    <t>_2022西川建材工業(株)　</t>
  </si>
  <si>
    <t>_2022ニシムラ(株)　</t>
  </si>
  <si>
    <t>_2022日鉄エンジニアリング(株)　メニューA</t>
  </si>
  <si>
    <t>_2022日鉄エンジニアリング(株)　メニューB</t>
  </si>
  <si>
    <t>_2022日鉄エンジニアリング(株)　メニューC</t>
  </si>
  <si>
    <t>_2022日鉄エンジニアリング(株)　メニューD</t>
  </si>
  <si>
    <t>_2022日本エネルギー総合システム(株)　メニューA</t>
  </si>
  <si>
    <t>_2022日本エネルギー総合システム(株)　メニューB(残差)</t>
  </si>
  <si>
    <t>_2022(株)日本海水　</t>
  </si>
  <si>
    <t>_2022日本瓦斯(株)(旧：(株)エナジードリーム)　</t>
  </si>
  <si>
    <t>_2022日本瓦斯(株)　メニューA</t>
  </si>
  <si>
    <t>_2022日本瓦斯(株)　メニューB(残差)</t>
  </si>
  <si>
    <t>_2022(株)日本セレモニー　</t>
  </si>
  <si>
    <t>_2022日本テクノ(株)　メニューA</t>
  </si>
  <si>
    <t>_2022日本テクノ(株)　メニューB(残差)</t>
  </si>
  <si>
    <t>_2022日本ファシリティ・ソリューション(株)　メニューA</t>
  </si>
  <si>
    <t>_2022日本ファシリティ・ソリューション(株)　メニューB(残差)</t>
  </si>
  <si>
    <t>_2022ネイチャーエナジー小国(株)　</t>
  </si>
  <si>
    <t>_2022(株)ネクシィーズ・ゼロ　</t>
  </si>
  <si>
    <t>_2022ネクストパワーやまと(株)　メニューA</t>
  </si>
  <si>
    <t>_2022ネクストパワーやまと(株)　メニューB(残差)</t>
  </si>
  <si>
    <t>_2022寝屋川電力(株)　</t>
  </si>
  <si>
    <t>_2022(株)能勢・豊能まちづくり　</t>
  </si>
  <si>
    <t>_2022パーパススマートパワー(株)　</t>
  </si>
  <si>
    <t>_2022パシフィックパワー(株)　</t>
  </si>
  <si>
    <t>_2022パナソニックオペレーショナルエクセレンス(株)(旧：パナソニック(株))　メニューA</t>
  </si>
  <si>
    <t>_2022(株)花巻銀河パワー　</t>
  </si>
  <si>
    <t>_2022(株)はまエネ　</t>
  </si>
  <si>
    <t>_2022浜田ガス(株)　</t>
  </si>
  <si>
    <t>_2022(株)浜松新電力　</t>
  </si>
  <si>
    <t>_2022(株)バランスハーツ　</t>
  </si>
  <si>
    <t>_2022はりま電力(株)　</t>
  </si>
  <si>
    <t>_2022(株)ハルエネ　</t>
  </si>
  <si>
    <t>_2022(株)パルシステム電力　</t>
  </si>
  <si>
    <t>_2022(株)パワー・オプティマイザー　</t>
  </si>
  <si>
    <t>_2022パワーネクスト(株)　</t>
  </si>
  <si>
    <t>_2022ひおき地域エネルギー(株)　メニューA</t>
  </si>
  <si>
    <t>_2022ひおき地域エネルギー(株)　メニューB</t>
  </si>
  <si>
    <t>_2022ひおき地域エネルギー(株)　メニューC(残差)</t>
  </si>
  <si>
    <t>_2022東広島スマートエネルギー(株)　</t>
  </si>
  <si>
    <t>_2022(株)ビジョン　</t>
  </si>
  <si>
    <t>_2022日高都市ガス(株)　</t>
  </si>
  <si>
    <t>_2022日田グリーン電力(株)　メニューA</t>
  </si>
  <si>
    <t>_2022日田グリーン電力(株)　メニューB(残差)</t>
  </si>
  <si>
    <t>_2022日立造船(株)　メニューA</t>
  </si>
  <si>
    <t>_2022日立造船(株)　メニューB</t>
  </si>
  <si>
    <t>_2022日立造船(株)　メニューC(残差)</t>
  </si>
  <si>
    <t>_2022(株)ビビット　</t>
  </si>
  <si>
    <t>_2022兵庫電力(株)　</t>
  </si>
  <si>
    <t>_2022弘前ガス(株)　</t>
  </si>
  <si>
    <t>_2022(株)ファミリーネット・ジャパン　メニューA</t>
  </si>
  <si>
    <t>_2022(株)ファミリーネット・ジャパン　メニューB</t>
  </si>
  <si>
    <t>_2022(株)ファラデー　</t>
  </si>
  <si>
    <t>_2022(株)フィット　</t>
  </si>
  <si>
    <t>_2022フィンテックラボ協同組合　</t>
  </si>
  <si>
    <t>_2022(株)フォーバルテレコム　　メニューA</t>
  </si>
  <si>
    <t>_2022(株)フォーバルテレコム　　メニューB(残差)</t>
  </si>
  <si>
    <t>_2022ふかやｅパワー(株)　メニューA</t>
  </si>
  <si>
    <t>_2022ふかやｅパワー(株)　メニューB(残差)</t>
  </si>
  <si>
    <t>_2022福井電力(株)　</t>
  </si>
  <si>
    <t>_2022福島フェニックス電力(株)　</t>
  </si>
  <si>
    <t>_2022ふくしま新電力(株)　</t>
  </si>
  <si>
    <t>_2022(株)ふくしま未来パワー　</t>
  </si>
  <si>
    <t>_2022ふくのしま電力(株)　</t>
  </si>
  <si>
    <t>_2022福山未来エナジー(株)　</t>
  </si>
  <si>
    <t>_2022富士山エナジー(株)　</t>
  </si>
  <si>
    <t>_2022(株)藤田商店　メニューA</t>
  </si>
  <si>
    <t>_2022(株)藤田商店　メニューB(残差)</t>
  </si>
  <si>
    <t>_2022武州瓦斯(株)　メニューA</t>
  </si>
  <si>
    <t>_2022武州瓦斯(株)　メニューB(残差)</t>
  </si>
  <si>
    <t>_2022(株)フソウ・エナジー　</t>
  </si>
  <si>
    <t>_2022府中・調布まちなかエナジー(株)　メニューA</t>
  </si>
  <si>
    <t>_2022府中・調布まちなかエナジー(株)　メニューB(残差)</t>
  </si>
  <si>
    <t>_2022フラットエナジー(株)　</t>
  </si>
  <si>
    <t>_2022フラワーペイメント(株)　</t>
  </si>
  <si>
    <t>_2022(株)ぶんごおおのエナジー　</t>
  </si>
  <si>
    <t>_2022(株)ホープエナジー　</t>
  </si>
  <si>
    <t>_2022ホームタウンエナジー(株)　</t>
  </si>
  <si>
    <t>_2022(株)ほくだん　</t>
  </si>
  <si>
    <t>_2022北陸電力(株)　メニューA</t>
  </si>
  <si>
    <t>_2022北陸電力ビズ・エナジーソリューション(株)　</t>
  </si>
  <si>
    <t>_2022北海道瓦斯(株)　メニューA</t>
  </si>
  <si>
    <t>_2022北海道瓦斯(株)　メニューB(残差)</t>
  </si>
  <si>
    <t>_2022北海道電力(株)　メニューA</t>
  </si>
  <si>
    <t>_2022北海道電力(株)　メニューB</t>
  </si>
  <si>
    <t>_2022北海道電力(株)　メニューC(残差)</t>
  </si>
  <si>
    <t>_2022北海道電力コクリエーション(株)　</t>
  </si>
  <si>
    <t>_2022(株)坊っちゃん電力　</t>
  </si>
  <si>
    <t>_2022穂の国とよはし電力(株)　</t>
  </si>
  <si>
    <t>_2022本庄ガス(株)　</t>
  </si>
  <si>
    <t>_2022松阪新電力(株)　</t>
  </si>
  <si>
    <t>_2022真庭バイオエネルギー(株)　</t>
  </si>
  <si>
    <t>_2022(株)マルヰ　</t>
  </si>
  <si>
    <t>_2022(株)マルイファシリティーズ　</t>
  </si>
  <si>
    <t>_2022(株)丸の内電力　</t>
  </si>
  <si>
    <t>_2022丸紅伊那みらいでんき(株)　メニューA</t>
  </si>
  <si>
    <t>_2022丸紅伊那みらいでんき(株)　メニューB(残差)</t>
  </si>
  <si>
    <t>_2022丸紅新電力(株)　メニューA</t>
  </si>
  <si>
    <t>_2022丸紅新電力(株)　メニューB</t>
  </si>
  <si>
    <t>_2022丸紅新電力(株)　メニューC</t>
  </si>
  <si>
    <t>_2022丸紅新電力(株)　メニューD</t>
  </si>
  <si>
    <t>_2022三河商事(株)　</t>
  </si>
  <si>
    <t>_2022(株)三河の山里コミュニティパワー　</t>
  </si>
  <si>
    <t>_2022三井物産(株)　メニューA</t>
  </si>
  <si>
    <t>_2022三井物産(株)　メニューB</t>
  </si>
  <si>
    <t>_2022三井物産(株)　メニューC(残差)</t>
  </si>
  <si>
    <t>_2022(株)ミツウロコヴェッセル　</t>
  </si>
  <si>
    <t>_2022ミツウロコグリーンエネルギー(株)　メニューA</t>
  </si>
  <si>
    <t>_2022ミツウロコグリーンエネルギー(株)　メニューB</t>
  </si>
  <si>
    <t>_2022ミツウロコグリーンエネルギー(株)　メニューC</t>
  </si>
  <si>
    <t>_2022ミツウロコグリーンエネルギー(株)　メニューD</t>
  </si>
  <si>
    <t>_2022ミツウロコグリーンエネルギー(株)　メニューE</t>
  </si>
  <si>
    <t>_2022ミツウロコグリーンエネルギー(株)　メニューF</t>
  </si>
  <si>
    <t>_2022ミツウロコグリーンエネルギー(株)　メニューG</t>
  </si>
  <si>
    <t>_2022ミツウロコグリーンエネルギー(株)　メニューH</t>
  </si>
  <si>
    <t>_2022ミツウロコグリーンエネルギー(株)　メニューI</t>
  </si>
  <si>
    <t>_2022水戸電力(株)　</t>
  </si>
  <si>
    <t>_2022(株)みとや　</t>
  </si>
  <si>
    <t>_2022緑屋電気(株)　</t>
  </si>
  <si>
    <t>_2022(株)ミナサポ　</t>
  </si>
  <si>
    <t>_2022みなとみらい電力(株)　</t>
  </si>
  <si>
    <t>_2022みの市民エネルギー(株)　</t>
  </si>
  <si>
    <t>_2022(株)美作国電力　</t>
  </si>
  <si>
    <t>_2022(株)宮交シティ　</t>
  </si>
  <si>
    <t>_2022宮古新電力(株)　</t>
  </si>
  <si>
    <t>_2022(株)宮崎ガスリビング　</t>
  </si>
  <si>
    <t>_2022宮崎電力(株)　</t>
  </si>
  <si>
    <t>_2022宮崎パワーライン(株)　</t>
  </si>
  <si>
    <t>_2022みやまスマートエネルギー(株)　メニューA</t>
  </si>
  <si>
    <t>_2022みやまスマートエネルギー(株)　メニューB(残差)</t>
  </si>
  <si>
    <t>_2022みよしエナジー(株)　</t>
  </si>
  <si>
    <t>_2022ミライフ東日本(株)　</t>
  </si>
  <si>
    <t>_2022(株)明治産業　</t>
  </si>
  <si>
    <t>_2022名南共同エネルギー(株)　</t>
  </si>
  <si>
    <t>_2022(株)メディオテック　メニューA</t>
  </si>
  <si>
    <t>_2022(株)メディオテック　メニューB(残差)</t>
  </si>
  <si>
    <t>_2022もみじ電力(株)　</t>
  </si>
  <si>
    <t>_2022森の灯り(株)　</t>
  </si>
  <si>
    <t>_2022森のエネルギー(株)　</t>
  </si>
  <si>
    <t>_2022森の電力(株)　メニューA</t>
  </si>
  <si>
    <t>_2022森の電力(株)　メニューB(残差)</t>
  </si>
  <si>
    <t>_2022八千代エンジニヤリング(株)　</t>
  </si>
  <si>
    <t>_2022弥富ガス協同組合　</t>
  </si>
  <si>
    <t>_2022八幡商事(株)　</t>
  </si>
  <si>
    <t>_2022(株)やまがた新電力　メニューA</t>
  </si>
  <si>
    <t>_2022(株)やまがた新電力　メニューB(残差)</t>
  </si>
  <si>
    <t>_2022やめエネルギー(株)　</t>
  </si>
  <si>
    <t>_2022(株)ユーラスグリーンエナジー　メニューA</t>
  </si>
  <si>
    <t>_2022ゆきぐに新電力(株)　</t>
  </si>
  <si>
    <t>_2022(株)ユビニティー　</t>
  </si>
  <si>
    <t>_2022横浜ウォーター(株)　</t>
  </si>
  <si>
    <t>_2022(株)吉田石油店　</t>
  </si>
  <si>
    <t>_2022米子瓦斯(株)　</t>
  </si>
  <si>
    <t>_2022楽天エナジー(株)　メニューA</t>
  </si>
  <si>
    <t>_2022楽天エナジー(株)　メニューB</t>
  </si>
  <si>
    <t>_2022楽天エナジー(株)　メニューC(残差)</t>
  </si>
  <si>
    <t>_2022リエスパワー(株)　</t>
  </si>
  <si>
    <t>_2022リエスパワーネクスト(株)　</t>
  </si>
  <si>
    <t>_2022陸前高田しみんエネルギー(株)　</t>
  </si>
  <si>
    <t>_2022(株)リクルート　</t>
  </si>
  <si>
    <t>_2022(株)リケン工業　</t>
  </si>
  <si>
    <t>_2022リコージャパン(株)　メニューA</t>
  </si>
  <si>
    <t>_2022リコージャパン(株)　メニューB</t>
  </si>
  <si>
    <t>_2022リコージャパン(株)　メニューC</t>
  </si>
  <si>
    <t>_2022リコージャパン(株)　メニューD</t>
  </si>
  <si>
    <t>_2022リコージャパン(株)　メニューE</t>
  </si>
  <si>
    <t>_2022リコージャパン(株)　メニューF(残差)</t>
  </si>
  <si>
    <t>_2022リストプロパティーズ(株)　</t>
  </si>
  <si>
    <t>_2022リニューアブル・ジャパン(株)(旧：(株)みらい電力)　メニューA</t>
  </si>
  <si>
    <t>_2022リニューアブル・ジャパン(株)(旧：(株)みらい電力)　メニューB</t>
  </si>
  <si>
    <t>_2022リニューアブル・ジャパン(株)(旧：(株)みらい電力)　メニューC</t>
  </si>
  <si>
    <t>_2022リニューアブル・ジャパン(株)(旧：(株)みらい電力)　メニューD</t>
  </si>
  <si>
    <t>_2022リニューアブル・ジャパン(株)(旧：(株)みらい電力)　メニューE(残差)</t>
  </si>
  <si>
    <t>_2022(株)リミックスポイント　メニューA</t>
  </si>
  <si>
    <t>_2022(株)ルーク　メニューA</t>
  </si>
  <si>
    <t>_2022(株)レクスポート　</t>
  </si>
  <si>
    <t>_2022レネックス電力合同会社　</t>
  </si>
  <si>
    <t>_2022レモンガス(株)　</t>
  </si>
  <si>
    <t>_2022ローカルエナジー(株)　メニューA</t>
  </si>
  <si>
    <t>_2022ローカルエナジー(株)　メニューB(残差)</t>
  </si>
  <si>
    <t>_2022ローカルでんき(株)　メニューA</t>
  </si>
  <si>
    <t>_2022ローカルでんき(株)　メニューB(残差)</t>
  </si>
  <si>
    <t>_2022和歌山電力(株)　</t>
  </si>
  <si>
    <t>_2022綿半パートナーズ(株)　</t>
  </si>
  <si>
    <t>_2022ワタミエナジー(株)　メニューA</t>
  </si>
  <si>
    <t>_2022ワタミエナジー(株)　メニューB(残差)</t>
  </si>
  <si>
    <t>_2022(株)ａｆｔｅｒＦＩＴ　メニューA</t>
  </si>
  <si>
    <t>_2022Ａｐａｍａｎ　Ｅｎｅｒｇｙ(株)　</t>
  </si>
  <si>
    <t>_2022ａｕエネルギー＆ライフ(株)(旧：ＫＤＤＩ(株))　メニューA</t>
  </si>
  <si>
    <t>_2022ａｕエネルギー＆ライフ(株)(旧：ＫＤＤＩ(株))　メニューB(残差)</t>
  </si>
  <si>
    <t>_2022Ｃａｓｔｌｅｔｏｎ　Ｃｏｍｍｏｄｉｔｉｅｓ　Ｊａｐａｎ合同会社　</t>
  </si>
  <si>
    <t>_2022(株)ＣＤエナジーダイレクト　メニューA</t>
  </si>
  <si>
    <t>_2022(株)ＣＤエナジーダイレクト　メニューB(残差)</t>
  </si>
  <si>
    <t>_2022(株)ＣＨＩＢＡむつざわエナジー　</t>
  </si>
  <si>
    <t>_2022Ｃｏｃｏテラスたがわ(株)　</t>
  </si>
  <si>
    <t>_2022(株)ＣＷＳ　</t>
  </si>
  <si>
    <t>_2022ＥＮＥＯＳ(株)　メニューA</t>
  </si>
  <si>
    <t>_2022ＥＮＥＯＳ(株)　メニューB</t>
  </si>
  <si>
    <t>_2022ＥＮＥＯＳ(株)　メニューC</t>
  </si>
  <si>
    <t>_2022ＦＴエナジー(株)　</t>
  </si>
  <si>
    <t>_2022ＨＴＢエナジー(株)　メニューA</t>
  </si>
  <si>
    <t>_2022ＨＴＢエナジー(株)　メニューB</t>
  </si>
  <si>
    <t>_2022ＨＴＢエナジー(株)　メニューC(残差)</t>
  </si>
  <si>
    <t>_2022(株)Ｉ＆Ｉ　</t>
  </si>
  <si>
    <t>_2022Ｊａｐａｎ電力(株)　メニューA</t>
  </si>
  <si>
    <t>_2022ＪＰエネルギー(株)　</t>
  </si>
  <si>
    <t>_2022ＪＲＥトレーディング(株)　</t>
  </si>
  <si>
    <t>_2022ＪＲ西日本住宅サービス(株)　</t>
  </si>
  <si>
    <t>_2022(株)ＪＴＢコミュニケーションデザイン　</t>
  </si>
  <si>
    <t>_2022(株)ｋａｒｃｈ　</t>
  </si>
  <si>
    <t>_2022ＫＢＮ(株)　</t>
  </si>
  <si>
    <t>_2022(株)Ｋｅｎｅｓエネルギーサービス　</t>
  </si>
  <si>
    <t>_2022(株)ＬＥＮＥＴＳ　</t>
  </si>
  <si>
    <t>_2022(株)Ｌｉｎｋ　Ｌｉｆｅ　</t>
  </si>
  <si>
    <t>_2022(株)ＬＩＸＩＬ　ＴＥＰＣＯ　スマートパートナーズ　メニューA</t>
  </si>
  <si>
    <t>_2022(株)Ｌｏｏｏｐ　メニューA</t>
  </si>
  <si>
    <t>_2022(株)Ｌｏｏｏｐ　メニューB</t>
  </si>
  <si>
    <t>_2022(株)Ｌｏｏｏｐ　メニューC</t>
  </si>
  <si>
    <t>_2022(株)Ｌｏｏｏｐ　メニューD</t>
  </si>
  <si>
    <t>_2022ＭＣＰＤ(株)(旧：ＭＣＰＤ合同会社)　メニューA</t>
  </si>
  <si>
    <t>_2022ＭＣＰＤ(株)(旧：ＭＣＰＤ合同会社)　(参考値)事業者全体</t>
  </si>
  <si>
    <t>_2022ＭＣリテールエナジー(株)　メニューA</t>
  </si>
  <si>
    <t>_2022ＭＣリテールエナジー(株)　メニューB</t>
  </si>
  <si>
    <t>_2022ＭＧＣエネルギー(株)　</t>
  </si>
  <si>
    <t>_2022(株)Ｍｉｓｕｍｉ　</t>
  </si>
  <si>
    <t>_2022ＭＫステーションズ(株)　</t>
  </si>
  <si>
    <t>_2022(株)Ｍｐｏｗｅｒ　</t>
  </si>
  <si>
    <t>_2022Ｍｙシティ電力(株)　</t>
  </si>
  <si>
    <t>_2022(株)ＮＥＸＴ　ＯＮＥ　</t>
  </si>
  <si>
    <t>_2022Ｎｅｘｔ　Ｐｏｗｅｒ(株)　</t>
  </si>
  <si>
    <t>_2022ＮＦパワーサービス(株)　メニューA</t>
  </si>
  <si>
    <t>_2022ＮＦパワーサービス(株)　メニューB(残差)</t>
  </si>
  <si>
    <t>_2022ＮＴＴアノードエナジー(株)　メニューA</t>
  </si>
  <si>
    <t>_2022ＮＴＴアノードエナジー(株)　メニューB(残差)</t>
  </si>
  <si>
    <t>_2022(株)Ｏｐｔｉｍｉｚｅｄ　Ｅｎｅｒｇｙ　</t>
  </si>
  <si>
    <t>_2022合同会社Ｐｅａｋ８　</t>
  </si>
  <si>
    <t>_2022Ｑ．ＥＮＥＳＴでんき(株)(旧：ジニーエナジー合同会社)　メニューA</t>
  </si>
  <si>
    <t>_2022Ｑ．ＥＮＥＳＴでんき(株)(旧：ジニーエナジー合同会社)　メニューB</t>
  </si>
  <si>
    <t>_2022Ｑ．ＥＮＥＳＴでんき(株)(旧：ジニーエナジー合同会社)　メニューC(残差)</t>
  </si>
  <si>
    <t>_2022ＲＥ１００電力(株)　メニューA</t>
  </si>
  <si>
    <t>_2022(株)ＲｅｎｏＬａｂｏ　</t>
  </si>
  <si>
    <t>_2022(株)Ｓａｎｋｏ　ＩＢ　</t>
  </si>
  <si>
    <t>_2022ＳＢパワー(株)　メニューA</t>
  </si>
  <si>
    <t>_2022ＳＢパワー(株)　メニューB</t>
  </si>
  <si>
    <t>_2022(株)ＳＥウイングズ　</t>
  </si>
  <si>
    <t>_2022(株)Ｓｈａｒｅｄ　Ｅｎｅｒｇｙ　</t>
  </si>
  <si>
    <t>_2022ＳｕｓｔａｉｎａｂｌｅＥｎｅｒｇｙ(株)　</t>
  </si>
  <si>
    <t>_2022Ｔ＆Ｔエナジー(株)　</t>
  </si>
  <si>
    <t>_2022ＴＥＰＣＯライフサービス(株)　</t>
  </si>
  <si>
    <t>_2022ＴＧオクトパスエナジー(株)　メニューA</t>
  </si>
  <si>
    <t>_2022ＴＧオクトパスエナジー(株)　メニューB</t>
  </si>
  <si>
    <t>_2022ＴＧオクトパスエナジー(株)　(参考値)事業者全体</t>
  </si>
  <si>
    <t>_2022(株)ＴＯＫＹＯ油電力　</t>
  </si>
  <si>
    <t>_2022ＴＲＥＮＤＥ(株)　</t>
  </si>
  <si>
    <t>_2022(株)ＴＴＳパワー　</t>
  </si>
  <si>
    <t>_2022ＵＮＩＶＥＲＧＹ(株)　</t>
  </si>
  <si>
    <t>_2022(株)ＵＰＤＡＴＥＲ　メニューA</t>
  </si>
  <si>
    <t>_2022(株)Ｖ－Ｐｏｗｅｒ　メニューA</t>
  </si>
  <si>
    <t>_2022(株)Ｖ－Ｐｏｗｅｒ　メニューB</t>
  </si>
  <si>
    <t>_2022(株)Ｖ－Ｐｏｗｅｒ　メニューC(残差)</t>
  </si>
  <si>
    <t>_2022ＷＳエナジー(株)　メニューA</t>
  </si>
  <si>
    <t>_2022ＷＳエナジー(株)　メニューB</t>
  </si>
  <si>
    <t>_2022ＷＳエナジー(株)　メニューC(残差)</t>
  </si>
  <si>
    <t>_2022Ｙ．Ｗ．Ｃ(株)　</t>
  </si>
  <si>
    <t>_2022</t>
    <phoneticPr fontId="2"/>
  </si>
  <si>
    <t>電気炉（製鋼用、合金鉄製造用、炭化けい素製造用）における電気の使用</t>
    <phoneticPr fontId="2"/>
  </si>
  <si>
    <t>ソーダ石灰ガラスの製造</t>
    <phoneticPr fontId="83"/>
  </si>
  <si>
    <t>その他用途での炭酸塩の使用</t>
    <rPh sb="2" eb="3">
      <t>タ</t>
    </rPh>
    <rPh sb="3" eb="5">
      <t>ヨウト</t>
    </rPh>
    <rPh sb="7" eb="9">
      <t>タンサン</t>
    </rPh>
    <rPh sb="9" eb="10">
      <t>エン</t>
    </rPh>
    <rPh sb="11" eb="13">
      <t>シヨウ</t>
    </rPh>
    <phoneticPr fontId="83"/>
  </si>
  <si>
    <t>二酸化チタンの製造</t>
    <rPh sb="0" eb="3">
      <t>ニサンカ</t>
    </rPh>
    <rPh sb="7" eb="9">
      <t>セイゾウ</t>
    </rPh>
    <phoneticPr fontId="83"/>
  </si>
  <si>
    <t>エチレン等の製造</t>
    <rPh sb="4" eb="5">
      <t>トウ</t>
    </rPh>
    <phoneticPr fontId="83"/>
  </si>
  <si>
    <t>カーバイト法アセチレンの使用</t>
    <phoneticPr fontId="83"/>
  </si>
  <si>
    <t>炭素電極の電気炉における使用</t>
    <rPh sb="0" eb="2">
      <t>タンソ</t>
    </rPh>
    <rPh sb="2" eb="4">
      <t>デンキョク</t>
    </rPh>
    <rPh sb="5" eb="8">
      <t>デンキロ</t>
    </rPh>
    <rPh sb="12" eb="14">
      <t>シヨウ</t>
    </rPh>
    <phoneticPr fontId="2"/>
  </si>
  <si>
    <t>鉄鋼の製造における鉱物の使用</t>
    <phoneticPr fontId="83"/>
  </si>
  <si>
    <t>鉄鋼の製造において生じるガスの燃焼</t>
    <phoneticPr fontId="83"/>
  </si>
  <si>
    <t>潤滑油の使用</t>
    <rPh sb="0" eb="3">
      <t>ジュンカツユ</t>
    </rPh>
    <rPh sb="4" eb="6">
      <t>シヨウ</t>
    </rPh>
    <phoneticPr fontId="83"/>
  </si>
  <si>
    <t>溶剤の焼却</t>
    <rPh sb="0" eb="2">
      <t>ヨウザイ</t>
    </rPh>
    <rPh sb="3" eb="5">
      <t>ショウキャク</t>
    </rPh>
    <phoneticPr fontId="83"/>
  </si>
  <si>
    <t>ドライアイスの製造又は使用</t>
    <rPh sb="7" eb="9">
      <t>セイゾウ</t>
    </rPh>
    <rPh sb="9" eb="10">
      <t>マタ</t>
    </rPh>
    <rPh sb="11" eb="13">
      <t>シヨウ</t>
    </rPh>
    <phoneticPr fontId="2"/>
  </si>
  <si>
    <t>炭酸ガスのボンベへの封入</t>
    <rPh sb="0" eb="2">
      <t>タンサン</t>
    </rPh>
    <rPh sb="10" eb="12">
      <t>フウニュウ</t>
    </rPh>
    <phoneticPr fontId="2"/>
  </si>
  <si>
    <t>炭酸ガスの使用</t>
    <rPh sb="0" eb="2">
      <t>タンサン</t>
    </rPh>
    <rPh sb="5" eb="7">
      <t>シヨウ</t>
    </rPh>
    <phoneticPr fontId="2"/>
  </si>
  <si>
    <t>コークスの製造</t>
    <rPh sb="5" eb="7">
      <t>セイゾウ</t>
    </rPh>
    <phoneticPr fontId="83"/>
  </si>
  <si>
    <t>木炭の生産</t>
    <rPh sb="0" eb="2">
      <t>モクタン</t>
    </rPh>
    <rPh sb="3" eb="5">
      <t>セイサン</t>
    </rPh>
    <phoneticPr fontId="83"/>
  </si>
  <si>
    <t>原油の精製</t>
    <rPh sb="0" eb="2">
      <t>ゲンユ</t>
    </rPh>
    <rPh sb="3" eb="5">
      <t>セイセイ</t>
    </rPh>
    <phoneticPr fontId="83"/>
  </si>
  <si>
    <t>都市ガスの製造又は供給</t>
    <rPh sb="0" eb="2">
      <t>トシ</t>
    </rPh>
    <rPh sb="5" eb="7">
      <t>セイゾウ</t>
    </rPh>
    <rPh sb="7" eb="8">
      <t>マタ</t>
    </rPh>
    <rPh sb="9" eb="11">
      <t>キョウキュウ</t>
    </rPh>
    <phoneticPr fontId="83"/>
  </si>
  <si>
    <t>アジピン酸等化学製品の製造（アジピン酸、硝酸、カプロラクタム）</t>
    <rPh sb="4" eb="5">
      <t>サン</t>
    </rPh>
    <rPh sb="5" eb="6">
      <t>トウ</t>
    </rPh>
    <rPh sb="6" eb="8">
      <t>カガク</t>
    </rPh>
    <rPh sb="8" eb="10">
      <t>セイヒン</t>
    </rPh>
    <rPh sb="11" eb="13">
      <t>セイゾウ</t>
    </rPh>
    <rPh sb="18" eb="19">
      <t>サン</t>
    </rPh>
    <rPh sb="20" eb="22">
      <t>ショウサン</t>
    </rPh>
    <phoneticPr fontId="2"/>
  </si>
  <si>
    <t>半導体素子等の製造</t>
    <rPh sb="0" eb="3">
      <t>ハンドウタイ</t>
    </rPh>
    <rPh sb="3" eb="5">
      <t>ソシ</t>
    </rPh>
    <rPh sb="5" eb="6">
      <t>トウ</t>
    </rPh>
    <rPh sb="7" eb="9">
      <t>セイゾウ</t>
    </rPh>
    <phoneticPr fontId="83"/>
  </si>
  <si>
    <t>廃棄物の焼却</t>
    <rPh sb="0" eb="3">
      <t>ハイキブツ</t>
    </rPh>
    <rPh sb="4" eb="6">
      <t>ショウキャク</t>
    </rPh>
    <phoneticPr fontId="2"/>
  </si>
  <si>
    <t>三ふっ化窒素(NF3)の製造</t>
    <rPh sb="0" eb="1">
      <t>サン</t>
    </rPh>
    <rPh sb="3" eb="4">
      <t>カ</t>
    </rPh>
    <rPh sb="4" eb="6">
      <t>チッソ</t>
    </rPh>
    <rPh sb="12" eb="14">
      <t>セイゾウ</t>
    </rPh>
    <phoneticPr fontId="2"/>
  </si>
  <si>
    <t>冷凍吸気調和機器の製造に伴うHFCの使用</t>
    <rPh sb="0" eb="2">
      <t>レイトウ</t>
    </rPh>
    <rPh sb="2" eb="4">
      <t>キュウキ</t>
    </rPh>
    <rPh sb="4" eb="6">
      <t>チョウワ</t>
    </rPh>
    <rPh sb="6" eb="8">
      <t>キキ</t>
    </rPh>
    <rPh sb="9" eb="11">
      <t>セイゾウ</t>
    </rPh>
    <rPh sb="12" eb="13">
      <t>トモナ</t>
    </rPh>
    <rPh sb="18" eb="20">
      <t>シヨウ</t>
    </rPh>
    <phoneticPr fontId="83"/>
  </si>
  <si>
    <t>業務用冷凍空気調和機器の使用開始に伴うHFCの封入</t>
    <rPh sb="17" eb="18">
      <t>トモナ</t>
    </rPh>
    <phoneticPr fontId="83"/>
  </si>
  <si>
    <t>業務用冷凍空気調和機器の整備におけるHFCの回収及び使用</t>
    <phoneticPr fontId="83"/>
  </si>
  <si>
    <t>冷凍空気調和機器の廃棄に伴うHFCの回収</t>
    <phoneticPr fontId="83"/>
  </si>
  <si>
    <t>プラスチック製造に伴う発泡剤としてのHFCの使用</t>
    <rPh sb="9" eb="10">
      <t>トモナ</t>
    </rPh>
    <phoneticPr fontId="83"/>
  </si>
  <si>
    <t>噴霧器の製造におけるHFCの封入</t>
    <phoneticPr fontId="83"/>
  </si>
  <si>
    <t>光電池の製造に伴うPFCの使用</t>
    <rPh sb="0" eb="1">
      <t>ヒカリ</t>
    </rPh>
    <rPh sb="1" eb="3">
      <t>デンチ</t>
    </rPh>
    <rPh sb="4" eb="6">
      <t>セイゾウ</t>
    </rPh>
    <rPh sb="7" eb="8">
      <t>トモナ</t>
    </rPh>
    <rPh sb="13" eb="15">
      <t>シヨウ</t>
    </rPh>
    <phoneticPr fontId="83"/>
  </si>
  <si>
    <t>鉄道事業又は軌道事業の用に供された整流器の廃棄</t>
    <phoneticPr fontId="83"/>
  </si>
  <si>
    <t>電気機械器具の製造及び使用の開始におけるSF6の使用</t>
    <rPh sb="24" eb="26">
      <t>シヨウ</t>
    </rPh>
    <phoneticPr fontId="83"/>
  </si>
  <si>
    <t>電気機械器具の使用</t>
    <phoneticPr fontId="83"/>
  </si>
  <si>
    <t>粒子加速器の使用</t>
    <rPh sb="0" eb="2">
      <t>リュウシ</t>
    </rPh>
    <rPh sb="2" eb="5">
      <t>カソクキ</t>
    </rPh>
    <rPh sb="6" eb="8">
      <t>シヨウ</t>
    </rPh>
    <phoneticPr fontId="83"/>
  </si>
  <si>
    <t>化石燃料使用量</t>
    <rPh sb="0" eb="2">
      <t>カセキ</t>
    </rPh>
    <rPh sb="2" eb="4">
      <t>ネンリョウ</t>
    </rPh>
    <rPh sb="4" eb="7">
      <t>シヨウリョウ</t>
    </rPh>
    <phoneticPr fontId="2"/>
  </si>
  <si>
    <t>ジェット燃料油</t>
    <rPh sb="4" eb="7">
      <t>ネンリョウユ</t>
    </rPh>
    <phoneticPr fontId="2"/>
  </si>
  <si>
    <t>潤滑油（エンジン中で燃焼され全損するもの）</t>
    <rPh sb="0" eb="3">
      <t>ジュンカツユ</t>
    </rPh>
    <rPh sb="8" eb="9">
      <t>チュウ</t>
    </rPh>
    <rPh sb="10" eb="12">
      <t>ネンショウ</t>
    </rPh>
    <rPh sb="14" eb="15">
      <t>ゼン</t>
    </rPh>
    <rPh sb="15" eb="16">
      <t>ソン</t>
    </rPh>
    <phoneticPr fontId="2"/>
  </si>
  <si>
    <t>m3</t>
    <phoneticPr fontId="2"/>
  </si>
  <si>
    <t>輸入原料炭</t>
    <rPh sb="0" eb="2">
      <t>ユニュウ</t>
    </rPh>
    <phoneticPr fontId="2"/>
  </si>
  <si>
    <t>吹込用原料炭</t>
    <rPh sb="0" eb="1">
      <t>フ</t>
    </rPh>
    <rPh sb="1" eb="2">
      <t>コ</t>
    </rPh>
    <rPh sb="2" eb="3">
      <t>ヨウ</t>
    </rPh>
    <rPh sb="3" eb="5">
      <t>ゲンリョウ</t>
    </rPh>
    <rPh sb="5" eb="6">
      <t>タン</t>
    </rPh>
    <phoneticPr fontId="2"/>
  </si>
  <si>
    <t>コークス用原料炭</t>
    <rPh sb="4" eb="5">
      <t>ヨウ</t>
    </rPh>
    <rPh sb="5" eb="7">
      <t>ゲンリョウ</t>
    </rPh>
    <rPh sb="7" eb="8">
      <t>タン</t>
    </rPh>
    <phoneticPr fontId="2"/>
  </si>
  <si>
    <t>国産一般炭</t>
    <rPh sb="0" eb="2">
      <t>コクサン</t>
    </rPh>
    <rPh sb="2" eb="4">
      <t>イッパン</t>
    </rPh>
    <phoneticPr fontId="2"/>
  </si>
  <si>
    <t>輸入一般炭</t>
    <rPh sb="0" eb="2">
      <t>ユニュウ</t>
    </rPh>
    <rPh sb="2" eb="4">
      <t>イッパン</t>
    </rPh>
    <rPh sb="4" eb="5">
      <t>スミ</t>
    </rPh>
    <phoneticPr fontId="2"/>
  </si>
  <si>
    <t>輸入無煙炭</t>
    <rPh sb="0" eb="2">
      <t>ユニュウ</t>
    </rPh>
    <phoneticPr fontId="2"/>
  </si>
  <si>
    <t>発電用高炉ガス</t>
    <rPh sb="0" eb="3">
      <t>ハツデンヨウ</t>
    </rPh>
    <rPh sb="3" eb="5">
      <t>コウロ</t>
    </rPh>
    <phoneticPr fontId="2"/>
  </si>
  <si>
    <t>事業者・メニュー名</t>
    <rPh sb="0" eb="2">
      <t>ジギョウ</t>
    </rPh>
    <rPh sb="2" eb="3">
      <t>シャ</t>
    </rPh>
    <rPh sb="8" eb="9">
      <t>メイ</t>
    </rPh>
    <phoneticPr fontId="2"/>
  </si>
  <si>
    <t>非化石燃料使用量</t>
    <rPh sb="0" eb="1">
      <t>ヒ</t>
    </rPh>
    <rPh sb="1" eb="3">
      <t>カセキ</t>
    </rPh>
    <rPh sb="3" eb="5">
      <t>ネンリョウ</t>
    </rPh>
    <rPh sb="5" eb="8">
      <t>シヨウリョウ</t>
    </rPh>
    <phoneticPr fontId="2"/>
  </si>
  <si>
    <t>非化石燃料</t>
    <rPh sb="0" eb="3">
      <t>ヒカセキ</t>
    </rPh>
    <rPh sb="3" eb="5">
      <t>ネンリョウ</t>
    </rPh>
    <phoneticPr fontId="2"/>
  </si>
  <si>
    <t>RDF</t>
    <phoneticPr fontId="2"/>
  </si>
  <si>
    <t>RPF</t>
    <phoneticPr fontId="2"/>
  </si>
  <si>
    <t>廃タイヤ</t>
    <rPh sb="0" eb="1">
      <t>ハイ</t>
    </rPh>
    <phoneticPr fontId="2"/>
  </si>
  <si>
    <t>廃プラスチック（一般廃棄物）</t>
    <rPh sb="0" eb="1">
      <t>ハイ</t>
    </rPh>
    <rPh sb="8" eb="10">
      <t>イッパン</t>
    </rPh>
    <rPh sb="10" eb="13">
      <t>ハイキブツ</t>
    </rPh>
    <phoneticPr fontId="2"/>
  </si>
  <si>
    <t>廃プラスチック（産業廃棄物）</t>
    <rPh sb="0" eb="1">
      <t>ハイ</t>
    </rPh>
    <rPh sb="8" eb="10">
      <t>サンギョウ</t>
    </rPh>
    <rPh sb="10" eb="13">
      <t>ハイキブツ</t>
    </rPh>
    <phoneticPr fontId="2"/>
  </si>
  <si>
    <t>廃油（植物・動物性のぞく）及び当該廃油から製造された燃料炭化水素油</t>
    <rPh sb="0" eb="2">
      <t>ハイユ</t>
    </rPh>
    <rPh sb="3" eb="5">
      <t>ショクブツ</t>
    </rPh>
    <rPh sb="6" eb="8">
      <t>ドウブツ</t>
    </rPh>
    <rPh sb="8" eb="9">
      <t>セイ</t>
    </rPh>
    <rPh sb="13" eb="14">
      <t>オヨ</t>
    </rPh>
    <rPh sb="15" eb="17">
      <t>トウガイ</t>
    </rPh>
    <rPh sb="17" eb="19">
      <t>ハイユ</t>
    </rPh>
    <rPh sb="21" eb="23">
      <t>セイゾウ</t>
    </rPh>
    <rPh sb="26" eb="28">
      <t>ネンリョウ</t>
    </rPh>
    <rPh sb="28" eb="30">
      <t>タンカ</t>
    </rPh>
    <rPh sb="30" eb="32">
      <t>スイソ</t>
    </rPh>
    <rPh sb="32" eb="33">
      <t>ユ</t>
    </rPh>
    <phoneticPr fontId="2"/>
  </si>
  <si>
    <t>廃プラスチックから製造される燃料炭化水素</t>
    <rPh sb="0" eb="1">
      <t>ハイ</t>
    </rPh>
    <rPh sb="9" eb="11">
      <t>セイゾウ</t>
    </rPh>
    <rPh sb="14" eb="16">
      <t>ネンリョウ</t>
    </rPh>
    <rPh sb="16" eb="18">
      <t>タンカ</t>
    </rPh>
    <rPh sb="18" eb="20">
      <t>スイソ</t>
    </rPh>
    <phoneticPr fontId="2"/>
  </si>
  <si>
    <t>黒液</t>
    <rPh sb="0" eb="1">
      <t>クロ</t>
    </rPh>
    <rPh sb="1" eb="2">
      <t>エキ</t>
    </rPh>
    <phoneticPr fontId="2"/>
  </si>
  <si>
    <t>木質廃材</t>
    <rPh sb="0" eb="2">
      <t>モクシツ</t>
    </rPh>
    <rPh sb="2" eb="4">
      <t>ハイザイ</t>
    </rPh>
    <phoneticPr fontId="2"/>
  </si>
  <si>
    <t>バイオエタノール</t>
    <phoneticPr fontId="2"/>
  </si>
  <si>
    <t>バイオディーゼル</t>
    <phoneticPr fontId="2"/>
  </si>
  <si>
    <t>バイオガス</t>
    <phoneticPr fontId="2"/>
  </si>
  <si>
    <t>その他バイオマス</t>
    <rPh sb="2" eb="3">
      <t>タ</t>
    </rPh>
    <phoneticPr fontId="2"/>
  </si>
  <si>
    <t>廃棄物ガス</t>
    <rPh sb="0" eb="3">
      <t>ハイキブツ</t>
    </rPh>
    <phoneticPr fontId="2"/>
  </si>
  <si>
    <t>混合廃材</t>
    <rPh sb="0" eb="2">
      <t>コンゴウ</t>
    </rPh>
    <rPh sb="2" eb="4">
      <t>ハイザイ</t>
    </rPh>
    <phoneticPr fontId="2"/>
  </si>
  <si>
    <t>水素</t>
    <rPh sb="0" eb="2">
      <t>スイソ</t>
    </rPh>
    <phoneticPr fontId="2"/>
  </si>
  <si>
    <t>アンモニア</t>
    <phoneticPr fontId="2"/>
  </si>
  <si>
    <t>産業用蒸気</t>
  </si>
  <si>
    <t>産業用以外の蒸気</t>
    <phoneticPr fontId="2"/>
  </si>
  <si>
    <t>温水</t>
  </si>
  <si>
    <t>冷水</t>
    <rPh sb="0" eb="2">
      <t>レイスイ</t>
    </rPh>
    <phoneticPr fontId="2"/>
  </si>
  <si>
    <t>熱名</t>
    <rPh sb="0" eb="1">
      <t>ネツ</t>
    </rPh>
    <rPh sb="1" eb="2">
      <t>メイ</t>
    </rPh>
    <phoneticPr fontId="2"/>
  </si>
  <si>
    <t>他人へ供給した熱（化石燃料使用分）</t>
    <rPh sb="0" eb="2">
      <t>タニン</t>
    </rPh>
    <rPh sb="3" eb="5">
      <t>キョウキュウ</t>
    </rPh>
    <rPh sb="7" eb="8">
      <t>ネツ</t>
    </rPh>
    <rPh sb="9" eb="11">
      <t>カセキ</t>
    </rPh>
    <rPh sb="11" eb="13">
      <t>ネンリョウ</t>
    </rPh>
    <rPh sb="13" eb="15">
      <t>シヨウ</t>
    </rPh>
    <rPh sb="15" eb="16">
      <t>ブン</t>
    </rPh>
    <phoneticPr fontId="2"/>
  </si>
  <si>
    <t>関西電力(ゼロカーボンメニューを除く）</t>
    <rPh sb="0" eb="2">
      <t>カンサイ</t>
    </rPh>
    <rPh sb="2" eb="4">
      <t>デンリョク</t>
    </rPh>
    <rPh sb="16" eb="17">
      <t>ノゾ</t>
    </rPh>
    <phoneticPr fontId="2"/>
  </si>
  <si>
    <t>関西電力（ゼロカーボンメニュー）以外の電気事業者名称</t>
    <rPh sb="0" eb="2">
      <t>カンサイ</t>
    </rPh>
    <rPh sb="2" eb="4">
      <t>デンリョク</t>
    </rPh>
    <rPh sb="16" eb="18">
      <t>イガイ</t>
    </rPh>
    <rPh sb="19" eb="21">
      <t>デンキ</t>
    </rPh>
    <rPh sb="21" eb="24">
      <t>ジギョウシャ</t>
    </rPh>
    <rPh sb="24" eb="26">
      <t>メイショウ</t>
    </rPh>
    <phoneticPr fontId="2"/>
  </si>
  <si>
    <t>上記以外の電気</t>
    <rPh sb="0" eb="2">
      <t>ジョウキ</t>
    </rPh>
    <rPh sb="2" eb="4">
      <t>イガイ</t>
    </rPh>
    <rPh sb="5" eb="7">
      <t>デンキ</t>
    </rPh>
    <rPh sb="6" eb="7">
      <t>デンデン</t>
    </rPh>
    <phoneticPr fontId="2"/>
  </si>
  <si>
    <t>燃料を用いず発電した電気（非系統電力：ＰＰＡ等）</t>
    <rPh sb="0" eb="2">
      <t>ネンリョウ</t>
    </rPh>
    <rPh sb="3" eb="4">
      <t>モチ</t>
    </rPh>
    <rPh sb="6" eb="8">
      <t>ハツデン</t>
    </rPh>
    <rPh sb="10" eb="12">
      <t>デンキ</t>
    </rPh>
    <rPh sb="13" eb="14">
      <t>ヒ</t>
    </rPh>
    <rPh sb="14" eb="16">
      <t>ケイトウ</t>
    </rPh>
    <rPh sb="16" eb="18">
      <t>デンリョク</t>
    </rPh>
    <rPh sb="22" eb="23">
      <t>ナド</t>
    </rPh>
    <phoneticPr fontId="2"/>
  </si>
  <si>
    <t>燃料を用いず発電した電気（太陽光等）</t>
    <rPh sb="0" eb="2">
      <t>ネンリョウ</t>
    </rPh>
    <rPh sb="3" eb="4">
      <t>モチ</t>
    </rPh>
    <rPh sb="6" eb="8">
      <t>ハツデン</t>
    </rPh>
    <rPh sb="10" eb="12">
      <t>デンキ</t>
    </rPh>
    <rPh sb="13" eb="16">
      <t>タイヨウコウ</t>
    </rPh>
    <rPh sb="16" eb="17">
      <t>トウ</t>
    </rPh>
    <phoneticPr fontId="2"/>
  </si>
  <si>
    <t>生産に係る坑井における通気弁</t>
    <rPh sb="0" eb="2">
      <t>セイサン</t>
    </rPh>
    <rPh sb="3" eb="4">
      <t>カカ</t>
    </rPh>
    <rPh sb="5" eb="7">
      <t>コウセイ</t>
    </rPh>
    <rPh sb="11" eb="14">
      <t>ツウキベン</t>
    </rPh>
    <phoneticPr fontId="2"/>
  </si>
  <si>
    <t>生産に係る坑井における施設（陸上）</t>
    <rPh sb="0" eb="2">
      <t>セイサン</t>
    </rPh>
    <rPh sb="3" eb="4">
      <t>カカ</t>
    </rPh>
    <rPh sb="5" eb="7">
      <t>コウセイ</t>
    </rPh>
    <rPh sb="11" eb="13">
      <t>シセツ</t>
    </rPh>
    <rPh sb="14" eb="16">
      <t>リクジョウ</t>
    </rPh>
    <phoneticPr fontId="2"/>
  </si>
  <si>
    <t>生産に係る坑井における施設（海上）</t>
    <rPh sb="0" eb="2">
      <t>セイサン</t>
    </rPh>
    <rPh sb="3" eb="4">
      <t>カカ</t>
    </rPh>
    <rPh sb="5" eb="7">
      <t>コウセイ</t>
    </rPh>
    <rPh sb="11" eb="13">
      <t>シセツ</t>
    </rPh>
    <rPh sb="14" eb="16">
      <t>カイジョウ</t>
    </rPh>
    <phoneticPr fontId="2"/>
  </si>
  <si>
    <t>生産に付随して発生するガスの焼却</t>
    <rPh sb="0" eb="2">
      <t>セイサン</t>
    </rPh>
    <rPh sb="3" eb="5">
      <t>フズイ</t>
    </rPh>
    <rPh sb="7" eb="9">
      <t>ハッセイ</t>
    </rPh>
    <rPh sb="14" eb="16">
      <t>ショウキャク</t>
    </rPh>
    <phoneticPr fontId="2"/>
  </si>
  <si>
    <t>生産に伴う処理に係る施設</t>
    <rPh sb="0" eb="2">
      <t>セイサン</t>
    </rPh>
    <rPh sb="3" eb="4">
      <t>トモナ</t>
    </rPh>
    <rPh sb="5" eb="7">
      <t>ショリ</t>
    </rPh>
    <rPh sb="8" eb="9">
      <t>カカ</t>
    </rPh>
    <rPh sb="10" eb="12">
      <t>シセツ</t>
    </rPh>
    <phoneticPr fontId="2"/>
  </si>
  <si>
    <t>採掘に付随して発生するガスの焼却</t>
    <rPh sb="0" eb="2">
      <t>サイクツ</t>
    </rPh>
    <rPh sb="3" eb="5">
      <t>フズイ</t>
    </rPh>
    <rPh sb="7" eb="9">
      <t>ハッセイ</t>
    </rPh>
    <rPh sb="14" eb="16">
      <t>ショウキャク</t>
    </rPh>
    <phoneticPr fontId="2"/>
  </si>
  <si>
    <t>処理に付随して発生するガスの焼却</t>
    <rPh sb="0" eb="2">
      <t>ショリ</t>
    </rPh>
    <rPh sb="3" eb="5">
      <t>フズイ</t>
    </rPh>
    <rPh sb="7" eb="9">
      <t>ハッセイ</t>
    </rPh>
    <rPh sb="14" eb="16">
      <t>ショウキャク</t>
    </rPh>
    <phoneticPr fontId="2"/>
  </si>
  <si>
    <t>原油又は天然ガスの生産にかかる坑井の点検</t>
    <rPh sb="0" eb="2">
      <t>ゲンユ</t>
    </rPh>
    <rPh sb="2" eb="3">
      <t>マタ</t>
    </rPh>
    <rPh sb="4" eb="6">
      <t>テンネン</t>
    </rPh>
    <rPh sb="9" eb="11">
      <t>セイサン</t>
    </rPh>
    <rPh sb="15" eb="17">
      <t>コウセイ</t>
    </rPh>
    <rPh sb="18" eb="20">
      <t>テンケン</t>
    </rPh>
    <phoneticPr fontId="2"/>
  </si>
  <si>
    <t>生産に係る坑井数</t>
    <rPh sb="3" eb="4">
      <t>カカ</t>
    </rPh>
    <phoneticPr fontId="2"/>
  </si>
  <si>
    <t>原油の輸送</t>
    <rPh sb="0" eb="2">
      <t>ゲンユ</t>
    </rPh>
    <rPh sb="3" eb="5">
      <t>ユソウ</t>
    </rPh>
    <phoneticPr fontId="2"/>
  </si>
  <si>
    <t>原油（コンデンセート（NGL）を除く）の体積（パイプライン）</t>
    <rPh sb="0" eb="2">
      <t>ゲンユ</t>
    </rPh>
    <rPh sb="16" eb="17">
      <t>ノゾ</t>
    </rPh>
    <rPh sb="20" eb="22">
      <t>タイセキ</t>
    </rPh>
    <phoneticPr fontId="2"/>
  </si>
  <si>
    <t>原油（コンデンセート（NGL）を除く）の体積（パイプライン以外）</t>
    <rPh sb="0" eb="2">
      <t>ゲンユ</t>
    </rPh>
    <rPh sb="16" eb="17">
      <t>ノゾ</t>
    </rPh>
    <rPh sb="20" eb="22">
      <t>タイセキ</t>
    </rPh>
    <rPh sb="29" eb="31">
      <t>イガイ</t>
    </rPh>
    <phoneticPr fontId="2"/>
  </si>
  <si>
    <t>コンデンセート（NGL)</t>
    <phoneticPr fontId="2"/>
  </si>
  <si>
    <t>地熱発電施設における蒸気の生産</t>
    <rPh sb="0" eb="2">
      <t>チネツ</t>
    </rPh>
    <rPh sb="2" eb="4">
      <t>ハツデン</t>
    </rPh>
    <rPh sb="4" eb="6">
      <t>シセツ</t>
    </rPh>
    <rPh sb="10" eb="12">
      <t>ジョウキ</t>
    </rPh>
    <rPh sb="13" eb="15">
      <t>セイサン</t>
    </rPh>
    <phoneticPr fontId="2"/>
  </si>
  <si>
    <t>蒸気生産量</t>
    <rPh sb="0" eb="2">
      <t>ジョウキ</t>
    </rPh>
    <rPh sb="2" eb="4">
      <t>セイサン</t>
    </rPh>
    <rPh sb="4" eb="5">
      <t>リョウ</t>
    </rPh>
    <phoneticPr fontId="2"/>
  </si>
  <si>
    <t>セメントクリンカーの製造</t>
    <phoneticPr fontId="2"/>
  </si>
  <si>
    <t>ソーダ石灰ガラスの製造</t>
    <rPh sb="3" eb="5">
      <t>セッカイ</t>
    </rPh>
    <rPh sb="9" eb="11">
      <t>セイゾウ</t>
    </rPh>
    <phoneticPr fontId="2"/>
  </si>
  <si>
    <t>ソーダ灰（国内産）使用量</t>
    <rPh sb="3" eb="4">
      <t>ハイ</t>
    </rPh>
    <rPh sb="5" eb="8">
      <t>コクナイサン</t>
    </rPh>
    <rPh sb="9" eb="12">
      <t>シヨウリョウ</t>
    </rPh>
    <phoneticPr fontId="2"/>
  </si>
  <si>
    <t>ソーダ灰（輸入）使用量</t>
    <rPh sb="3" eb="4">
      <t>ハイ</t>
    </rPh>
    <rPh sb="5" eb="7">
      <t>ユニュウ</t>
    </rPh>
    <rPh sb="8" eb="10">
      <t>シヨウ</t>
    </rPh>
    <rPh sb="10" eb="11">
      <t>リョウ</t>
    </rPh>
    <phoneticPr fontId="2"/>
  </si>
  <si>
    <t>炭酸バリウム使用量</t>
    <rPh sb="0" eb="2">
      <t>タンサン</t>
    </rPh>
    <rPh sb="6" eb="9">
      <t>シヨウリョウ</t>
    </rPh>
    <phoneticPr fontId="2"/>
  </si>
  <si>
    <t>炭酸カリウム使用量</t>
    <rPh sb="0" eb="2">
      <t>タンサン</t>
    </rPh>
    <rPh sb="6" eb="9">
      <t>シヨウリョウ</t>
    </rPh>
    <phoneticPr fontId="2"/>
  </si>
  <si>
    <t>炭酸ストロンチウム使用量</t>
    <rPh sb="0" eb="2">
      <t>タンサン</t>
    </rPh>
    <rPh sb="9" eb="12">
      <t>シヨウリョウ</t>
    </rPh>
    <phoneticPr fontId="2"/>
  </si>
  <si>
    <t>炭酸リチウム使用量</t>
    <rPh sb="0" eb="2">
      <t>タンサン</t>
    </rPh>
    <rPh sb="6" eb="9">
      <t>シヨウリョウ</t>
    </rPh>
    <phoneticPr fontId="2"/>
  </si>
  <si>
    <t>その他用途での炭酸塩の使用</t>
    <rPh sb="2" eb="3">
      <t>タ</t>
    </rPh>
    <rPh sb="3" eb="5">
      <t>ヨウト</t>
    </rPh>
    <rPh sb="7" eb="9">
      <t>タンサン</t>
    </rPh>
    <rPh sb="9" eb="10">
      <t>エン</t>
    </rPh>
    <rPh sb="11" eb="13">
      <t>シヨウ</t>
    </rPh>
    <phoneticPr fontId="2"/>
  </si>
  <si>
    <t>炭化けい素の製造</t>
    <rPh sb="0" eb="2">
      <t>タンカ</t>
    </rPh>
    <rPh sb="4" eb="5">
      <t>ソ</t>
    </rPh>
    <rPh sb="6" eb="8">
      <t>セイゾウ</t>
    </rPh>
    <phoneticPr fontId="2"/>
  </si>
  <si>
    <t>炭化カルシウムの製造</t>
    <rPh sb="0" eb="2">
      <t>タンカ</t>
    </rPh>
    <rPh sb="8" eb="10">
      <t>セイゾウ</t>
    </rPh>
    <phoneticPr fontId="2"/>
  </si>
  <si>
    <t>炭化カルシウム製造量</t>
    <rPh sb="0" eb="2">
      <t>タンカ</t>
    </rPh>
    <rPh sb="7" eb="9">
      <t>セイゾウ</t>
    </rPh>
    <rPh sb="9" eb="10">
      <t>リョウ</t>
    </rPh>
    <phoneticPr fontId="2"/>
  </si>
  <si>
    <t>ソーダ灰の製造によるCO2排出量</t>
    <rPh sb="3" eb="4">
      <t>ハイ</t>
    </rPh>
    <rPh sb="5" eb="7">
      <t>セイゾウ</t>
    </rPh>
    <phoneticPr fontId="2"/>
  </si>
  <si>
    <t>二酸化チタンの製造</t>
    <rPh sb="0" eb="3">
      <t>ニサンカ</t>
    </rPh>
    <rPh sb="7" eb="9">
      <t>セイゾウ</t>
    </rPh>
    <phoneticPr fontId="2"/>
  </si>
  <si>
    <t>二酸化チタン製造量</t>
    <rPh sb="0" eb="3">
      <t>ニサンカ</t>
    </rPh>
    <rPh sb="6" eb="9">
      <t>セイゾウリョウ</t>
    </rPh>
    <phoneticPr fontId="2"/>
  </si>
  <si>
    <t>二酸化チタンをルチルから分離させる方法による製造量</t>
    <rPh sb="0" eb="3">
      <t>ニサンカ</t>
    </rPh>
    <rPh sb="12" eb="14">
      <t>ブンリ</t>
    </rPh>
    <rPh sb="17" eb="19">
      <t>ホウホウ</t>
    </rPh>
    <rPh sb="22" eb="24">
      <t>セイゾウ</t>
    </rPh>
    <rPh sb="24" eb="25">
      <t>リョウ</t>
    </rPh>
    <phoneticPr fontId="2"/>
  </si>
  <si>
    <t>塩化チタンと酸素を化学反応させる方法による製造量</t>
    <rPh sb="0" eb="2">
      <t>エンカ</t>
    </rPh>
    <rPh sb="6" eb="8">
      <t>サンソ</t>
    </rPh>
    <rPh sb="9" eb="11">
      <t>カガク</t>
    </rPh>
    <rPh sb="11" eb="13">
      <t>ハンノウ</t>
    </rPh>
    <rPh sb="16" eb="18">
      <t>ホウホウ</t>
    </rPh>
    <rPh sb="21" eb="23">
      <t>セイゾウ</t>
    </rPh>
    <rPh sb="23" eb="24">
      <t>リョウ</t>
    </rPh>
    <phoneticPr fontId="2"/>
  </si>
  <si>
    <t>エチレン等の製造</t>
    <rPh sb="4" eb="5">
      <t>トウ</t>
    </rPh>
    <rPh sb="6" eb="8">
      <t>セイゾウ</t>
    </rPh>
    <phoneticPr fontId="2"/>
  </si>
  <si>
    <t>製品の種類毎の製造量</t>
    <rPh sb="0" eb="2">
      <t>セイヒン</t>
    </rPh>
    <rPh sb="3" eb="5">
      <t>シュルイ</t>
    </rPh>
    <rPh sb="5" eb="6">
      <t>ゴト</t>
    </rPh>
    <rPh sb="7" eb="10">
      <t>セイゾウリョウ</t>
    </rPh>
    <phoneticPr fontId="2"/>
  </si>
  <si>
    <t>エチレン（ナフサからの製造）</t>
    <rPh sb="11" eb="13">
      <t>セイゾウ</t>
    </rPh>
    <phoneticPr fontId="2"/>
  </si>
  <si>
    <t>エチレン（軽油からの製造）</t>
    <rPh sb="5" eb="7">
      <t>ケイユ</t>
    </rPh>
    <rPh sb="10" eb="12">
      <t>セイゾウ</t>
    </rPh>
    <phoneticPr fontId="2"/>
  </si>
  <si>
    <t>エチレン（エタンからの製造）</t>
    <rPh sb="11" eb="13">
      <t>セイゾウ</t>
    </rPh>
    <phoneticPr fontId="2"/>
  </si>
  <si>
    <t>エチレン（プロパンからの製造）</t>
    <rPh sb="12" eb="14">
      <t>セイゾウ</t>
    </rPh>
    <phoneticPr fontId="2"/>
  </si>
  <si>
    <t>エチレン（ブタンからの製造）</t>
    <rPh sb="11" eb="13">
      <t>セイゾウ</t>
    </rPh>
    <phoneticPr fontId="2"/>
  </si>
  <si>
    <t>エチレン（その他原料からの製造量）</t>
    <rPh sb="7" eb="8">
      <t>タ</t>
    </rPh>
    <rPh sb="8" eb="10">
      <t>ゲンリョウ</t>
    </rPh>
    <rPh sb="13" eb="15">
      <t>セイゾウ</t>
    </rPh>
    <rPh sb="15" eb="16">
      <t>リョウ</t>
    </rPh>
    <phoneticPr fontId="2"/>
  </si>
  <si>
    <t>クロロエチレン</t>
    <phoneticPr fontId="2"/>
  </si>
  <si>
    <t>酸化エチレン</t>
    <rPh sb="0" eb="2">
      <t>サンカ</t>
    </rPh>
    <phoneticPr fontId="2"/>
  </si>
  <si>
    <t>アクリロニトリル</t>
    <phoneticPr fontId="2"/>
  </si>
  <si>
    <t>無水フタル酸</t>
    <rPh sb="0" eb="2">
      <t>ムスイ</t>
    </rPh>
    <rPh sb="5" eb="6">
      <t>サン</t>
    </rPh>
    <phoneticPr fontId="2"/>
  </si>
  <si>
    <t>無水マレイン酸</t>
    <rPh sb="0" eb="2">
      <t>ムスイ</t>
    </rPh>
    <rPh sb="6" eb="7">
      <t>サン</t>
    </rPh>
    <phoneticPr fontId="2"/>
  </si>
  <si>
    <t>カーバイト法アセチレンの使用</t>
    <rPh sb="5" eb="6">
      <t>ホウ</t>
    </rPh>
    <rPh sb="12" eb="14">
      <t>シヨウ</t>
    </rPh>
    <phoneticPr fontId="2"/>
  </si>
  <si>
    <t>炭素電極の電気炉における使用</t>
    <rPh sb="0" eb="2">
      <t>タンソ</t>
    </rPh>
    <rPh sb="2" eb="4">
      <t>デンキョク</t>
    </rPh>
    <rPh sb="12" eb="14">
      <t>シヨウ</t>
    </rPh>
    <phoneticPr fontId="2"/>
  </si>
  <si>
    <t>製鋼用の電気炉における炭素電極使用量</t>
    <rPh sb="0" eb="2">
      <t>セイコウ</t>
    </rPh>
    <rPh sb="2" eb="3">
      <t>ヨウ</t>
    </rPh>
    <rPh sb="4" eb="6">
      <t>デンキ</t>
    </rPh>
    <rPh sb="6" eb="7">
      <t>ロ</t>
    </rPh>
    <rPh sb="11" eb="13">
      <t>タンソ</t>
    </rPh>
    <rPh sb="13" eb="15">
      <t>デンキョク</t>
    </rPh>
    <rPh sb="15" eb="17">
      <t>シヨウ</t>
    </rPh>
    <rPh sb="17" eb="18">
      <t>リョウ</t>
    </rPh>
    <phoneticPr fontId="2"/>
  </si>
  <si>
    <t>鉄鋼の製造における鉱物の使用</t>
    <rPh sb="0" eb="2">
      <t>テッコウ</t>
    </rPh>
    <rPh sb="3" eb="5">
      <t>セイゾウ</t>
    </rPh>
    <rPh sb="9" eb="11">
      <t>コウブツ</t>
    </rPh>
    <rPh sb="12" eb="14">
      <t>シヨウ</t>
    </rPh>
    <phoneticPr fontId="2"/>
  </si>
  <si>
    <t>鉄鋼の製造において生じるガスの燃焼</t>
    <rPh sb="0" eb="2">
      <t>テッコウ</t>
    </rPh>
    <rPh sb="3" eb="5">
      <t>セイゾウ</t>
    </rPh>
    <rPh sb="9" eb="10">
      <t>ショウ</t>
    </rPh>
    <rPh sb="15" eb="17">
      <t>ネンショウ</t>
    </rPh>
    <phoneticPr fontId="2"/>
  </si>
  <si>
    <t>高炉ガス燃焼量</t>
    <rPh sb="0" eb="2">
      <t>コウロ</t>
    </rPh>
    <rPh sb="4" eb="7">
      <t>ネンショウリョウ</t>
    </rPh>
    <phoneticPr fontId="2"/>
  </si>
  <si>
    <t>（フレアリング）</t>
    <phoneticPr fontId="2"/>
  </si>
  <si>
    <t>転炉ガス燃焼量</t>
    <rPh sb="0" eb="2">
      <t>テンロ</t>
    </rPh>
    <rPh sb="4" eb="7">
      <t>ネンショウリョウ</t>
    </rPh>
    <phoneticPr fontId="2"/>
  </si>
  <si>
    <t>潤滑油等の使用</t>
    <rPh sb="0" eb="3">
      <t>ジュンカツユ</t>
    </rPh>
    <rPh sb="3" eb="4">
      <t>トウ</t>
    </rPh>
    <rPh sb="5" eb="7">
      <t>シヨウ</t>
    </rPh>
    <phoneticPr fontId="2"/>
  </si>
  <si>
    <t>潤滑油使用量</t>
    <rPh sb="0" eb="3">
      <t>ジュンカツユ</t>
    </rPh>
    <rPh sb="3" eb="6">
      <t>シヨウリョウ</t>
    </rPh>
    <phoneticPr fontId="2"/>
  </si>
  <si>
    <t>グリース使用量</t>
    <rPh sb="4" eb="7">
      <t>シヨウリョウ</t>
    </rPh>
    <phoneticPr fontId="2"/>
  </si>
  <si>
    <t>パラフィンろう使用量</t>
    <rPh sb="7" eb="10">
      <t>シヨウリョウ</t>
    </rPh>
    <phoneticPr fontId="2"/>
  </si>
  <si>
    <t>非メタン揮発性有機化合物（NMVOC）を含む溶剤の焼却</t>
    <rPh sb="0" eb="1">
      <t>ヒ</t>
    </rPh>
    <rPh sb="4" eb="7">
      <t>キハツセイ</t>
    </rPh>
    <rPh sb="7" eb="9">
      <t>ユウキ</t>
    </rPh>
    <rPh sb="9" eb="12">
      <t>カゴウブツ</t>
    </rPh>
    <rPh sb="20" eb="21">
      <t>フク</t>
    </rPh>
    <rPh sb="22" eb="24">
      <t>ヨウザイ</t>
    </rPh>
    <rPh sb="25" eb="27">
      <t>ショウキャク</t>
    </rPh>
    <phoneticPr fontId="2"/>
  </si>
  <si>
    <t>焼却量</t>
    <rPh sb="0" eb="3">
      <t>ショウキャクリョウ</t>
    </rPh>
    <phoneticPr fontId="2"/>
  </si>
  <si>
    <t>ドライアイスの製造</t>
    <rPh sb="7" eb="9">
      <t>セイゾウ</t>
    </rPh>
    <phoneticPr fontId="2"/>
  </si>
  <si>
    <t>炭酸ガス使用に伴い排出されたCO2排出量</t>
    <rPh sb="0" eb="2">
      <t>タンサン</t>
    </rPh>
    <rPh sb="4" eb="6">
      <t>シヨウ</t>
    </rPh>
    <rPh sb="7" eb="8">
      <t>トモナ</t>
    </rPh>
    <rPh sb="9" eb="11">
      <t>ハイシュツ</t>
    </rPh>
    <rPh sb="17" eb="19">
      <t>ハイシュツ</t>
    </rPh>
    <rPh sb="19" eb="20">
      <t>リョウ</t>
    </rPh>
    <phoneticPr fontId="2"/>
  </si>
  <si>
    <t>耕地における肥料の使用</t>
    <rPh sb="0" eb="2">
      <t>コウチ</t>
    </rPh>
    <rPh sb="6" eb="8">
      <t>ヒリョウ</t>
    </rPh>
    <rPh sb="9" eb="11">
      <t>シヨウ</t>
    </rPh>
    <phoneticPr fontId="2"/>
  </si>
  <si>
    <t>肥料の使用量</t>
    <rPh sb="0" eb="2">
      <t>ヒリョウ</t>
    </rPh>
    <rPh sb="3" eb="5">
      <t>シヨウ</t>
    </rPh>
    <rPh sb="5" eb="6">
      <t>リョウ</t>
    </rPh>
    <phoneticPr fontId="2"/>
  </si>
  <si>
    <t>炭酸カルシウム使用量</t>
    <rPh sb="0" eb="2">
      <t>タンサン</t>
    </rPh>
    <rPh sb="7" eb="10">
      <t>シヨウリョウ</t>
    </rPh>
    <phoneticPr fontId="2"/>
  </si>
  <si>
    <t>尿素肥料</t>
    <rPh sb="0" eb="2">
      <t>ニョウソ</t>
    </rPh>
    <rPh sb="2" eb="4">
      <t>ヒリョウ</t>
    </rPh>
    <phoneticPr fontId="2"/>
  </si>
  <si>
    <t>廃油（植物性及び動物性のもの、特定有害産業廃棄物を除く。）</t>
    <rPh sb="0" eb="2">
      <t>ハイユ</t>
    </rPh>
    <rPh sb="3" eb="6">
      <t>ショクブツセイ</t>
    </rPh>
    <rPh sb="6" eb="7">
      <t>オヨ</t>
    </rPh>
    <rPh sb="8" eb="11">
      <t>ドウブツセイ</t>
    </rPh>
    <rPh sb="15" eb="17">
      <t>トクテイ</t>
    </rPh>
    <rPh sb="17" eb="19">
      <t>ユウガイ</t>
    </rPh>
    <rPh sb="19" eb="21">
      <t>サンギョウ</t>
    </rPh>
    <rPh sb="21" eb="24">
      <t>ハイキブツ</t>
    </rPh>
    <rPh sb="25" eb="26">
      <t>ノゾ</t>
    </rPh>
    <phoneticPr fontId="2"/>
  </si>
  <si>
    <t>廃油（特定有害産業廃棄物に限る）</t>
    <rPh sb="0" eb="2">
      <t>ハイユ</t>
    </rPh>
    <rPh sb="3" eb="5">
      <t>トクテイ</t>
    </rPh>
    <rPh sb="5" eb="7">
      <t>ユウガイ</t>
    </rPh>
    <rPh sb="7" eb="9">
      <t>サンギョウ</t>
    </rPh>
    <rPh sb="9" eb="12">
      <t>ハイキブツ</t>
    </rPh>
    <rPh sb="13" eb="14">
      <t>カギ</t>
    </rPh>
    <phoneticPr fontId="2"/>
  </si>
  <si>
    <t>合成繊維</t>
    <phoneticPr fontId="2"/>
  </si>
  <si>
    <t>ポリエチレンテレフタレート製の容器（ペットボトル）</t>
    <rPh sb="13" eb="14">
      <t>セイ</t>
    </rPh>
    <rPh sb="15" eb="17">
      <t>ヨウキ</t>
    </rPh>
    <phoneticPr fontId="2"/>
  </si>
  <si>
    <t>その他のプラスチック類</t>
    <rPh sb="2" eb="3">
      <t>タ</t>
    </rPh>
    <rPh sb="10" eb="11">
      <t>ルイ</t>
    </rPh>
    <phoneticPr fontId="2"/>
  </si>
  <si>
    <t>紙くず</t>
    <rPh sb="0" eb="1">
      <t>カミ</t>
    </rPh>
    <phoneticPr fontId="2"/>
  </si>
  <si>
    <t>紙おむつ</t>
    <rPh sb="0" eb="1">
      <t>カミ</t>
    </rPh>
    <phoneticPr fontId="2"/>
  </si>
  <si>
    <t>廃棄物原燃料の使用による調整</t>
    <rPh sb="0" eb="3">
      <t>ハイキブツ</t>
    </rPh>
    <rPh sb="3" eb="6">
      <t>ゲンネンリョウ</t>
    </rPh>
    <rPh sb="7" eb="9">
      <t>シヨウ</t>
    </rPh>
    <rPh sb="12" eb="14">
      <t>チョウセイ</t>
    </rPh>
    <phoneticPr fontId="2"/>
  </si>
  <si>
    <t>廃棄物原燃料の使用</t>
    <rPh sb="0" eb="3">
      <t>ハイキブツ</t>
    </rPh>
    <rPh sb="3" eb="6">
      <t>ゲンネンリョウ</t>
    </rPh>
    <rPh sb="7" eb="9">
      <t>シヨウ</t>
    </rPh>
    <phoneticPr fontId="2"/>
  </si>
  <si>
    <t>廃棄物の焼却による調整</t>
    <rPh sb="0" eb="3">
      <t>ハイキブツ</t>
    </rPh>
    <rPh sb="4" eb="6">
      <t>ショウキャク</t>
    </rPh>
    <rPh sb="9" eb="11">
      <t>チョウセイ</t>
    </rPh>
    <phoneticPr fontId="2"/>
  </si>
  <si>
    <t>副次的にエネルギーとして利用した廃棄物にかかる排出量</t>
    <rPh sb="0" eb="3">
      <t>フクジテキ</t>
    </rPh>
    <rPh sb="12" eb="14">
      <t>リヨウ</t>
    </rPh>
    <rPh sb="16" eb="19">
      <t>ハイキブツ</t>
    </rPh>
    <rPh sb="23" eb="25">
      <t>ハイシュツ</t>
    </rPh>
    <rPh sb="25" eb="26">
      <t>リョウ</t>
    </rPh>
    <phoneticPr fontId="2"/>
  </si>
  <si>
    <t>（参考）</t>
    <rPh sb="1" eb="3">
      <t>サンコウ</t>
    </rPh>
    <phoneticPr fontId="2"/>
  </si>
  <si>
    <t>非化石エネルギー含む原油換算量</t>
    <rPh sb="0" eb="1">
      <t>ヒ</t>
    </rPh>
    <rPh sb="1" eb="3">
      <t>カセキ</t>
    </rPh>
    <rPh sb="8" eb="9">
      <t>フク</t>
    </rPh>
    <rPh sb="10" eb="12">
      <t>ゲンユ</t>
    </rPh>
    <rPh sb="12" eb="14">
      <t>カンサン</t>
    </rPh>
    <rPh sb="14" eb="15">
      <t>リョウ</t>
    </rPh>
    <phoneticPr fontId="2"/>
  </si>
  <si>
    <t>_2023</t>
    <phoneticPr fontId="2"/>
  </si>
  <si>
    <t>0.434</t>
    <phoneticPr fontId="2"/>
  </si>
  <si>
    <t>アースシグナルソリューションズ(株)　メニューA</t>
  </si>
  <si>
    <t>アーバンエナジー(株)　メニューI</t>
  </si>
  <si>
    <t>アーバンエナジー(株)　メニューJ</t>
  </si>
  <si>
    <t>アーバンエナジー(株)　メニューK</t>
  </si>
  <si>
    <t>アーバンエナジー(株)　メニューL</t>
  </si>
  <si>
    <t>アーバンエナジー(株)　メニューM(残差)</t>
  </si>
  <si>
    <t>アスエネ(株)　メニューF</t>
  </si>
  <si>
    <t>アストマックス・エネルギー合同会社　メニューA</t>
  </si>
  <si>
    <t>アストマックス・エネルギー合同会社　メニューB</t>
  </si>
  <si>
    <t>アストマックス・エネルギー合同会社　(参考値)事業者全体</t>
  </si>
  <si>
    <t>(株)アドバンテック　メニューC(残差)</t>
  </si>
  <si>
    <t>(株)アメニティ電力　メニューA</t>
  </si>
  <si>
    <t>(株)アメニティ電力　(参考値)事業者全体</t>
  </si>
  <si>
    <t>アルカナエナジー(株)　</t>
  </si>
  <si>
    <t>飯田まちづくり電力(株)　メニューB</t>
  </si>
  <si>
    <t>飯田まちづくり電力(株)　メニューC(残差)</t>
  </si>
  <si>
    <t>(株)イーネットワークシステムズ　メニューD(残差)</t>
  </si>
  <si>
    <t>いずも縁結び電力(株)　メニューA</t>
  </si>
  <si>
    <t>いずも縁結び電力(株)　(参考値)事業者全体</t>
  </si>
  <si>
    <t>(株)いちたかガスワン　(残差)</t>
  </si>
  <si>
    <t>(株)エスコ　</t>
  </si>
  <si>
    <t>恵那電力(株)　メニューA</t>
  </si>
  <si>
    <t>恵那電力(株)　(参考値)事業者全体</t>
  </si>
  <si>
    <t>(株)エナリス・パワー・マーケティング　メニューK(残差)</t>
  </si>
  <si>
    <t>(株)エネクル(旧：堀川産業(株))　メニューA</t>
  </si>
  <si>
    <t>(株)エネクル(旧：堀川産業(株))　(参考値)事業者全体</t>
  </si>
  <si>
    <t>(株)エネット　メニューI(残差)</t>
  </si>
  <si>
    <t>エネルギーパワー(株)　メニューE</t>
  </si>
  <si>
    <t>エネルギーパワー(株)　メニューF</t>
  </si>
  <si>
    <t>エネルギーパワー(株)　メニューG(残差)</t>
  </si>
  <si>
    <t>エバーグリーン・マーケティング(株)　メニューB(残差)</t>
  </si>
  <si>
    <t>荏原環境プラント(株)　メニューN</t>
  </si>
  <si>
    <t>荏原環境プラント(株)　メニューO</t>
  </si>
  <si>
    <t>荏原環境プラント(株)　メニューP(残差)</t>
  </si>
  <si>
    <t>青梅ガス(株)　メニューA</t>
  </si>
  <si>
    <t>大分ケーブルテレコム(株)　メニューA</t>
  </si>
  <si>
    <t>大分ケーブルテレコム(株)　(参考値)事業者全体</t>
  </si>
  <si>
    <t>大熊るるるん電力(株)　</t>
  </si>
  <si>
    <t>大塚ビジネスサポート(株)　</t>
  </si>
  <si>
    <t>おきたま新電力(株)　メニューA</t>
  </si>
  <si>
    <t>おきたま新電力(株)　(参考値)事業者全体</t>
  </si>
  <si>
    <t>帯広電力(株)　</t>
  </si>
  <si>
    <t>(株)オプテージ　メニューA</t>
  </si>
  <si>
    <t>(株)オプテージ　(参考値)事業者全体</t>
  </si>
  <si>
    <t>葛尾創生電力(株)　</t>
  </si>
  <si>
    <t>河原実業(株)　</t>
  </si>
  <si>
    <t>関西電力(株)　メニューF</t>
  </si>
  <si>
    <t>関西電力(株)　メニューG</t>
  </si>
  <si>
    <t>関西電力(株)　メニューH</t>
  </si>
  <si>
    <t>関西電力(株)　メニューI(残差)</t>
  </si>
  <si>
    <t>北日本ガス(株)　メニューA</t>
  </si>
  <si>
    <t>北日本ガス(株)　(参考値)事業者全体</t>
  </si>
  <si>
    <t>久慈地域エネルギー(株)　(参考値)事業者全体</t>
  </si>
  <si>
    <t>(株)クリーンエネルギー総合研究所　メニューB</t>
  </si>
  <si>
    <t>(株)クリーンエネルギー総合研究所　メニューC(残差)</t>
  </si>
  <si>
    <t>一般社団法人グリーンコープでんき　メニューA</t>
  </si>
  <si>
    <t>一般社団法人グリーンコープでんき　(参考値)事業者全体</t>
  </si>
  <si>
    <t>(株)ケーブルネット下関　メニューA</t>
  </si>
  <si>
    <t>(株)ケーブルネット下関　(参考値)事業者全体</t>
  </si>
  <si>
    <t>コープ電力(株)　メニューA</t>
  </si>
  <si>
    <t>コープ電力(株)　(参考値)事業者全体</t>
  </si>
  <si>
    <t>国際航業(株)　メニューA</t>
  </si>
  <si>
    <t>国際航業(株)　(参考値)事業者全体</t>
  </si>
  <si>
    <t>コスモエネルギーソリューションズ(株)　メニューB</t>
  </si>
  <si>
    <t>コスモエネルギーソリューションズ(株)　メニューC(残差)</t>
  </si>
  <si>
    <t>九電みらいエナジー(株)　メニューB(残差)</t>
  </si>
  <si>
    <t>(株)再エネ思考電力　(残差)</t>
  </si>
  <si>
    <t>(株)ジェイコムウエスト　メニューA</t>
  </si>
  <si>
    <t>(株)ジェイコムウエスト　(参考値)事業者全体</t>
  </si>
  <si>
    <t>(株)ジェイコム九州　メニューA</t>
  </si>
  <si>
    <t>(株)ジェイコム九州　(参考値)事業者全体</t>
  </si>
  <si>
    <t>(株)ジェイコム埼玉・東日本　メニューA</t>
  </si>
  <si>
    <t>(株)ジェイコム埼玉・東日本　(参考値)事業者全体</t>
  </si>
  <si>
    <t>(株)ジェイコム札幌　メニューA</t>
  </si>
  <si>
    <t>(株)ジェイコム札幌　(参考値)事業者全体</t>
  </si>
  <si>
    <t>(株)ジェイコム湘南・神奈川　メニューA</t>
  </si>
  <si>
    <t>(株)ジェイコム湘南・神奈川　(参考値)事業者全体</t>
  </si>
  <si>
    <t>(株)ジェイコム千葉　メニューA</t>
  </si>
  <si>
    <t>(株)ジェイコム千葉　(参考値)事業者全体</t>
  </si>
  <si>
    <t>(株)ジェイコム東京　メニューA</t>
  </si>
  <si>
    <t>(株)ジェイコム東京　(参考値)事業者全体</t>
  </si>
  <si>
    <t>シェルジャパン(株)　メニューB(残差)</t>
  </si>
  <si>
    <t>静岡ガス＆パワー(株)　メニューC</t>
  </si>
  <si>
    <t>静岡ガス＆パワー(株)　メニューD(残差)</t>
  </si>
  <si>
    <t>(株)シナジアパワー　メニューI</t>
  </si>
  <si>
    <t>(株)シナジアパワー　メニューJ</t>
  </si>
  <si>
    <t>(株)シナジアパワー　メニューK</t>
  </si>
  <si>
    <t>(株)シナジアパワー　メニューL</t>
  </si>
  <si>
    <t>(株)シナジアパワー　メニューM(残差)</t>
  </si>
  <si>
    <t>シナネン(株)　メニューG</t>
  </si>
  <si>
    <t>シナネン(株)　メニューH(残差)</t>
  </si>
  <si>
    <t>芝浦電力(株)　(参考値)事業者全体</t>
  </si>
  <si>
    <t>シン・エナジー(株)　メニューB(残差)</t>
  </si>
  <si>
    <t>(株)新出光　メニューI</t>
  </si>
  <si>
    <t>(株)新出光　メニューJ</t>
  </si>
  <si>
    <t>(株)新出光　メニューK(残差)</t>
  </si>
  <si>
    <t>新エネルギー開発(株)　メニューA</t>
  </si>
  <si>
    <t>新エネルギー開発(株)　メニューB</t>
  </si>
  <si>
    <t>新エネルギー開発(株)　(参考値)事業者全体</t>
  </si>
  <si>
    <t>新電力おおいた(株)　メニューA</t>
  </si>
  <si>
    <t>新電力おおいた(株)　(参考値)事業者全体</t>
  </si>
  <si>
    <t>鈴与電力(株)　メニューE</t>
  </si>
  <si>
    <t>鈴与電力(株)　メニューF(残差)</t>
  </si>
  <si>
    <t>生活協同組合コープこうべ　メニューA</t>
  </si>
  <si>
    <t>生活協同組合コープこうべ　(参考値)事業者全体</t>
  </si>
  <si>
    <t>(株)生活クラブエナジー　メニューB</t>
  </si>
  <si>
    <t>(株)生活クラブエナジー　メニューC(残差)</t>
  </si>
  <si>
    <t>全農エネルギー(株)　メニューD</t>
  </si>
  <si>
    <t>全農エネルギー(株)　メニューE</t>
  </si>
  <si>
    <t>全農エネルギー(株)　メニューF(残差)</t>
  </si>
  <si>
    <t>ダイヤモンドパワー(株)　メニューC</t>
  </si>
  <si>
    <t>ダイヤモンドパワー(株)　メニューD</t>
  </si>
  <si>
    <t>ダイヤモンドパワー(株)　メニューE</t>
  </si>
  <si>
    <t>ダイヤモンドパワー(株)　メニューF(残差)</t>
  </si>
  <si>
    <t>(株)タクマエナジー　メニューB</t>
  </si>
  <si>
    <t>(株)タクマエナジー　メニューC</t>
  </si>
  <si>
    <t>(株)タクマエナジー　メニューD</t>
  </si>
  <si>
    <t>(株)タクマエナジー　メニューE</t>
  </si>
  <si>
    <t>(株)タクマエナジー　メニューF(残差)</t>
  </si>
  <si>
    <t>(株)タケエイでんき(旧：(株)横須賀アーバンウッドパワー)　メニューA</t>
  </si>
  <si>
    <t>(株)タケエイでんき(旧：(株)横須賀アーバンウッドパワー)　(参考値)事業者全体</t>
  </si>
  <si>
    <t>秩父新電力(株)　メニューC(残差)</t>
  </si>
  <si>
    <t>中国電力(株)　メニューE</t>
  </si>
  <si>
    <t>中国電力(株)　メニューF</t>
  </si>
  <si>
    <t>中国電力(株)　メニューG(残差)</t>
  </si>
  <si>
    <t>土浦ケーブルテレビ(株)　メニューA</t>
  </si>
  <si>
    <t>土浦ケーブルテレビ(株)　(参考値)事業者全体</t>
  </si>
  <si>
    <t>つづくみらいエナジー(株)　(残差)</t>
  </si>
  <si>
    <t>ティーダッシュ合同会社　メニューA</t>
  </si>
  <si>
    <t>ティーダッシュ合同会社　(参考値)事業者全体</t>
  </si>
  <si>
    <t>デジタルグリッド(株)　メニューD</t>
  </si>
  <si>
    <t>デジタルグリッド(株)　メニューE</t>
  </si>
  <si>
    <t>デジタルグリッド(株)　メニューF(残差)</t>
  </si>
  <si>
    <t>テプコカスタマーサービス(株)　メニューA</t>
  </si>
  <si>
    <t>(株)東急パワーサプライ　メニューG</t>
  </si>
  <si>
    <t>(株)東急パワーサプライ　メニューH</t>
  </si>
  <si>
    <t>(株)東急パワーサプライ　メニューI(残差)</t>
  </si>
  <si>
    <t>東京エコサービス(株)　メニューB</t>
  </si>
  <si>
    <t>東京エコサービス(株)　メニューC(残差)</t>
  </si>
  <si>
    <t>東京ガス(株)　メニューD(残差)</t>
  </si>
  <si>
    <t>東京電力エナジーパートナー(株)　メニューJ</t>
  </si>
  <si>
    <t>東京電力エナジーパートナー(株)　メニューK</t>
  </si>
  <si>
    <t>東京電力エナジーパートナー(株)　メニューL(残差)</t>
  </si>
  <si>
    <t>東北電力(株)　メニューC</t>
  </si>
  <si>
    <t>東北電力(株)　メニューD(残差)</t>
  </si>
  <si>
    <t>(株)東名　メニューA</t>
  </si>
  <si>
    <t>(株)東名　(参考値)事業者全体</t>
  </si>
  <si>
    <t>特種東海製紙(株)　</t>
  </si>
  <si>
    <t>(株)トドック電力　メニューA</t>
  </si>
  <si>
    <t>(株)トドック電力　(参考値)事業者全体</t>
  </si>
  <si>
    <t>(株)トヨタエナジーソリューションズ　メニューA</t>
  </si>
  <si>
    <t>(株)トヨタエナジーソリューションズ　(参考値)事業者全体</t>
  </si>
  <si>
    <t>(株)なんとエナジー　</t>
  </si>
  <si>
    <t>(株)西九州させぼパワーズ　メニューA</t>
  </si>
  <si>
    <t>(株)西九州させぼパワーズ　(参考値)事業者全体</t>
  </si>
  <si>
    <t>日産トレーデイング(株)　メニューA</t>
  </si>
  <si>
    <t>日産トレーデイング(株)　(参考値)事業者全体</t>
  </si>
  <si>
    <t>日鉄エンジニアリング(株)　メニューE</t>
  </si>
  <si>
    <t>日鉄エンジニアリング(株)　メニューF(残差)</t>
  </si>
  <si>
    <t>日本エネルギーファーム(株)　</t>
  </si>
  <si>
    <t>パナソニックオペレーショナルエクセレンス(株)(旧：パナソニック(株))　メニューB</t>
  </si>
  <si>
    <t>パナソニックオペレーショナルエクセレンス(株)(旧：パナソニック(株))　メニューC(残差)</t>
  </si>
  <si>
    <t>バンプーパワートレーディング合同会社　メニューA</t>
  </si>
  <si>
    <t>バンプーパワートレーディング合同会社　(参考値)事業者全体</t>
  </si>
  <si>
    <t>東日本ガス(株)　メニューA</t>
  </si>
  <si>
    <t>東日本ガス(株)　(参考値)事業者全体</t>
  </si>
  <si>
    <t>一般社団法人東松島みらいとし機構　メニューA</t>
  </si>
  <si>
    <t>一般社団法人東松島みらいとし機構　(参考値)事業者全体</t>
  </si>
  <si>
    <t>ヒューリックプロパティソリューション(株)　メニューA</t>
  </si>
  <si>
    <t>ヒューリックプロパティソリューション(株)　(参考値)事業者全体</t>
  </si>
  <si>
    <t>広島ガス(株)　メニューA</t>
  </si>
  <si>
    <t>(株)ファミリーネット・ジャパン　メニューC</t>
  </si>
  <si>
    <t>(株)ファミリーネット・ジャパン　メニューD(残差)</t>
  </si>
  <si>
    <t>(株)フォレストパワー　(残差)</t>
  </si>
  <si>
    <t>武陽ガス(株)　メニューA</t>
  </si>
  <si>
    <t>武陽ガス(株)　(参考値)事業者全体</t>
  </si>
  <si>
    <t>(株)ボーダレス・ジャパン　メニューA</t>
  </si>
  <si>
    <t>北陸電力(株)　メニューB(残差)</t>
  </si>
  <si>
    <t>(株)まち未来製作所　メニューA</t>
  </si>
  <si>
    <t>(株)まち未来製作所　(参考値)事業者全体</t>
  </si>
  <si>
    <t>松本ガス(株)　メニューA</t>
  </si>
  <si>
    <t>松本ガス(株)　(参考値)事業者全体</t>
  </si>
  <si>
    <t>丸紅新電力(株)　メニューF</t>
  </si>
  <si>
    <t>丸紅新電力(株)　メニューG</t>
  </si>
  <si>
    <t>丸紅新電力(株)　メニューH</t>
  </si>
  <si>
    <t>丸紅新電力(株)　メニューI(残差)</t>
  </si>
  <si>
    <t>ミツウロコグリーンエネルギー(株)　メニューJ</t>
  </si>
  <si>
    <t>ミツウロコグリーンエネルギー(株)　メニューK(残差)</t>
  </si>
  <si>
    <t>(株)みやきエネルギー　</t>
  </si>
  <si>
    <t>ミライフ(株)　メニューA</t>
  </si>
  <si>
    <t>ミライフ(株)　(参考値)事業者全体</t>
  </si>
  <si>
    <t>(株)横浜環境デザイン　(残差)</t>
  </si>
  <si>
    <t>(株)ライフエナジー　メニューA</t>
  </si>
  <si>
    <t>(株)ライフエナジー　メニューB</t>
  </si>
  <si>
    <t>(株)ライフエナジー　(参考値)事業者全体</t>
  </si>
  <si>
    <t>(株)リミックスポイント　メニューB</t>
  </si>
  <si>
    <t>(株)リミックスポイント　メニューC</t>
  </si>
  <si>
    <t>(株)リミックスポイント　メニューD(残差)</t>
  </si>
  <si>
    <t>(株)ルーク　メニューB(残差)</t>
  </si>
  <si>
    <t>(株)ワット　メニューA</t>
  </si>
  <si>
    <t>(株)ワット　(参考値)事業者全体</t>
  </si>
  <si>
    <t>ワンワールドエナジー(株)　</t>
  </si>
  <si>
    <t>ＥＮＥＯＳ(株)　メニューD</t>
  </si>
  <si>
    <t>ＥＮＥＯＳ(株)　メニューE(残差)</t>
  </si>
  <si>
    <t>(株)Ｆ－Ｐｏｗｅｒ　(残差)</t>
  </si>
  <si>
    <t>(株)ＦＰＳ　メニューA</t>
  </si>
  <si>
    <t>(株)ＦＰＳ　(参考値)事業者全体</t>
  </si>
  <si>
    <t>Ｊａｐａｎ電力(株)　メニューB(残差)</t>
  </si>
  <si>
    <t>(株)ＬＩＸＩＬ　ＴＥＰＣＯ　スマートパートナーズ　メニューB(残差)</t>
  </si>
  <si>
    <t>ＭＣリテールエナジー(株)　メニューC(残差)</t>
  </si>
  <si>
    <t>(株)ＭＫエネルギー　</t>
  </si>
  <si>
    <t>(株)ＭＴエナジー　</t>
  </si>
  <si>
    <t>(株)ＰｉｎＴ　メニューA</t>
  </si>
  <si>
    <t>(株)ＰｉｎＴ　(参考値)事業者全体</t>
  </si>
  <si>
    <t>ＲＥ１００電力(株)　メニューB</t>
  </si>
  <si>
    <t>ＲＥ１００電力(株)　メニューC(残差)</t>
  </si>
  <si>
    <t>ＳＢパワー(株)　メニューD(残差)</t>
  </si>
  <si>
    <t>ＴＥＲＡ　Ｅｎｅｒｇｙ(株)　</t>
  </si>
  <si>
    <t>(株)ＵＰＤＡＴＥＲ　メニューB(残差)</t>
  </si>
  <si>
    <t>(株)Ｕ－ＰＯＷＥＲ　メニューA</t>
  </si>
  <si>
    <t>(株)Ｕ－ＰＯＷＥＲ　メニューB</t>
  </si>
  <si>
    <t>(株)Ｕ－ＰＯＷＥＲ　メニューC</t>
  </si>
  <si>
    <t>(株)Ｕ－ＰＯＷＥＲ　(参考値)事業者全体</t>
  </si>
  <si>
    <t>関西電力送配電(株)　</t>
  </si>
  <si>
    <t>代替値　</t>
  </si>
  <si>
    <t>アストマックス・エネルギー合同会社　メニューC(残差)</t>
  </si>
  <si>
    <t>(株)アメニティ電力　メニューB(残差)</t>
  </si>
  <si>
    <t>いずも縁結び電力(株)　メニューA　(参考値)事業者全体</t>
  </si>
  <si>
    <t>恵那電力(株)　メニューB(残差)</t>
  </si>
  <si>
    <t>(株)エネウィル　メニューA</t>
  </si>
  <si>
    <t>(株)エネウィル　メニューB(残差)</t>
  </si>
  <si>
    <t>(株)エネクル(旧：堀川産業(株))　メニューB(残差)</t>
  </si>
  <si>
    <t>(株)エネワンでんき(旧：(株)いちたかガスワン)　メニューA</t>
  </si>
  <si>
    <t>(株)エネワンでんき(旧：(株)いちたかガスワン)　メニューB(残差)</t>
  </si>
  <si>
    <t>エンジー・エナジー・マーケティング・ジャパン(株)(旧：加賀市総合サービス(株))　</t>
  </si>
  <si>
    <t>青梅ガス(株)　メニューB(残差)</t>
  </si>
  <si>
    <t>大分ケーブルテレコム(株)　メニューB(残差)</t>
  </si>
  <si>
    <t>おきたま新電力(株)　メニューB(残差)</t>
  </si>
  <si>
    <t>(株)オプテージ　メニューB(残差)</t>
  </si>
  <si>
    <t>関西電力(株) (旧：(株)Ｋｅｎｅｓエネルギーサービス)　メニューA</t>
  </si>
  <si>
    <t>関西電力(株) (旧：(株)Ｋｅｎｅｓエネルギーサービス)　メニューB</t>
  </si>
  <si>
    <t>関西電力(株) (旧：(株)Ｋｅｎｅｓエネルギーサービス)　メニューC</t>
  </si>
  <si>
    <t>関西電力(株) (旧：(株)Ｋｅｎｅｓエネルギーサービス)　メニューD</t>
  </si>
  <si>
    <t>関西電力(株) (旧：(株)Ｋｅｎｅｓエネルギーサービス)　メニューE</t>
  </si>
  <si>
    <t>関西電力(株) (旧：(株)Ｋｅｎｅｓエネルギーサービス)　メニューF</t>
  </si>
  <si>
    <t>関西電力(株) (旧：(株)Ｋｅｎｅｓエネルギーサービス)　メニューG</t>
  </si>
  <si>
    <t>関西電力(株) (旧：(株)Ｋｅｎｅｓエネルギーサービス)　メニューH</t>
  </si>
  <si>
    <t>関西電力(株) (旧：(株)Ｋｅｎｅｓエネルギーサービス)　メニューI(残差)</t>
  </si>
  <si>
    <t>北日本ガス(株)　メニューB(残差)</t>
  </si>
  <si>
    <t>久慈地域エネルギー(株)　メニューB(残差)</t>
  </si>
  <si>
    <t>一般社団法人グリーンコープでんき　メニューB(残差)</t>
  </si>
  <si>
    <t>(株)ケーブルネット下関　メニューB(残差)</t>
  </si>
  <si>
    <t>コープ電力(株)　メニューB(残差)</t>
  </si>
  <si>
    <t>国際航業(株)　メニューB(残差)</t>
  </si>
  <si>
    <t>(株)再エネ思考電力　</t>
  </si>
  <si>
    <t>(株)シーラパワー　メニューA</t>
  </si>
  <si>
    <t>(株)シーラパワー　メニューB(残差)</t>
  </si>
  <si>
    <t>(株)ジェイコムウエスト　メニューB(残差)</t>
  </si>
  <si>
    <t>(株)ジェイコム九州　メニューB(残差)</t>
  </si>
  <si>
    <t>(株)ジェイコム埼玉・東日本　メニューB(残差)</t>
  </si>
  <si>
    <t>(株)ジェイコム札幌　メニューB(残差)</t>
  </si>
  <si>
    <t>(株)ジェイコム湘南・神奈川　メニューB(残差)</t>
  </si>
  <si>
    <t>(株)ジェイコム千葉　メニューB(残差)</t>
  </si>
  <si>
    <t>(株)ジェイコム東京　メニューB(残差)</t>
  </si>
  <si>
    <t>芝浦電力(株)　メニューB(残差)</t>
  </si>
  <si>
    <t>新電力おおいた(株)　メニューB(残差)</t>
  </si>
  <si>
    <t>生活協同組合コープこうべ　メニューB(残差)</t>
  </si>
  <si>
    <t>ゼロワットパワー(株)　メニューB(残差)</t>
  </si>
  <si>
    <t>ダイヤモンドパワー(株)　(参考値)事業者全体</t>
  </si>
  <si>
    <t>(株)タケエイでんき(旧：(株)ふくしま未来パワー、(株)花巻銀河パワー、(株)大仙こまちパワー、(株)津軽あっぷるパワー)　メニューA</t>
  </si>
  <si>
    <t>(株)タケエイでんき(旧：(株)ふくしま未来パワー、(株)花巻銀河パワー、(株)大仙こまちパワー、(株)津軽あっぷるパワー)　メニューB(残差)</t>
  </si>
  <si>
    <t>土浦ケーブルテレビ(株)　メニューB(残差)</t>
  </si>
  <si>
    <t>つづくみらいエナジー(株)　</t>
  </si>
  <si>
    <t>ティーダッシュ合同会社　メニューB(残差)</t>
  </si>
  <si>
    <t>テプコカスタマーサービス(株)　メニューB(残差)</t>
  </si>
  <si>
    <t>(株)東名　メニューB(残差)</t>
  </si>
  <si>
    <t>(株)トドック電力　メニューB(残差)</t>
  </si>
  <si>
    <t>(株)トヨタエナジーソリューションズ　メニューB(残差)</t>
  </si>
  <si>
    <t>(株)西九州させぼパワーズ　メニューB(残差)</t>
  </si>
  <si>
    <t>日産トレーデイング(株)　メニューB(残差)</t>
  </si>
  <si>
    <t>(株)浜松新電力　メニューA</t>
  </si>
  <si>
    <t>(株)浜松新電力　メニューB(残差)</t>
  </si>
  <si>
    <t>バンプーパワートレーディング合同会社　メニューB(残差)</t>
  </si>
  <si>
    <t>東日本ガス(株)　メニューB(残差)</t>
  </si>
  <si>
    <t>一般社団法人東松島みらいとし機構　メニューB(残差)</t>
  </si>
  <si>
    <t>ヒューリックプロパティソリューション(株)　メニューB(残差)</t>
  </si>
  <si>
    <t>(株)フォレストパワー　</t>
  </si>
  <si>
    <t>武陽ガス(株)　メニューB(残差)</t>
  </si>
  <si>
    <t>(株)まち未来製作所　メニューB(残差)</t>
  </si>
  <si>
    <t>松本ガス(株)　メニューB(残差)</t>
  </si>
  <si>
    <t>ミライフ(株)　メニューB(残差)</t>
  </si>
  <si>
    <t>(株)ムダカラ(旧：(株)ユビニティー)　</t>
  </si>
  <si>
    <t>(株)横浜環境デザイン　</t>
  </si>
  <si>
    <t>(株)ライフエナジー　メニューC(残差)</t>
  </si>
  <si>
    <t>(株)リエネ (旧：(株)Ｓｈａｒｅｄ　Ｅｎｅｒｇｙ)　</t>
  </si>
  <si>
    <t>レジル(株)(旧：中央電力(株))　メニューA</t>
  </si>
  <si>
    <t>レジル(株)(旧：中央電力(株))　メニューB</t>
  </si>
  <si>
    <t>レジル(株)(旧：中央電力(株))　メニューC</t>
  </si>
  <si>
    <t>レジル(株)(旧：中央電力(株))　メニューD(残差)</t>
  </si>
  <si>
    <t>(株)ワット　メニューB(残差)</t>
  </si>
  <si>
    <t>(株)ＦＰＳ　メニューB(残差)</t>
  </si>
  <si>
    <t>ＭＣＰＤ(株)(旧：ＭＣＰＤ合同会社)　メニューB(残差)</t>
  </si>
  <si>
    <t>Ｎａｔｕｒｅ(株)　</t>
  </si>
  <si>
    <t>(株)ＰｉｎＴ　メニューB(残差)</t>
  </si>
  <si>
    <t>Ｑ．ＥＮＥＳＴでんき(株)　メニューA</t>
  </si>
  <si>
    <t>Ｑ．ＥＮＥＳＴでんき(株)　メニューB</t>
  </si>
  <si>
    <t>Ｑ．ＥＮＥＳＴでんき(株)　メニューC(残差)</t>
  </si>
  <si>
    <t>(株)Ｕ－ＰＯＷＥＲ　メニューD(残差)</t>
  </si>
  <si>
    <t>_2022アースシグナルソリューションズ(株)　メニューA</t>
  </si>
  <si>
    <t>_2022アーバンエナジー(株)　メニューI</t>
  </si>
  <si>
    <t>_2022アーバンエナジー(株)　メニューJ</t>
  </si>
  <si>
    <t>_2022アーバンエナジー(株)　メニューK</t>
  </si>
  <si>
    <t>_2022アーバンエナジー(株)　メニューL</t>
  </si>
  <si>
    <t>_2022アーバンエナジー(株)　メニューM(残差)</t>
  </si>
  <si>
    <t>_2022アスエネ(株)　メニューF</t>
  </si>
  <si>
    <t>_2022アストマックス・エネルギー合同会社　メニューA</t>
  </si>
  <si>
    <t>_2022アストマックス・エネルギー合同会社　メニューB</t>
  </si>
  <si>
    <t>_2022アストマックス・エネルギー合同会社　(参考値)事業者全体</t>
  </si>
  <si>
    <t>_2022(株)アドバンテック　メニューC(残差)</t>
  </si>
  <si>
    <t>_2022(株)アメニティ電力　メニューA</t>
  </si>
  <si>
    <t>_2022(株)アメニティ電力　(参考値)事業者全体</t>
  </si>
  <si>
    <t>_2022アルカナエナジー(株)　</t>
  </si>
  <si>
    <t>_2022飯田まちづくり電力(株)　メニューB</t>
  </si>
  <si>
    <t>_2022飯田まちづくり電力(株)　メニューC(残差)</t>
  </si>
  <si>
    <t>_2022(株)イーネットワークシステムズ　メニューD(残差)</t>
  </si>
  <si>
    <t>_2022いずも縁結び電力(株)　メニューA</t>
  </si>
  <si>
    <t>_2022いずも縁結び電力(株)　(参考値)事業者全体</t>
  </si>
  <si>
    <t>_2022(株)いちたかガスワン　(残差)</t>
  </si>
  <si>
    <t>_2022(株)エスコ　</t>
  </si>
  <si>
    <t>_2022恵那電力(株)　メニューA</t>
  </si>
  <si>
    <t>_2022恵那電力(株)　(参考値)事業者全体</t>
  </si>
  <si>
    <t>_2022(株)エナリス・パワー・マーケティング　メニューK(残差)</t>
  </si>
  <si>
    <t>_2022(株)エネクル(旧：堀川産業(株))　メニューA</t>
  </si>
  <si>
    <t>_2022(株)エネクル(旧：堀川産業(株))　(参考値)事業者全体</t>
  </si>
  <si>
    <t>_2022(株)エネット　メニューH</t>
  </si>
  <si>
    <t>_2022(株)エネット　メニューI(残差)</t>
  </si>
  <si>
    <t>_2022エネルギーパワー(株)　メニューE</t>
  </si>
  <si>
    <t>_2022エネルギーパワー(株)　メニューF</t>
  </si>
  <si>
    <t>_2022エネルギーパワー(株)　メニューG(残差)</t>
  </si>
  <si>
    <t>_2022エバーグリーン・マーケティング(株)　メニューB(残差)</t>
  </si>
  <si>
    <t>_2022荏原環境プラント(株)　メニューN</t>
  </si>
  <si>
    <t>_2022荏原環境プラント(株)　メニューO</t>
  </si>
  <si>
    <t>_2022荏原環境プラント(株)　メニューP(残差)</t>
  </si>
  <si>
    <t>_2022青梅ガス(株)　メニューA</t>
  </si>
  <si>
    <t>_2022大分ケーブルテレコム(株)　メニューA</t>
  </si>
  <si>
    <t>_2022大分ケーブルテレコム(株)　(参考値)事業者全体</t>
  </si>
  <si>
    <t>_2022大熊るるるん電力(株)　</t>
  </si>
  <si>
    <t>_2022大塚ビジネスサポート(株)　</t>
  </si>
  <si>
    <t>_2022おきたま新電力(株)　メニューA</t>
  </si>
  <si>
    <t>_2022おきたま新電力(株)　(参考値)事業者全体</t>
  </si>
  <si>
    <t>_2022帯広電力(株)　</t>
  </si>
  <si>
    <t>_2022(株)オプテージ　メニューA</t>
  </si>
  <si>
    <t>_2022(株)オプテージ　(参考値)事業者全体</t>
  </si>
  <si>
    <t>_2022葛尾創生電力(株)　</t>
  </si>
  <si>
    <t>_2022河原実業(株)　</t>
  </si>
  <si>
    <t>_2022関西電力(株)　メニューF</t>
  </si>
  <si>
    <t>_2022関西電力(株)　メニューG</t>
  </si>
  <si>
    <t>_2022関西電力(株)　メニューH</t>
  </si>
  <si>
    <t>_2022関西電力(株)　メニューI(残差)</t>
  </si>
  <si>
    <t>_2022北日本ガス(株)　メニューA</t>
  </si>
  <si>
    <t>_2022北日本ガス(株)　(参考値)事業者全体</t>
  </si>
  <si>
    <t>_2022久慈地域エネルギー(株)　メニューA</t>
  </si>
  <si>
    <t>_2022久慈地域エネルギー(株)　(参考値)事業者全体</t>
  </si>
  <si>
    <t>_2022(株)クリーンエネルギー総合研究所　メニューB</t>
  </si>
  <si>
    <t>_2022(株)クリーンエネルギー総合研究所　メニューC(残差)</t>
  </si>
  <si>
    <t>_2022一般社団法人グリーンコープでんき　メニューA</t>
  </si>
  <si>
    <t>_2022一般社団法人グリーンコープでんき　(参考値)事業者全体</t>
  </si>
  <si>
    <t>_2022(株)ケーブルネット下関　メニューA</t>
  </si>
  <si>
    <t>_2022(株)ケーブルネット下関　(参考値)事業者全体</t>
  </si>
  <si>
    <t>_2022コープ電力(株)　メニューA</t>
  </si>
  <si>
    <t>_2022コープ電力(株)　(参考値)事業者全体</t>
  </si>
  <si>
    <t>_2022国際航業(株)　メニューA</t>
  </si>
  <si>
    <t>_2022国際航業(株)　(参考値)事業者全体</t>
  </si>
  <si>
    <t>_2022コスモエネルギーソリューションズ(株)　メニューB</t>
  </si>
  <si>
    <t>_2022コスモエネルギーソリューションズ(株)　メニューC(残差)</t>
  </si>
  <si>
    <t>_2022九電みらいエナジー(株)　メニューB(残差)</t>
  </si>
  <si>
    <t>_2022(株)再エネ思考電力　(残差)</t>
  </si>
  <si>
    <t>_2022(株)ジェイコムウエスト　メニューA</t>
  </si>
  <si>
    <t>_2022(株)ジェイコムウエスト　(参考値)事業者全体</t>
  </si>
  <si>
    <t>_2022(株)ジェイコム九州　メニューA</t>
  </si>
  <si>
    <t>_2022(株)ジェイコム九州　(参考値)事業者全体</t>
  </si>
  <si>
    <t>_2022(株)ジェイコム埼玉・東日本　メニューA</t>
  </si>
  <si>
    <t>_2022(株)ジェイコム埼玉・東日本　(参考値)事業者全体</t>
  </si>
  <si>
    <t>_2022(株)ジェイコム札幌　メニューA</t>
  </si>
  <si>
    <t>_2022(株)ジェイコム札幌　(参考値)事業者全体</t>
  </si>
  <si>
    <t>_2022(株)ジェイコム湘南・神奈川　メニューA</t>
  </si>
  <si>
    <t>_2022(株)ジェイコム湘南・神奈川　(参考値)事業者全体</t>
  </si>
  <si>
    <t>_2022(株)ジェイコム千葉　メニューA</t>
  </si>
  <si>
    <t>_2022(株)ジェイコム千葉　(参考値)事業者全体</t>
  </si>
  <si>
    <t>_2022(株)ジェイコム東京　メニューA</t>
  </si>
  <si>
    <t>_2022(株)ジェイコム東京　(参考値)事業者全体</t>
  </si>
  <si>
    <t>_2022シェルジャパン(株)　メニューB(残差)</t>
  </si>
  <si>
    <t>_2022静岡ガス＆パワー(株)　メニューC</t>
  </si>
  <si>
    <t>_2022静岡ガス＆パワー(株)　メニューD(残差)</t>
  </si>
  <si>
    <t>_2022(株)シナジアパワー　メニューI</t>
  </si>
  <si>
    <t>_2022(株)シナジアパワー　メニューJ</t>
  </si>
  <si>
    <t>_2022(株)シナジアパワー　メニューK</t>
  </si>
  <si>
    <t>_2022(株)シナジアパワー　メニューL</t>
  </si>
  <si>
    <t>_2022(株)シナジアパワー　メニューM(残差)</t>
  </si>
  <si>
    <t>_2022シナネン(株)　メニューG</t>
  </si>
  <si>
    <t>_2022シナネン(株)　メニューH(残差)</t>
  </si>
  <si>
    <t>_2022芝浦電力(株)　メニューA</t>
  </si>
  <si>
    <t>_2022芝浦電力(株)　(参考値)事業者全体</t>
  </si>
  <si>
    <t>_2022シン・エナジー(株)　メニューB(残差)</t>
  </si>
  <si>
    <t>_2022(株)新出光　メニューI</t>
  </si>
  <si>
    <t>_2022(株)新出光　メニューJ</t>
  </si>
  <si>
    <t>_2022(株)新出光　メニューK(残差)</t>
  </si>
  <si>
    <t>_2022新エネルギー開発(株)　メニューA</t>
  </si>
  <si>
    <t>_2022新エネルギー開発(株)　メニューB</t>
  </si>
  <si>
    <t>_2022新エネルギー開発(株)　(参考値)事業者全体</t>
  </si>
  <si>
    <t>_2022新電力おおいた(株)　メニューA</t>
  </si>
  <si>
    <t>_2022新電力おおいた(株)　(参考値)事業者全体</t>
  </si>
  <si>
    <t>_2022鈴与電力(株)　メニューE</t>
  </si>
  <si>
    <t>_2022鈴与電力(株)　メニューF(残差)</t>
  </si>
  <si>
    <t>_2022生活協同組合コープこうべ　メニューA</t>
  </si>
  <si>
    <t>_2022生活協同組合コープこうべ　(参考値)事業者全体</t>
  </si>
  <si>
    <t>_2022(株)生活クラブエナジー　メニューB</t>
  </si>
  <si>
    <t>_2022(株)生活クラブエナジー　メニューC(残差)</t>
  </si>
  <si>
    <t>_2022ゼロワットパワー(株)　(参考値)事業者全体</t>
  </si>
  <si>
    <t>_2022全農エネルギー(株)　メニューD</t>
  </si>
  <si>
    <t>_2022全農エネルギー(株)　メニューE</t>
  </si>
  <si>
    <t>_2022全農エネルギー(株)　メニューF(残差)</t>
  </si>
  <si>
    <t>_2022ダイヤモンドパワー(株)　メニューC</t>
  </si>
  <si>
    <t>_2022ダイヤモンドパワー(株)　メニューD</t>
  </si>
  <si>
    <t>_2022ダイヤモンドパワー(株)　メニューE</t>
  </si>
  <si>
    <t>_2022ダイヤモンドパワー(株)　メニューF(残差)</t>
  </si>
  <si>
    <t>_2022(株)タクマエナジー　メニューB</t>
  </si>
  <si>
    <t>_2022(株)タクマエナジー　メニューC</t>
  </si>
  <si>
    <t>_2022(株)タクマエナジー　メニューD</t>
  </si>
  <si>
    <t>_2022(株)タクマエナジー　メニューE</t>
  </si>
  <si>
    <t>_2022(株)タクマエナジー　メニューF(残差)</t>
  </si>
  <si>
    <t>_2022(株)タケエイでんき(旧：(株)横須賀アーバンウッドパワー)　メニューA</t>
  </si>
  <si>
    <t>_2022(株)タケエイでんき(旧：(株)横須賀アーバンウッドパワー)　(参考値)事業者全体</t>
  </si>
  <si>
    <t>_2022秩父新電力(株)　メニューC(残差)</t>
  </si>
  <si>
    <t>_2022中国電力(株)　メニューE</t>
  </si>
  <si>
    <t>_2022中国電力(株)　メニューF</t>
  </si>
  <si>
    <t>_2022中国電力(株)　メニューG(残差)</t>
  </si>
  <si>
    <t>_2022土浦ケーブルテレビ(株)　メニューA</t>
  </si>
  <si>
    <t>_2022土浦ケーブルテレビ(株)　(参考値)事業者全体</t>
  </si>
  <si>
    <t>_2022つづくみらいエナジー(株)　(残差)</t>
  </si>
  <si>
    <t>_2022ティーダッシュ合同会社　メニューA</t>
  </si>
  <si>
    <t>_2022ティーダッシュ合同会社　(参考値)事業者全体</t>
  </si>
  <si>
    <t>_2022デジタルグリッド(株)　メニューD</t>
  </si>
  <si>
    <t>_2022デジタルグリッド(株)　メニューE</t>
  </si>
  <si>
    <t>_2022デジタルグリッド(株)　メニューF(残差)</t>
  </si>
  <si>
    <t>_2022テプコカスタマーサービス(株)　メニューA</t>
  </si>
  <si>
    <t>_2022テプコカスタマーサービス(株)　(参考値)事業者全体</t>
  </si>
  <si>
    <t>_2022(株)東急パワーサプライ　メニューG</t>
  </si>
  <si>
    <t>_2022(株)東急パワーサプライ　メニューH</t>
  </si>
  <si>
    <t>_2022(株)東急パワーサプライ　メニューI(残差)</t>
  </si>
  <si>
    <t>_2022東京エコサービス(株)　メニューB</t>
  </si>
  <si>
    <t>_2022東京エコサービス(株)　メニューC(残差)</t>
  </si>
  <si>
    <t>_2022東京ガス(株)　メニューD(残差)</t>
  </si>
  <si>
    <t>_2022東京電力エナジーパートナー(株)　メニューJ</t>
  </si>
  <si>
    <t>_2022東京電力エナジーパートナー(株)　メニューK</t>
  </si>
  <si>
    <t>_2022東京電力エナジーパートナー(株)　メニューL(残差)</t>
  </si>
  <si>
    <t>_2022東北電力(株)　メニューC</t>
  </si>
  <si>
    <t>_2022東北電力(株)　メニューD(残差)</t>
  </si>
  <si>
    <t>_2022(株)東名　メニューA</t>
  </si>
  <si>
    <t>_2022(株)東名　(参考値)事業者全体</t>
  </si>
  <si>
    <t>_2022特種東海製紙(株)　</t>
  </si>
  <si>
    <t>_2022(株)トドック電力　メニューA</t>
  </si>
  <si>
    <t>_2022(株)トドック電力　(参考値)事業者全体</t>
  </si>
  <si>
    <t>_2022(株)トヨタエナジーソリューションズ　メニューA</t>
  </si>
  <si>
    <t>_2022(株)トヨタエナジーソリューションズ　(参考値)事業者全体</t>
  </si>
  <si>
    <t>_2022(株)なんとエナジー　</t>
  </si>
  <si>
    <t>_2022(株)西九州させぼパワーズ　メニューA</t>
  </si>
  <si>
    <t>_2022(株)西九州させぼパワーズ　(参考値)事業者全体</t>
  </si>
  <si>
    <t>_2022日産トレーデイング(株)　メニューA</t>
  </si>
  <si>
    <t>_2022日産トレーデイング(株)　(参考値)事業者全体</t>
  </si>
  <si>
    <t>_2022日鉄エンジニアリング(株)　メニューE</t>
  </si>
  <si>
    <t>_2022日鉄エンジニアリング(株)　メニューF(残差)</t>
  </si>
  <si>
    <t>_2022日本エネルギーファーム(株)　</t>
  </si>
  <si>
    <t>_2022パナソニックオペレーショナルエクセレンス(株)(旧：パナソニック(株))　メニューB</t>
  </si>
  <si>
    <t>_2022パナソニックオペレーショナルエクセレンス(株)(旧：パナソニック(株))　メニューC(残差)</t>
  </si>
  <si>
    <t>_2022バンプーパワートレーディング合同会社　メニューA</t>
  </si>
  <si>
    <t>_2022バンプーパワートレーディング合同会社　(参考値)事業者全体</t>
  </si>
  <si>
    <t>_2022東日本ガス(株)　メニューA</t>
  </si>
  <si>
    <t>_2022東日本ガス(株)　(参考値)事業者全体</t>
  </si>
  <si>
    <t>_2022一般社団法人東松島みらいとし機構　メニューA</t>
  </si>
  <si>
    <t>_2022一般社団法人東松島みらいとし機構　(参考値)事業者全体</t>
  </si>
  <si>
    <t>_2022ヒューリックプロパティソリューション(株)　メニューA</t>
  </si>
  <si>
    <t>_2022ヒューリックプロパティソリューション(株)　(参考値)事業者全体</t>
  </si>
  <si>
    <t>_2022広島ガス(株)　メニューA</t>
  </si>
  <si>
    <t>_2022(株)ファミリーネット・ジャパン　メニューC</t>
  </si>
  <si>
    <t>_2022(株)ファミリーネット・ジャパン　メニューD(残差)</t>
  </si>
  <si>
    <t>_2022(株)フォレストパワー　(残差)</t>
  </si>
  <si>
    <t>_2022武陽ガス(株)　メニューA</t>
  </si>
  <si>
    <t>_2022武陽ガス(株)　(参考値)事業者全体</t>
  </si>
  <si>
    <t>_2022(株)ボーダレス・ジャパン　メニューA</t>
  </si>
  <si>
    <t>_2022北陸電力(株)　メニューB(残差)</t>
  </si>
  <si>
    <t>_2022(株)まち未来製作所　メニューA</t>
  </si>
  <si>
    <t>_2022(株)まち未来製作所　(参考値)事業者全体</t>
  </si>
  <si>
    <t>_2022松本ガス(株)　メニューA</t>
  </si>
  <si>
    <t>_2022松本ガス(株)　(参考値)事業者全体</t>
  </si>
  <si>
    <t>_2022丸紅新電力(株)　メニューE</t>
  </si>
  <si>
    <t>_2022丸紅新電力(株)　メニューF</t>
  </si>
  <si>
    <t>_2022丸紅新電力(株)　メニューG</t>
  </si>
  <si>
    <t>_2022丸紅新電力(株)　メニューH</t>
  </si>
  <si>
    <t>_2022丸紅新電力(株)　メニューI(残差)</t>
  </si>
  <si>
    <t>_2022ミツウロコグリーンエネルギー(株)　メニューJ</t>
  </si>
  <si>
    <t>_2022ミツウロコグリーンエネルギー(株)　メニューK(残差)</t>
  </si>
  <si>
    <t>_2022(株)みやきエネルギー　</t>
  </si>
  <si>
    <t>_2022ミライフ(株)　メニューA</t>
  </si>
  <si>
    <t>_2022ミライフ(株)　(参考値)事業者全体</t>
  </si>
  <si>
    <t>_2022(株)横浜環境デザイン　(残差)</t>
  </si>
  <si>
    <t>_2022(株)ライフエナジー　メニューA</t>
  </si>
  <si>
    <t>_2022(株)ライフエナジー　メニューB</t>
  </si>
  <si>
    <t>_2022(株)ライフエナジー　(参考値)事業者全体</t>
  </si>
  <si>
    <t>_2022(株)リミックスポイント　メニューB</t>
  </si>
  <si>
    <t>_2022(株)リミックスポイント　メニューC</t>
  </si>
  <si>
    <t>_2022(株)リミックスポイント　メニューD(残差)</t>
  </si>
  <si>
    <t>_2022(株)ルーク　メニューB(残差)</t>
  </si>
  <si>
    <t>_2022(株)ワット　メニューA</t>
  </si>
  <si>
    <t>_2022(株)ワット　(参考値)事業者全体</t>
  </si>
  <si>
    <t>_2022ワンワールドエナジー(株)　</t>
  </si>
  <si>
    <t>_2022ＥＮＥＯＳ(株)　メニューD</t>
  </si>
  <si>
    <t>_2022ＥＮＥＯＳ(株)　メニューE(残差)</t>
  </si>
  <si>
    <t>_2022(株)Ｆ－Ｐｏｗｅｒ　(残差)</t>
  </si>
  <si>
    <t>_2022(株)ＦＰＳ　メニューA</t>
  </si>
  <si>
    <t>_2022(株)ＦＰＳ　(参考値)事業者全体</t>
  </si>
  <si>
    <t>_2022Ｊａｐａｎ電力(株)　メニューB(残差)</t>
  </si>
  <si>
    <t>_2022(株)ＬＩＸＩＬ　ＴＥＰＣＯ　スマートパートナーズ　メニューB(残差)</t>
  </si>
  <si>
    <t>_2022(株)Ｌｏｏｏｐ　メニューE(残差)</t>
  </si>
  <si>
    <t>_2022ＭＣリテールエナジー(株)　メニューC(残差)</t>
  </si>
  <si>
    <t>_2022(株)ＭＫエネルギー　</t>
  </si>
  <si>
    <t>_2022(株)ＭＴエナジー　</t>
  </si>
  <si>
    <t>_2022(株)ＰｉｎＴ　メニューA</t>
  </si>
  <si>
    <t>_2022(株)ＰｉｎＴ　(参考値)事業者全体</t>
  </si>
  <si>
    <t>_2022ＲＥ１００電力(株)　メニューB</t>
  </si>
  <si>
    <t>_2022ＲＥ１００電力(株)　メニューC(残差)</t>
  </si>
  <si>
    <t>_2022ＳＢパワー(株)　メニューC</t>
  </si>
  <si>
    <t>_2022ＳＢパワー(株)　メニューD(残差)</t>
  </si>
  <si>
    <t>_2022ＴＥＲＡ　Ｅｎｅｒｇｙ(株)　</t>
  </si>
  <si>
    <t>_2022(株)ＵＰＤＡＴＥＲ　メニューB(残差)</t>
  </si>
  <si>
    <t>_2022(株)Ｕ－ＰＯＷＥＲ　メニューA</t>
  </si>
  <si>
    <t>_2022(株)Ｕ－ＰＯＷＥＲ　メニューB</t>
  </si>
  <si>
    <t>_2022(株)Ｕ－ＰＯＷＥＲ　メニューC</t>
  </si>
  <si>
    <t>_2022(株)Ｕ－ＰＯＷＥＲ　(参考値)事業者全体</t>
  </si>
  <si>
    <t>_2022関西電力送配電(株)　</t>
  </si>
  <si>
    <t>_2022代替値　</t>
  </si>
  <si>
    <t>_2023アークエルテクノロジーズ(株)　</t>
  </si>
  <si>
    <t>_2023(株)アースインフィニティ　</t>
  </si>
  <si>
    <t>_2023アースシグナルソリューションズ(株)　メニューA</t>
  </si>
  <si>
    <t>_2023アーバンエナジー(株)　メニューA</t>
  </si>
  <si>
    <t>_2023アーバンエナジー(株)　メニューB</t>
  </si>
  <si>
    <t>_2023アーバンエナジー(株)　メニューC</t>
  </si>
  <si>
    <t>_2023アーバンエナジー(株)　メニューD</t>
  </si>
  <si>
    <t>_2023アーバンエナジー(株)　メニューE</t>
  </si>
  <si>
    <t>_2023アーバンエナジー(株)　メニューF</t>
  </si>
  <si>
    <t>_2023アーバンエナジー(株)　メニューG</t>
  </si>
  <si>
    <t>_2023アーバンエナジー(株)　メニューH</t>
  </si>
  <si>
    <t>_2023アーバンエナジー(株)　メニューI</t>
  </si>
  <si>
    <t>_2023アーバンエナジー(株)　メニューJ</t>
  </si>
  <si>
    <t>_2023アーバンエナジー(株)　メニューK</t>
  </si>
  <si>
    <t>_2023アーバンエナジー(株)　メニューL</t>
  </si>
  <si>
    <t>_2023アーバンエナジー(株)　メニューM(残差)</t>
  </si>
  <si>
    <t>_2023(株)アイ・グリッド・ソリューションズ　メニューA</t>
  </si>
  <si>
    <t>_2023(株)アイ・グリッド・ソリューションズ　メニューB(残差)</t>
  </si>
  <si>
    <t>_2023アイエスジー(株)　</t>
  </si>
  <si>
    <t>_2023(株)アイキューブ・マーケティング　</t>
  </si>
  <si>
    <t>_2023会津エナジー(株)　</t>
  </si>
  <si>
    <t>_2023青森県民エナジー(株)　</t>
  </si>
  <si>
    <t>_2023朝日ガスエナジー(株)　</t>
  </si>
  <si>
    <t>_2023旭化成(株)　メニューA</t>
  </si>
  <si>
    <t>_2023旭化成(株)　メニューB</t>
  </si>
  <si>
    <t>_2023旭化成(株)　メニューC</t>
  </si>
  <si>
    <t>_2023旭化成(株)　メニューD</t>
  </si>
  <si>
    <t>_2023旭化成(株)　メニューE</t>
  </si>
  <si>
    <t>_2023旭化成(株)　メニューF</t>
  </si>
  <si>
    <t>_2023旭化成(株)　(参考値)事業者全体</t>
  </si>
  <si>
    <t>_2023旭マルヰガス(株)　</t>
  </si>
  <si>
    <t>_2023足利ガス(株)　</t>
  </si>
  <si>
    <t>_2023(株)アシストワンエナジー　</t>
  </si>
  <si>
    <t>_2023アスエネ(株)　メニューA</t>
  </si>
  <si>
    <t>_2023アスエネ(株)　メニューB</t>
  </si>
  <si>
    <t>_2023アスエネ(株)　メニューC</t>
  </si>
  <si>
    <t>_2023アスエネ(株)　メニューD</t>
  </si>
  <si>
    <t>_2023アスエネ(株)　メニューE</t>
  </si>
  <si>
    <t>_2023アスエネ(株)　メニューF</t>
  </si>
  <si>
    <t>_2023アスエネ(株)　(参考値)事業者全体</t>
  </si>
  <si>
    <t>_2023アストマックス(株)　</t>
  </si>
  <si>
    <t>_2023アストマックス・エネルギー合同会社　メニューA</t>
  </si>
  <si>
    <t>_2023アストマックス・エネルギー合同会社　メニューB</t>
  </si>
  <si>
    <t>_2023アストマックス・エネルギー合同会社　メニューC(残差)</t>
  </si>
  <si>
    <t>_2023アストモスエネルギー(株)　</t>
  </si>
  <si>
    <t>_2023厚木瓦斯(株)　メニューA</t>
  </si>
  <si>
    <t>_2023厚木瓦斯(株)　メニューB(残差)</t>
  </si>
  <si>
    <t>_2023(株)アドバンテック　メニューA</t>
  </si>
  <si>
    <t>_2023(株)アドバンテック　メニューB</t>
  </si>
  <si>
    <t>_2023(株)アドバンテック　メニューC(残差)</t>
  </si>
  <si>
    <t>_2023(株)アメニティ電力　メニューA</t>
  </si>
  <si>
    <t>_2023(株)アメニティ電力　メニューB(残差)</t>
  </si>
  <si>
    <t>_2023有明エナジー(株)　</t>
  </si>
  <si>
    <t>_2023アルカナエナジー(株)　</t>
  </si>
  <si>
    <t>_2023(株)アルファライズ　</t>
  </si>
  <si>
    <t>_2023(株)イーエムアイ　</t>
  </si>
  <si>
    <t>_2023(株)イーセル　</t>
  </si>
  <si>
    <t>_2023飯田まちづくり電力(株)　メニューA</t>
  </si>
  <si>
    <t>_2023飯田まちづくり電力(株)　メニューB</t>
  </si>
  <si>
    <t>_2023飯田まちづくり電力(株)　メニューC(残差)</t>
  </si>
  <si>
    <t>_2023(株)イーネットワーク　</t>
  </si>
  <si>
    <t>_2023(株)イーネットワークシステムズ　メニューA</t>
  </si>
  <si>
    <t>_2023(株)イーネットワークシステムズ　メニューB</t>
  </si>
  <si>
    <t>_2023(株)イーネットワークシステムズ　メニューC</t>
  </si>
  <si>
    <t>_2023(株)イーネットワークシステムズ　メニューD(残差)</t>
  </si>
  <si>
    <t>_2023イーレックス(株)　</t>
  </si>
  <si>
    <t>_2023イオンディライト(株)　</t>
  </si>
  <si>
    <t>_2023(株)池見石油店　</t>
  </si>
  <si>
    <t>_2023いこま市民パワー(株)　</t>
  </si>
  <si>
    <t>_2023(株)イシオ　</t>
  </si>
  <si>
    <t>_2023一般財団法人泉佐野電力　　　</t>
  </si>
  <si>
    <t>_2023出雲ガス(株)　</t>
  </si>
  <si>
    <t>_2023出光グリーンパワー(株)　メニューA</t>
  </si>
  <si>
    <t>_2023出光グリーンパワー(株)　メニューB</t>
  </si>
  <si>
    <t>_2023出光グリーンパワー(株)　メニューC</t>
  </si>
  <si>
    <t>_2023出光グリーンパワー(株)　メニューD(残差)</t>
  </si>
  <si>
    <t>_2023出雲ケーブルビジョン(株)　</t>
  </si>
  <si>
    <t>_2023出光興産(株)　メニューA</t>
  </si>
  <si>
    <t>_2023出光興産(株)　メニューB</t>
  </si>
  <si>
    <t>_2023出光興産(株)　メニューC(残差)</t>
  </si>
  <si>
    <t>_2023いずも縁結び電力(株)　メニューA</t>
  </si>
  <si>
    <t>_2023いずも縁結び電力(株)　メニューA　(参考値)事業者全体</t>
  </si>
  <si>
    <t>_2023伊勢崎ガス(株)　</t>
  </si>
  <si>
    <t>_2023伊勢志摩電力(株)　</t>
  </si>
  <si>
    <t>_2023(株)いちき串木野電力　</t>
  </si>
  <si>
    <t>_2023伊藤忠商事(株)　メニューB(残差)</t>
  </si>
  <si>
    <t>_2023伊藤忠エネクス(株)　メニューA</t>
  </si>
  <si>
    <t>_2023伊藤忠エネクス(株)　メニューB</t>
  </si>
  <si>
    <t>_2023伊藤忠エネクス(株)　メニューC(残差)</t>
  </si>
  <si>
    <t>_2023伊藤忠エネクスホームライフ西日本(株)　</t>
  </si>
  <si>
    <t>_2023伊藤忠商事(株)　メニューA</t>
  </si>
  <si>
    <t>_2023伊藤忠プランテック(株)　</t>
  </si>
  <si>
    <t>_2023いばらきコープ生活協同組合　</t>
  </si>
  <si>
    <t>_2023入間ガス(株)　</t>
  </si>
  <si>
    <t>_2023イワタニセントラル北海道(株)　</t>
  </si>
  <si>
    <t>_2023イワタニ関東(株)　</t>
  </si>
  <si>
    <t>_2023イワタニ三重(株)　</t>
  </si>
  <si>
    <t>_2023イワタニ首都圏(株)　</t>
  </si>
  <si>
    <t>_2023イワタニ長野(株)　</t>
  </si>
  <si>
    <t>_2023イワタニ東海(株)　</t>
  </si>
  <si>
    <t>_2023(株)岩手ウッドパワー　</t>
  </si>
  <si>
    <t>_2023岩手電力(株)　</t>
  </si>
  <si>
    <t>_2023ヴィジョナリーパワー(株)　</t>
  </si>
  <si>
    <t>_2023(株)ウエスト電力　メニューA</t>
  </si>
  <si>
    <t>_2023(株)ウエスト電力　メニューB(残差)</t>
  </si>
  <si>
    <t>_2023上田ガス(株)　</t>
  </si>
  <si>
    <t>_2023うすきエネルギー(株)　</t>
  </si>
  <si>
    <t>_2023(株)ウッドエナジー　</t>
  </si>
  <si>
    <t>_2023宇都宮ライトパワー(株)　</t>
  </si>
  <si>
    <t>_2023うべ未来エネルギー(株)　</t>
  </si>
  <si>
    <t>_2023エア・ウォーター(株)　</t>
  </si>
  <si>
    <t>_2023エア・ウォーター・ライフソリューション(株)(旧：エア・ウォーター北海道(株))　</t>
  </si>
  <si>
    <t>_2023(株)エイチティーピー　</t>
  </si>
  <si>
    <t>_2023(株)エーコープサービス　</t>
  </si>
  <si>
    <t>_2023(株)エージーピー　　</t>
  </si>
  <si>
    <t>_2023(株)エコア　</t>
  </si>
  <si>
    <t>_2023(株)エコスタイル　メニューA</t>
  </si>
  <si>
    <t>_2023(株)エコスタイル　メニューB</t>
  </si>
  <si>
    <t>_2023(株)エコスタイル　メニューC(残差)</t>
  </si>
  <si>
    <t>_2023(株)エコログ　</t>
  </si>
  <si>
    <t>_2023(株)エスエナジー　</t>
  </si>
  <si>
    <t>_2023(株)エスケーエナジー　</t>
  </si>
  <si>
    <t>_2023(株)エスコ　</t>
  </si>
  <si>
    <t>_2023越後天然ガス(株)　メニューA</t>
  </si>
  <si>
    <t>_2023越後天然ガス(株)　メニューB(残差)</t>
  </si>
  <si>
    <t>_2023エッセンシャルエナジー(株)　</t>
  </si>
  <si>
    <t>_2023恵那電力(株)　メニューA</t>
  </si>
  <si>
    <t>_2023恵那電力(株)　メニューB(残差)</t>
  </si>
  <si>
    <t>_2023(株)エナリス・パワー・マーケティング　メニューA</t>
  </si>
  <si>
    <t>_2023(株)エナリス・パワー・マーケティング　メニューB</t>
  </si>
  <si>
    <t>_2023(株)エナリス・パワー・マーケティング　メニューC</t>
  </si>
  <si>
    <t>_2023(株)エナリス・パワー・マーケティング　メニューD</t>
  </si>
  <si>
    <t>_2023(株)エナリス・パワー・マーケティング　メニューE</t>
  </si>
  <si>
    <t>_2023(株)エナリス・パワー・マーケティング　メニューF</t>
  </si>
  <si>
    <t>_2023(株)エナリス・パワー・マーケティング　メニューG</t>
  </si>
  <si>
    <t>_2023(株)エナリス・パワー・マーケティング　メニューH</t>
  </si>
  <si>
    <t>_2023(株)エナリス・パワー・マーケティング　メニューI</t>
  </si>
  <si>
    <t>_2023(株)エナリス・パワー・マーケティング　メニューJ</t>
  </si>
  <si>
    <t>_2023(株)エナリス・パワー・マーケティング　メニューK(残差)</t>
  </si>
  <si>
    <t>_2023(株)エネ・ビジョン　</t>
  </si>
  <si>
    <t>_2023(株)エネアーク関西　</t>
  </si>
  <si>
    <t>_2023(株)エネアーク関東　</t>
  </si>
  <si>
    <t>_2023(株)エネウィル　メニューA</t>
  </si>
  <si>
    <t>_2023(株)エネウィル　メニューB(残差)</t>
  </si>
  <si>
    <t>_2023(株)エネクスライフサービス　</t>
  </si>
  <si>
    <t>_2023(株)エネクル(旧：堀川産業(株))　メニューA</t>
  </si>
  <si>
    <t>_2023(株)エネクル(旧：堀川産業(株))　メニューB(残差)</t>
  </si>
  <si>
    <t>_2023エネサーブ(株)　メニューA</t>
  </si>
  <si>
    <t>_2023エネサーブ(株)　メニューB(残差)</t>
  </si>
  <si>
    <t>_2023(株)エネサンス関東　</t>
  </si>
  <si>
    <t>_2023エネックス(株)　メニューA</t>
  </si>
  <si>
    <t>_2023エネックス(株)　メニューB(残差)</t>
  </si>
  <si>
    <t>_2023(株)エネット　メニューA</t>
  </si>
  <si>
    <t>_2023(株)エネット　メニューB</t>
  </si>
  <si>
    <t>_2023(株)エネット　メニューC</t>
  </si>
  <si>
    <t>_2023(株)エネット　メニューD</t>
  </si>
  <si>
    <t>_2023(株)エネット　メニューE</t>
  </si>
  <si>
    <t>_2023(株)エネット　メニューF</t>
  </si>
  <si>
    <t>_2023(株)エネット　メニューG</t>
  </si>
  <si>
    <t>_2023(株)エネット　メニューH</t>
  </si>
  <si>
    <t>_2023(株)エネット　メニューI(残差)</t>
  </si>
  <si>
    <t>_2023エネトレード(株)　</t>
  </si>
  <si>
    <t>_2023(株)エネファント　メニューA</t>
  </si>
  <si>
    <t>_2023(株)エネファント　メニューB</t>
  </si>
  <si>
    <t>_2023(株)エネファント　メニューC(残差)</t>
  </si>
  <si>
    <t>_2023エネラボ(株)　メニューA</t>
  </si>
  <si>
    <t>_2023エネラボ(株)　メニューB(残差)</t>
  </si>
  <si>
    <t>_2023(株)エネルギア・ソリューション・アンド・サービス　メニューA</t>
  </si>
  <si>
    <t>_2023(株)エネルギア・ソリューション・アンド・サービス　メニューB(残差)</t>
  </si>
  <si>
    <t>_2023エネルギーパワー(株)　メニューA</t>
  </si>
  <si>
    <t>_2023エネルギーパワー(株)　メニューB</t>
  </si>
  <si>
    <t>_2023エネルギーパワー(株)　メニューC</t>
  </si>
  <si>
    <t>_2023エネルギーパワー(株)　メニューD</t>
  </si>
  <si>
    <t>_2023エネルギーパワー(株)　メニューE</t>
  </si>
  <si>
    <t>_2023エネルギーパワー(株)　メニューF</t>
  </si>
  <si>
    <t>_2023エネルギーパワー(株)　メニューG(残差)</t>
  </si>
  <si>
    <t>_2023(株)エネワンでんき(旧：(株)いちたかガスワン)　メニューA</t>
  </si>
  <si>
    <t>_2023(株)エネワンでんき(旧：(株)いちたかガスワン)　メニューB(残差)</t>
  </si>
  <si>
    <t>_2023エバーグリーン・マーケティング(株)　メニューA</t>
  </si>
  <si>
    <t>_2023エバーグリーン・マーケティング(株)　メニューB(残差)</t>
  </si>
  <si>
    <t>_2023エバーグリーン・リテイリング(株)　メニューA</t>
  </si>
  <si>
    <t>_2023エバーグリーン・リテイリング(株)　メニューB(残差)</t>
  </si>
  <si>
    <t>_2023荏原環境プラント(株)　メニューA</t>
  </si>
  <si>
    <t>_2023荏原環境プラント(株)　メニューB</t>
  </si>
  <si>
    <t>_2023荏原環境プラント(株)　メニューC</t>
  </si>
  <si>
    <t>_2023荏原環境プラント(株)　メニューD</t>
  </si>
  <si>
    <t>_2023荏原環境プラント(株)　メニューE</t>
  </si>
  <si>
    <t>_2023荏原環境プラント(株)　メニューF</t>
  </si>
  <si>
    <t>_2023荏原環境プラント(株)　メニューG</t>
  </si>
  <si>
    <t>_2023荏原環境プラント(株)　メニューH</t>
  </si>
  <si>
    <t>_2023荏原環境プラント(株)　メニューI</t>
  </si>
  <si>
    <t>_2023荏原環境プラント(株)　メニューJ</t>
  </si>
  <si>
    <t>_2023荏原環境プラント(株)　メニューK</t>
  </si>
  <si>
    <t>_2023荏原環境プラント(株)　メニューL</t>
  </si>
  <si>
    <t>_2023荏原環境プラント(株)　メニューM</t>
  </si>
  <si>
    <t>_2023荏原環境プラント(株)　メニューN</t>
  </si>
  <si>
    <t>_2023荏原環境プラント(株)　メニューO</t>
  </si>
  <si>
    <t>_2023荏原環境プラント(株)　メニューP(残差)</t>
  </si>
  <si>
    <t>_2023エフィシエント(株)　</t>
  </si>
  <si>
    <t>_2023(株)エフエネ　</t>
  </si>
  <si>
    <t>_2023(株)エフオン　メニューA</t>
  </si>
  <si>
    <t>_2023(株)エフオン　メニューB</t>
  </si>
  <si>
    <t>_2023(株)エフオン　メニューC</t>
  </si>
  <si>
    <t>_2023(株)エフオン　メニューD</t>
  </si>
  <si>
    <t>_2023(株)エフオン　メニューE</t>
  </si>
  <si>
    <t>_2023(株)エフオン　(参考値)事業者全体</t>
  </si>
  <si>
    <t>_2023エフビットコミュニケーションズ(株)　　メニューA</t>
  </si>
  <si>
    <t>_2023エフビットコミュニケーションズ(株)　　メニューB</t>
  </si>
  <si>
    <t>_2023エフビットコミュニケーションズ(株)　　メニューC(残差)</t>
  </si>
  <si>
    <t>_2023(株)エルピオ　</t>
  </si>
  <si>
    <t>_2023エルメック(株)　</t>
  </si>
  <si>
    <t>_2023エンジー・エナジー・マーケティング・ジャパン(株)(旧：加賀市総合サービス(株))　</t>
  </si>
  <si>
    <t>_2023(株)縁人　</t>
  </si>
  <si>
    <t>_2023おいでんエネルギー(株)　メニューA</t>
  </si>
  <si>
    <t>_2023おいでんエネルギー(株)　メニューB</t>
  </si>
  <si>
    <t>_2023おいでんエネルギー(株)　メニューC(残差)</t>
  </si>
  <si>
    <t>_2023王子・伊藤忠エネクス電力販売(株)　メニューA</t>
  </si>
  <si>
    <t>_2023王子・伊藤忠エネクス電力販売(株)　メニューB</t>
  </si>
  <si>
    <t>_2023王子・伊藤忠エネクス電力販売(株)　メニューC</t>
  </si>
  <si>
    <t>_2023王子・伊藤忠エネクス電力販売(株)　メニューD(残差)</t>
  </si>
  <si>
    <t>_2023青梅ガス(株)　メニューA</t>
  </si>
  <si>
    <t>_2023青梅ガス(株)　メニューB(残差)</t>
  </si>
  <si>
    <t>_2023大分ケーブルテレコム(株)　メニューA</t>
  </si>
  <si>
    <t>_2023大分ケーブルテレコム(株)　メニューB(残差)</t>
  </si>
  <si>
    <t>_2023大垣ガス(株)　</t>
  </si>
  <si>
    <t>_2023大熊るるるん電力(株)　</t>
  </si>
  <si>
    <t>_2023大阪いずみ市民生活協同組合　メニューA</t>
  </si>
  <si>
    <t>_2023大阪いずみ市民生活協同組合　メニューB(残差)</t>
  </si>
  <si>
    <t>_2023大阪瓦斯(株)　メニューA</t>
  </si>
  <si>
    <t>_2023大阪瓦斯(株)　メニューB</t>
  </si>
  <si>
    <t>_2023大阪瓦斯(株)　メニューC</t>
  </si>
  <si>
    <t>_2023大阪瓦斯(株)　メニューD(残差)</t>
  </si>
  <si>
    <t>_2023おおすみ半島スマートエネルギー(株)　</t>
  </si>
  <si>
    <t>_2023大多喜ガス(株)　</t>
  </si>
  <si>
    <t>_2023(株)おおた電力　</t>
  </si>
  <si>
    <t>_2023大塚ビジネスサポート(株)　</t>
  </si>
  <si>
    <t>_2023(株)岡崎建材　</t>
  </si>
  <si>
    <t>_2023(株)岡崎さくら電力　</t>
  </si>
  <si>
    <t>_2023岡田建設(株)　</t>
  </si>
  <si>
    <t>_2023(株)オカモト　</t>
  </si>
  <si>
    <t>_2023岡山電力(株)　メニューA</t>
  </si>
  <si>
    <t>_2023岡山電力(株)　メニューB(残差)</t>
  </si>
  <si>
    <t>_2023おきたま新電力(株)　メニューA</t>
  </si>
  <si>
    <t>_2023おきたま新電力(株)　メニューB(残差)</t>
  </si>
  <si>
    <t>_2023(株)沖縄ガスニューパワー　メニューA</t>
  </si>
  <si>
    <t>_2023(株)沖縄ガスニューパワー　メニューB(残差)</t>
  </si>
  <si>
    <t>_2023おきなわコープエナジー(株)　</t>
  </si>
  <si>
    <t>_2023沖縄新エネ開発(株)　</t>
  </si>
  <si>
    <t>_2023沖縄電力(株)　メニューA</t>
  </si>
  <si>
    <t>_2023沖縄電力(株)　メニューB(残差)</t>
  </si>
  <si>
    <t>_2023奥出雲電力(株)　</t>
  </si>
  <si>
    <t>_2023(株)オズエナジー　</t>
  </si>
  <si>
    <t>_2023(株)オノプロックス　</t>
  </si>
  <si>
    <t>_2023帯広電力(株)　</t>
  </si>
  <si>
    <t>_2023(株)オプテージ　メニューA</t>
  </si>
  <si>
    <t>_2023(株)オプテージ　メニューB(残差)</t>
  </si>
  <si>
    <t>_2023おもてなし山形(株)　</t>
  </si>
  <si>
    <t>_2023オリックス(株)　メニューA</t>
  </si>
  <si>
    <t>_2023オリックス(株)　メニューB</t>
  </si>
  <si>
    <t>_2023オリックス(株)　メニューC</t>
  </si>
  <si>
    <t>_2023オリックス(株)　メニューD</t>
  </si>
  <si>
    <t>_2023オリックス(株)　メニューE</t>
  </si>
  <si>
    <t>_2023オリックス(株)　メニューF</t>
  </si>
  <si>
    <t>_2023オリックス(株)　メニューG</t>
  </si>
  <si>
    <t>_2023オリックス(株)　メニューH(残差)</t>
  </si>
  <si>
    <t>_2023(株)織戸組　メニューA</t>
  </si>
  <si>
    <t>_2023(株)織戸組　メニューB(残差)</t>
  </si>
  <si>
    <t>_2023(株)カーボンニュートラル(旧：西多摩バイオパワー(株))　</t>
  </si>
  <si>
    <t>_2023香川電力(株)　　メニューA</t>
  </si>
  <si>
    <t>_2023香川電力(株)　　メニューB(残差)</t>
  </si>
  <si>
    <t>_2023角栄ガス(株)　</t>
  </si>
  <si>
    <t>_2023格安電力(株)　</t>
  </si>
  <si>
    <t>_2023神楽電力(株)　</t>
  </si>
  <si>
    <t>_2023かけがわ報徳パワー(株)　</t>
  </si>
  <si>
    <t>_2023鹿児島電力(株)　</t>
  </si>
  <si>
    <t>_2023(株)かづのパワー　</t>
  </si>
  <si>
    <t>_2023葛尾創生電力(株)　</t>
  </si>
  <si>
    <t>_2023歌舞伎エナジー(株)　</t>
  </si>
  <si>
    <t>_2023(株)かみでん里山公社　</t>
  </si>
  <si>
    <t>_2023亀岡ふるさとエナジー(株)　</t>
  </si>
  <si>
    <t>_2023唐津電力(株)　</t>
  </si>
  <si>
    <t>_2023(株)唐津パワーホールディングス　</t>
  </si>
  <si>
    <t>_2023カワサキグリーンエナジー(株)　メニューA</t>
  </si>
  <si>
    <t>_2023カワサキグリーンエナジー(株)　メニューB</t>
  </si>
  <si>
    <t>_2023カワサキグリーンエナジー(株)　メニューC</t>
  </si>
  <si>
    <t>_2023カワサキグリーンエナジー(株)　メニューD(残差)</t>
  </si>
  <si>
    <t>_2023河原実業(株)　</t>
  </si>
  <si>
    <t>_2023(株)関西空調　　</t>
  </si>
  <si>
    <t>_2023関西電力(株) (旧：(株)Ｋｅｎｅｓエネルギーサービス)　メニューA</t>
  </si>
  <si>
    <t>_2023関西電力(株) (旧：(株)Ｋｅｎｅｓエネルギーサービス)　メニューB</t>
  </si>
  <si>
    <t>_2023関西電力(株) (旧：(株)Ｋｅｎｅｓエネルギーサービス)　メニューC</t>
  </si>
  <si>
    <t>_2023関西電力(株) (旧：(株)Ｋｅｎｅｓエネルギーサービス)　メニューD</t>
  </si>
  <si>
    <t>_2023関西電力(株) (旧：(株)Ｋｅｎｅｓエネルギーサービス)　メニューE</t>
  </si>
  <si>
    <t>_2023関西電力(株) (旧：(株)Ｋｅｎｅｓエネルギーサービス)　メニューF</t>
  </si>
  <si>
    <t>_2023関西電力(株) (旧：(株)Ｋｅｎｅｓエネルギーサービス)　メニューG</t>
  </si>
  <si>
    <t>_2023関西電力(株) (旧：(株)Ｋｅｎｅｓエネルギーサービス)　メニューH</t>
  </si>
  <si>
    <t>_2023関西電力(株) (旧：(株)Ｋｅｎｅｓエネルギーサービス)　メニューI(残差)</t>
  </si>
  <si>
    <t>_2023(株)関電エネルギーソリューション　メニューA</t>
  </si>
  <si>
    <t>_2023(株)関電エネルギーソリューション　メニューB(残差)</t>
  </si>
  <si>
    <t>_2023合同会社北上新電力　</t>
  </si>
  <si>
    <t>_2023(株)北九州パワー　メニューA</t>
  </si>
  <si>
    <t>_2023(株)北九州パワー　メニューB(残差)</t>
  </si>
  <si>
    <t>_2023キタコー(株)　</t>
  </si>
  <si>
    <t>_2023北日本ガス(株)　メニューA</t>
  </si>
  <si>
    <t>_2023北日本ガス(株)　メニューB(残差)</t>
  </si>
  <si>
    <t>_2023北日本石油(株)　</t>
  </si>
  <si>
    <t>_2023岐阜電力(株)　</t>
  </si>
  <si>
    <t>_2023キヤノンマーケティングジャパン(株)　</t>
  </si>
  <si>
    <t>_2023九州エナジー(株)　メニューA</t>
  </si>
  <si>
    <t>_2023九州エナジー(株)　メニューB(残差)</t>
  </si>
  <si>
    <t>_2023九州電力(株)　メニューA</t>
  </si>
  <si>
    <t>_2023九州電力(株)　メニューB(残差)</t>
  </si>
  <si>
    <t>_2023九電みらいエナジー(株)　メニューA</t>
  </si>
  <si>
    <t>_2023九電みらいエナジー(株)　メニューB(残差)</t>
  </si>
  <si>
    <t>_2023京セラ関電エナジー合同会社　</t>
  </si>
  <si>
    <t>_2023京都生活協同組合　メニューA</t>
  </si>
  <si>
    <t>_2023京都生活協同組合　メニューB(残差)</t>
  </si>
  <si>
    <t>_2023桐生瓦斯(株)　</t>
  </si>
  <si>
    <t>_2023近畿電力(株)　</t>
  </si>
  <si>
    <t>_2023(株)クオリティプラス　</t>
  </si>
  <si>
    <t>_2023くこくエネルギー(株)(旧：熊本電力(株))　</t>
  </si>
  <si>
    <t>_2023久慈地域エネルギー(株)　メニューA</t>
  </si>
  <si>
    <t>_2023久慈地域エネルギー(株)　メニューB(残差)</t>
  </si>
  <si>
    <t>_2023(株)球磨村森電力　</t>
  </si>
  <si>
    <t>_2023(株)グランデータ　</t>
  </si>
  <si>
    <t>_2023グリーナ(株)　メニューA</t>
  </si>
  <si>
    <t>_2023(株)クリーンエネルギー総合研究所　メニューA</t>
  </si>
  <si>
    <t>_2023(株)クリーンエネルギー総合研究所　メニューB</t>
  </si>
  <si>
    <t>_2023(株)クリーンエネルギー総合研究所　メニューC(残差)</t>
  </si>
  <si>
    <t>_2023一般社団法人グリーンコープでんき　メニューA</t>
  </si>
  <si>
    <t>_2023一般社団法人グリーンコープでんき　メニューB(残差)</t>
  </si>
  <si>
    <t>_2023(株)グリーンサークル　</t>
  </si>
  <si>
    <t>_2023グリーンシティこばやし(株)　</t>
  </si>
  <si>
    <t>_2023(株)グリーンパワー大東　メニューA</t>
  </si>
  <si>
    <t>_2023(株)グリーンパワー大東　メニューB(残差)</t>
  </si>
  <si>
    <t>_2023グリーンピープルズパワー(株)　</t>
  </si>
  <si>
    <t>_2023(株)クリーンベンチャー２１　</t>
  </si>
  <si>
    <t>_2023(株)グリムスパワー　</t>
  </si>
  <si>
    <t>_2023(株)グルーヴエナジー　</t>
  </si>
  <si>
    <t>_2023くるめエネルギー(株)　</t>
  </si>
  <si>
    <t>_2023(株)グローアップ　</t>
  </si>
  <si>
    <t>_2023(株)クローバー・テクノロジーズ(旧：四つ葉電力(株))　</t>
  </si>
  <si>
    <t>_2023(株)グローバルエンジニアリング　メニューA</t>
  </si>
  <si>
    <t>_2023(株)グローバルエンジニアリング　メニューB(残差)</t>
  </si>
  <si>
    <t>_2023(株)グローバルキャスト　</t>
  </si>
  <si>
    <t>_2023グローバルソリューションサービス(株)　</t>
  </si>
  <si>
    <t>_2023(株)ケアネス(旧：(株)ルーア)　</t>
  </si>
  <si>
    <t>_2023京葉瓦斯(株)　メニューA</t>
  </si>
  <si>
    <t>_2023京葉瓦斯(株)　メニューB(残差)</t>
  </si>
  <si>
    <t>_2023京和ガス(株)　</t>
  </si>
  <si>
    <t>_2023ゲーテハウス(株)　</t>
  </si>
  <si>
    <t>_2023(株)ケーブルネット下関　メニューA</t>
  </si>
  <si>
    <t>_2023(株)ケーブルネット下関　メニューB(残差)</t>
  </si>
  <si>
    <t>_2023気仙沼グリーンエナジー(株)　メニューA</t>
  </si>
  <si>
    <t>_2023気仙沼グリーンエナジー(株)　メニューB(残差)</t>
  </si>
  <si>
    <t>_2023高知ニューエナジー(株)　</t>
  </si>
  <si>
    <t>_2023神戸電力(株)　</t>
  </si>
  <si>
    <t>_2023(株)コープでんき東北　</t>
  </si>
  <si>
    <t>_2023コープ電力(株)　メニューA</t>
  </si>
  <si>
    <t>_2023コープ電力(株)　メニューB(残差)</t>
  </si>
  <si>
    <t>_2023国際航業(株)　メニューA</t>
  </si>
  <si>
    <t>_2023国際航業(株)　メニューB(残差)</t>
  </si>
  <si>
    <t>_2023御所野縄文電力(株)　</t>
  </si>
  <si>
    <t>_2023コスモエネルギーソリューションズ(株)　メニューA</t>
  </si>
  <si>
    <t>_2023コスモエネルギーソリューションズ(株)　メニューB</t>
  </si>
  <si>
    <t>_2023コスモエネルギーソリューションズ(株)　メニューC(残差)</t>
  </si>
  <si>
    <t>_2023五島市民電力(株)　メニューA</t>
  </si>
  <si>
    <t>_2023五島市民電力(株)　メニューB</t>
  </si>
  <si>
    <t>_2023五島市民電力(株)　メニューC(残差)</t>
  </si>
  <si>
    <t>_2023こなんウルトラパワー(株)　</t>
  </si>
  <si>
    <t>_2023(株)コノミヤホールディングス　</t>
  </si>
  <si>
    <t>_2023(株)コンシェルジュ　メニューA</t>
  </si>
  <si>
    <t>_2023(株)コンシェルジュ　メニューB(残差)</t>
  </si>
  <si>
    <t>_2023サーラｅエナジー(株)　メニューA</t>
  </si>
  <si>
    <t>_2023サーラｅエナジー(株)　メニューB</t>
  </si>
  <si>
    <t>_2023サーラｅエナジー(株)　メニューC(残差)</t>
  </si>
  <si>
    <t>_2023(株)再エネ思考電力　</t>
  </si>
  <si>
    <t>_2023埼玉ガス(株)　</t>
  </si>
  <si>
    <t>_2023(株)彩の国でんき　</t>
  </si>
  <si>
    <t>_2023酒田天然瓦斯(株)　</t>
  </si>
  <si>
    <t>_2023坂戸ガス(株)　</t>
  </si>
  <si>
    <t>_2023(株)さくら新電力　メニューA</t>
  </si>
  <si>
    <t>_2023(株)さくら新電力　メニューB(残差)</t>
  </si>
  <si>
    <t>_2023里山パワーワークス(株)　</t>
  </si>
  <si>
    <t>_2023(株)サニックス　メニューA</t>
  </si>
  <si>
    <t>_2023(株)サニックス　メニューB</t>
  </si>
  <si>
    <t>_2023(株)サニックス　メニューC</t>
  </si>
  <si>
    <t>_2023(株)サニックス　メニューD(残差)</t>
  </si>
  <si>
    <t>_2023佐野瓦斯(株)　</t>
  </si>
  <si>
    <t>_2023サミットエナジー(株)　メニューA</t>
  </si>
  <si>
    <t>_2023サミットエナジー(株)　メニューB(残差)</t>
  </si>
  <si>
    <t>_2023三愛オブリ(株)(旧：三愛石油(株))　</t>
  </si>
  <si>
    <t>_2023山陰エレキ・アライアンス(株)　</t>
  </si>
  <si>
    <t>_2023山陰酸素工業(株)　</t>
  </si>
  <si>
    <t>_2023(株)三郷ひまわりエナジー　</t>
  </si>
  <si>
    <t>_2023三州電力(株)　</t>
  </si>
  <si>
    <t>_2023サントラベラーズサービス有限会社　</t>
  </si>
  <si>
    <t>_2023三友エンテック(株)　</t>
  </si>
  <si>
    <t>_2023サンリン(株)　メニューA</t>
  </si>
  <si>
    <t>_2023サンリン(株)　メニューB(残差)</t>
  </si>
  <si>
    <t>_2023(株)シーエナジー　</t>
  </si>
  <si>
    <t>_2023(株)シーラパワー　メニューA</t>
  </si>
  <si>
    <t>_2023(株)シーラパワー　メニューB(残差)</t>
  </si>
  <si>
    <t>_2023(株)ジェイコムウエスト　メニューA</t>
  </si>
  <si>
    <t>_2023(株)ジェイコムウエスト　メニューB(残差)</t>
  </si>
  <si>
    <t>_2023(株)ジェイコム九州　メニューA</t>
  </si>
  <si>
    <t>_2023(株)ジェイコム九州　メニューB(残差)</t>
  </si>
  <si>
    <t>_2023(株)ジェイコム埼玉・東日本　メニューA</t>
  </si>
  <si>
    <t>_2023(株)ジェイコム埼玉・東日本　メニューB(残差)</t>
  </si>
  <si>
    <t>_2023(株)ジェイコム札幌　メニューA</t>
  </si>
  <si>
    <t>_2023(株)ジェイコム札幌　メニューB(残差)</t>
  </si>
  <si>
    <t>_2023(株)ジェイコム湘南・神奈川　メニューA</t>
  </si>
  <si>
    <t>_2023(株)ジェイコム湘南・神奈川　メニューB(残差)</t>
  </si>
  <si>
    <t>_2023(株)ジェイコム千葉　メニューA</t>
  </si>
  <si>
    <t>_2023(株)ジェイコム千葉　メニューB(残差)</t>
  </si>
  <si>
    <t>_2023(株)ジェイコム東京　メニューA</t>
  </si>
  <si>
    <t>_2023(株)ジェイコム東京　メニューB(残差)</t>
  </si>
  <si>
    <t>_2023シェルジャパン(株)　メニューA</t>
  </si>
  <si>
    <t>_2023シェルジャパン(株)　メニューB(残差)</t>
  </si>
  <si>
    <t>_2023(株)しおさい電力　</t>
  </si>
  <si>
    <t>_2023(株)シグナストラスト　</t>
  </si>
  <si>
    <t>_2023四国電力(株)　メニューA</t>
  </si>
  <si>
    <t>_2023四国電力(株)　メニューB</t>
  </si>
  <si>
    <t>_2023四国電力(株)　メニューC(残差)</t>
  </si>
  <si>
    <t>_2023静岡ガス＆パワー(株)　メニューA</t>
  </si>
  <si>
    <t>_2023静岡ガス＆パワー(株)　メニューB</t>
  </si>
  <si>
    <t>_2023静岡ガス＆パワー(株)　メニューC</t>
  </si>
  <si>
    <t>_2023静岡ガス＆パワー(株)　メニューD(残差)</t>
  </si>
  <si>
    <t>_2023自然電力(株)　メニューA</t>
  </si>
  <si>
    <t>_2023自然電力(株)　メニューB</t>
  </si>
  <si>
    <t>_2023自然電力(株)　メニューC</t>
  </si>
  <si>
    <t>_2023自然電力(株)　メニューD</t>
  </si>
  <si>
    <t>_2023自然電力(株)　(参考値)事業者全体</t>
  </si>
  <si>
    <t>_2023(株)シナジアパワー　メニューA</t>
  </si>
  <si>
    <t>_2023(株)シナジアパワー　メニューB</t>
  </si>
  <si>
    <t>_2023(株)シナジアパワー　メニューC</t>
  </si>
  <si>
    <t>_2023(株)シナジアパワー　メニューD</t>
  </si>
  <si>
    <t>_2023(株)シナジアパワー　メニューE</t>
  </si>
  <si>
    <t>_2023(株)シナジアパワー　メニューF</t>
  </si>
  <si>
    <t>_2023(株)シナジアパワー　メニューG</t>
  </si>
  <si>
    <t>_2023(株)シナジアパワー　メニューH</t>
  </si>
  <si>
    <t>_2023(株)シナジアパワー　メニューI</t>
  </si>
  <si>
    <t>_2023(株)シナジアパワー　メニューJ</t>
  </si>
  <si>
    <t>_2023(株)シナジアパワー　メニューK</t>
  </si>
  <si>
    <t>_2023(株)シナジアパワー　メニューL</t>
  </si>
  <si>
    <t>_2023(株)シナジアパワー　メニューM(残差)</t>
  </si>
  <si>
    <t>_2023シナネン(株)　メニューA</t>
  </si>
  <si>
    <t>_2023シナネン(株)　メニューB</t>
  </si>
  <si>
    <t>_2023シナネン(株)　メニューC</t>
  </si>
  <si>
    <t>_2023シナネン(株)　メニューD</t>
  </si>
  <si>
    <t>_2023シナネン(株)　メニューE</t>
  </si>
  <si>
    <t>_2023シナネン(株)　メニューF</t>
  </si>
  <si>
    <t>_2023シナネン(株)　メニューG</t>
  </si>
  <si>
    <t>_2023シナネン(株)　メニューH(残差)</t>
  </si>
  <si>
    <t>_2023芝浦電力(株)　メニューA</t>
  </si>
  <si>
    <t>_2023芝浦電力(株)　メニューB(残差)</t>
  </si>
  <si>
    <t>_2023(株)ジャパネットサービスイノベーション　</t>
  </si>
  <si>
    <t>_2023湘南電力(株)　メニューA</t>
  </si>
  <si>
    <t>_2023湘南電力(株)　メニューB(残差)</t>
  </si>
  <si>
    <t>_2023(株)情熱電力　</t>
  </si>
  <si>
    <t>_2023シン・エナジー(株)　メニューA</t>
  </si>
  <si>
    <t>_2023シン・エナジー(株)　メニューB(残差)</t>
  </si>
  <si>
    <t>_2023(株)新出光　メニューA</t>
  </si>
  <si>
    <t>_2023(株)新出光　メニューB</t>
  </si>
  <si>
    <t>_2023(株)新出光　メニューC</t>
  </si>
  <si>
    <t>_2023(株)新出光　メニューD</t>
  </si>
  <si>
    <t>_2023(株)新出光　メニューE</t>
  </si>
  <si>
    <t>_2023(株)新出光　メニューF</t>
  </si>
  <si>
    <t>_2023(株)新出光　メニューG</t>
  </si>
  <si>
    <t>_2023(株)新出光　メニューH</t>
  </si>
  <si>
    <t>_2023(株)新出光　メニューI</t>
  </si>
  <si>
    <t>_2023(株)新出光　メニューJ</t>
  </si>
  <si>
    <t>_2023(株)新出光　メニューK(残差)</t>
  </si>
  <si>
    <t>_2023新エネルギー開発(株)　メニューA</t>
  </si>
  <si>
    <t>_2023新エネルギー開発(株)　メニューB</t>
  </si>
  <si>
    <t>_2023新エネルギー開発(株)　(参考値)事業者全体</t>
  </si>
  <si>
    <t>_2023新電力いばらき(株)　</t>
  </si>
  <si>
    <t>_2023新電力おおいた(株)　メニューA</t>
  </si>
  <si>
    <t>_2023新電力おおいた(株)　メニューB(残差)</t>
  </si>
  <si>
    <t>_2023新電力新潟(株)　</t>
  </si>
  <si>
    <t>_2023(株)翠光トップライン　</t>
  </si>
  <si>
    <t>_2023須賀川瓦斯(株)　メニューA</t>
  </si>
  <si>
    <t>_2023須賀川瓦斯(株)　メニューB(残差)</t>
  </si>
  <si>
    <t>_2023スズカ電工(株)　</t>
  </si>
  <si>
    <t>_2023鈴与商事(株)　メニューA</t>
  </si>
  <si>
    <t>_2023鈴与商事(株)　メニューB</t>
  </si>
  <si>
    <t>_2023鈴与商事(株)　メニューC</t>
  </si>
  <si>
    <t>_2023鈴与商事(株)　メニューD(残差)</t>
  </si>
  <si>
    <t>_2023鈴与電力(株)　メニューA</t>
  </si>
  <si>
    <t>_2023鈴与電力(株)　メニューB</t>
  </si>
  <si>
    <t>_2023鈴与電力(株)　メニューC</t>
  </si>
  <si>
    <t>_2023鈴与電力(株)　メニューD</t>
  </si>
  <si>
    <t>_2023鈴与電力(株)　メニューE</t>
  </si>
  <si>
    <t>_2023鈴与電力(株)　メニューF(残差)</t>
  </si>
  <si>
    <t>_2023スターティア(株)　メニューA</t>
  </si>
  <si>
    <t>_2023スターティア(株)　メニューB(残差)</t>
  </si>
  <si>
    <t>_2023(株)スマート　</t>
  </si>
  <si>
    <t>_2023スマートエコエナジー(株)　メニューA</t>
  </si>
  <si>
    <t>_2023スマートエコエナジー(株)　メニューB</t>
  </si>
  <si>
    <t>_2023スマートエコエナジー(株)　メニューC(残差)</t>
  </si>
  <si>
    <t>_2023スマートエナジー熊本(株)　</t>
  </si>
  <si>
    <t>_2023スマートエナジー磐田(株)　メニューA</t>
  </si>
  <si>
    <t>_2023スマートエナジー磐田(株)　メニューB</t>
  </si>
  <si>
    <t>_2023スマートエナジー磐田(株)　メニューC(残差)</t>
  </si>
  <si>
    <t>_2023(株)スマートテック　メニューA</t>
  </si>
  <si>
    <t>_2023(株)スマートテック　メニューB(残差)</t>
  </si>
  <si>
    <t>_2023スマート電気(株)　</t>
  </si>
  <si>
    <t>_2023諏訪瓦斯(株)　</t>
  </si>
  <si>
    <t>_2023生活協同組合コープぐんま　</t>
  </si>
  <si>
    <t>_2023生活協同組合コープこうべ　メニューA</t>
  </si>
  <si>
    <t>_2023生活協同組合コープこうべ　メニューB(残差)</t>
  </si>
  <si>
    <t>_2023生活協同組合コープしが　メニューA</t>
  </si>
  <si>
    <t>_2023生活協同組合コープしが　メニューB(残差)</t>
  </si>
  <si>
    <t>_2023生活協同組合コープながの　</t>
  </si>
  <si>
    <t>_2023生活協同組合コープみらい　</t>
  </si>
  <si>
    <t>_2023生活協同組合ひろしま　メニューA</t>
  </si>
  <si>
    <t>_2023生活協同組合ひろしま　メニューB(残差)</t>
  </si>
  <si>
    <t>_2023(株)生活クラブエナジー　メニューA</t>
  </si>
  <si>
    <t>_2023(株)生活クラブエナジー　メニューB</t>
  </si>
  <si>
    <t>_2023(株)生活クラブエナジー　メニューC(残差)</t>
  </si>
  <si>
    <t>_2023西武ガス(株)　</t>
  </si>
  <si>
    <t>_2023西部瓦斯(株)　</t>
  </si>
  <si>
    <t>_2023積水化学工業(株)　メニューA</t>
  </si>
  <si>
    <t>_2023積水化学工業(株)　メニューB(残差)</t>
  </si>
  <si>
    <t>_2023石油資源開発(株)　</t>
  </si>
  <si>
    <t>_2023ゼロワットパワー(株)　メニューA</t>
  </si>
  <si>
    <t>_2023ゼロワットパワー(株)　メニューB(残差)</t>
  </si>
  <si>
    <t>_2023(株)センカク　</t>
  </si>
  <si>
    <t>_2023セントラル石油瓦斯(株)　</t>
  </si>
  <si>
    <t>_2023全農エネルギー(株)　メニューA</t>
  </si>
  <si>
    <t>_2023全農エネルギー(株)　メニューB</t>
  </si>
  <si>
    <t>_2023全農エネルギー(株)　メニューC</t>
  </si>
  <si>
    <t>_2023全農エネルギー(株)　メニューD</t>
  </si>
  <si>
    <t>_2023全農エネルギー(株)　メニューE</t>
  </si>
  <si>
    <t>_2023全農エネルギー(株)　メニューF(残差)</t>
  </si>
  <si>
    <t>_2023そうまＩグリッド合同会社　</t>
  </si>
  <si>
    <t>_2023大一ガス(株)　</t>
  </si>
  <si>
    <t>_2023大東ガス(株)　メニューA</t>
  </si>
  <si>
    <t>_2023大東ガス(株)　メニューB(残差)</t>
  </si>
  <si>
    <t>_2023大東建託パートナーズ(株)　</t>
  </si>
  <si>
    <t>_2023ダイヤモンドパワー(株)　メニューA</t>
  </si>
  <si>
    <t>_2023ダイヤモンドパワー(株)　メニューB</t>
  </si>
  <si>
    <t>_2023ダイヤモンドパワー(株)　メニューC</t>
  </si>
  <si>
    <t>_2023ダイヤモンドパワー(株)　メニューD</t>
  </si>
  <si>
    <t>_2023ダイヤモンドパワー(株)　メニューE</t>
  </si>
  <si>
    <t>_2023ダイヤモンドパワー(株)　(参考値)事業者全体</t>
  </si>
  <si>
    <t>_2023太陽ガス(株)　</t>
  </si>
  <si>
    <t>_2023大和エネルギー(株)　メニューA</t>
  </si>
  <si>
    <t>_2023大和エネルギー(株)　メニューB(残差)</t>
  </si>
  <si>
    <t>_2023大和ハウス工業(株)　　メニューA</t>
  </si>
  <si>
    <t>_2023大和ハウス工業(株)　　メニューB</t>
  </si>
  <si>
    <t>_2023大和ハウス工業(株)　　メニューC</t>
  </si>
  <si>
    <t>_2023大和ハウス工業(株)　　メニューD</t>
  </si>
  <si>
    <t>_2023大和ハウス工業(株)　　メニューE</t>
  </si>
  <si>
    <t>_2023大和ハウス工業(株)　　メニューF</t>
  </si>
  <si>
    <t>_2023大和ハウス工業(株)　　メニューG</t>
  </si>
  <si>
    <t>_2023大和ハウス工業(株)　　メニューH</t>
  </si>
  <si>
    <t>_2023大和ハウス工業(株)　　メニューI</t>
  </si>
  <si>
    <t>_2023大和ハウス工業(株)　　メニューJ</t>
  </si>
  <si>
    <t>_2023大和ハウス工業(株)　　メニューK(残差)</t>
  </si>
  <si>
    <t>_2023大和ライフエナジア(株)　メニューA</t>
  </si>
  <si>
    <t>_2023大和ライフエナジア(株)　メニューB(残差)</t>
  </si>
  <si>
    <t>_2023(株)タクマエナジー　メニューA</t>
  </si>
  <si>
    <t>_2023(株)タクマエナジー　メニューB</t>
  </si>
  <si>
    <t>_2023(株)タクマエナジー　メニューC</t>
  </si>
  <si>
    <t>_2023(株)タクマエナジー　メニューD</t>
  </si>
  <si>
    <t>_2023(株)タクマエナジー　メニューE</t>
  </si>
  <si>
    <t>_2023(株)タクマエナジー　メニューF(残差)</t>
  </si>
  <si>
    <t>_2023(株)タケエイでんき(旧：(株)ふくしま未来パワー、(株)花巻銀河パワー、(株)大仙こまちパワー、(株)津軽あっぷるパワー)　メニューA</t>
  </si>
  <si>
    <t>_2023(株)タケエイでんき(旧：(株)ふくしま未来パワー、(株)花巻銀河パワー、(株)大仙こまちパワー、(株)津軽あっぷるパワー)　メニューB(残差)</t>
  </si>
  <si>
    <t>_2023たんたんエナジー(株)　メニューA</t>
  </si>
  <si>
    <t>_2023たんたんエナジー(株)　メニューB(残差)</t>
  </si>
  <si>
    <t>_2023(株)地域創生ホールディングス　</t>
  </si>
  <si>
    <t>_2023(株)地球クラブ　メニューA</t>
  </si>
  <si>
    <t>_2023(株)地球クラブ　メニューB(残差)</t>
  </si>
  <si>
    <t>_2023秩父新電力(株)　メニューA</t>
  </si>
  <si>
    <t>_2023秩父新電力(株)　メニューB</t>
  </si>
  <si>
    <t>_2023秩父新電力(株)　メニューC(残差)</t>
  </si>
  <si>
    <t>_2023千葉電力(株)　</t>
  </si>
  <si>
    <t>_2023(株)チャームドライフ　</t>
  </si>
  <si>
    <t>_2023中央電力エナジー(株)　メニューA</t>
  </si>
  <si>
    <t>_2023中央電力エナジー(株)　メニューB(残差)</t>
  </si>
  <si>
    <t>_2023(株)中海テレビ放送　</t>
  </si>
  <si>
    <t>_2023(株)中京電力　</t>
  </si>
  <si>
    <t>_2023中国電力(株)　メニューA</t>
  </si>
  <si>
    <t>_2023中国電力(株)　メニューB</t>
  </si>
  <si>
    <t>_2023中国電力(株)　メニューC</t>
  </si>
  <si>
    <t>_2023中国電力(株)　メニューD</t>
  </si>
  <si>
    <t>_2023中国電力(株)　メニューE</t>
  </si>
  <si>
    <t>_2023中国電力(株)　メニューF</t>
  </si>
  <si>
    <t>_2023中国電力(株)　メニューG(残差)</t>
  </si>
  <si>
    <t>_2023中小企業支援(株)　</t>
  </si>
  <si>
    <t>_2023中部電力ミライズ(株)　メニューA</t>
  </si>
  <si>
    <t>_2023中部電力ミライズ(株)　メニューB(残差)</t>
  </si>
  <si>
    <t>_2023土浦ケーブルテレビ(株)　メニューA</t>
  </si>
  <si>
    <t>_2023土浦ケーブルテレビ(株)　メニューB(残差)</t>
  </si>
  <si>
    <t>_2023つづくみらいエナジー(株)　</t>
  </si>
  <si>
    <t>_2023ティーダッシュ合同会社　メニューA</t>
  </si>
  <si>
    <t>_2023ティーダッシュ合同会社　メニューB(残差)</t>
  </si>
  <si>
    <t>_2023デジタルグリッド(株)　メニューA</t>
  </si>
  <si>
    <t>_2023デジタルグリッド(株)　メニューB</t>
  </si>
  <si>
    <t>_2023デジタルグリッド(株)　メニューC</t>
  </si>
  <si>
    <t>_2023デジタルグリッド(株)　メニューD</t>
  </si>
  <si>
    <t>_2023デジタルグリッド(株)　メニューE</t>
  </si>
  <si>
    <t>_2023デジタルグリッド(株)　メニューF(残差)</t>
  </si>
  <si>
    <t>_2023テス・エンジニアリング(株)　メニューA</t>
  </si>
  <si>
    <t>_2023テス・エンジニアリング(株)　メニューB(残差)</t>
  </si>
  <si>
    <t>_2023テプコカスタマーサービス(株)　メニューA</t>
  </si>
  <si>
    <t>_2023テプコカスタマーサービス(株)　メニューB(残差)</t>
  </si>
  <si>
    <t>_2023(株)デベロップ　</t>
  </si>
  <si>
    <t>_2023(株)デライトアップ　</t>
  </si>
  <si>
    <t>_2023(株)テレ・マーカー　</t>
  </si>
  <si>
    <t>_2023(株)デンケン　</t>
  </si>
  <si>
    <t>_2023電源開発(株)　メニューA</t>
  </si>
  <si>
    <t>_2023電源開発(株)　メニューB</t>
  </si>
  <si>
    <t>_2023電源開発(株)　メニューC(残差)</t>
  </si>
  <si>
    <t>_2023電力保全サービス(株)　</t>
  </si>
  <si>
    <t>_2023東亜ガス(株)　</t>
  </si>
  <si>
    <t>_2023(株)東急パワーサプライ　メニューA</t>
  </si>
  <si>
    <t>_2023(株)東急パワーサプライ　メニューB</t>
  </si>
  <si>
    <t>_2023(株)東急パワーサプライ　メニューC</t>
  </si>
  <si>
    <t>_2023(株)東急パワーサプライ　メニューD</t>
  </si>
  <si>
    <t>_2023(株)東急パワーサプライ　メニューE</t>
  </si>
  <si>
    <t>_2023(株)東急パワーサプライ　メニューF</t>
  </si>
  <si>
    <t>_2023(株)東急パワーサプライ　メニューG</t>
  </si>
  <si>
    <t>_2023(株)東急パワーサプライ　メニューH</t>
  </si>
  <si>
    <t>_2023(株)東急パワーサプライ　メニューI(残差)</t>
  </si>
  <si>
    <t>_2023東京エコサービス(株)　メニューA</t>
  </si>
  <si>
    <t>_2023東京エコサービス(株)　メニューB</t>
  </si>
  <si>
    <t>_2023東京エコサービス(株)　メニューC(残差)</t>
  </si>
  <si>
    <t>_2023東京ガス(株)　メニューA</t>
  </si>
  <si>
    <t>_2023東京ガス(株)　メニューB</t>
  </si>
  <si>
    <t>_2023東京ガス(株)　メニューC</t>
  </si>
  <si>
    <t>_2023東京ガス(株)　メニューD(残差)</t>
  </si>
  <si>
    <t>_2023東京電力エナジーパートナー(株)　メニューA</t>
  </si>
  <si>
    <t>_2023東京電力エナジーパートナー(株)　メニューB</t>
  </si>
  <si>
    <t>_2023東京電力エナジーパートナー(株)　メニューC</t>
  </si>
  <si>
    <t>_2023東京電力エナジーパートナー(株)　メニューD</t>
  </si>
  <si>
    <t>_2023東京電力エナジーパートナー(株)　メニューE</t>
  </si>
  <si>
    <t>_2023東京電力エナジーパートナー(株)　メニューF</t>
  </si>
  <si>
    <t>_2023東京電力エナジーパートナー(株)　メニューG</t>
  </si>
  <si>
    <t>_2023東京電力エナジーパートナー(株)　メニューH</t>
  </si>
  <si>
    <t>_2023東京電力エナジーパートナー(株)　メニューI</t>
  </si>
  <si>
    <t>_2023東京電力エナジーパートナー(株)　メニューJ</t>
  </si>
  <si>
    <t>_2023東京電力エナジーパートナー(株)　メニューK</t>
  </si>
  <si>
    <t>_2023東京電力エナジーパートナー(株)　メニューL(残差)</t>
  </si>
  <si>
    <t>_2023公益財団法人東京都環境公社　</t>
  </si>
  <si>
    <t>_2023東彩ガス(株)　メニューA</t>
  </si>
  <si>
    <t>_2023東彩ガス(株)　メニューB(残差)</t>
  </si>
  <si>
    <t>_2023東邦ガス(株)　メニューA</t>
  </si>
  <si>
    <t>_2023東邦ガス(株)　メニューB</t>
  </si>
  <si>
    <t>_2023東邦ガス(株)　メニューC(残差)</t>
  </si>
  <si>
    <t>_2023東北電力(株)　メニューA</t>
  </si>
  <si>
    <t>_2023東北電力(株)　メニューB</t>
  </si>
  <si>
    <t>_2023東北電力(株)　メニューC</t>
  </si>
  <si>
    <t>_2023東北電力(株)　メニューD(残差)</t>
  </si>
  <si>
    <t>_2023東北電力エナジートレーディング(株)　</t>
  </si>
  <si>
    <t>_2023東北電力フロンティア(株)　</t>
  </si>
  <si>
    <t>_2023(株)東名　メニューA</t>
  </si>
  <si>
    <t>_2023(株)東名　メニューB(残差)</t>
  </si>
  <si>
    <t>_2023(株)トーヨーエネルギーファーム　</t>
  </si>
  <si>
    <t>_2023特種東海製紙(株)　</t>
  </si>
  <si>
    <t>_2023(株)ところざわ未来電力　メニューA</t>
  </si>
  <si>
    <t>_2023(株)ところざわ未来電力　メニューB</t>
  </si>
  <si>
    <t>_2023(株)ところざわ未来電力　メニューC(残差)</t>
  </si>
  <si>
    <t>_2023(株)どさんこパワー　メニューA</t>
  </si>
  <si>
    <t>_2023(株)どさんこパワー　メニューB(残差)</t>
  </si>
  <si>
    <t>_2023とちぎコープ生活協同組合　</t>
  </si>
  <si>
    <t>_2023(株)とっとり市民電力　メニューA</t>
  </si>
  <si>
    <t>_2023(株)とっとり市民電力　メニューB(残差)</t>
  </si>
  <si>
    <t>_2023凸版印刷(株)　メニューA</t>
  </si>
  <si>
    <t>_2023凸版印刷(株)　メニューB(残差)</t>
  </si>
  <si>
    <t>_2023(株)トドック電力　メニューA</t>
  </si>
  <si>
    <t>_2023(株)トドック電力　メニューB(残差)</t>
  </si>
  <si>
    <t>_2023富山電力(株)　</t>
  </si>
  <si>
    <t>_2023(株)トヨタエナジーソリューションズ　メニューA</t>
  </si>
  <si>
    <t>_2023(株)トヨタエナジーソリューションズ　メニューB(残差)</t>
  </si>
  <si>
    <t>_2023トリニティエナジー(株)　</t>
  </si>
  <si>
    <t>_2023(株)とんでんホールディングス　</t>
  </si>
  <si>
    <t>_2023(株)内藤工業所　</t>
  </si>
  <si>
    <t>_2023永井自動車工業(株)　</t>
  </si>
  <si>
    <t>_2023(株)ながさきサステナエナジー　</t>
  </si>
  <si>
    <t>_2023長崎地域電力(株)　</t>
  </si>
  <si>
    <t>_2023(株)中庄商店　</t>
  </si>
  <si>
    <t>_2023(株)中之条パワー　メニューA</t>
  </si>
  <si>
    <t>_2023(株)中之条パワー　メニューB(残差)</t>
  </si>
  <si>
    <t>_2023長野都市ガス(株)　</t>
  </si>
  <si>
    <t>_2023なでしこ電力(株)　</t>
  </si>
  <si>
    <t>_2023奈良電力(株)　</t>
  </si>
  <si>
    <t>_2023(株)成田香取エネルギー　</t>
  </si>
  <si>
    <t>_2023(株)なんとエナジー　</t>
  </si>
  <si>
    <t>_2023南部だんだんエナジー(株)　</t>
  </si>
  <si>
    <t>_2023(株)ナンワエナジー　メニューA</t>
  </si>
  <si>
    <t>_2023(株)ナンワエナジー　メニューB(残差)</t>
  </si>
  <si>
    <t>_2023新潟県民電力(株)　</t>
  </si>
  <si>
    <t>_2023新潟スワンエナジー(株)　メニューA</t>
  </si>
  <si>
    <t>_2023新潟スワンエナジー(株)　メニューB</t>
  </si>
  <si>
    <t>_2023新潟スワンエナジー(株)　メニューC</t>
  </si>
  <si>
    <t>_2023新潟スワンエナジー(株)　メニューD(残差)</t>
  </si>
  <si>
    <t>_2023西川建材工業(株)　</t>
  </si>
  <si>
    <t>_2023(株)西九州させぼパワーズ　メニューA</t>
  </si>
  <si>
    <t>_2023(株)西九州させぼパワーズ　メニューB(残差)</t>
  </si>
  <si>
    <t>_2023ニシムラ(株)　</t>
  </si>
  <si>
    <t>_2023日産トレーデイング(株)　メニューA</t>
  </si>
  <si>
    <t>_2023日産トレーデイング(株)　メニューB(残差)</t>
  </si>
  <si>
    <t>_2023日鉄エンジニアリング(株)　メニューA</t>
  </si>
  <si>
    <t>_2023日鉄エンジニアリング(株)　メニューB</t>
  </si>
  <si>
    <t>_2023日鉄エンジニアリング(株)　メニューC</t>
  </si>
  <si>
    <t>_2023日鉄エンジニアリング(株)　メニューD</t>
  </si>
  <si>
    <t>_2023日鉄エンジニアリング(株)　メニューE</t>
  </si>
  <si>
    <t>_2023日鉄エンジニアリング(株)　メニューF(残差)</t>
  </si>
  <si>
    <t>_2023日本瓦斯(株)　メニューA</t>
  </si>
  <si>
    <t>_2023日本瓦斯(株)　メニューB(残差)</t>
  </si>
  <si>
    <t>_2023日本瓦斯(株)(旧：(株)エナジードリーム)　</t>
  </si>
  <si>
    <t>_2023日本エネルギー総合システム(株)　メニューA</t>
  </si>
  <si>
    <t>_2023日本エネルギー総合システム(株)　メニューB(残差)</t>
  </si>
  <si>
    <t>_2023日本エネルギーファーム(株)　</t>
  </si>
  <si>
    <t>_2023(株)日本海水　</t>
  </si>
  <si>
    <t>_2023(株)日本セレモニー　</t>
  </si>
  <si>
    <t>_2023日本テクノ(株)　メニューA</t>
  </si>
  <si>
    <t>_2023日本テクノ(株)　メニューB(残差)</t>
  </si>
  <si>
    <t>_2023日本ファシリティ・ソリューション(株)　メニューA</t>
  </si>
  <si>
    <t>_2023日本ファシリティ・ソリューション(株)　メニューB(残差)</t>
  </si>
  <si>
    <t>_2023ネイチャーエナジー小国(株)　</t>
  </si>
  <si>
    <t>_2023(株)ネクシィーズ・ゼロ　</t>
  </si>
  <si>
    <t>_2023ネクストパワーやまと(株)　メニューA</t>
  </si>
  <si>
    <t>_2023ネクストパワーやまと(株)　メニューB(残差)</t>
  </si>
  <si>
    <t>_2023(株)能勢・豊能まちづくり　</t>
  </si>
  <si>
    <t>_2023パーパススマートパワー(株)　</t>
  </si>
  <si>
    <t>_2023パシフィックパワー(株)　</t>
  </si>
  <si>
    <t>_2023パナソニックオペレーショナルエクセレンス(株)(旧：パナソニック(株))　メニューA</t>
  </si>
  <si>
    <t>_2023パナソニックオペレーショナルエクセレンス(株)(旧：パナソニック(株))　メニューB</t>
  </si>
  <si>
    <t>_2023パナソニックオペレーショナルエクセレンス(株)(旧：パナソニック(株))　メニューC(残差)</t>
  </si>
  <si>
    <t>_2023浜田ガス(株)　</t>
  </si>
  <si>
    <t>_2023(株)浜松新電力　メニューA</t>
  </si>
  <si>
    <t>_2023(株)浜松新電力　メニューB(残差)</t>
  </si>
  <si>
    <t>_2023(株)バランスハーツ　</t>
  </si>
  <si>
    <t>_2023はりま電力(株)　</t>
  </si>
  <si>
    <t>_2023(株)ハルエネ　</t>
  </si>
  <si>
    <t>_2023(株)パルシステム電力　</t>
  </si>
  <si>
    <t>_2023(株)パワー・オプティマイザー　</t>
  </si>
  <si>
    <t>_2023パワーネクスト(株)　</t>
  </si>
  <si>
    <t>_2023バンプーパワートレーディング合同会社　メニューA</t>
  </si>
  <si>
    <t>_2023バンプーパワートレーディング合同会社　メニューB(残差)</t>
  </si>
  <si>
    <t>_2023ひおき地域エネルギー(株)　メニューA</t>
  </si>
  <si>
    <t>_2023ひおき地域エネルギー(株)　メニューB</t>
  </si>
  <si>
    <t>_2023ひおき地域エネルギー(株)　メニューC(残差)</t>
  </si>
  <si>
    <t>_2023東日本ガス(株)　メニューA</t>
  </si>
  <si>
    <t>_2023東日本ガス(株)　メニューB(残差)</t>
  </si>
  <si>
    <t>_2023東広島スマートエネルギー(株)　</t>
  </si>
  <si>
    <t>_2023一般社団法人東松島みらいとし機構　メニューA</t>
  </si>
  <si>
    <t>_2023一般社団法人東松島みらいとし機構　メニューB(残差)</t>
  </si>
  <si>
    <t>_2023(株)ビジョン　</t>
  </si>
  <si>
    <t>_2023日高都市ガス(株)　</t>
  </si>
  <si>
    <t>_2023日田グリーン電力(株)　メニューA</t>
  </si>
  <si>
    <t>_2023日田グリーン電力(株)　メニューB(残差)</t>
  </si>
  <si>
    <t>_2023日立造船(株)　メニューA</t>
  </si>
  <si>
    <t>_2023日立造船(株)　メニューB</t>
  </si>
  <si>
    <t>_2023日立造船(株)　メニューC(残差)</t>
  </si>
  <si>
    <t>_2023(株)ビビット　</t>
  </si>
  <si>
    <t>_2023ヒューリックプロパティソリューション(株)　メニューA</t>
  </si>
  <si>
    <t>_2023ヒューリックプロパティソリューション(株)　メニューB(残差)</t>
  </si>
  <si>
    <t>_2023兵庫電力(株)　</t>
  </si>
  <si>
    <t>_2023弘前ガス(株)　</t>
  </si>
  <si>
    <t>_2023広島ガス(株)　メニューA</t>
  </si>
  <si>
    <t>_2023(株)ファミリーネット・ジャパン　メニューA</t>
  </si>
  <si>
    <t>_2023(株)ファミリーネット・ジャパン　メニューB</t>
  </si>
  <si>
    <t>_2023(株)ファミリーネット・ジャパン　メニューC</t>
  </si>
  <si>
    <t>_2023(株)ファミリーネット・ジャパン　メニューD(残差)</t>
  </si>
  <si>
    <t>_2023(株)ファラデー　</t>
  </si>
  <si>
    <t>_2023(株)フィット　</t>
  </si>
  <si>
    <t>_2023フィンテックラボ協同組合　</t>
  </si>
  <si>
    <t>_2023(株)フォーバルテレコム　　メニューA</t>
  </si>
  <si>
    <t>_2023(株)フォーバルテレコム　　メニューB(残差)</t>
  </si>
  <si>
    <t>_2023(株)フォレストパワー　</t>
  </si>
  <si>
    <t>_2023ふかやｅパワー(株)　メニューA</t>
  </si>
  <si>
    <t>_2023ふかやｅパワー(株)　メニューB(残差)</t>
  </si>
  <si>
    <t>_2023福井電力(株)　</t>
  </si>
  <si>
    <t>_2023福島フェニックス電力(株)　</t>
  </si>
  <si>
    <t>_2023ふくしま新電力(株)　</t>
  </si>
  <si>
    <t>_2023福山未来エナジー(株)　</t>
  </si>
  <si>
    <t>_2023富士山エナジー(株)　</t>
  </si>
  <si>
    <t>_2023(株)藤田商店　メニューA</t>
  </si>
  <si>
    <t>_2023(株)藤田商店　メニューB(残差)</t>
  </si>
  <si>
    <t>_2023武州瓦斯(株)　メニューA</t>
  </si>
  <si>
    <t>_2023武州瓦斯(株)　メニューB(残差)</t>
  </si>
  <si>
    <t>_2023(株)フソウ・エナジー　</t>
  </si>
  <si>
    <t>_2023府中・調布まちなかエナジー(株)　メニューA</t>
  </si>
  <si>
    <t>_2023府中・調布まちなかエナジー(株)　メニューB(残差)</t>
  </si>
  <si>
    <t>_2023武陽ガス(株)　メニューA</t>
  </si>
  <si>
    <t>_2023武陽ガス(株)　メニューB(残差)</t>
  </si>
  <si>
    <t>_2023フラットエナジー(株)　</t>
  </si>
  <si>
    <t>_2023フラワーペイメント(株)　</t>
  </si>
  <si>
    <t>_2023(株)ぶんごおおのエナジー　</t>
  </si>
  <si>
    <t>_2023(株)ボーダレス・ジャパン　メニューA</t>
  </si>
  <si>
    <t>_2023ホームタウンエナジー(株)　</t>
  </si>
  <si>
    <t>_2023(株)ほくだん　</t>
  </si>
  <si>
    <t>_2023北陸電力(株)　メニューA</t>
  </si>
  <si>
    <t>_2023北陸電力(株)　メニューB(残差)</t>
  </si>
  <si>
    <t>_2023北陸電力ビズ・エナジーソリューション(株)　</t>
  </si>
  <si>
    <t>_2023北海道瓦斯(株)　メニューA</t>
  </si>
  <si>
    <t>_2023北海道瓦斯(株)　メニューB(残差)</t>
  </si>
  <si>
    <t>_2023北海道電力(株)　メニューA</t>
  </si>
  <si>
    <t>_2023北海道電力(株)　メニューB</t>
  </si>
  <si>
    <t>_2023北海道電力(株)　メニューC(残差)</t>
  </si>
  <si>
    <t>_2023北海道電力コクリエーション(株)　</t>
  </si>
  <si>
    <t>_2023(株)坊っちゃん電力　</t>
  </si>
  <si>
    <t>_2023穂の国とよはし電力(株)　</t>
  </si>
  <si>
    <t>_2023本庄ガス(株)　</t>
  </si>
  <si>
    <t>_2023(株)まち未来製作所　メニューA</t>
  </si>
  <si>
    <t>_2023(株)まち未来製作所　メニューB(残差)</t>
  </si>
  <si>
    <t>_2023松阪新電力(株)　</t>
  </si>
  <si>
    <t>_2023松本ガス(株)　メニューA</t>
  </si>
  <si>
    <t>_2023松本ガス(株)　メニューB(残差)</t>
  </si>
  <si>
    <t>_2023真庭バイオエネルギー(株)　</t>
  </si>
  <si>
    <t>_2023(株)マルイファシリティーズ　</t>
  </si>
  <si>
    <t>_2023(株)丸の内電力　</t>
  </si>
  <si>
    <t>_2023丸紅伊那みらいでんき(株)　メニューA</t>
  </si>
  <si>
    <t>_2023丸紅伊那みらいでんき(株)　メニューB(残差)</t>
  </si>
  <si>
    <t>_2023丸紅新電力(株)　メニューA</t>
  </si>
  <si>
    <t>_2023丸紅新電力(株)　メニューB</t>
  </si>
  <si>
    <t>_2023丸紅新電力(株)　メニューC</t>
  </si>
  <si>
    <t>_2023丸紅新電力(株)　メニューD</t>
  </si>
  <si>
    <t>_2023丸紅新電力(株)　メニューE</t>
  </si>
  <si>
    <t>_2023丸紅新電力(株)　メニューF</t>
  </si>
  <si>
    <t>_2023丸紅新電力(株)　メニューG</t>
  </si>
  <si>
    <t>_2023丸紅新電力(株)　メニューH</t>
  </si>
  <si>
    <t>_2023丸紅新電力(株)　メニューI(残差)</t>
  </si>
  <si>
    <t>_2023(株)マルヰ　</t>
  </si>
  <si>
    <t>_2023三河商事(株)　</t>
  </si>
  <si>
    <t>_2023(株)三河の山里コミュニティパワー　</t>
  </si>
  <si>
    <t>_2023三井物産(株)　メニューA</t>
  </si>
  <si>
    <t>_2023三井物産(株)　メニューB</t>
  </si>
  <si>
    <t>_2023三井物産(株)　メニューC(残差)</t>
  </si>
  <si>
    <t>_2023(株)ミツウロコヴェッセル　</t>
  </si>
  <si>
    <t>_2023ミツウロコグリーンエネルギー(株)　メニューA</t>
  </si>
  <si>
    <t>_2023ミツウロコグリーンエネルギー(株)　メニューB</t>
  </si>
  <si>
    <t>_2023ミツウロコグリーンエネルギー(株)　メニューC</t>
  </si>
  <si>
    <t>_2023ミツウロコグリーンエネルギー(株)　メニューD</t>
  </si>
  <si>
    <t>_2023ミツウロコグリーンエネルギー(株)　メニューE</t>
  </si>
  <si>
    <t>_2023ミツウロコグリーンエネルギー(株)　メニューF</t>
  </si>
  <si>
    <t>_2023ミツウロコグリーンエネルギー(株)　メニューG</t>
  </si>
  <si>
    <t>_2023ミツウロコグリーンエネルギー(株)　メニューH</t>
  </si>
  <si>
    <t>_2023ミツウロコグリーンエネルギー(株)　メニューI</t>
  </si>
  <si>
    <t>_2023ミツウロコグリーンエネルギー(株)　メニューJ</t>
  </si>
  <si>
    <t>_2023ミツウロコグリーンエネルギー(株)　メニューK(残差)</t>
  </si>
  <si>
    <t>_2023水戸電力(株)　</t>
  </si>
  <si>
    <t>_2023(株)みとや　</t>
  </si>
  <si>
    <t>_2023緑屋電気(株)　</t>
  </si>
  <si>
    <t>_2023(株)ミナサポ　</t>
  </si>
  <si>
    <t>_2023(株)美作国電力　</t>
  </si>
  <si>
    <t>_2023(株)みやきエネルギー　</t>
  </si>
  <si>
    <t>_2023(株)宮交シティ　</t>
  </si>
  <si>
    <t>_2023宮古新電力(株)　</t>
  </si>
  <si>
    <t>_2023(株)宮崎ガスリビング　</t>
  </si>
  <si>
    <t>_2023宮崎電力(株)　</t>
  </si>
  <si>
    <t>_2023宮崎パワーライン(株)　</t>
  </si>
  <si>
    <t>_2023みやまスマートエネルギー(株)　メニューA</t>
  </si>
  <si>
    <t>_2023みやまスマートエネルギー(株)　メニューB(残差)</t>
  </si>
  <si>
    <t>_2023みよしエナジー(株)　</t>
  </si>
  <si>
    <t>_2023ミライフ(株)　メニューA</t>
  </si>
  <si>
    <t>_2023ミライフ(株)　メニューB(残差)</t>
  </si>
  <si>
    <t>_2023ミライフ東日本(株)　</t>
  </si>
  <si>
    <t>_2023(株)ムダカラ(旧：(株)ユビニティー)　</t>
  </si>
  <si>
    <t>_2023(株)明治産業　</t>
  </si>
  <si>
    <t>_2023名南共同エネルギー(株)　</t>
  </si>
  <si>
    <t>_2023(株)メディオテック　メニューA</t>
  </si>
  <si>
    <t>_2023(株)メディオテック　メニューB(残差)</t>
  </si>
  <si>
    <t>_2023もみじ電力(株)　</t>
  </si>
  <si>
    <t>_2023森のエネルギー(株)　</t>
  </si>
  <si>
    <t>_2023森の電力(株)　メニューA</t>
  </si>
  <si>
    <t>_2023森の電力(株)　メニューB(残差)</t>
  </si>
  <si>
    <t>_2023八千代エンジニヤリング(株)　</t>
  </si>
  <si>
    <t>_2023弥富ガス協同組合　</t>
  </si>
  <si>
    <t>_2023八幡商事(株)　</t>
  </si>
  <si>
    <t>_2023(株)やまがた新電力　メニューA</t>
  </si>
  <si>
    <t>_2023(株)やまがた新電力　メニューB(残差)</t>
  </si>
  <si>
    <t>_2023やめエネルギー(株)　</t>
  </si>
  <si>
    <t>_2023(株)ユーラスグリーンエナジー　メニューA</t>
  </si>
  <si>
    <t>_2023ゆきぐに新電力(株)　</t>
  </si>
  <si>
    <t>_2023横浜ウォーター(株)　</t>
  </si>
  <si>
    <t>_2023(株)横浜環境デザイン　</t>
  </si>
  <si>
    <t>_2023(株)吉田石油店　</t>
  </si>
  <si>
    <t>_2023米子瓦斯(株)　</t>
  </si>
  <si>
    <t>_2023(株)ライフエナジー　メニューA</t>
  </si>
  <si>
    <t>_2023(株)ライフエナジー　メニューB</t>
  </si>
  <si>
    <t>_2023(株)ライフエナジー　メニューC(残差)</t>
  </si>
  <si>
    <t>_2023楽天エナジー(株)　メニューA</t>
  </si>
  <si>
    <t>_2023楽天エナジー(株)　メニューB</t>
  </si>
  <si>
    <t>_2023楽天エナジー(株)　メニューC(残差)</t>
  </si>
  <si>
    <t>_2023リエスパワー(株)　</t>
  </si>
  <si>
    <t>_2023リエスパワーネクスト(株)　</t>
  </si>
  <si>
    <t>_2023(株)リエネ (旧：(株)Ｓｈａｒｅｄ　Ｅｎｅｒｇｙ)　</t>
  </si>
  <si>
    <t>_2023陸前高田しみんエネルギー(株)　</t>
  </si>
  <si>
    <t>_2023(株)リクルート　</t>
  </si>
  <si>
    <t>_2023(株)リケン工業　</t>
  </si>
  <si>
    <t>_2023リコージャパン(株)　メニューA</t>
  </si>
  <si>
    <t>_2023リコージャパン(株)　メニューB</t>
  </si>
  <si>
    <t>_2023リコージャパン(株)　メニューC</t>
  </si>
  <si>
    <t>_2023リコージャパン(株)　メニューD</t>
  </si>
  <si>
    <t>_2023リコージャパン(株)　メニューE</t>
  </si>
  <si>
    <t>_2023リコージャパン(株)　メニューF(残差)</t>
  </si>
  <si>
    <t>_2023リストプロパティーズ(株)　</t>
  </si>
  <si>
    <t>_2023リニューアブル・ジャパン(株)(旧：(株)みらい電力)　メニューA</t>
  </si>
  <si>
    <t>_2023リニューアブル・ジャパン(株)(旧：(株)みらい電力)　メニューB</t>
  </si>
  <si>
    <t>_2023リニューアブル・ジャパン(株)(旧：(株)みらい電力)　メニューC</t>
  </si>
  <si>
    <t>_2023リニューアブル・ジャパン(株)(旧：(株)みらい電力)　メニューD</t>
  </si>
  <si>
    <t>_2023リニューアブル・ジャパン(株)(旧：(株)みらい電力)　メニューE(残差)</t>
  </si>
  <si>
    <t>_2023(株)リミックスポイント　メニューA</t>
  </si>
  <si>
    <t>_2023(株)リミックスポイント　メニューB</t>
  </si>
  <si>
    <t>_2023(株)リミックスポイント　メニューC</t>
  </si>
  <si>
    <t>_2023(株)リミックスポイント　メニューD(残差)</t>
  </si>
  <si>
    <t>_2023(株)ルーク　メニューA</t>
  </si>
  <si>
    <t>_2023(株)ルーク　メニューB(残差)</t>
  </si>
  <si>
    <t>_2023(株)レクスポート　</t>
  </si>
  <si>
    <t>_2023レジル(株)(旧：中央電力(株))　メニューA</t>
  </si>
  <si>
    <t>_2023レジル(株)(旧：中央電力(株))　メニューB</t>
  </si>
  <si>
    <t>_2023レジル(株)(旧：中央電力(株))　メニューC</t>
  </si>
  <si>
    <t>_2023レジル(株)(旧：中央電力(株))　メニューD(残差)</t>
  </si>
  <si>
    <t>_2023レネックス電力合同会社　</t>
  </si>
  <si>
    <t>_2023レモンガス(株)　</t>
  </si>
  <si>
    <t>_2023ローカルエナジー(株)　メニューA</t>
  </si>
  <si>
    <t>_2023ローカルエナジー(株)　メニューB(残差)</t>
  </si>
  <si>
    <t>_2023ローカルでんき(株)　メニューA</t>
  </si>
  <si>
    <t>_2023ローカルでんき(株)　メニューB(残差)</t>
  </si>
  <si>
    <t>_2023和歌山電力(株)　</t>
  </si>
  <si>
    <t>_2023綿半パートナーズ(株)　</t>
  </si>
  <si>
    <t>_2023ワタミエナジー(株)　メニューA</t>
  </si>
  <si>
    <t>_2023ワタミエナジー(株)　メニューB(残差)</t>
  </si>
  <si>
    <t>_2023(株)ワット　メニューA</t>
  </si>
  <si>
    <t>_2023(株)ワット　メニューB(残差)</t>
  </si>
  <si>
    <t>_2023ワンワールドエナジー(株)　</t>
  </si>
  <si>
    <t>_2023(株)ａｆｔｅｒＦＩＴ　メニューA</t>
  </si>
  <si>
    <t>_2023Ａｐａｍａｎ　Ｅｎｅｒｇｙ(株)　</t>
  </si>
  <si>
    <t>_2023ａｕエネルギー＆ライフ(株)(旧：ＫＤＤＩ(株))　メニューA</t>
  </si>
  <si>
    <t>_2023ａｕエネルギー＆ライフ(株)(旧：ＫＤＤＩ(株))　メニューB(残差)</t>
  </si>
  <si>
    <t>_2023Ｃａｓｔｌｅｔｏｎ　Ｃｏｍｍｏｄｉｔｉｅｓ　Ｊａｐａｎ合同会社　</t>
  </si>
  <si>
    <t>_2023(株)ＣＤエナジーダイレクト　メニューA</t>
  </si>
  <si>
    <t>_2023(株)ＣＤエナジーダイレクト　メニューB(残差)</t>
  </si>
  <si>
    <t>_2023(株)ＣＨＩＢＡむつざわエナジー　</t>
  </si>
  <si>
    <t>_2023Ｃｏｃｏテラスたがわ(株)　</t>
  </si>
  <si>
    <t>_2023(株)ＣＷＳ　</t>
  </si>
  <si>
    <t>_2023ＥＮＥＯＳ(株)　メニューA</t>
  </si>
  <si>
    <t>_2023ＥＮＥＯＳ(株)　メニューB</t>
  </si>
  <si>
    <t>_2023ＥＮＥＯＳ(株)　メニューC</t>
  </si>
  <si>
    <t>_2023ＥＮＥＯＳ(株)　メニューD</t>
  </si>
  <si>
    <t>_2023ＥＮＥＯＳ(株)　メニューE(残差)</t>
  </si>
  <si>
    <t>_2023(株)ＦＰＳ　メニューA</t>
  </si>
  <si>
    <t>_2023(株)ＦＰＳ　メニューB(残差)</t>
  </si>
  <si>
    <t>_2023ＨＴＢエナジー(株)　メニューA</t>
  </si>
  <si>
    <t>_2023ＨＴＢエナジー(株)　メニューB</t>
  </si>
  <si>
    <t>_2023ＨＴＢエナジー(株)　メニューC(残差)</t>
  </si>
  <si>
    <t>_2023(株)Ｉ＆Ｉ　</t>
  </si>
  <si>
    <t>_2023Ｊａｐａｎ電力(株)　メニューA</t>
  </si>
  <si>
    <t>_2023Ｊａｐａｎ電力(株)　メニューB(残差)</t>
  </si>
  <si>
    <t>_2023ＪＰエネルギー(株)　</t>
  </si>
  <si>
    <t>_2023ＪＲＥトレーディング(株)　</t>
  </si>
  <si>
    <t>_2023ＪＲ西日本住宅サービス(株)　</t>
  </si>
  <si>
    <t>_2023(株)ＪＴＢコミュニケーションデザイン　</t>
  </si>
  <si>
    <t>_2023(株)ｋａｒｃｈ　</t>
  </si>
  <si>
    <t>_2023ＫＢＮ(株)　</t>
  </si>
  <si>
    <t>_2023ＫＭパワー(株)　</t>
  </si>
  <si>
    <t>_2023(株)ＬＥＮＥＴＳ　</t>
  </si>
  <si>
    <t>_2023(株)Ｌｉｎｋ　Ｌｉｆｅ　</t>
  </si>
  <si>
    <t>_2023(株)ＬＩＸＩＬ　ＴＥＰＣＯ　スマートパートナーズ　メニューA</t>
  </si>
  <si>
    <t>_2023(株)ＬＩＸＩＬ　ＴＥＰＣＯ　スマートパートナーズ　メニューB(残差)</t>
  </si>
  <si>
    <t>_2023(株)Ｌｏｏｏｐ　メニューA</t>
  </si>
  <si>
    <t>_2023(株)Ｌｏｏｏｐ　メニューB</t>
  </si>
  <si>
    <t>_2023(株)Ｌｏｏｏｐ　メニューC</t>
  </si>
  <si>
    <t>_2023(株)Ｌｏｏｏｐ　メニューD</t>
  </si>
  <si>
    <t>_2023(株)Ｌｏｏｏｐ　メニューE(残差)</t>
  </si>
  <si>
    <t>_2023ＭＣＰＤ(株)(旧：ＭＣＰＤ合同会社)　メニューA</t>
  </si>
  <si>
    <t>_2023ＭＣＰＤ(株)(旧：ＭＣＰＤ合同会社)　メニューB(残差)</t>
  </si>
  <si>
    <t>_2023ＭＣリテールエナジー(株)　メニューA</t>
  </si>
  <si>
    <t>_2023ＭＣリテールエナジー(株)　メニューB</t>
  </si>
  <si>
    <t>_2023ＭＣリテールエナジー(株)　メニューC(残差)</t>
  </si>
  <si>
    <t>_2023ＭＧＣエネルギー(株)　</t>
  </si>
  <si>
    <t>_2023(株)Ｍｉｓｕｍｉ　</t>
  </si>
  <si>
    <t>_2023(株)ＭＫエネルギー　</t>
  </si>
  <si>
    <t>_2023ＭＫステーションズ(株)　</t>
  </si>
  <si>
    <t>_2023(株)ＭＴエナジー　</t>
  </si>
  <si>
    <t>_2023Ｍｙシティ電力(株)　</t>
  </si>
  <si>
    <t>_2023Ｎａｔｕｒｅ(株)　</t>
  </si>
  <si>
    <t>_2023(株)ＮＥＸＴ　ＯＮＥ　</t>
  </si>
  <si>
    <t>_2023Ｎｅｘｔ　Ｐｏｗｅｒ(株)　</t>
  </si>
  <si>
    <t>_2023ＮＦパワーサービス(株)　メニューA</t>
  </si>
  <si>
    <t>_2023ＮＦパワーサービス(株)　メニューB(残差)</t>
  </si>
  <si>
    <t>_2023ＮＴＴアノードエナジー(株)　メニューA</t>
  </si>
  <si>
    <t>_2023ＮＴＴアノードエナジー(株)　メニューB(残差)</t>
  </si>
  <si>
    <t>_2023(株)ＰｉｎＴ　メニューA</t>
  </si>
  <si>
    <t>_2023(株)ＰｉｎＴ　メニューB(残差)</t>
  </si>
  <si>
    <t>_2023Ｑ．ＥＮＥＳＴでんき(株)　メニューA</t>
  </si>
  <si>
    <t>_2023Ｑ．ＥＮＥＳＴでんき(株)　メニューB</t>
  </si>
  <si>
    <t>_2023Ｑ．ＥＮＥＳＴでんき(株)　メニューC(残差)</t>
  </si>
  <si>
    <t>_2023ＲＥ１００電力(株)　メニューA</t>
  </si>
  <si>
    <t>_2023ＲＥ１００電力(株)　メニューB</t>
  </si>
  <si>
    <t>_2023ＲＥ１００電力(株)　メニューC(残差)</t>
  </si>
  <si>
    <t>_2023(株)ＲｅｎｏＬａｂｏ　</t>
  </si>
  <si>
    <t>_2023ＳＢパワー(株)　メニューA</t>
  </si>
  <si>
    <t>_2023ＳＢパワー(株)　メニューB</t>
  </si>
  <si>
    <t>_2023ＳＢパワー(株)　メニューC</t>
  </si>
  <si>
    <t>_2023ＳＢパワー(株)　メニューD(残差)</t>
  </si>
  <si>
    <t>_2023(株)ＳＥウイングズ　</t>
  </si>
  <si>
    <t>_2023ＳｕｓｔａｉｎａｂｌｅＥｎｅｒｇｙ(株)　</t>
  </si>
  <si>
    <t>_2023Ｔ＆Ｔエナジー(株)　</t>
  </si>
  <si>
    <t>_2023ＴＥＰＣＯライフサービス(株)　</t>
  </si>
  <si>
    <t>_2023ＴＥＲＡ　Ｅｎｅｒｇｙ(株)　</t>
  </si>
  <si>
    <t>_2023ＴＧオクトパスエナジー(株)　メニューA</t>
  </si>
  <si>
    <t>_2023ＴＧオクトパスエナジー(株)　メニューB</t>
  </si>
  <si>
    <t>_2023ＴＧオクトパスエナジー(株)　(参考値)事業者全体</t>
  </si>
  <si>
    <t>_2023(株)ＴＯＫＹＯ油電力　</t>
  </si>
  <si>
    <t>_2023ＴＲＥＮＤＥ(株)　</t>
  </si>
  <si>
    <t>_2023(株)ＴＴＳパワー　</t>
  </si>
  <si>
    <t>_2023ＵＮＩＶＥＲＧＹ(株)　</t>
  </si>
  <si>
    <t>_2023(株)ＵＰＤＡＴＥＲ　メニューA</t>
  </si>
  <si>
    <t>_2023(株)ＵＰＤＡＴＥＲ　メニューB(残差)</t>
  </si>
  <si>
    <t>_2023(株)Ｕ－ＰＯＷＥＲ　メニューA</t>
  </si>
  <si>
    <t>_2023(株)Ｕ－ＰＯＷＥＲ　メニューB</t>
  </si>
  <si>
    <t>_2023(株)Ｕ－ＰＯＷＥＲ　メニューC</t>
  </si>
  <si>
    <t>_2023(株)Ｕ－ＰＯＷＥＲ　メニューD(残差)</t>
  </si>
  <si>
    <t>_2023(株)Ｖ－Ｐｏｗｅｒ　メニューA</t>
  </si>
  <si>
    <t>_2023(株)Ｖ－Ｐｏｗｅｒ　メニューB</t>
  </si>
  <si>
    <t>_2023(株)Ｖ－Ｐｏｗｅｒ　メニューC(残差)</t>
  </si>
  <si>
    <t>_2023ＷＳエナジー(株)　メニューA</t>
  </si>
  <si>
    <t>_2023ＷＳエナジー(株)　メニューB</t>
  </si>
  <si>
    <t>_2023ＷＳエナジー(株)　メニューC(残差)</t>
  </si>
  <si>
    <t>_2023Ｙ．Ｗ．Ｃ(株)　</t>
  </si>
  <si>
    <t>_2023関西電力送配電(株)　</t>
  </si>
  <si>
    <t>_2023代替値　</t>
  </si>
  <si>
    <t>化石燃料</t>
    <rPh sb="0" eb="2">
      <t>カセキ</t>
    </rPh>
    <rPh sb="2" eb="4">
      <t>ネンリョウ</t>
    </rPh>
    <phoneticPr fontId="2"/>
  </si>
  <si>
    <t>1.～12.ボイラー用</t>
    <rPh sb="10" eb="11">
      <t>ヨウ</t>
    </rPh>
    <phoneticPr fontId="2"/>
  </si>
  <si>
    <t>輸入原料炭</t>
    <rPh sb="0" eb="2">
      <t>ユニュウ</t>
    </rPh>
    <rPh sb="2" eb="4">
      <t>ゲンリョウ</t>
    </rPh>
    <rPh sb="4" eb="5">
      <t>タン</t>
    </rPh>
    <phoneticPr fontId="2"/>
  </si>
  <si>
    <t>28.7</t>
    <phoneticPr fontId="2"/>
  </si>
  <si>
    <t>固体化石燃料</t>
    <rPh sb="0" eb="2">
      <t>コタイ</t>
    </rPh>
    <rPh sb="2" eb="4">
      <t>カセキ</t>
    </rPh>
    <rPh sb="4" eb="6">
      <t>ネンリョウ</t>
    </rPh>
    <phoneticPr fontId="2"/>
  </si>
  <si>
    <t>固体燃料（化石燃料、RDF、RPF、廃タイヤ、廃プラスチック）</t>
    <rPh sb="0" eb="2">
      <t>コタイ</t>
    </rPh>
    <rPh sb="2" eb="4">
      <t>ネンリョウ</t>
    </rPh>
    <rPh sb="5" eb="7">
      <t>カセキ</t>
    </rPh>
    <rPh sb="7" eb="9">
      <t>ネンリョウ</t>
    </rPh>
    <rPh sb="18" eb="19">
      <t>ハイ</t>
    </rPh>
    <rPh sb="23" eb="24">
      <t>ハイ</t>
    </rPh>
    <phoneticPr fontId="16"/>
  </si>
  <si>
    <t>0.00000013</t>
    <phoneticPr fontId="2"/>
  </si>
  <si>
    <t>28.9</t>
    <phoneticPr fontId="2"/>
  </si>
  <si>
    <t>原油、B・C重油</t>
    <rPh sb="0" eb="2">
      <t>ゲンユ</t>
    </rPh>
    <rPh sb="6" eb="8">
      <t>ジュウユ</t>
    </rPh>
    <phoneticPr fontId="16"/>
  </si>
  <si>
    <t>0.00000010</t>
    <phoneticPr fontId="2"/>
  </si>
  <si>
    <t xml:space="preserve">金属（銅、鉛及び亜鉛を除く）精練用焼結炉
</t>
    <rPh sb="0" eb="2">
      <t>キンゾク</t>
    </rPh>
    <rPh sb="3" eb="4">
      <t>ドウ</t>
    </rPh>
    <rPh sb="5" eb="6">
      <t>ナマリ</t>
    </rPh>
    <rPh sb="6" eb="7">
      <t>オヨ</t>
    </rPh>
    <rPh sb="8" eb="10">
      <t>アエン</t>
    </rPh>
    <rPh sb="11" eb="12">
      <t>ノゾ</t>
    </rPh>
    <rPh sb="14" eb="16">
      <t>セイレン</t>
    </rPh>
    <rPh sb="16" eb="17">
      <t>ヨウ</t>
    </rPh>
    <rPh sb="17" eb="19">
      <t>ショウケツ</t>
    </rPh>
    <rPh sb="19" eb="20">
      <t>ロ</t>
    </rPh>
    <phoneticPr fontId="2"/>
  </si>
  <si>
    <t>28.3</t>
    <phoneticPr fontId="2"/>
  </si>
  <si>
    <t>液体化石燃料（原油、B・C重油除く）・廃油、油化された廃プラスチック</t>
    <rPh sb="0" eb="2">
      <t>エキタイ</t>
    </rPh>
    <rPh sb="2" eb="4">
      <t>カセキ</t>
    </rPh>
    <rPh sb="4" eb="6">
      <t>ネンリョウ</t>
    </rPh>
    <rPh sb="7" eb="9">
      <t>ゲンユ</t>
    </rPh>
    <rPh sb="13" eb="15">
      <t>ジュウユ</t>
    </rPh>
    <rPh sb="15" eb="16">
      <t>ノゾ</t>
    </rPh>
    <rPh sb="19" eb="21">
      <t>ハイユ</t>
    </rPh>
    <rPh sb="22" eb="24">
      <t>ユカ</t>
    </rPh>
    <rPh sb="27" eb="28">
      <t>ハイ</t>
    </rPh>
    <phoneticPr fontId="16"/>
  </si>
  <si>
    <t>0.00000026</t>
    <phoneticPr fontId="2"/>
  </si>
  <si>
    <t>26.1</t>
    <phoneticPr fontId="2"/>
  </si>
  <si>
    <t>気体化石燃料</t>
    <rPh sb="0" eb="2">
      <t>キタイ</t>
    </rPh>
    <rPh sb="2" eb="4">
      <t>カセキ</t>
    </rPh>
    <rPh sb="4" eb="6">
      <t>ネンリョウ</t>
    </rPh>
    <phoneticPr fontId="16"/>
  </si>
  <si>
    <t>0.00000023</t>
    <phoneticPr fontId="2"/>
  </si>
  <si>
    <t>国産一般炭</t>
    <rPh sb="0" eb="2">
      <t>コクサン</t>
    </rPh>
    <rPh sb="2" eb="4">
      <t>イッパン</t>
    </rPh>
    <rPh sb="4" eb="5">
      <t>タン</t>
    </rPh>
    <phoneticPr fontId="2"/>
  </si>
  <si>
    <t>24.2</t>
    <phoneticPr fontId="2"/>
  </si>
  <si>
    <t>木材・木質廃材（発電施設利用）</t>
    <rPh sb="0" eb="2">
      <t>モクザイ</t>
    </rPh>
    <rPh sb="3" eb="5">
      <t>モクシツ</t>
    </rPh>
    <rPh sb="5" eb="7">
      <t>ハイザイ</t>
    </rPh>
    <rPh sb="8" eb="10">
      <t>ハツデン</t>
    </rPh>
    <rPh sb="10" eb="12">
      <t>シセツ</t>
    </rPh>
    <rPh sb="12" eb="14">
      <t>リヨウ</t>
    </rPh>
    <phoneticPr fontId="16"/>
  </si>
  <si>
    <t>0.00000020</t>
    <phoneticPr fontId="2"/>
  </si>
  <si>
    <t>輸入無煙炭</t>
    <rPh sb="0" eb="2">
      <t>ユニュウ</t>
    </rPh>
    <rPh sb="2" eb="5">
      <t>ムエンタン</t>
    </rPh>
    <phoneticPr fontId="2"/>
  </si>
  <si>
    <t>27.8</t>
    <phoneticPr fontId="2"/>
  </si>
  <si>
    <t>木材・木質廃材（熱利用施設利用）</t>
    <rPh sb="0" eb="2">
      <t>モクザイ</t>
    </rPh>
    <rPh sb="3" eb="5">
      <t>モクシツ</t>
    </rPh>
    <rPh sb="5" eb="7">
      <t>ハイザイ</t>
    </rPh>
    <rPh sb="8" eb="11">
      <t>ネツリヨウ</t>
    </rPh>
    <rPh sb="11" eb="13">
      <t>シセツ</t>
    </rPh>
    <rPh sb="13" eb="15">
      <t>リヨウ</t>
    </rPh>
    <phoneticPr fontId="16"/>
  </si>
  <si>
    <t>0.000016</t>
    <phoneticPr fontId="2"/>
  </si>
  <si>
    <t xml:space="preserve">金属精練用ペレット焼成炉
</t>
    <rPh sb="0" eb="2">
      <t>キンゾク</t>
    </rPh>
    <rPh sb="2" eb="4">
      <t>セイレン</t>
    </rPh>
    <rPh sb="4" eb="5">
      <t>ヨウ</t>
    </rPh>
    <rPh sb="9" eb="11">
      <t>ショウセイ</t>
    </rPh>
    <rPh sb="11" eb="12">
      <t>ロ</t>
    </rPh>
    <phoneticPr fontId="2"/>
  </si>
  <si>
    <t>石炭コークス</t>
    <rPh sb="0" eb="2">
      <t>セキタン</t>
    </rPh>
    <phoneticPr fontId="2"/>
  </si>
  <si>
    <t>29.0</t>
    <phoneticPr fontId="2"/>
  </si>
  <si>
    <t>木質廃材（発電施設及び熱利用施設以外）</t>
    <rPh sb="0" eb="2">
      <t>モクシツ</t>
    </rPh>
    <rPh sb="2" eb="4">
      <t>ハイザイ</t>
    </rPh>
    <rPh sb="5" eb="7">
      <t>ハツデン</t>
    </rPh>
    <rPh sb="7" eb="9">
      <t>シセツ</t>
    </rPh>
    <rPh sb="9" eb="10">
      <t>オヨ</t>
    </rPh>
    <rPh sb="11" eb="12">
      <t>ネツ</t>
    </rPh>
    <rPh sb="12" eb="14">
      <t>リヨウ</t>
    </rPh>
    <rPh sb="14" eb="16">
      <t>シセツ</t>
    </rPh>
    <rPh sb="16" eb="18">
      <t>イガイ</t>
    </rPh>
    <phoneticPr fontId="16"/>
  </si>
  <si>
    <t>0.000075</t>
    <phoneticPr fontId="2"/>
  </si>
  <si>
    <t>石油コークス・FCCコーク</t>
    <rPh sb="0" eb="2">
      <t>セキユ</t>
    </rPh>
    <phoneticPr fontId="2"/>
  </si>
  <si>
    <t>34.1</t>
    <phoneticPr fontId="2"/>
  </si>
  <si>
    <t>黒液</t>
    <rPh sb="0" eb="1">
      <t>クロ</t>
    </rPh>
    <rPh sb="1" eb="2">
      <t>エキ</t>
    </rPh>
    <phoneticPr fontId="16"/>
  </si>
  <si>
    <t>0.0000043</t>
    <phoneticPr fontId="2"/>
  </si>
  <si>
    <t>コールタール</t>
    <phoneticPr fontId="2"/>
  </si>
  <si>
    <t>37.3</t>
    <phoneticPr fontId="2"/>
  </si>
  <si>
    <t>18.0</t>
    <phoneticPr fontId="2"/>
  </si>
  <si>
    <t>バイオガス</t>
  </si>
  <si>
    <t>0.00000090</t>
    <phoneticPr fontId="2"/>
  </si>
  <si>
    <t>石油アスファルト</t>
    <rPh sb="0" eb="2">
      <t>セキユ</t>
    </rPh>
    <phoneticPr fontId="2"/>
  </si>
  <si>
    <t>40.0</t>
    <phoneticPr fontId="2"/>
  </si>
  <si>
    <t>その他バイオマス燃料</t>
    <rPh sb="2" eb="3">
      <t>タ</t>
    </rPh>
    <rPh sb="8" eb="10">
      <t>ネンリョウ</t>
    </rPh>
    <phoneticPr fontId="16"/>
  </si>
  <si>
    <t xml:space="preserve">金属鍛造炉、金属圧延加熱炉、金属又は金属製品の熱処理用加熱炉
</t>
    <rPh sb="0" eb="2">
      <t>キンゾク</t>
    </rPh>
    <rPh sb="2" eb="4">
      <t>タンゾウ</t>
    </rPh>
    <rPh sb="4" eb="5">
      <t>ロ</t>
    </rPh>
    <rPh sb="6" eb="8">
      <t>キンゾク</t>
    </rPh>
    <rPh sb="8" eb="10">
      <t>アツエン</t>
    </rPh>
    <rPh sb="10" eb="12">
      <t>カネツ</t>
    </rPh>
    <rPh sb="12" eb="13">
      <t>ロ</t>
    </rPh>
    <rPh sb="14" eb="16">
      <t>キンゾク</t>
    </rPh>
    <rPh sb="16" eb="17">
      <t>マタ</t>
    </rPh>
    <rPh sb="18" eb="20">
      <t>キンゾク</t>
    </rPh>
    <rPh sb="20" eb="22">
      <t>セイヒン</t>
    </rPh>
    <rPh sb="23" eb="26">
      <t>ネツショリ</t>
    </rPh>
    <rPh sb="26" eb="27">
      <t>ヨウ</t>
    </rPh>
    <rPh sb="27" eb="29">
      <t>カネツ</t>
    </rPh>
    <rPh sb="29" eb="30">
      <t>ロ</t>
    </rPh>
    <phoneticPr fontId="2"/>
  </si>
  <si>
    <t>コンデンセート（NGL）</t>
    <phoneticPr fontId="2"/>
  </si>
  <si>
    <t>34.8</t>
    <phoneticPr fontId="2"/>
  </si>
  <si>
    <t>液体化石燃料</t>
    <rPh sb="0" eb="2">
      <t>エキタイ</t>
    </rPh>
    <rPh sb="2" eb="4">
      <t>カセキ</t>
    </rPh>
    <rPh sb="4" eb="6">
      <t>ネンリョウ</t>
    </rPh>
    <phoneticPr fontId="2"/>
  </si>
  <si>
    <t>33.2</t>
    <phoneticPr fontId="2"/>
  </si>
  <si>
    <t>原油（NGL除く）</t>
    <rPh sb="0" eb="2">
      <t>ゲンユ</t>
    </rPh>
    <rPh sb="6" eb="7">
      <t>ノゾ</t>
    </rPh>
    <phoneticPr fontId="2"/>
  </si>
  <si>
    <t>38.3</t>
    <phoneticPr fontId="2"/>
  </si>
  <si>
    <t>29.3</t>
    <phoneticPr fontId="2"/>
  </si>
  <si>
    <t>揮発油</t>
    <rPh sb="0" eb="3">
      <t>キハツユ</t>
    </rPh>
    <phoneticPr fontId="2"/>
  </si>
  <si>
    <t>33.4</t>
    <phoneticPr fontId="2"/>
  </si>
  <si>
    <t>ナフサ</t>
    <phoneticPr fontId="2"/>
  </si>
  <si>
    <t>33.3</t>
    <phoneticPr fontId="2"/>
  </si>
  <si>
    <t xml:space="preserve">石油製品、石油化学製品、コールタール製品の製造用加熱炉、ガス加熱炉
</t>
    <rPh sb="0" eb="2">
      <t>セキユ</t>
    </rPh>
    <rPh sb="2" eb="4">
      <t>セイヒン</t>
    </rPh>
    <rPh sb="5" eb="7">
      <t>セキユ</t>
    </rPh>
    <rPh sb="7" eb="9">
      <t>カガク</t>
    </rPh>
    <rPh sb="9" eb="11">
      <t>セイヒン</t>
    </rPh>
    <rPh sb="18" eb="20">
      <t>セイヒン</t>
    </rPh>
    <rPh sb="21" eb="23">
      <t>セイゾウ</t>
    </rPh>
    <rPh sb="23" eb="24">
      <t>ヨウ</t>
    </rPh>
    <rPh sb="24" eb="26">
      <t>カネツ</t>
    </rPh>
    <rPh sb="26" eb="27">
      <t>ロ</t>
    </rPh>
    <rPh sb="30" eb="32">
      <t>カネツ</t>
    </rPh>
    <rPh sb="32" eb="33">
      <t>ロ</t>
    </rPh>
    <phoneticPr fontId="2"/>
  </si>
  <si>
    <t>36.3</t>
    <phoneticPr fontId="2"/>
  </si>
  <si>
    <t>36.5</t>
    <phoneticPr fontId="2"/>
  </si>
  <si>
    <t>木材（発電施設）</t>
    <rPh sb="0" eb="2">
      <t>モクザイ</t>
    </rPh>
    <rPh sb="3" eb="5">
      <t>ハツデン</t>
    </rPh>
    <rPh sb="5" eb="7">
      <t>シセツ</t>
    </rPh>
    <phoneticPr fontId="2"/>
  </si>
  <si>
    <t>13.2</t>
    <phoneticPr fontId="2"/>
  </si>
  <si>
    <t>軽油</t>
    <rPh sb="0" eb="2">
      <t>ケイユ</t>
    </rPh>
    <phoneticPr fontId="2"/>
  </si>
  <si>
    <t>38.0</t>
    <phoneticPr fontId="2"/>
  </si>
  <si>
    <t>木質廃材（発電施設）</t>
    <rPh sb="0" eb="2">
      <t>モクシツ</t>
    </rPh>
    <rPh sb="2" eb="4">
      <t>ハイザイ</t>
    </rPh>
    <rPh sb="5" eb="7">
      <t>ハツデン</t>
    </rPh>
    <rPh sb="7" eb="9">
      <t>シセツ</t>
    </rPh>
    <phoneticPr fontId="2"/>
  </si>
  <si>
    <t>17.1</t>
    <phoneticPr fontId="2"/>
  </si>
  <si>
    <t>A重油</t>
    <rPh sb="1" eb="3">
      <t>ジュウユ</t>
    </rPh>
    <phoneticPr fontId="2"/>
  </si>
  <si>
    <t>38.9</t>
    <phoneticPr fontId="2"/>
  </si>
  <si>
    <t>木材（熱利用施設）</t>
    <rPh sb="0" eb="2">
      <t>モクザイ</t>
    </rPh>
    <rPh sb="3" eb="6">
      <t>ネツリヨウ</t>
    </rPh>
    <rPh sb="6" eb="8">
      <t>シセツ</t>
    </rPh>
    <phoneticPr fontId="2"/>
  </si>
  <si>
    <t>触媒再生塔</t>
    <rPh sb="0" eb="2">
      <t>ショクバイ</t>
    </rPh>
    <rPh sb="2" eb="4">
      <t>サイセイ</t>
    </rPh>
    <rPh sb="4" eb="5">
      <t>トウ</t>
    </rPh>
    <phoneticPr fontId="2"/>
  </si>
  <si>
    <t>B・C重油</t>
    <rPh sb="3" eb="5">
      <t>ジュウユ</t>
    </rPh>
    <phoneticPr fontId="2"/>
  </si>
  <si>
    <t>41.8</t>
    <phoneticPr fontId="2"/>
  </si>
  <si>
    <t>木質廃材（熱利用施設）</t>
    <rPh sb="0" eb="2">
      <t>モクシツ</t>
    </rPh>
    <rPh sb="2" eb="4">
      <t>ハイザイ</t>
    </rPh>
    <rPh sb="5" eb="8">
      <t>ネツリヨウ</t>
    </rPh>
    <rPh sb="8" eb="10">
      <t>シセツ</t>
    </rPh>
    <phoneticPr fontId="2"/>
  </si>
  <si>
    <t>潤滑油</t>
    <rPh sb="0" eb="3">
      <t>ジュンカツユ</t>
    </rPh>
    <phoneticPr fontId="2"/>
  </si>
  <si>
    <t>40.2</t>
    <phoneticPr fontId="2"/>
  </si>
  <si>
    <t>木質廃材（発電・熱利用施設以外）</t>
    <rPh sb="0" eb="2">
      <t>モクシツ</t>
    </rPh>
    <rPh sb="2" eb="4">
      <t>ハイザイ</t>
    </rPh>
    <rPh sb="5" eb="7">
      <t>ハツデン</t>
    </rPh>
    <rPh sb="8" eb="11">
      <t>ネツリヨウ</t>
    </rPh>
    <rPh sb="11" eb="13">
      <t>シセツ</t>
    </rPh>
    <rPh sb="13" eb="15">
      <t>イガイ</t>
    </rPh>
    <phoneticPr fontId="2"/>
  </si>
  <si>
    <t>液化石油ガス（LPG）</t>
    <rPh sb="0" eb="2">
      <t>エキカ</t>
    </rPh>
    <rPh sb="2" eb="4">
      <t>セキユ</t>
    </rPh>
    <phoneticPr fontId="2"/>
  </si>
  <si>
    <t>50.1</t>
    <phoneticPr fontId="2"/>
  </si>
  <si>
    <t>気体化石燃料</t>
    <rPh sb="0" eb="2">
      <t>キタイ</t>
    </rPh>
    <rPh sb="2" eb="4">
      <t>カセキ</t>
    </rPh>
    <rPh sb="4" eb="6">
      <t>ネンリョウ</t>
    </rPh>
    <phoneticPr fontId="2"/>
  </si>
  <si>
    <t>13.6</t>
    <phoneticPr fontId="2"/>
  </si>
  <si>
    <t>石油系炭化水素ガス</t>
    <rPh sb="0" eb="3">
      <t>セキユケイ</t>
    </rPh>
    <rPh sb="3" eb="5">
      <t>タンカ</t>
    </rPh>
    <rPh sb="5" eb="7">
      <t>スイソ</t>
    </rPh>
    <phoneticPr fontId="2"/>
  </si>
  <si>
    <t>46.1</t>
    <phoneticPr fontId="2"/>
  </si>
  <si>
    <t>焼成炉（金属精練用ペレット焼成炉を除く）</t>
    <rPh sb="0" eb="2">
      <t>ショウセイ</t>
    </rPh>
    <rPh sb="2" eb="3">
      <t>ロ</t>
    </rPh>
    <rPh sb="4" eb="6">
      <t>キンゾク</t>
    </rPh>
    <rPh sb="6" eb="8">
      <t>セイレン</t>
    </rPh>
    <rPh sb="8" eb="9">
      <t>ヨウ</t>
    </rPh>
    <rPh sb="13" eb="15">
      <t>ショウセイ</t>
    </rPh>
    <rPh sb="15" eb="16">
      <t>ロ</t>
    </rPh>
    <rPh sb="17" eb="18">
      <t>ノゾ</t>
    </rPh>
    <phoneticPr fontId="2"/>
  </si>
  <si>
    <t>液化天然ガス（LNG）</t>
    <rPh sb="0" eb="2">
      <t>エキカ</t>
    </rPh>
    <rPh sb="2" eb="4">
      <t>テンネン</t>
    </rPh>
    <phoneticPr fontId="2"/>
  </si>
  <si>
    <t>54.7</t>
    <phoneticPr fontId="2"/>
  </si>
  <si>
    <t>その他天然ガス</t>
    <rPh sb="2" eb="3">
      <t>タ</t>
    </rPh>
    <rPh sb="3" eb="5">
      <t>テンネン</t>
    </rPh>
    <phoneticPr fontId="2"/>
  </si>
  <si>
    <t>38.4</t>
    <phoneticPr fontId="2"/>
  </si>
  <si>
    <t>コークス炉ガス</t>
    <rPh sb="4" eb="5">
      <t>ロ</t>
    </rPh>
    <phoneticPr fontId="2"/>
  </si>
  <si>
    <t>18.4</t>
    <phoneticPr fontId="2"/>
  </si>
  <si>
    <t>高炉ガス</t>
    <rPh sb="0" eb="2">
      <t>コウロ</t>
    </rPh>
    <phoneticPr fontId="2"/>
  </si>
  <si>
    <t>3.23</t>
    <phoneticPr fontId="2"/>
  </si>
  <si>
    <t>セメント原料乾燥炉、レンガ原料乾燥炉、骨材乾燥炉、鋳型乾燥炉</t>
    <rPh sb="4" eb="6">
      <t>ゲンリョウ</t>
    </rPh>
    <rPh sb="6" eb="8">
      <t>カンソウ</t>
    </rPh>
    <rPh sb="8" eb="9">
      <t>ロ</t>
    </rPh>
    <rPh sb="13" eb="15">
      <t>ゲンリョウ</t>
    </rPh>
    <rPh sb="15" eb="17">
      <t>カンソウ</t>
    </rPh>
    <rPh sb="17" eb="18">
      <t>ロ</t>
    </rPh>
    <rPh sb="19" eb="21">
      <t>コツザイ</t>
    </rPh>
    <rPh sb="21" eb="23">
      <t>カンソウ</t>
    </rPh>
    <rPh sb="23" eb="24">
      <t>ロ</t>
    </rPh>
    <rPh sb="25" eb="27">
      <t>イガタ</t>
    </rPh>
    <rPh sb="27" eb="29">
      <t>カンソウ</t>
    </rPh>
    <rPh sb="29" eb="30">
      <t>ロ</t>
    </rPh>
    <phoneticPr fontId="2"/>
  </si>
  <si>
    <t>3.45</t>
    <phoneticPr fontId="2"/>
  </si>
  <si>
    <t>転炉ガス</t>
    <rPh sb="0" eb="2">
      <t>テンロ</t>
    </rPh>
    <phoneticPr fontId="2"/>
  </si>
  <si>
    <t>7.53</t>
    <phoneticPr fontId="2"/>
  </si>
  <si>
    <t>都市ガス（13A）</t>
    <rPh sb="0" eb="2">
      <t>トシ</t>
    </rPh>
    <phoneticPr fontId="2"/>
  </si>
  <si>
    <t>廃棄物</t>
    <rPh sb="0" eb="3">
      <t>ハイキブツ</t>
    </rPh>
    <phoneticPr fontId="2"/>
  </si>
  <si>
    <t>バイオマス燃料</t>
    <rPh sb="5" eb="7">
      <t>ネンリョウ</t>
    </rPh>
    <phoneticPr fontId="2"/>
  </si>
  <si>
    <t>その他乾燥炉</t>
    <rPh sb="2" eb="3">
      <t>タ</t>
    </rPh>
    <rPh sb="3" eb="5">
      <t>カンソウ</t>
    </rPh>
    <rPh sb="5" eb="6">
      <t>ロ</t>
    </rPh>
    <phoneticPr fontId="2"/>
  </si>
  <si>
    <t>21.2</t>
    <phoneticPr fontId="2"/>
  </si>
  <si>
    <t>その他工業炉</t>
    <rPh sb="2" eb="3">
      <t>タ</t>
    </rPh>
    <rPh sb="3" eb="6">
      <t>コウギョウロ</t>
    </rPh>
    <phoneticPr fontId="2"/>
  </si>
  <si>
    <t>廃油（植物性・動物性以外を除く）、当該廃油から製造された燃料炭化水素油</t>
    <rPh sb="0" eb="2">
      <t>ハイユ</t>
    </rPh>
    <rPh sb="3" eb="5">
      <t>ショクブツ</t>
    </rPh>
    <rPh sb="5" eb="6">
      <t>セイ</t>
    </rPh>
    <rPh sb="7" eb="9">
      <t>ドウブツ</t>
    </rPh>
    <rPh sb="9" eb="10">
      <t>セイ</t>
    </rPh>
    <rPh sb="10" eb="12">
      <t>イガイ</t>
    </rPh>
    <rPh sb="13" eb="14">
      <t>ノゾ</t>
    </rPh>
    <rPh sb="17" eb="19">
      <t>トウガイ</t>
    </rPh>
    <rPh sb="19" eb="21">
      <t>ハイユ</t>
    </rPh>
    <rPh sb="23" eb="25">
      <t>セイゾウ</t>
    </rPh>
    <rPh sb="28" eb="30">
      <t>ネンリョウ</t>
    </rPh>
    <rPh sb="30" eb="32">
      <t>タンカ</t>
    </rPh>
    <rPh sb="32" eb="34">
      <t>スイソ</t>
    </rPh>
    <rPh sb="34" eb="35">
      <t>ユ</t>
    </rPh>
    <phoneticPr fontId="2"/>
  </si>
  <si>
    <t>廃プラスチック類から製造された燃料炭化水素油</t>
    <rPh sb="0" eb="1">
      <t>ハイ</t>
    </rPh>
    <rPh sb="7" eb="8">
      <t>ルイ</t>
    </rPh>
    <rPh sb="10" eb="12">
      <t>セイゾウ</t>
    </rPh>
    <rPh sb="15" eb="17">
      <t>ネンリョウ</t>
    </rPh>
    <rPh sb="17" eb="19">
      <t>タンカ</t>
    </rPh>
    <rPh sb="19" eb="21">
      <t>スイソ</t>
    </rPh>
    <rPh sb="21" eb="22">
      <t>ユ</t>
    </rPh>
    <phoneticPr fontId="2"/>
  </si>
  <si>
    <t>ガスタービン（航空機又は船舶に用いられるものを除く）</t>
    <rPh sb="7" eb="10">
      <t>コウクウキ</t>
    </rPh>
    <rPh sb="10" eb="11">
      <t>マタ</t>
    </rPh>
    <rPh sb="12" eb="14">
      <t>センパク</t>
    </rPh>
    <rPh sb="15" eb="16">
      <t>モチ</t>
    </rPh>
    <rPh sb="23" eb="24">
      <t>ノゾ</t>
    </rPh>
    <phoneticPr fontId="2"/>
  </si>
  <si>
    <t>ディーゼル機関（自動車、鉄道車両又は船舶に使われるものを除く）</t>
    <rPh sb="5" eb="7">
      <t>キカン</t>
    </rPh>
    <rPh sb="8" eb="11">
      <t>ジドウシャ</t>
    </rPh>
    <rPh sb="12" eb="14">
      <t>テツドウ</t>
    </rPh>
    <rPh sb="14" eb="16">
      <t>シャリョウ</t>
    </rPh>
    <rPh sb="16" eb="17">
      <t>マタ</t>
    </rPh>
    <rPh sb="21" eb="22">
      <t>ツカ</t>
    </rPh>
    <phoneticPr fontId="2"/>
  </si>
  <si>
    <t>ガス機関（航空機、自動車又は船舶に使われるものを除く）</t>
    <phoneticPr fontId="2"/>
  </si>
  <si>
    <t>15.金属鍛造炉など</t>
    <rPh sb="3" eb="5">
      <t>キンゾク</t>
    </rPh>
    <rPh sb="5" eb="7">
      <t>タンゾウ</t>
    </rPh>
    <rPh sb="7" eb="8">
      <t>ロ</t>
    </rPh>
    <phoneticPr fontId="2"/>
  </si>
  <si>
    <t>0.000013</t>
    <phoneticPr fontId="2"/>
  </si>
  <si>
    <t>0.00000043</t>
    <phoneticPr fontId="2"/>
  </si>
  <si>
    <t>16.石油製品加熱炉など</t>
    <rPh sb="3" eb="5">
      <t>セキユ</t>
    </rPh>
    <rPh sb="5" eb="7">
      <t>セイヒン</t>
    </rPh>
    <rPh sb="7" eb="9">
      <t>カネツ</t>
    </rPh>
    <rPh sb="9" eb="10">
      <t>ロ</t>
    </rPh>
    <phoneticPr fontId="2"/>
  </si>
  <si>
    <t>0.00000016</t>
    <phoneticPr fontId="2"/>
  </si>
  <si>
    <t>コークスの製造</t>
    <rPh sb="5" eb="7">
      <t>セイゾウ</t>
    </rPh>
    <phoneticPr fontId="2"/>
  </si>
  <si>
    <t>製造量</t>
    <rPh sb="0" eb="3">
      <t>セイゾウリョウ</t>
    </rPh>
    <phoneticPr fontId="2"/>
  </si>
  <si>
    <t>電気炉（製鋼用、合金鉄製造用、炭化けい素製造用）</t>
    <rPh sb="0" eb="3">
      <t>デンキロ</t>
    </rPh>
    <rPh sb="4" eb="7">
      <t>セイコウヨウ</t>
    </rPh>
    <rPh sb="8" eb="10">
      <t>ゴウキン</t>
    </rPh>
    <rPh sb="10" eb="11">
      <t>テツ</t>
    </rPh>
    <rPh sb="11" eb="14">
      <t>セイゾウヨウ</t>
    </rPh>
    <rPh sb="15" eb="17">
      <t>タンカ</t>
    </rPh>
    <rPh sb="19" eb="20">
      <t>ソ</t>
    </rPh>
    <rPh sb="20" eb="22">
      <t>セイゾウ</t>
    </rPh>
    <rPh sb="22" eb="23">
      <t>ヨウ</t>
    </rPh>
    <phoneticPr fontId="2"/>
  </si>
  <si>
    <t>21.その他工業炉</t>
    <rPh sb="5" eb="6">
      <t>タ</t>
    </rPh>
    <rPh sb="6" eb="9">
      <t>コウギョウロ</t>
    </rPh>
    <phoneticPr fontId="2"/>
  </si>
  <si>
    <t>石炭の生産</t>
    <rPh sb="3" eb="5">
      <t>セイサン</t>
    </rPh>
    <phoneticPr fontId="2"/>
  </si>
  <si>
    <t>坑内掘</t>
    <rPh sb="0" eb="2">
      <t>コウナイ</t>
    </rPh>
    <rPh sb="2" eb="3">
      <t>ホ</t>
    </rPh>
    <phoneticPr fontId="2"/>
  </si>
  <si>
    <t>採掘時</t>
    <rPh sb="0" eb="2">
      <t>サイクツ</t>
    </rPh>
    <rPh sb="2" eb="3">
      <t>ジ</t>
    </rPh>
    <phoneticPr fontId="2"/>
  </si>
  <si>
    <t>データ参照用</t>
    <rPh sb="3" eb="5">
      <t>サンショウ</t>
    </rPh>
    <rPh sb="5" eb="6">
      <t>ヨウ</t>
    </rPh>
    <phoneticPr fontId="2"/>
  </si>
  <si>
    <t>係数</t>
    <rPh sb="0" eb="2">
      <t>ケイスウ</t>
    </rPh>
    <phoneticPr fontId="2"/>
  </si>
  <si>
    <t>採掘後の工程時</t>
    <rPh sb="0" eb="2">
      <t>サイクツ</t>
    </rPh>
    <rPh sb="2" eb="3">
      <t>ゴ</t>
    </rPh>
    <rPh sb="4" eb="6">
      <t>コウテイ</t>
    </rPh>
    <rPh sb="6" eb="7">
      <t>ジ</t>
    </rPh>
    <phoneticPr fontId="2"/>
  </si>
  <si>
    <t>固体化石燃料など</t>
    <rPh sb="0" eb="2">
      <t>コタイ</t>
    </rPh>
    <rPh sb="2" eb="4">
      <t>カセキ</t>
    </rPh>
    <rPh sb="4" eb="6">
      <t>ネンリョウ</t>
    </rPh>
    <phoneticPr fontId="2"/>
  </si>
  <si>
    <t>露天掘</t>
    <rPh sb="0" eb="3">
      <t>ロテンボ</t>
    </rPh>
    <phoneticPr fontId="2"/>
  </si>
  <si>
    <t>0.00000083</t>
    <phoneticPr fontId="2"/>
  </si>
  <si>
    <t>0.0000023</t>
    <phoneticPr fontId="2"/>
  </si>
  <si>
    <t>木炭の製造</t>
    <rPh sb="0" eb="2">
      <t>モクタン</t>
    </rPh>
    <rPh sb="3" eb="5">
      <t>セイゾウ</t>
    </rPh>
    <phoneticPr fontId="2"/>
  </si>
  <si>
    <t>原油又は天然ガスの性状に関する試験</t>
    <rPh sb="0" eb="2">
      <t>ゲンユ</t>
    </rPh>
    <rPh sb="2" eb="3">
      <t>マタ</t>
    </rPh>
    <rPh sb="4" eb="6">
      <t>テンネン</t>
    </rPh>
    <rPh sb="9" eb="11">
      <t>セイジョウ</t>
    </rPh>
    <rPh sb="12" eb="13">
      <t>カン</t>
    </rPh>
    <rPh sb="15" eb="17">
      <t>シケン</t>
    </rPh>
    <phoneticPr fontId="2"/>
  </si>
  <si>
    <t>原油（コンデンセート（NGL除く）にかかる生産量
（生産にかかる坑井の点検を除く）</t>
    <rPh sb="0" eb="2">
      <t>ゲンユ</t>
    </rPh>
    <rPh sb="14" eb="15">
      <t>ノゾ</t>
    </rPh>
    <rPh sb="21" eb="23">
      <t>セイサン</t>
    </rPh>
    <rPh sb="23" eb="24">
      <t>リョウ</t>
    </rPh>
    <rPh sb="26" eb="28">
      <t>セイサン</t>
    </rPh>
    <rPh sb="32" eb="34">
      <t>コウセイ</t>
    </rPh>
    <rPh sb="35" eb="37">
      <t>テンケン</t>
    </rPh>
    <rPh sb="38" eb="39">
      <t>ノゾ</t>
    </rPh>
    <phoneticPr fontId="2"/>
  </si>
  <si>
    <t>通気弁</t>
    <rPh sb="0" eb="2">
      <t>ツウキ</t>
    </rPh>
    <rPh sb="2" eb="3">
      <t>ベン</t>
    </rPh>
    <phoneticPr fontId="2"/>
  </si>
  <si>
    <t>施設（陸上）</t>
    <rPh sb="0" eb="2">
      <t>シセツ</t>
    </rPh>
    <rPh sb="3" eb="5">
      <t>リクジョウ</t>
    </rPh>
    <phoneticPr fontId="2"/>
  </si>
  <si>
    <t>施設（海上）</t>
    <rPh sb="0" eb="2">
      <t>シセツ</t>
    </rPh>
    <rPh sb="3" eb="5">
      <t>カイジョウ</t>
    </rPh>
    <phoneticPr fontId="2"/>
  </si>
  <si>
    <t>天然ガスの生産量
（生産にかかる坑井の点検を除く）</t>
    <rPh sb="0" eb="2">
      <t>テンネン</t>
    </rPh>
    <rPh sb="5" eb="7">
      <t>セイサン</t>
    </rPh>
    <rPh sb="7" eb="8">
      <t>リョウ</t>
    </rPh>
    <phoneticPr fontId="2"/>
  </si>
  <si>
    <t>施設（陸上）（生産時通気弁及び随伴ガス焼却除く）</t>
    <rPh sb="0" eb="2">
      <t>シセツ</t>
    </rPh>
    <rPh sb="3" eb="5">
      <t>リクジョウ</t>
    </rPh>
    <rPh sb="7" eb="10">
      <t>セイサンジ</t>
    </rPh>
    <rPh sb="10" eb="12">
      <t>ツウキ</t>
    </rPh>
    <rPh sb="12" eb="13">
      <t>ベン</t>
    </rPh>
    <rPh sb="13" eb="14">
      <t>オヨ</t>
    </rPh>
    <rPh sb="15" eb="17">
      <t>ズイハン</t>
    </rPh>
    <rPh sb="19" eb="21">
      <t>ショウキャク</t>
    </rPh>
    <rPh sb="21" eb="22">
      <t>ノゾ</t>
    </rPh>
    <phoneticPr fontId="2"/>
  </si>
  <si>
    <t>施設（海上）（生産時通気弁及び随伴ガス焼却除く）</t>
    <rPh sb="0" eb="2">
      <t>シセツ</t>
    </rPh>
    <rPh sb="3" eb="5">
      <t>カイジョウ</t>
    </rPh>
    <phoneticPr fontId="2"/>
  </si>
  <si>
    <t>原油又は天然ガスの生産に係る坑井の点検</t>
    <rPh sb="0" eb="2">
      <t>ゲンユ</t>
    </rPh>
    <rPh sb="2" eb="3">
      <t>マタ</t>
    </rPh>
    <rPh sb="4" eb="6">
      <t>テンネン</t>
    </rPh>
    <rPh sb="9" eb="11">
      <t>セイサン</t>
    </rPh>
    <rPh sb="12" eb="13">
      <t>カカ</t>
    </rPh>
    <rPh sb="14" eb="16">
      <t>コウセイ</t>
    </rPh>
    <rPh sb="17" eb="19">
      <t>テンケン</t>
    </rPh>
    <phoneticPr fontId="2"/>
  </si>
  <si>
    <t>原油（コンデンセート（NGL）除く）（パイプライン）</t>
    <rPh sb="0" eb="2">
      <t>ゲンユ</t>
    </rPh>
    <rPh sb="15" eb="16">
      <t>ノゾ</t>
    </rPh>
    <phoneticPr fontId="2"/>
  </si>
  <si>
    <t>輸送量</t>
    <rPh sb="0" eb="3">
      <t>ユソウリョウ</t>
    </rPh>
    <phoneticPr fontId="2"/>
  </si>
  <si>
    <t>原油（コンデンセート（NGL）除く）（パイプライン以外）</t>
    <rPh sb="0" eb="2">
      <t>ゲンユ</t>
    </rPh>
    <rPh sb="15" eb="16">
      <t>ノゾ</t>
    </rPh>
    <rPh sb="25" eb="27">
      <t>イガイ</t>
    </rPh>
    <phoneticPr fontId="2"/>
  </si>
  <si>
    <t>コンデンセート（NGL）の貯蔵及び生成に係る精製に用いる量</t>
    <rPh sb="13" eb="15">
      <t>チョゾウ</t>
    </rPh>
    <rPh sb="15" eb="16">
      <t>オヨ</t>
    </rPh>
    <rPh sb="17" eb="19">
      <t>セイセイ</t>
    </rPh>
    <rPh sb="20" eb="21">
      <t>カカ</t>
    </rPh>
    <rPh sb="22" eb="24">
      <t>セイセイ</t>
    </rPh>
    <rPh sb="25" eb="26">
      <t>モチ</t>
    </rPh>
    <rPh sb="28" eb="29">
      <t>リョウ</t>
    </rPh>
    <phoneticPr fontId="2"/>
  </si>
  <si>
    <t>精製されるNGLの貯蔵</t>
    <rPh sb="0" eb="2">
      <t>セイセイ</t>
    </rPh>
    <rPh sb="9" eb="11">
      <t>チョゾウ</t>
    </rPh>
    <phoneticPr fontId="2"/>
  </si>
  <si>
    <t>NGLの精製</t>
    <rPh sb="4" eb="6">
      <t>セイセイ</t>
    </rPh>
    <phoneticPr fontId="2"/>
  </si>
  <si>
    <t>原油（コンデンセート（NGL）を除く）の貯蔵及び生成に係る精製量</t>
    <rPh sb="0" eb="2">
      <t>ゲンユ</t>
    </rPh>
    <rPh sb="16" eb="17">
      <t>ノゾ</t>
    </rPh>
    <rPh sb="20" eb="22">
      <t>チョゾウ</t>
    </rPh>
    <rPh sb="22" eb="23">
      <t>オヨ</t>
    </rPh>
    <rPh sb="24" eb="26">
      <t>セイセイ</t>
    </rPh>
    <rPh sb="27" eb="28">
      <t>カカ</t>
    </rPh>
    <rPh sb="29" eb="31">
      <t>セイセイ</t>
    </rPh>
    <rPh sb="31" eb="32">
      <t>リョウ</t>
    </rPh>
    <phoneticPr fontId="2"/>
  </si>
  <si>
    <t>精製される原油の貯蔵</t>
    <rPh sb="0" eb="2">
      <t>セイセイ</t>
    </rPh>
    <rPh sb="5" eb="7">
      <t>ゲンユ</t>
    </rPh>
    <rPh sb="8" eb="10">
      <t>チョゾウ</t>
    </rPh>
    <phoneticPr fontId="2"/>
  </si>
  <si>
    <t>原油の精製</t>
    <rPh sb="0" eb="2">
      <t>ゲンユ</t>
    </rPh>
    <rPh sb="3" eb="5">
      <t>セイセイ</t>
    </rPh>
    <phoneticPr fontId="2"/>
  </si>
  <si>
    <t>都市ガスの製造又は供給</t>
    <rPh sb="0" eb="2">
      <t>トシ</t>
    </rPh>
    <rPh sb="5" eb="7">
      <t>セイゾウ</t>
    </rPh>
    <rPh sb="7" eb="8">
      <t>マタ</t>
    </rPh>
    <rPh sb="9" eb="11">
      <t>キョウキュウ</t>
    </rPh>
    <phoneticPr fontId="2"/>
  </si>
  <si>
    <t>都市ガスの製造</t>
    <rPh sb="0" eb="2">
      <t>トシ</t>
    </rPh>
    <rPh sb="5" eb="7">
      <t>セイゾウ</t>
    </rPh>
    <phoneticPr fontId="2"/>
  </si>
  <si>
    <t>液化天然ガス（LNG）原料使用量</t>
    <rPh sb="0" eb="2">
      <t>エキカ</t>
    </rPh>
    <rPh sb="2" eb="4">
      <t>テンネン</t>
    </rPh>
    <rPh sb="11" eb="13">
      <t>ゲンリョウ</t>
    </rPh>
    <rPh sb="13" eb="16">
      <t>シヨウリョウ</t>
    </rPh>
    <phoneticPr fontId="2"/>
  </si>
  <si>
    <t>PJ</t>
    <phoneticPr fontId="2"/>
  </si>
  <si>
    <t>天然ガス（LNGを除く）原料使用量</t>
    <rPh sb="0" eb="2">
      <t>テンネン</t>
    </rPh>
    <rPh sb="9" eb="10">
      <t>ノゾ</t>
    </rPh>
    <rPh sb="12" eb="14">
      <t>ゲンリョウ</t>
    </rPh>
    <rPh sb="14" eb="17">
      <t>シヨウリョウ</t>
    </rPh>
    <phoneticPr fontId="2"/>
  </si>
  <si>
    <t>都市ガスの供給</t>
    <rPh sb="0" eb="2">
      <t>トシ</t>
    </rPh>
    <rPh sb="5" eb="7">
      <t>キョウキュウ</t>
    </rPh>
    <phoneticPr fontId="2"/>
  </si>
  <si>
    <t>供給量</t>
    <rPh sb="0" eb="3">
      <t>キョウキュウリョウ</t>
    </rPh>
    <phoneticPr fontId="2"/>
  </si>
  <si>
    <t>蒸気生産量</t>
    <rPh sb="0" eb="2">
      <t>ジョウキ</t>
    </rPh>
    <rPh sb="2" eb="5">
      <t>セイサンリョウ</t>
    </rPh>
    <phoneticPr fontId="2"/>
  </si>
  <si>
    <t>製造量（エタンからの製造）</t>
    <rPh sb="0" eb="3">
      <t>セイゾウリョウ</t>
    </rPh>
    <rPh sb="10" eb="12">
      <t>セイゾウ</t>
    </rPh>
    <phoneticPr fontId="2"/>
  </si>
  <si>
    <t>製造量（ナフサその他原料からの製造）</t>
    <rPh sb="0" eb="3">
      <t>セイゾウリョウ</t>
    </rPh>
    <rPh sb="9" eb="10">
      <t>タ</t>
    </rPh>
    <rPh sb="10" eb="12">
      <t>ゲンリョウ</t>
    </rPh>
    <rPh sb="15" eb="17">
      <t>セイゾウ</t>
    </rPh>
    <phoneticPr fontId="2"/>
  </si>
  <si>
    <t>RPF</t>
  </si>
  <si>
    <t>酸化エチレンの製造</t>
    <rPh sb="0" eb="2">
      <t>サンカ</t>
    </rPh>
    <rPh sb="7" eb="9">
      <t>セイゾウ</t>
    </rPh>
    <phoneticPr fontId="2"/>
  </si>
  <si>
    <t>カーボンブラックの製造</t>
    <rPh sb="9" eb="11">
      <t>セイゾウ</t>
    </rPh>
    <phoneticPr fontId="2"/>
  </si>
  <si>
    <t>製造量</t>
    <rPh sb="0" eb="2">
      <t>セイゾウ</t>
    </rPh>
    <rPh sb="2" eb="3">
      <t>リョウ</t>
    </rPh>
    <phoneticPr fontId="2"/>
  </si>
  <si>
    <t>スチレンの製造</t>
    <rPh sb="5" eb="7">
      <t>セイゾウ</t>
    </rPh>
    <phoneticPr fontId="2"/>
  </si>
  <si>
    <t>食物くず（嫌気性埋立構造）</t>
    <rPh sb="5" eb="8">
      <t>ケンキセイ</t>
    </rPh>
    <rPh sb="8" eb="10">
      <t>ウメタテ</t>
    </rPh>
    <rPh sb="10" eb="12">
      <t>コウゾウ</t>
    </rPh>
    <phoneticPr fontId="2"/>
  </si>
  <si>
    <t>廃棄物量</t>
    <rPh sb="0" eb="3">
      <t>ハイキブツ</t>
    </rPh>
    <rPh sb="3" eb="4">
      <t>リョウ</t>
    </rPh>
    <phoneticPr fontId="2"/>
  </si>
  <si>
    <t>食物くず（嫌気性埋立構造以外）</t>
    <rPh sb="5" eb="8">
      <t>ケンキセイ</t>
    </rPh>
    <rPh sb="8" eb="10">
      <t>ウメタテ</t>
    </rPh>
    <rPh sb="10" eb="12">
      <t>コウゾウ</t>
    </rPh>
    <rPh sb="12" eb="14">
      <t>イガイ</t>
    </rPh>
    <phoneticPr fontId="2"/>
  </si>
  <si>
    <t>27.こんろ</t>
    <phoneticPr fontId="2"/>
  </si>
  <si>
    <t>紙くず（嫌気性埋立構造）</t>
    <rPh sb="0" eb="1">
      <t>カミ</t>
    </rPh>
    <rPh sb="4" eb="7">
      <t>ケンキセイ</t>
    </rPh>
    <rPh sb="7" eb="9">
      <t>ウメタテ</t>
    </rPh>
    <rPh sb="9" eb="11">
      <t>コウゾウ</t>
    </rPh>
    <phoneticPr fontId="2"/>
  </si>
  <si>
    <t>紙くず（嫌気性埋立構造以外）</t>
    <rPh sb="0" eb="1">
      <t>カミ</t>
    </rPh>
    <rPh sb="4" eb="7">
      <t>ケンキセイ</t>
    </rPh>
    <rPh sb="7" eb="9">
      <t>ウメタテ</t>
    </rPh>
    <rPh sb="9" eb="11">
      <t>コウゾウ</t>
    </rPh>
    <rPh sb="11" eb="13">
      <t>イガイ</t>
    </rPh>
    <phoneticPr fontId="2"/>
  </si>
  <si>
    <t>0.00029</t>
    <phoneticPr fontId="2"/>
  </si>
  <si>
    <t>繊維くず、木くず又は製造業に係る有機性汚泥（嫌気性埋立構造）</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phoneticPr fontId="2"/>
  </si>
  <si>
    <t>0.0000095</t>
    <phoneticPr fontId="2"/>
  </si>
  <si>
    <t>繊維くず、木くず又は製造業に係る有機性汚泥（嫌気性埋立構造以外）</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rPh sb="29" eb="31">
      <t>イガイ</t>
    </rPh>
    <phoneticPr fontId="2"/>
  </si>
  <si>
    <t>0.0000045</t>
    <phoneticPr fontId="2"/>
  </si>
  <si>
    <t>消化設備に係る汚泥（嫌気性埋立構造）</t>
    <rPh sb="0" eb="2">
      <t>ショウカ</t>
    </rPh>
    <rPh sb="2" eb="4">
      <t>セツビ</t>
    </rPh>
    <rPh sb="5" eb="6">
      <t>カカ</t>
    </rPh>
    <rPh sb="7" eb="9">
      <t>オデイ</t>
    </rPh>
    <rPh sb="10" eb="13">
      <t>ケンキセイ</t>
    </rPh>
    <rPh sb="13" eb="15">
      <t>ウメタテ</t>
    </rPh>
    <rPh sb="15" eb="17">
      <t>コウゾウ</t>
    </rPh>
    <phoneticPr fontId="2"/>
  </si>
  <si>
    <t>消化設備に係る汚泥（嫌気性埋立構造以外）</t>
    <rPh sb="0" eb="2">
      <t>ショウカ</t>
    </rPh>
    <rPh sb="2" eb="4">
      <t>セツビ</t>
    </rPh>
    <rPh sb="5" eb="6">
      <t>カカ</t>
    </rPh>
    <rPh sb="7" eb="9">
      <t>オデイ</t>
    </rPh>
    <rPh sb="10" eb="13">
      <t>ケンキセイ</t>
    </rPh>
    <rPh sb="13" eb="15">
      <t>ウメタテ</t>
    </rPh>
    <rPh sb="15" eb="17">
      <t>コウゾウ</t>
    </rPh>
    <rPh sb="17" eb="19">
      <t>イガイ</t>
    </rPh>
    <phoneticPr fontId="2"/>
  </si>
  <si>
    <t>下水汚泥（消化設備以外）、し尿処理施設汚泥、動物のふん尿（嫌気性埋立構造）</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phoneticPr fontId="2"/>
  </si>
  <si>
    <t>下水汚泥（消化設備以外）、し尿処理施設汚泥、動物のふん尿（嫌気性埋立構造以外）</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rPh sb="36" eb="38">
      <t>イガイ</t>
    </rPh>
    <phoneticPr fontId="2"/>
  </si>
  <si>
    <t>浄水施設に係る汚泥（嫌気性埋立構造）</t>
    <rPh sb="0" eb="2">
      <t>ジョウスイ</t>
    </rPh>
    <rPh sb="2" eb="4">
      <t>シセツ</t>
    </rPh>
    <rPh sb="5" eb="6">
      <t>カカ</t>
    </rPh>
    <rPh sb="7" eb="9">
      <t>オデイ</t>
    </rPh>
    <rPh sb="10" eb="13">
      <t>ケンキセイ</t>
    </rPh>
    <rPh sb="13" eb="15">
      <t>ウメタテ</t>
    </rPh>
    <rPh sb="15" eb="17">
      <t>コウゾウ</t>
    </rPh>
    <phoneticPr fontId="2"/>
  </si>
  <si>
    <t>浄水施設に係る汚泥（嫌気性埋立構造以外）</t>
    <rPh sb="0" eb="2">
      <t>ジョウスイ</t>
    </rPh>
    <rPh sb="2" eb="4">
      <t>シセツ</t>
    </rPh>
    <rPh sb="5" eb="6">
      <t>カカ</t>
    </rPh>
    <rPh sb="7" eb="9">
      <t>オデイ</t>
    </rPh>
    <rPh sb="10" eb="13">
      <t>ケンキセイ</t>
    </rPh>
    <rPh sb="13" eb="15">
      <t>ウメタテ</t>
    </rPh>
    <rPh sb="15" eb="17">
      <t>コウゾウ</t>
    </rPh>
    <rPh sb="17" eb="19">
      <t>イガイ</t>
    </rPh>
    <phoneticPr fontId="2"/>
  </si>
  <si>
    <t>廃棄物の焼却処理</t>
    <rPh sb="4" eb="6">
      <t>ショウキャク</t>
    </rPh>
    <rPh sb="6" eb="8">
      <t>ショリ</t>
    </rPh>
    <phoneticPr fontId="2"/>
  </si>
  <si>
    <t>一般廃棄物（連続燃焼式焼却施設）</t>
    <rPh sb="0" eb="2">
      <t>イッパン</t>
    </rPh>
    <rPh sb="2" eb="5">
      <t>ハイキブツ</t>
    </rPh>
    <phoneticPr fontId="2"/>
  </si>
  <si>
    <t>一般廃棄物（准連続燃焼式焼却施設）</t>
    <rPh sb="0" eb="2">
      <t>イッパン</t>
    </rPh>
    <rPh sb="2" eb="5">
      <t>ハイキブツ</t>
    </rPh>
    <rPh sb="6" eb="7">
      <t>ジュン</t>
    </rPh>
    <rPh sb="7" eb="9">
      <t>レンゾク</t>
    </rPh>
    <rPh sb="9" eb="11">
      <t>ネンショウ</t>
    </rPh>
    <rPh sb="11" eb="12">
      <t>シキ</t>
    </rPh>
    <rPh sb="12" eb="14">
      <t>ショウキャク</t>
    </rPh>
    <phoneticPr fontId="2"/>
  </si>
  <si>
    <t>一般廃棄物（バッチ燃焼式焼却施設）</t>
    <rPh sb="0" eb="2">
      <t>イッパン</t>
    </rPh>
    <rPh sb="2" eb="5">
      <t>ハイキブツ</t>
    </rPh>
    <phoneticPr fontId="2"/>
  </si>
  <si>
    <t>一般廃棄物（ガス化溶融施設）</t>
    <rPh sb="0" eb="2">
      <t>イッパン</t>
    </rPh>
    <rPh sb="2" eb="5">
      <t>ハイキブツ</t>
    </rPh>
    <rPh sb="8" eb="9">
      <t>カ</t>
    </rPh>
    <rPh sb="9" eb="11">
      <t>ヨウユウ</t>
    </rPh>
    <rPh sb="11" eb="13">
      <t>シセツ</t>
    </rPh>
    <phoneticPr fontId="2"/>
  </si>
  <si>
    <t>産業廃棄物</t>
    <rPh sb="0" eb="2">
      <t>サンギョウ</t>
    </rPh>
    <rPh sb="2" eb="5">
      <t>ハイキブツ</t>
    </rPh>
    <phoneticPr fontId="2"/>
  </si>
  <si>
    <t>焼却量（感染性廃棄物（廃プラ以外）</t>
    <rPh sb="0" eb="2">
      <t>ショウキャク</t>
    </rPh>
    <rPh sb="2" eb="3">
      <t>リョウ</t>
    </rPh>
    <rPh sb="4" eb="7">
      <t>カンセンセイ</t>
    </rPh>
    <rPh sb="7" eb="10">
      <t>ハイキブツ</t>
    </rPh>
    <rPh sb="11" eb="12">
      <t>ハイ</t>
    </rPh>
    <rPh sb="14" eb="16">
      <t>イガイ</t>
    </rPh>
    <phoneticPr fontId="2"/>
  </si>
  <si>
    <t>焼却量（廃プラスチック）</t>
    <rPh sb="0" eb="2">
      <t>ショウキャク</t>
    </rPh>
    <rPh sb="2" eb="3">
      <t>リョウ</t>
    </rPh>
    <rPh sb="4" eb="5">
      <t>ハイ</t>
    </rPh>
    <phoneticPr fontId="2"/>
  </si>
  <si>
    <t>焼却量（汚泥）</t>
    <rPh sb="0" eb="3">
      <t>ショウキャクリョウ</t>
    </rPh>
    <rPh sb="4" eb="6">
      <t>オデイ</t>
    </rPh>
    <phoneticPr fontId="2"/>
  </si>
  <si>
    <t>焼却量（廃油）</t>
    <rPh sb="0" eb="3">
      <t>ショウキャクリョウ</t>
    </rPh>
    <rPh sb="4" eb="6">
      <t>ハイユ</t>
    </rPh>
    <phoneticPr fontId="2"/>
  </si>
  <si>
    <t>焼却量（紙くず、木くず、繊維くず、動物性・植物性残さ、動物の死体）</t>
    <rPh sb="0" eb="2">
      <t>ショウキャク</t>
    </rPh>
    <rPh sb="2" eb="3">
      <t>リョウ</t>
    </rPh>
    <rPh sb="4" eb="5">
      <t>カミ</t>
    </rPh>
    <rPh sb="8" eb="9">
      <t>キ</t>
    </rPh>
    <rPh sb="12" eb="14">
      <t>センイ</t>
    </rPh>
    <rPh sb="17" eb="20">
      <t>ドウブツセイ</t>
    </rPh>
    <rPh sb="21" eb="23">
      <t>ショクブツ</t>
    </rPh>
    <rPh sb="23" eb="24">
      <t>セイ</t>
    </rPh>
    <rPh sb="24" eb="25">
      <t>ザン</t>
    </rPh>
    <rPh sb="27" eb="29">
      <t>ドウブツ</t>
    </rPh>
    <rPh sb="30" eb="32">
      <t>シタイ</t>
    </rPh>
    <phoneticPr fontId="2"/>
  </si>
  <si>
    <t>食料品製造業</t>
    <rPh sb="0" eb="3">
      <t>ショクリョウヒン</t>
    </rPh>
    <rPh sb="3" eb="6">
      <t>セイゾウギョウ</t>
    </rPh>
    <phoneticPr fontId="2"/>
  </si>
  <si>
    <t>パルプ・紙・紙加工品製造業</t>
    <rPh sb="4" eb="5">
      <t>カミ</t>
    </rPh>
    <rPh sb="6" eb="7">
      <t>カミ</t>
    </rPh>
    <rPh sb="7" eb="10">
      <t>カコウヒン</t>
    </rPh>
    <rPh sb="10" eb="13">
      <t>セイゾウギョウ</t>
    </rPh>
    <phoneticPr fontId="2"/>
  </si>
  <si>
    <t>化学工業</t>
    <rPh sb="0" eb="2">
      <t>カガク</t>
    </rPh>
    <rPh sb="2" eb="4">
      <t>コウギョウ</t>
    </rPh>
    <phoneticPr fontId="2"/>
  </si>
  <si>
    <t>鉄鋼業</t>
    <rPh sb="0" eb="3">
      <t>テッコウギョウ</t>
    </rPh>
    <phoneticPr fontId="2"/>
  </si>
  <si>
    <t>その他業種</t>
    <rPh sb="2" eb="3">
      <t>タ</t>
    </rPh>
    <rPh sb="3" eb="5">
      <t>ギョウシュ</t>
    </rPh>
    <phoneticPr fontId="2"/>
  </si>
  <si>
    <t>生活排水処理施設(コミュニティ・プラント)</t>
    <rPh sb="0" eb="2">
      <t>セイカツ</t>
    </rPh>
    <rPh sb="2" eb="4">
      <t>ハイスイ</t>
    </rPh>
    <phoneticPr fontId="2"/>
  </si>
  <si>
    <t>生活排水処理施設(単独処理浄化槽)</t>
    <rPh sb="0" eb="2">
      <t>セイカツ</t>
    </rPh>
    <rPh sb="2" eb="4">
      <t>ハイスイ</t>
    </rPh>
    <rPh sb="4" eb="6">
      <t>ショリ</t>
    </rPh>
    <phoneticPr fontId="2"/>
  </si>
  <si>
    <t>生活排水処理施設(合併処理浄化槽（性能評価型高度処理：窒素除去型、窒素・リン除去型、BOD除去型)</t>
    <rPh sb="0" eb="2">
      <t>セイカツ</t>
    </rPh>
    <rPh sb="2" eb="4">
      <t>ハイスイ</t>
    </rPh>
    <rPh sb="4" eb="6">
      <t>ショリ</t>
    </rPh>
    <rPh sb="9" eb="11">
      <t>ガッペイ</t>
    </rPh>
    <rPh sb="11" eb="13">
      <t>ショリ</t>
    </rPh>
    <rPh sb="13" eb="16">
      <t>ジョウカソウ</t>
    </rPh>
    <rPh sb="17" eb="21">
      <t>セイノウヒョウカ</t>
    </rPh>
    <rPh sb="21" eb="22">
      <t>ガタ</t>
    </rPh>
    <rPh sb="22" eb="24">
      <t>コウド</t>
    </rPh>
    <rPh sb="24" eb="26">
      <t>ショリ</t>
    </rPh>
    <rPh sb="27" eb="29">
      <t>チッソ</t>
    </rPh>
    <rPh sb="29" eb="31">
      <t>ジョキョ</t>
    </rPh>
    <rPh sb="31" eb="32">
      <t>ガタ</t>
    </rPh>
    <rPh sb="33" eb="35">
      <t>チッソ</t>
    </rPh>
    <rPh sb="38" eb="40">
      <t>ジョキョ</t>
    </rPh>
    <rPh sb="40" eb="41">
      <t>ガタ</t>
    </rPh>
    <rPh sb="45" eb="47">
      <t>ジョキョ</t>
    </rPh>
    <rPh sb="47" eb="48">
      <t>ガタ</t>
    </rPh>
    <phoneticPr fontId="2"/>
  </si>
  <si>
    <t>生活排水処理施設(合併処理浄化槽（その他性能評価型)</t>
    <rPh sb="0" eb="2">
      <t>セイカツ</t>
    </rPh>
    <rPh sb="2" eb="4">
      <t>ハイスイ</t>
    </rPh>
    <rPh sb="4" eb="6">
      <t>ショリ</t>
    </rPh>
    <rPh sb="9" eb="11">
      <t>ガッペイ</t>
    </rPh>
    <rPh sb="11" eb="13">
      <t>ショリ</t>
    </rPh>
    <rPh sb="13" eb="16">
      <t>ジョウカソウ</t>
    </rPh>
    <rPh sb="19" eb="20">
      <t>タ</t>
    </rPh>
    <rPh sb="20" eb="22">
      <t>セイノウ</t>
    </rPh>
    <rPh sb="22" eb="24">
      <t>ヒョウカ</t>
    </rPh>
    <rPh sb="24" eb="25">
      <t>ガタ</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</si>
  <si>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</si>
  <si>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生活排水処理施設(くみ取り便所の便槽)</t>
    <phoneticPr fontId="2"/>
  </si>
  <si>
    <t>1.～8.ボイラー用</t>
    <rPh sb="9" eb="10">
      <t>ヨウ</t>
    </rPh>
    <phoneticPr fontId="2"/>
  </si>
  <si>
    <t>コンデンセート、原油、B・C重油</t>
    <rPh sb="8" eb="10">
      <t>ゲンユ</t>
    </rPh>
    <rPh sb="14" eb="16">
      <t>ジュウユ</t>
    </rPh>
    <phoneticPr fontId="2"/>
  </si>
  <si>
    <t>0.00000022</t>
    <phoneticPr fontId="2"/>
  </si>
  <si>
    <t>液化化石燃料（上除く）、廃油又は廃油から製造される燃料炭化水素油、廃プラから精製される燃料炭化水素油</t>
    <rPh sb="0" eb="2">
      <t>エキカ</t>
    </rPh>
    <rPh sb="2" eb="4">
      <t>カセキ</t>
    </rPh>
    <rPh sb="4" eb="6">
      <t>ネンリョウ</t>
    </rPh>
    <rPh sb="7" eb="8">
      <t>ウエ</t>
    </rPh>
    <rPh sb="8" eb="9">
      <t>ノゾ</t>
    </rPh>
    <rPh sb="12" eb="14">
      <t>ハイユ</t>
    </rPh>
    <rPh sb="14" eb="15">
      <t>マタ</t>
    </rPh>
    <rPh sb="16" eb="18">
      <t>ハイユ</t>
    </rPh>
    <rPh sb="20" eb="22">
      <t>セイゾウ</t>
    </rPh>
    <rPh sb="25" eb="27">
      <t>ネンリョウ</t>
    </rPh>
    <rPh sb="27" eb="29">
      <t>タンカ</t>
    </rPh>
    <rPh sb="29" eb="31">
      <t>スイソ</t>
    </rPh>
    <rPh sb="31" eb="32">
      <t>ユ</t>
    </rPh>
    <rPh sb="33" eb="34">
      <t>ハイ</t>
    </rPh>
    <rPh sb="38" eb="40">
      <t>セイセイ</t>
    </rPh>
    <rPh sb="43" eb="45">
      <t>ネンリョウ</t>
    </rPh>
    <rPh sb="45" eb="47">
      <t>タンカ</t>
    </rPh>
    <rPh sb="47" eb="49">
      <t>スイソ</t>
    </rPh>
    <rPh sb="49" eb="50">
      <t>ユ</t>
    </rPh>
    <phoneticPr fontId="2"/>
  </si>
  <si>
    <t>0.00000019</t>
    <phoneticPr fontId="2"/>
  </si>
  <si>
    <t>ボイラー（流動床のものを除く）</t>
    <rPh sb="5" eb="7">
      <t>リュウドウ</t>
    </rPh>
    <rPh sb="7" eb="8">
      <t>ユカ</t>
    </rPh>
    <rPh sb="12" eb="13">
      <t>ノゾ</t>
    </rPh>
    <phoneticPr fontId="2"/>
  </si>
  <si>
    <t>0.00000017</t>
    <phoneticPr fontId="2"/>
  </si>
  <si>
    <t>木材、木質廃材（発電施設）</t>
    <rPh sb="0" eb="2">
      <t>モクザイ</t>
    </rPh>
    <rPh sb="3" eb="5">
      <t>モクシツ</t>
    </rPh>
    <rPh sb="5" eb="7">
      <t>ハイザイ</t>
    </rPh>
    <rPh sb="8" eb="10">
      <t>ハツデン</t>
    </rPh>
    <rPh sb="10" eb="12">
      <t>シセツ</t>
    </rPh>
    <phoneticPr fontId="2"/>
  </si>
  <si>
    <t>0.00000087</t>
    <phoneticPr fontId="2"/>
  </si>
  <si>
    <t>木材、木質廃材（熱利用施設）</t>
    <rPh sb="0" eb="2">
      <t>モクザイ</t>
    </rPh>
    <rPh sb="3" eb="5">
      <t>モクシツ</t>
    </rPh>
    <rPh sb="5" eb="7">
      <t>ハイザイ</t>
    </rPh>
    <rPh sb="8" eb="11">
      <t>ネツリヨウ</t>
    </rPh>
    <rPh sb="11" eb="13">
      <t>シセツ</t>
    </rPh>
    <phoneticPr fontId="2"/>
  </si>
  <si>
    <t>0.0000016</t>
    <phoneticPr fontId="2"/>
  </si>
  <si>
    <t>常圧流動床式ボイラー</t>
    <rPh sb="0" eb="2">
      <t>ジョウアツ</t>
    </rPh>
    <rPh sb="2" eb="4">
      <t>リュウドウ</t>
    </rPh>
    <rPh sb="4" eb="5">
      <t>ユカ</t>
    </rPh>
    <rPh sb="5" eb="6">
      <t>シキ</t>
    </rPh>
    <phoneticPr fontId="2"/>
  </si>
  <si>
    <t>0.000000090</t>
    <phoneticPr fontId="2"/>
  </si>
  <si>
    <t>その他バイオマス燃料</t>
    <rPh sb="2" eb="3">
      <t>タ</t>
    </rPh>
    <rPh sb="8" eb="10">
      <t>ネンリョウ</t>
    </rPh>
    <phoneticPr fontId="2"/>
  </si>
  <si>
    <t>加圧流動床式ボイラー</t>
    <rPh sb="0" eb="2">
      <t>カアツ</t>
    </rPh>
    <rPh sb="2" eb="6">
      <t>リュウドウユカシキ</t>
    </rPh>
    <phoneticPr fontId="2"/>
  </si>
  <si>
    <t>金属の精錬又は鋳造用溶解炉、転炉、平炉</t>
    <rPh sb="0" eb="2">
      <t>キンゾク</t>
    </rPh>
    <rPh sb="3" eb="5">
      <t>セイレン</t>
    </rPh>
    <rPh sb="5" eb="6">
      <t>マタ</t>
    </rPh>
    <rPh sb="7" eb="9">
      <t>チュウゾウ</t>
    </rPh>
    <rPh sb="9" eb="10">
      <t>ヨウ</t>
    </rPh>
    <rPh sb="10" eb="13">
      <t>ヨウカイロ</t>
    </rPh>
    <rPh sb="14" eb="16">
      <t>テンロ</t>
    </rPh>
    <rPh sb="17" eb="19">
      <t>ヘイロ</t>
    </rPh>
    <phoneticPr fontId="2"/>
  </si>
  <si>
    <t>石油製品、石油化学製品、コールタール製品製造用の加熱炉又はガス加熱炉</t>
    <rPh sb="0" eb="2">
      <t>セキユ</t>
    </rPh>
    <rPh sb="2" eb="4">
      <t>セイヒン</t>
    </rPh>
    <rPh sb="5" eb="7">
      <t>セキユ</t>
    </rPh>
    <rPh sb="7" eb="9">
      <t>カガク</t>
    </rPh>
    <rPh sb="9" eb="11">
      <t>セイヒン</t>
    </rPh>
    <rPh sb="18" eb="20">
      <t>セイヒン</t>
    </rPh>
    <rPh sb="20" eb="23">
      <t>セイゾウヨウ</t>
    </rPh>
    <rPh sb="24" eb="26">
      <t>カネツ</t>
    </rPh>
    <rPh sb="26" eb="27">
      <t>ロ</t>
    </rPh>
    <rPh sb="27" eb="28">
      <t>マタ</t>
    </rPh>
    <rPh sb="31" eb="33">
      <t>カネツ</t>
    </rPh>
    <rPh sb="33" eb="34">
      <t>ロ</t>
    </rPh>
    <phoneticPr fontId="2"/>
  </si>
  <si>
    <t>触媒再生炉</t>
    <rPh sb="0" eb="2">
      <t>ショクバイ</t>
    </rPh>
    <rPh sb="4" eb="5">
      <t>ロ</t>
    </rPh>
    <phoneticPr fontId="2"/>
  </si>
  <si>
    <t>コークス炉
（天然ガスについては国内生産されたものに限る）</t>
    <rPh sb="4" eb="5">
      <t>ロ</t>
    </rPh>
    <rPh sb="7" eb="9">
      <t>テンネン</t>
    </rPh>
    <rPh sb="16" eb="18">
      <t>コクナイ</t>
    </rPh>
    <rPh sb="18" eb="20">
      <t>セイサン</t>
    </rPh>
    <rPh sb="26" eb="27">
      <t>カギ</t>
    </rPh>
    <phoneticPr fontId="2"/>
  </si>
  <si>
    <t>木質廃材（熱利用施設）</t>
    <rPh sb="0" eb="2">
      <t>モクシツ</t>
    </rPh>
    <rPh sb="2" eb="4">
      <t>ハイザイ</t>
    </rPh>
    <rPh sb="5" eb="6">
      <t>ネツ</t>
    </rPh>
    <rPh sb="6" eb="8">
      <t>リヨウ</t>
    </rPh>
    <rPh sb="8" eb="10">
      <t>シセツ</t>
    </rPh>
    <phoneticPr fontId="2"/>
  </si>
  <si>
    <t>9.ボイラー用</t>
    <rPh sb="6" eb="7">
      <t>ヨウ</t>
    </rPh>
    <phoneticPr fontId="2"/>
  </si>
  <si>
    <t>10.ボイラー用</t>
    <rPh sb="7" eb="8">
      <t>ヨウ</t>
    </rPh>
    <phoneticPr fontId="2"/>
  </si>
  <si>
    <t>木炭製造量</t>
    <rPh sb="0" eb="2">
      <t>モクタン</t>
    </rPh>
    <rPh sb="2" eb="5">
      <t>セイゾウリョウ</t>
    </rPh>
    <phoneticPr fontId="2"/>
  </si>
  <si>
    <t>原油（コンデンセート（NGLを除く））の生産に伴う随伴ガスの焼却</t>
    <rPh sb="0" eb="2">
      <t>ゲンユ</t>
    </rPh>
    <rPh sb="15" eb="16">
      <t>ノゾ</t>
    </rPh>
    <rPh sb="20" eb="22">
      <t>セイサン</t>
    </rPh>
    <rPh sb="23" eb="24">
      <t>トモナ</t>
    </rPh>
    <rPh sb="25" eb="27">
      <t>ズイハン</t>
    </rPh>
    <rPh sb="30" eb="32">
      <t>ショウキャク</t>
    </rPh>
    <phoneticPr fontId="2"/>
  </si>
  <si>
    <t>原油生産量</t>
    <rPh sb="0" eb="2">
      <t>ゲンユ</t>
    </rPh>
    <rPh sb="2" eb="5">
      <t>セイサンリョウ</t>
    </rPh>
    <phoneticPr fontId="2"/>
  </si>
  <si>
    <t>天然ガスの採取時に随伴ガスの焼却を行う場合</t>
    <rPh sb="0" eb="2">
      <t>テンネン</t>
    </rPh>
    <rPh sb="5" eb="7">
      <t>サイシュ</t>
    </rPh>
    <rPh sb="7" eb="8">
      <t>ジ</t>
    </rPh>
    <rPh sb="9" eb="11">
      <t>ズイハン</t>
    </rPh>
    <rPh sb="14" eb="16">
      <t>ショウキャク</t>
    </rPh>
    <rPh sb="17" eb="18">
      <t>オコナ</t>
    </rPh>
    <rPh sb="19" eb="21">
      <t>バアイ</t>
    </rPh>
    <phoneticPr fontId="2"/>
  </si>
  <si>
    <t>天然ガス生産量</t>
    <rPh sb="0" eb="2">
      <t>テンネン</t>
    </rPh>
    <rPh sb="4" eb="7">
      <t>セイサンリョウ</t>
    </rPh>
    <phoneticPr fontId="2"/>
  </si>
  <si>
    <t>天然ガスの処理時に随伴ガスの焼却を行う場合</t>
    <rPh sb="0" eb="2">
      <t>テンネン</t>
    </rPh>
    <rPh sb="5" eb="7">
      <t>ショリ</t>
    </rPh>
    <rPh sb="7" eb="8">
      <t>ジ</t>
    </rPh>
    <rPh sb="9" eb="11">
      <t>ズイハン</t>
    </rPh>
    <rPh sb="14" eb="16">
      <t>ショウキャク</t>
    </rPh>
    <rPh sb="17" eb="18">
      <t>オコナ</t>
    </rPh>
    <rPh sb="19" eb="21">
      <t>バアイ</t>
    </rPh>
    <phoneticPr fontId="2"/>
  </si>
  <si>
    <t>アジピン酸の製造</t>
    <rPh sb="6" eb="8">
      <t>セイゾウ</t>
    </rPh>
    <phoneticPr fontId="2"/>
  </si>
  <si>
    <t>硝酸の製造</t>
    <rPh sb="0" eb="2">
      <t>ショウサン</t>
    </rPh>
    <rPh sb="3" eb="5">
      <t>セイゾウ</t>
    </rPh>
    <phoneticPr fontId="2"/>
  </si>
  <si>
    <t>カプロラクタムの製造</t>
    <rPh sb="8" eb="10">
      <t>セイゾウ</t>
    </rPh>
    <phoneticPr fontId="2"/>
  </si>
  <si>
    <t>tN2O</t>
    <phoneticPr fontId="2"/>
  </si>
  <si>
    <t>11.ボイラー用</t>
    <rPh sb="7" eb="8">
      <t>ヨウ</t>
    </rPh>
    <phoneticPr fontId="2"/>
  </si>
  <si>
    <t>13.ボイラー用</t>
    <rPh sb="7" eb="8">
      <t>ヨウ</t>
    </rPh>
    <phoneticPr fontId="2"/>
  </si>
  <si>
    <t>半導体素子等の製造におけるN2O使用</t>
    <rPh sb="0" eb="3">
      <t>ハンドウタイ</t>
    </rPh>
    <rPh sb="3" eb="5">
      <t>ソシ</t>
    </rPh>
    <rPh sb="5" eb="6">
      <t>ナド</t>
    </rPh>
    <rPh sb="7" eb="9">
      <t>セイゾウ</t>
    </rPh>
    <rPh sb="16" eb="18">
      <t>シヨウ</t>
    </rPh>
    <phoneticPr fontId="2"/>
  </si>
  <si>
    <t>半導体素子、半導体集積回路もしくは液晶デバイスの加工の工程におけるドライエッチング又はこれらの製造装置の洗浄</t>
    <rPh sb="0" eb="3">
      <t>ハンドウタイ</t>
    </rPh>
    <rPh sb="3" eb="5">
      <t>ソシ</t>
    </rPh>
    <rPh sb="6" eb="9">
      <t>ハンドウタイ</t>
    </rPh>
    <rPh sb="9" eb="11">
      <t>シュウセキ</t>
    </rPh>
    <rPh sb="11" eb="13">
      <t>カイロ</t>
    </rPh>
    <rPh sb="17" eb="19">
      <t>エキショウ</t>
    </rPh>
    <rPh sb="24" eb="26">
      <t>カコウ</t>
    </rPh>
    <rPh sb="27" eb="29">
      <t>コウテイ</t>
    </rPh>
    <rPh sb="41" eb="42">
      <t>マタ</t>
    </rPh>
    <rPh sb="47" eb="49">
      <t>セイゾウ</t>
    </rPh>
    <rPh sb="49" eb="51">
      <t>ソウチ</t>
    </rPh>
    <rPh sb="52" eb="54">
      <t>センジョウ</t>
    </rPh>
    <phoneticPr fontId="2"/>
  </si>
  <si>
    <t>N2O使用量-回収・適正処理量</t>
    <rPh sb="3" eb="6">
      <t>シヨウリョウ</t>
    </rPh>
    <rPh sb="7" eb="9">
      <t>カイシュウ</t>
    </rPh>
    <rPh sb="10" eb="12">
      <t>テキセイ</t>
    </rPh>
    <rPh sb="12" eb="15">
      <t>ショリリョウ</t>
    </rPh>
    <phoneticPr fontId="2"/>
  </si>
  <si>
    <t>選択用</t>
    <rPh sb="0" eb="3">
      <t>センタクヨウ</t>
    </rPh>
    <phoneticPr fontId="2"/>
  </si>
  <si>
    <t>0.00000085</t>
    <phoneticPr fontId="2"/>
  </si>
  <si>
    <t>0.0000011</t>
    <phoneticPr fontId="2"/>
  </si>
  <si>
    <t>0.0000052</t>
    <phoneticPr fontId="2"/>
  </si>
  <si>
    <t>焼却量（感染性廃棄物（廃プラ除く）</t>
    <rPh sb="0" eb="3">
      <t>ショウキャクリョウ</t>
    </rPh>
    <rPh sb="4" eb="7">
      <t>カンセンセイ</t>
    </rPh>
    <rPh sb="7" eb="10">
      <t>ハイキブツ</t>
    </rPh>
    <rPh sb="11" eb="12">
      <t>ハイ</t>
    </rPh>
    <rPh sb="14" eb="15">
      <t>ノゾ</t>
    </rPh>
    <phoneticPr fontId="2"/>
  </si>
  <si>
    <t>焼却量（廃プラスチック類）</t>
    <rPh sb="0" eb="3">
      <t>ショウキャクリョウ</t>
    </rPh>
    <rPh sb="4" eb="5">
      <t>ハイ</t>
    </rPh>
    <rPh sb="11" eb="12">
      <t>ルイ</t>
    </rPh>
    <phoneticPr fontId="2"/>
  </si>
  <si>
    <t>焼却量（下水道汚泥（高分子凝集剤を用いた脱水処理が行われた後に流動床式焼却施設で通常燃焼））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ツウジョウ</t>
    </rPh>
    <rPh sb="42" eb="44">
      <t>ネンショウ</t>
    </rPh>
    <phoneticPr fontId="2"/>
  </si>
  <si>
    <t>焼却量（下水道汚泥（高分子凝集剤を用いた脱水処理が行われた後に流動床式焼却施設で高温燃焼））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コウオン</t>
    </rPh>
    <rPh sb="42" eb="44">
      <t>ネンショウ</t>
    </rPh>
    <phoneticPr fontId="2"/>
  </si>
  <si>
    <t>0.0000012</t>
    <phoneticPr fontId="2"/>
  </si>
  <si>
    <t>焼却量（下水道汚泥（高分子凝集剤を用いた脱水処理が行われた後に多段式焼却炉で燃焼））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タダン</t>
    </rPh>
    <rPh sb="33" eb="34">
      <t>シキ</t>
    </rPh>
    <rPh sb="34" eb="37">
      <t>ショウキャクロ</t>
    </rPh>
    <rPh sb="38" eb="40">
      <t>ネンショウ</t>
    </rPh>
    <phoneticPr fontId="2"/>
  </si>
  <si>
    <t>焼却量（下水道汚泥（石灰系凝集剤を用いた脱水処理が行われた後に燃焼））</t>
    <rPh sb="0" eb="3">
      <t>ショウキャクリョウ</t>
    </rPh>
    <rPh sb="4" eb="7">
      <t>ゲスイドウ</t>
    </rPh>
    <rPh sb="7" eb="9">
      <t>オデイ</t>
    </rPh>
    <rPh sb="10" eb="12">
      <t>セッカイ</t>
    </rPh>
    <rPh sb="12" eb="13">
      <t>ケイ</t>
    </rPh>
    <rPh sb="13" eb="16">
      <t>ギョウシュウザイ</t>
    </rPh>
    <rPh sb="17" eb="18">
      <t>モチ</t>
    </rPh>
    <rPh sb="20" eb="22">
      <t>ダッスイ</t>
    </rPh>
    <rPh sb="22" eb="24">
      <t>ショリ</t>
    </rPh>
    <rPh sb="25" eb="26">
      <t>オコナ</t>
    </rPh>
    <rPh sb="29" eb="30">
      <t>アト</t>
    </rPh>
    <rPh sb="31" eb="33">
      <t>ネンショウ</t>
    </rPh>
    <phoneticPr fontId="2"/>
  </si>
  <si>
    <t>焼却量（下水道汚泥（多段吹込燃焼式流動床炉、二段燃焼式循環流動床炉又はストーカ炉で焼却））</t>
    <rPh sb="0" eb="3">
      <t>ショウキャクリョウ</t>
    </rPh>
    <rPh sb="4" eb="7">
      <t>ゲスイドウ</t>
    </rPh>
    <rPh sb="7" eb="9">
      <t>オデイ</t>
    </rPh>
    <rPh sb="10" eb="12">
      <t>タダン</t>
    </rPh>
    <rPh sb="12" eb="14">
      <t>フキコ</t>
    </rPh>
    <rPh sb="14" eb="17">
      <t>ネンショウシキ</t>
    </rPh>
    <rPh sb="17" eb="19">
      <t>リュウドウ</t>
    </rPh>
    <rPh sb="19" eb="20">
      <t>ユカ</t>
    </rPh>
    <rPh sb="20" eb="21">
      <t>ロ</t>
    </rPh>
    <rPh sb="22" eb="24">
      <t>ニダン</t>
    </rPh>
    <rPh sb="24" eb="27">
      <t>ネンショウシキ</t>
    </rPh>
    <rPh sb="27" eb="29">
      <t>ジュンカン</t>
    </rPh>
    <rPh sb="29" eb="31">
      <t>リュウドウ</t>
    </rPh>
    <rPh sb="31" eb="32">
      <t>ユカ</t>
    </rPh>
    <rPh sb="32" eb="33">
      <t>ロ</t>
    </rPh>
    <rPh sb="33" eb="34">
      <t>マタ</t>
    </rPh>
    <rPh sb="39" eb="40">
      <t>ロ</t>
    </rPh>
    <rPh sb="41" eb="43">
      <t>ショウキャク</t>
    </rPh>
    <phoneticPr fontId="2"/>
  </si>
  <si>
    <t>17.コークス炉用</t>
    <rPh sb="7" eb="8">
      <t>ロ</t>
    </rPh>
    <rPh sb="8" eb="9">
      <t>ヨウ</t>
    </rPh>
    <phoneticPr fontId="2"/>
  </si>
  <si>
    <t>0.00000021</t>
    <phoneticPr fontId="2"/>
  </si>
  <si>
    <t>焼却量（下水道汚泥（炭化固形燃料化炉で焼却されるもの））</t>
    <rPh sb="0" eb="3">
      <t>ショウキャクリョウ</t>
    </rPh>
    <rPh sb="4" eb="7">
      <t>ゲスイドウ</t>
    </rPh>
    <rPh sb="7" eb="9">
      <t>オデイ</t>
    </rPh>
    <rPh sb="10" eb="12">
      <t>タンカ</t>
    </rPh>
    <rPh sb="12" eb="14">
      <t>コケイ</t>
    </rPh>
    <rPh sb="14" eb="17">
      <t>ネンリョウカ</t>
    </rPh>
    <rPh sb="17" eb="18">
      <t>ロ</t>
    </rPh>
    <rPh sb="19" eb="21">
      <t>ショウキャク</t>
    </rPh>
    <phoneticPr fontId="2"/>
  </si>
  <si>
    <t>焼却量（下水道汚泥（その他の焼却））</t>
    <rPh sb="0" eb="3">
      <t>ショウキャクリョウ</t>
    </rPh>
    <rPh sb="4" eb="7">
      <t>ゲスイドウ</t>
    </rPh>
    <rPh sb="7" eb="9">
      <t>オデイ</t>
    </rPh>
    <rPh sb="12" eb="13">
      <t>タ</t>
    </rPh>
    <rPh sb="14" eb="16">
      <t>ショウキャク</t>
    </rPh>
    <phoneticPr fontId="2"/>
  </si>
  <si>
    <t>焼却量（汚泥（感染性廃棄物及び下水汚泥を除く））</t>
    <rPh sb="0" eb="3">
      <t>ショウキャクリョウ</t>
    </rPh>
    <rPh sb="4" eb="6">
      <t>オデイ</t>
    </rPh>
    <rPh sb="7" eb="10">
      <t>カンセンセイ</t>
    </rPh>
    <rPh sb="10" eb="13">
      <t>ハイキブツ</t>
    </rPh>
    <rPh sb="13" eb="14">
      <t>オヨ</t>
    </rPh>
    <rPh sb="15" eb="17">
      <t>ゲスイ</t>
    </rPh>
    <rPh sb="17" eb="19">
      <t>オデイ</t>
    </rPh>
    <rPh sb="20" eb="21">
      <t>ノゾ</t>
    </rPh>
    <phoneticPr fontId="2"/>
  </si>
  <si>
    <t>終末処理場（標準活性汚泥法）</t>
    <rPh sb="6" eb="8">
      <t>ヒョウジュン</t>
    </rPh>
    <rPh sb="8" eb="10">
      <t>カッセイ</t>
    </rPh>
    <rPh sb="10" eb="13">
      <t>オデイホウ</t>
    </rPh>
    <phoneticPr fontId="2"/>
  </si>
  <si>
    <t>終末処理場（嫌気好気活性汚泥法）</t>
    <rPh sb="6" eb="8">
      <t>ケンキ</t>
    </rPh>
    <rPh sb="8" eb="10">
      <t>コウキ</t>
    </rPh>
    <rPh sb="10" eb="12">
      <t>カッセイ</t>
    </rPh>
    <rPh sb="12" eb="14">
      <t>オデイ</t>
    </rPh>
    <rPh sb="14" eb="15">
      <t>ホウ</t>
    </rPh>
    <phoneticPr fontId="2"/>
  </si>
  <si>
    <t>18.～20.その他の工業炉用</t>
    <rPh sb="9" eb="10">
      <t>タ</t>
    </rPh>
    <rPh sb="11" eb="14">
      <t>コウギョウロ</t>
    </rPh>
    <rPh sb="14" eb="15">
      <t>ヨウ</t>
    </rPh>
    <phoneticPr fontId="2"/>
  </si>
  <si>
    <t>0.0000014</t>
    <phoneticPr fontId="2"/>
  </si>
  <si>
    <t>0.00000057</t>
    <phoneticPr fontId="2"/>
  </si>
  <si>
    <t>0.00000009</t>
    <phoneticPr fontId="2"/>
  </si>
  <si>
    <t>0.0000038</t>
    <phoneticPr fontId="2"/>
  </si>
  <si>
    <t>0.0000018</t>
    <phoneticPr fontId="2"/>
  </si>
  <si>
    <t>マグネシウム合金の鋳造に伴うHFCの使用</t>
    <rPh sb="6" eb="8">
      <t>ゴウキン</t>
    </rPh>
    <rPh sb="9" eb="11">
      <t>チュウゾウ</t>
    </rPh>
    <rPh sb="12" eb="13">
      <t>トモナ</t>
    </rPh>
    <rPh sb="18" eb="20">
      <t>シヨウ</t>
    </rPh>
    <phoneticPr fontId="2"/>
  </si>
  <si>
    <t>HFC使用量</t>
    <rPh sb="3" eb="6">
      <t>シヨウリョウ</t>
    </rPh>
    <phoneticPr fontId="2"/>
  </si>
  <si>
    <t>半導体素子等の製造に伴うHFC、PFCの使用</t>
    <rPh sb="0" eb="3">
      <t>ハンドウタイ</t>
    </rPh>
    <rPh sb="3" eb="5">
      <t>ソシ</t>
    </rPh>
    <rPh sb="5" eb="6">
      <t>トウ</t>
    </rPh>
    <rPh sb="7" eb="9">
      <t>セイゾウ</t>
    </rPh>
    <rPh sb="10" eb="11">
      <t>トモナ</t>
    </rPh>
    <rPh sb="20" eb="22">
      <t>シヨウ</t>
    </rPh>
    <phoneticPr fontId="2"/>
  </si>
  <si>
    <t>半導体素子、半導体集積回路
製造に伴うHFCの使用</t>
    <rPh sb="0" eb="3">
      <t>ハンドウタイ</t>
    </rPh>
    <rPh sb="3" eb="5">
      <t>ソシ</t>
    </rPh>
    <rPh sb="6" eb="9">
      <t>ハンドウタイ</t>
    </rPh>
    <rPh sb="9" eb="11">
      <t>シュウセキ</t>
    </rPh>
    <rPh sb="11" eb="13">
      <t>カイロ</t>
    </rPh>
    <rPh sb="14" eb="16">
      <t>セイゾウ</t>
    </rPh>
    <rPh sb="17" eb="18">
      <t>トモナ</t>
    </rPh>
    <rPh sb="23" eb="25">
      <t>シヨウ</t>
    </rPh>
    <phoneticPr fontId="2"/>
  </si>
  <si>
    <t>液晶デバイス
製造に伴うHFCの使用</t>
    <rPh sb="0" eb="2">
      <t>エキショウ</t>
    </rPh>
    <phoneticPr fontId="2"/>
  </si>
  <si>
    <t>冷凍空気調和機器の製造に伴うHFCの使用</t>
    <rPh sb="0" eb="2">
      <t>レイトウ</t>
    </rPh>
    <rPh sb="2" eb="4">
      <t>クウキ</t>
    </rPh>
    <rPh sb="4" eb="6">
      <t>チョウワ</t>
    </rPh>
    <rPh sb="6" eb="8">
      <t>キキ</t>
    </rPh>
    <rPh sb="9" eb="11">
      <t>セイゾウ</t>
    </rPh>
    <rPh sb="12" eb="13">
      <t>トモナ</t>
    </rPh>
    <rPh sb="18" eb="20">
      <t>シヨウ</t>
    </rPh>
    <phoneticPr fontId="2"/>
  </si>
  <si>
    <t>機器への冷媒封入台数</t>
    <rPh sb="0" eb="2">
      <t>キキ</t>
    </rPh>
    <rPh sb="4" eb="6">
      <t>レイバイ</t>
    </rPh>
    <rPh sb="6" eb="8">
      <t>フウニュウ</t>
    </rPh>
    <rPh sb="8" eb="10">
      <t>ダイスウ</t>
    </rPh>
    <phoneticPr fontId="2"/>
  </si>
  <si>
    <t>業務用冷凍空気調和機器の使用開始に伴うHFCの使用</t>
    <rPh sb="17" eb="18">
      <t>トモナ</t>
    </rPh>
    <rPh sb="23" eb="25">
      <t>シヨウ</t>
    </rPh>
    <phoneticPr fontId="2"/>
  </si>
  <si>
    <t>機器使用開始時のHFCの封入</t>
    <rPh sb="12" eb="14">
      <t>フウニュウ</t>
    </rPh>
    <phoneticPr fontId="2"/>
  </si>
  <si>
    <t>業務用冷凍空気調和機器の整備におけるHFCの回収及び使用</t>
    <rPh sb="26" eb="28">
      <t>シヨウ</t>
    </rPh>
    <phoneticPr fontId="2"/>
  </si>
  <si>
    <t>整備時封入量－回収・適正処理量</t>
    <rPh sb="0" eb="2">
      <t>セイビ</t>
    </rPh>
    <rPh sb="2" eb="3">
      <t>ジ</t>
    </rPh>
    <rPh sb="3" eb="5">
      <t>フウニュウ</t>
    </rPh>
    <rPh sb="5" eb="6">
      <t>リョウ</t>
    </rPh>
    <phoneticPr fontId="2"/>
  </si>
  <si>
    <t>HFC再封入時使用量</t>
    <phoneticPr fontId="2"/>
  </si>
  <si>
    <t>自動販売機</t>
    <rPh sb="0" eb="2">
      <t>ジドウ</t>
    </rPh>
    <rPh sb="2" eb="5">
      <t>ハンバイキ</t>
    </rPh>
    <phoneticPr fontId="2"/>
  </si>
  <si>
    <t>再封入台数</t>
    <rPh sb="0" eb="1">
      <t>サイ</t>
    </rPh>
    <rPh sb="1" eb="3">
      <t>フウニュウ</t>
    </rPh>
    <rPh sb="3" eb="5">
      <t>ダイスウ</t>
    </rPh>
    <phoneticPr fontId="2"/>
  </si>
  <si>
    <t>冷凍空気調和機器の廃棄に伴うHFCの回収</t>
    <rPh sb="0" eb="2">
      <t>レイトウ</t>
    </rPh>
    <rPh sb="2" eb="4">
      <t>クウキ</t>
    </rPh>
    <rPh sb="4" eb="6">
      <t>チョウワ</t>
    </rPh>
    <rPh sb="6" eb="8">
      <t>キキ</t>
    </rPh>
    <rPh sb="9" eb="11">
      <t>ハイキ</t>
    </rPh>
    <rPh sb="12" eb="13">
      <t>トモナ</t>
    </rPh>
    <rPh sb="18" eb="20">
      <t>カイシュウ</t>
    </rPh>
    <phoneticPr fontId="2"/>
  </si>
  <si>
    <t>家庭用電気冷蔵庫、家庭用エアコンディショナー、業務用冷凍空気調和機器（自動販売機除く）、自動販売機、自動車用エアコンディショナー</t>
    <rPh sb="0" eb="3">
      <t>カテイヨウ</t>
    </rPh>
    <rPh sb="3" eb="5">
      <t>デンキ</t>
    </rPh>
    <rPh sb="5" eb="8">
      <t>レイゾウコ</t>
    </rPh>
    <rPh sb="9" eb="12">
      <t>カテイヨウ</t>
    </rPh>
    <rPh sb="23" eb="26">
      <t>ギョウムヨウ</t>
    </rPh>
    <rPh sb="26" eb="28">
      <t>レイトウ</t>
    </rPh>
    <rPh sb="28" eb="30">
      <t>クウキ</t>
    </rPh>
    <rPh sb="30" eb="32">
      <t>チョウワ</t>
    </rPh>
    <rPh sb="32" eb="34">
      <t>キキ</t>
    </rPh>
    <rPh sb="35" eb="37">
      <t>ジドウ</t>
    </rPh>
    <rPh sb="37" eb="40">
      <t>ハンバイキ</t>
    </rPh>
    <rPh sb="40" eb="41">
      <t>ノゾ</t>
    </rPh>
    <rPh sb="44" eb="46">
      <t>ジドウ</t>
    </rPh>
    <rPh sb="46" eb="49">
      <t>ハンバイキ</t>
    </rPh>
    <rPh sb="50" eb="53">
      <t>ジドウシャ</t>
    </rPh>
    <rPh sb="53" eb="54">
      <t>ヨウ</t>
    </rPh>
    <phoneticPr fontId="2"/>
  </si>
  <si>
    <t>廃棄時封入量－回収・適正処理量</t>
    <rPh sb="0" eb="2">
      <t>ハイキ</t>
    </rPh>
    <rPh sb="2" eb="3">
      <t>ジ</t>
    </rPh>
    <rPh sb="3" eb="5">
      <t>フウニュウ</t>
    </rPh>
    <rPh sb="5" eb="6">
      <t>リョウ</t>
    </rPh>
    <phoneticPr fontId="2"/>
  </si>
  <si>
    <t>プラスチック製造に伴う発泡剤としてのHFCの使用</t>
    <rPh sb="9" eb="10">
      <t>トモナ</t>
    </rPh>
    <phoneticPr fontId="2"/>
  </si>
  <si>
    <t>ポリエチレンフォーム製造に伴う発泡剤</t>
    <rPh sb="10" eb="12">
      <t>セイゾウ</t>
    </rPh>
    <rPh sb="13" eb="14">
      <t>トモナ</t>
    </rPh>
    <rPh sb="15" eb="18">
      <t>ハッポウザイ</t>
    </rPh>
    <phoneticPr fontId="2"/>
  </si>
  <si>
    <t>ウレタンフォーム製造に伴う発泡剤</t>
    <rPh sb="8" eb="10">
      <t>セイゾウ</t>
    </rPh>
    <rPh sb="11" eb="12">
      <t>トモナ</t>
    </rPh>
    <rPh sb="13" eb="16">
      <t>ハッポウザイ</t>
    </rPh>
    <phoneticPr fontId="2"/>
  </si>
  <si>
    <t>噴霧器の製造におけるHFCの封入</t>
    <phoneticPr fontId="2"/>
  </si>
  <si>
    <t>製品製造時使用量</t>
    <rPh sb="0" eb="2">
      <t>セイヒン</t>
    </rPh>
    <rPh sb="2" eb="4">
      <t>セイゾウ</t>
    </rPh>
    <rPh sb="4" eb="5">
      <t>ジ</t>
    </rPh>
    <rPh sb="5" eb="8">
      <t>シヨウリョウ</t>
    </rPh>
    <phoneticPr fontId="2"/>
  </si>
  <si>
    <t>溶剤等としてのHFCの使用</t>
    <phoneticPr fontId="2"/>
  </si>
  <si>
    <t>HFC使用量－回収・適正処理量</t>
    <rPh sb="3" eb="6">
      <t>シヨウリョウ</t>
    </rPh>
    <phoneticPr fontId="2"/>
  </si>
  <si>
    <t>HFC-161</t>
    <phoneticPr fontId="2"/>
  </si>
  <si>
    <t>半導体素子等の製造に伴う、PFC、HFC、NF3の使用</t>
    <rPh sb="0" eb="3">
      <t>ハンドウタイ</t>
    </rPh>
    <rPh sb="3" eb="5">
      <t>ソシ</t>
    </rPh>
    <rPh sb="5" eb="6">
      <t>ナド</t>
    </rPh>
    <rPh sb="7" eb="9">
      <t>セイゾウ</t>
    </rPh>
    <rPh sb="10" eb="11">
      <t>トモナ</t>
    </rPh>
    <rPh sb="25" eb="27">
      <t>シヨウ</t>
    </rPh>
    <phoneticPr fontId="2"/>
  </si>
  <si>
    <t>PFC-14（CF4）
半導体素子、半導体集積路</t>
    <rPh sb="12" eb="15">
      <t>ハンドウタイ</t>
    </rPh>
    <rPh sb="15" eb="17">
      <t>ソシ</t>
    </rPh>
    <rPh sb="18" eb="21">
      <t>ハンドウタイ</t>
    </rPh>
    <rPh sb="21" eb="23">
      <t>シュウセキ</t>
    </rPh>
    <rPh sb="23" eb="24">
      <t>ロ</t>
    </rPh>
    <phoneticPr fontId="2"/>
  </si>
  <si>
    <t>PFC-14使用量</t>
    <phoneticPr fontId="2"/>
  </si>
  <si>
    <t>PFC-14（CF4）
液晶デバイス</t>
    <rPh sb="12" eb="14">
      <t>エキショウ</t>
    </rPh>
    <phoneticPr fontId="2"/>
  </si>
  <si>
    <t>PFC-116（C2F6）
半導体素子、半導体集積路</t>
    <phoneticPr fontId="2"/>
  </si>
  <si>
    <t>PFC-116使用量
(PFC-116使用時に副生したPFC-14)</t>
    <phoneticPr fontId="2"/>
  </si>
  <si>
    <t>PFC-116（C2F6）
液晶デバイス</t>
    <rPh sb="14" eb="16">
      <t>エキショウ</t>
    </rPh>
    <phoneticPr fontId="2"/>
  </si>
  <si>
    <t>PFC-218（C3F8）</t>
    <phoneticPr fontId="2"/>
  </si>
  <si>
    <t>PFC-218使用量
(PFC-218使用時に副生したPFC-14)</t>
    <phoneticPr fontId="2"/>
  </si>
  <si>
    <t>PFC-218使用時に副生したPFC-14の回収・適正処理量</t>
    <phoneticPr fontId="2"/>
  </si>
  <si>
    <t>PFC-c318（c-C4F8）
半導体素子、半導体集積路</t>
    <phoneticPr fontId="2"/>
  </si>
  <si>
    <t>PFC-c318使用量</t>
    <phoneticPr fontId="2"/>
  </si>
  <si>
    <t>PFC-c318回収・適正処理量</t>
    <phoneticPr fontId="2"/>
  </si>
  <si>
    <t>PFC-c318使用量
(PFC-c318使用時に副生したPFC-14)</t>
    <phoneticPr fontId="2"/>
  </si>
  <si>
    <t>PFC-c318使用時に副生したPFC-14の回収・適正処理量</t>
    <phoneticPr fontId="2"/>
  </si>
  <si>
    <t>PFC-c318使用量
(PFC-c318使用時に副生したPFC-116)</t>
    <phoneticPr fontId="2"/>
  </si>
  <si>
    <t>PFC-c318使用時に副生したPFC-116の回収・適正処理量</t>
    <phoneticPr fontId="2"/>
  </si>
  <si>
    <t>PFC-c318（c-C4F8）
液晶デバイス</t>
    <rPh sb="17" eb="19">
      <t>エキショウ</t>
    </rPh>
    <phoneticPr fontId="2"/>
  </si>
  <si>
    <t>HFC-23の使用によるPFCの副生</t>
    <rPh sb="7" eb="9">
      <t>シヨウ</t>
    </rPh>
    <rPh sb="16" eb="18">
      <t>フクセイ</t>
    </rPh>
    <phoneticPr fontId="2"/>
  </si>
  <si>
    <t>HFC-23使用量
（HFC-23使用時に副生したPFC-14）</t>
    <rPh sb="17" eb="20">
      <t>シヨウジ</t>
    </rPh>
    <rPh sb="21" eb="23">
      <t>フクセイ</t>
    </rPh>
    <phoneticPr fontId="2"/>
  </si>
  <si>
    <t>HFC-23使用量
（HFC-23使用時に副生したPFC-116）</t>
    <rPh sb="17" eb="20">
      <t>シヨウジ</t>
    </rPh>
    <rPh sb="21" eb="23">
      <t>フクセイ</t>
    </rPh>
    <phoneticPr fontId="2"/>
  </si>
  <si>
    <t>NF3の使用によるPFCの副生
リモートプラズマ方式</t>
    <rPh sb="4" eb="6">
      <t>シヨウ</t>
    </rPh>
    <rPh sb="13" eb="15">
      <t>フクセイ</t>
    </rPh>
    <rPh sb="24" eb="26">
      <t>ホウシキ</t>
    </rPh>
    <phoneticPr fontId="2"/>
  </si>
  <si>
    <t>NF3使用量
（NF3使用時に副生したPFC-14）</t>
    <rPh sb="11" eb="14">
      <t>シヨウジ</t>
    </rPh>
    <rPh sb="15" eb="17">
      <t>フクセイ</t>
    </rPh>
    <phoneticPr fontId="2"/>
  </si>
  <si>
    <t>NF3の使用によるPFCの副生
リモートプラズマ方式以外</t>
    <rPh sb="4" eb="6">
      <t>シヨウ</t>
    </rPh>
    <rPh sb="13" eb="15">
      <t>フクセイ</t>
    </rPh>
    <rPh sb="24" eb="26">
      <t>ホウシキ</t>
    </rPh>
    <rPh sb="26" eb="28">
      <t>イガイ</t>
    </rPh>
    <phoneticPr fontId="2"/>
  </si>
  <si>
    <t>光電池の製造に伴うPFCの使用</t>
    <rPh sb="0" eb="1">
      <t>ヒカリ</t>
    </rPh>
    <rPh sb="1" eb="3">
      <t>デンチ</t>
    </rPh>
    <rPh sb="4" eb="6">
      <t>セイゾウ</t>
    </rPh>
    <rPh sb="7" eb="8">
      <t>トモナ</t>
    </rPh>
    <rPh sb="13" eb="15">
      <t>シヨウ</t>
    </rPh>
    <phoneticPr fontId="2"/>
  </si>
  <si>
    <t>PFC-14使用量</t>
    <rPh sb="6" eb="9">
      <t>シヨウリョウ</t>
    </rPh>
    <phoneticPr fontId="2"/>
  </si>
  <si>
    <t>鉄道事業又は軌道事業の用に供された整流器の廃棄</t>
    <rPh sb="0" eb="2">
      <t>テツドウ</t>
    </rPh>
    <rPh sb="2" eb="4">
      <t>ジギョウ</t>
    </rPh>
    <rPh sb="4" eb="5">
      <t>マタ</t>
    </rPh>
    <rPh sb="6" eb="8">
      <t>キドウ</t>
    </rPh>
    <rPh sb="8" eb="10">
      <t>ジギョウ</t>
    </rPh>
    <rPh sb="11" eb="12">
      <t>ヨウ</t>
    </rPh>
    <rPh sb="13" eb="14">
      <t>キョウ</t>
    </rPh>
    <rPh sb="17" eb="20">
      <t>セイリュウキ</t>
    </rPh>
    <rPh sb="21" eb="23">
      <t>ハイキ</t>
    </rPh>
    <phoneticPr fontId="2"/>
  </si>
  <si>
    <t>機器廃棄時に封入されていた量－回収・適正処理量</t>
    <rPh sb="0" eb="2">
      <t>キキ</t>
    </rPh>
    <rPh sb="2" eb="4">
      <t>ハイキ</t>
    </rPh>
    <rPh sb="4" eb="5">
      <t>ジ</t>
    </rPh>
    <rPh sb="6" eb="8">
      <t>フウニュウ</t>
    </rPh>
    <rPh sb="13" eb="14">
      <t>リョウ</t>
    </rPh>
    <phoneticPr fontId="2"/>
  </si>
  <si>
    <t>PFC-c216</t>
    <phoneticPr fontId="2"/>
  </si>
  <si>
    <t>半導体素子等の製造に伴うSF6の使用</t>
    <rPh sb="0" eb="3">
      <t>ハンドウタイ</t>
    </rPh>
    <rPh sb="3" eb="5">
      <t>ソシ</t>
    </rPh>
    <rPh sb="5" eb="6">
      <t>トウ</t>
    </rPh>
    <rPh sb="7" eb="9">
      <t>セイゾウ</t>
    </rPh>
    <rPh sb="10" eb="11">
      <t>トモナ</t>
    </rPh>
    <rPh sb="16" eb="18">
      <t>シヨウ</t>
    </rPh>
    <phoneticPr fontId="2"/>
  </si>
  <si>
    <t>半導体素子、半導体集積回路</t>
    <rPh sb="0" eb="3">
      <t>ハンドウタイ</t>
    </rPh>
    <rPh sb="3" eb="5">
      <t>ソシ</t>
    </rPh>
    <rPh sb="6" eb="9">
      <t>ハンドウタイ</t>
    </rPh>
    <rPh sb="9" eb="11">
      <t>シュウセキ</t>
    </rPh>
    <rPh sb="11" eb="13">
      <t>カイロ</t>
    </rPh>
    <phoneticPr fontId="2"/>
  </si>
  <si>
    <t>液晶デバイス</t>
    <rPh sb="0" eb="2">
      <t>エキショウ</t>
    </rPh>
    <phoneticPr fontId="2"/>
  </si>
  <si>
    <t>電気機械器具の製造及び使用の開始に伴うSF6の使用</t>
    <rPh sb="0" eb="2">
      <t>デンキ</t>
    </rPh>
    <rPh sb="2" eb="4">
      <t>キカイ</t>
    </rPh>
    <rPh sb="4" eb="6">
      <t>キグ</t>
    </rPh>
    <rPh sb="7" eb="9">
      <t>セイゾウ</t>
    </rPh>
    <rPh sb="9" eb="10">
      <t>オヨ</t>
    </rPh>
    <rPh sb="11" eb="13">
      <t>シヨウ</t>
    </rPh>
    <rPh sb="14" eb="16">
      <t>カイシ</t>
    </rPh>
    <rPh sb="17" eb="18">
      <t>トモナ</t>
    </rPh>
    <rPh sb="23" eb="25">
      <t>シヨウ</t>
    </rPh>
    <phoneticPr fontId="2"/>
  </si>
  <si>
    <t>ガス絶縁変圧器・開閉器、断路器、ガス遮断機等</t>
    <rPh sb="2" eb="4">
      <t>ゼツエン</t>
    </rPh>
    <rPh sb="4" eb="7">
      <t>ヘンアツキ</t>
    </rPh>
    <rPh sb="8" eb="11">
      <t>カイヘイキ</t>
    </rPh>
    <rPh sb="12" eb="15">
      <t>ダンロキ</t>
    </rPh>
    <rPh sb="18" eb="21">
      <t>シャダンキ</t>
    </rPh>
    <rPh sb="21" eb="22">
      <t>トウ</t>
    </rPh>
    <phoneticPr fontId="2"/>
  </si>
  <si>
    <t>電気機械器具の使用</t>
    <rPh sb="0" eb="2">
      <t>デンキ</t>
    </rPh>
    <rPh sb="2" eb="4">
      <t>キカイ</t>
    </rPh>
    <rPh sb="4" eb="6">
      <t>キグ</t>
    </rPh>
    <rPh sb="7" eb="9">
      <t>シヨウ</t>
    </rPh>
    <phoneticPr fontId="2"/>
  </si>
  <si>
    <t>機器点検時残存量－回収・適正処理量</t>
    <rPh sb="5" eb="7">
      <t>ザンゾン</t>
    </rPh>
    <rPh sb="16" eb="17">
      <t>リョウ</t>
    </rPh>
    <phoneticPr fontId="2"/>
  </si>
  <si>
    <t>粒子加速器の使用</t>
    <rPh sb="0" eb="2">
      <t>リュウシ</t>
    </rPh>
    <rPh sb="2" eb="5">
      <t>カソクキ</t>
    </rPh>
    <rPh sb="6" eb="8">
      <t>シヨウ</t>
    </rPh>
    <phoneticPr fontId="2"/>
  </si>
  <si>
    <t>大学・研究施設に設置された粒子加速器</t>
    <rPh sb="0" eb="2">
      <t>ダイガク</t>
    </rPh>
    <rPh sb="3" eb="5">
      <t>ケンキュウ</t>
    </rPh>
    <rPh sb="5" eb="7">
      <t>シセツ</t>
    </rPh>
    <rPh sb="8" eb="10">
      <t>セッチ</t>
    </rPh>
    <rPh sb="13" eb="15">
      <t>リュウシ</t>
    </rPh>
    <rPh sb="15" eb="18">
      <t>カソクキ</t>
    </rPh>
    <phoneticPr fontId="2"/>
  </si>
  <si>
    <t>SF6封入量</t>
    <rPh sb="3" eb="5">
      <t>フウニュウ</t>
    </rPh>
    <rPh sb="5" eb="6">
      <t>リョウ</t>
    </rPh>
    <phoneticPr fontId="2"/>
  </si>
  <si>
    <t>産業用粒子加速器</t>
    <rPh sb="0" eb="3">
      <t>サンギョウヨウ</t>
    </rPh>
    <rPh sb="3" eb="5">
      <t>リュウシ</t>
    </rPh>
    <rPh sb="5" eb="8">
      <t>カソクキ</t>
    </rPh>
    <phoneticPr fontId="2"/>
  </si>
  <si>
    <t>医療用粒子加速器</t>
    <rPh sb="0" eb="3">
      <t>イリョウヨウ</t>
    </rPh>
    <rPh sb="3" eb="5">
      <t>リュウシ</t>
    </rPh>
    <rPh sb="5" eb="8">
      <t>カソクキ</t>
    </rPh>
    <phoneticPr fontId="2"/>
  </si>
  <si>
    <t>小規模（1MeV未満の電子加速）</t>
    <rPh sb="0" eb="3">
      <t>ショウキボ</t>
    </rPh>
    <rPh sb="8" eb="10">
      <t>ミマン</t>
    </rPh>
    <rPh sb="11" eb="13">
      <t>デンシ</t>
    </rPh>
    <rPh sb="13" eb="15">
      <t>カソク</t>
    </rPh>
    <phoneticPr fontId="2"/>
  </si>
  <si>
    <t>製造量</t>
    <phoneticPr fontId="2"/>
  </si>
  <si>
    <t>終末処理場
（嫌気無酸素好気法又は循環式硝化脱窒法）</t>
    <rPh sb="7" eb="9">
      <t>イヤケ</t>
    </rPh>
    <rPh sb="9" eb="12">
      <t>ムサンソ</t>
    </rPh>
    <rPh sb="12" eb="14">
      <t>コウキ</t>
    </rPh>
    <rPh sb="14" eb="15">
      <t>ホウ</t>
    </rPh>
    <rPh sb="15" eb="16">
      <t>マタ</t>
    </rPh>
    <rPh sb="17" eb="19">
      <t>ジュンカン</t>
    </rPh>
    <rPh sb="19" eb="20">
      <t>シキ</t>
    </rPh>
    <rPh sb="20" eb="22">
      <t>ショウカ</t>
    </rPh>
    <rPh sb="22" eb="24">
      <t>ダッチツ</t>
    </rPh>
    <rPh sb="24" eb="25">
      <t>ホウ</t>
    </rPh>
    <phoneticPr fontId="2"/>
  </si>
  <si>
    <t>終末処理場
（循環式硝化脱窒型膜分離活性汚泥法）</t>
    <rPh sb="7" eb="10">
      <t>ジュンカンシキ</t>
    </rPh>
    <rPh sb="10" eb="12">
      <t>ショウカ</t>
    </rPh>
    <rPh sb="12" eb="14">
      <t>ダッチツ</t>
    </rPh>
    <rPh sb="14" eb="15">
      <t>ガタ</t>
    </rPh>
    <rPh sb="15" eb="16">
      <t>マク</t>
    </rPh>
    <rPh sb="16" eb="18">
      <t>ブンリ</t>
    </rPh>
    <rPh sb="18" eb="20">
      <t>カッセイ</t>
    </rPh>
    <rPh sb="20" eb="23">
      <t>オデイホウ</t>
    </rPh>
    <phoneticPr fontId="2"/>
  </si>
  <si>
    <t>し尿処理施設
(生物学的脱窒素処理（標準窒素処理）)</t>
    <phoneticPr fontId="2"/>
  </si>
  <si>
    <r>
      <t>六ふっ化硫黄（SF</t>
    </r>
    <r>
      <rPr>
        <vertAlign val="subscript"/>
        <sz val="10"/>
        <rFont val="ＭＳ 明朝"/>
        <family val="1"/>
        <charset val="128"/>
      </rPr>
      <t>6</t>
    </r>
    <r>
      <rPr>
        <sz val="10"/>
        <rFont val="ＭＳ 明朝"/>
        <family val="1"/>
        <charset val="128"/>
      </rPr>
      <t>）の製造</t>
    </r>
    <phoneticPr fontId="2"/>
  </si>
  <si>
    <r>
      <t>電気機械器具の点検におけるSF</t>
    </r>
    <r>
      <rPr>
        <vertAlign val="subscript"/>
        <sz val="10"/>
        <rFont val="ＭＳ 明朝"/>
        <family val="1"/>
        <charset val="128"/>
      </rPr>
      <t>6</t>
    </r>
    <r>
      <rPr>
        <sz val="10"/>
        <rFont val="ＭＳ 明朝"/>
        <family val="1"/>
        <charset val="128"/>
      </rPr>
      <t>の回収</t>
    </r>
    <phoneticPr fontId="2"/>
  </si>
  <si>
    <r>
      <t>電気機械器具の廃棄におけるSF</t>
    </r>
    <r>
      <rPr>
        <vertAlign val="subscript"/>
        <sz val="10"/>
        <rFont val="ＭＳ 明朝"/>
        <family val="1"/>
        <charset val="128"/>
      </rPr>
      <t>6</t>
    </r>
    <r>
      <rPr>
        <sz val="10"/>
        <rFont val="ＭＳ 明朝"/>
        <family val="1"/>
        <charset val="128"/>
      </rPr>
      <t>の回収</t>
    </r>
    <rPh sb="7" eb="9">
      <t>ハイキ</t>
    </rPh>
    <phoneticPr fontId="2"/>
  </si>
  <si>
    <r>
      <t>　　令和６年経済構造実態調査</t>
    </r>
    <r>
      <rPr>
        <sz val="11"/>
        <rFont val="ＭＳ Ｐゴシック"/>
        <family val="3"/>
        <charset val="128"/>
      </rPr>
      <t>等でご提出された数値がある場合は
　　その数値をご記入下さい。</t>
    </r>
    <rPh sb="2" eb="4">
      <t>レイワ</t>
    </rPh>
    <rPh sb="5" eb="6">
      <t>ヘイネン</t>
    </rPh>
    <rPh sb="6" eb="8">
      <t>ケイザイ</t>
    </rPh>
    <rPh sb="8" eb="10">
      <t>コウゾウ</t>
    </rPh>
    <rPh sb="10" eb="12">
      <t>ジッタイ</t>
    </rPh>
    <rPh sb="12" eb="14">
      <t>チョウサ</t>
    </rPh>
    <rPh sb="14" eb="15">
      <t>ナド</t>
    </rPh>
    <phoneticPr fontId="2"/>
  </si>
  <si>
    <t>その他（　　　　　　　　）</t>
    <rPh sb="2" eb="3">
      <t>タ</t>
    </rPh>
    <phoneticPr fontId="2"/>
  </si>
  <si>
    <t>石油コークス</t>
    <phoneticPr fontId="2"/>
  </si>
  <si>
    <t>FCCコーク</t>
    <phoneticPr fontId="2"/>
  </si>
  <si>
    <t>炭化カルシウムの原料として使用した場合の生石灰製造</t>
    <rPh sb="0" eb="2">
      <t>タンカ</t>
    </rPh>
    <rPh sb="8" eb="10">
      <t>ゲンリョウ</t>
    </rPh>
    <rPh sb="13" eb="15">
      <t>シヨウ</t>
    </rPh>
    <rPh sb="17" eb="19">
      <t>バアイ</t>
    </rPh>
    <rPh sb="20" eb="23">
      <t>セイセッカイ</t>
    </rPh>
    <rPh sb="23" eb="25">
      <t>セイゾウ</t>
    </rPh>
    <phoneticPr fontId="2"/>
  </si>
  <si>
    <t>製造のため使用したCO2量－ドライアイスとして出荷したCO2量</t>
    <rPh sb="0" eb="2">
      <t>セイゾウ</t>
    </rPh>
    <rPh sb="5" eb="7">
      <t>シヨウ</t>
    </rPh>
    <rPh sb="12" eb="13">
      <t>リョウ</t>
    </rPh>
    <rPh sb="23" eb="25">
      <t>シュッカ</t>
    </rPh>
    <rPh sb="30" eb="31">
      <t>リョウ</t>
    </rPh>
    <phoneticPr fontId="2"/>
  </si>
  <si>
    <t>ドライアイスとして使用したCO2量</t>
    <rPh sb="9" eb="11">
      <t>シヨウ</t>
    </rPh>
    <rPh sb="16" eb="17">
      <t>リョウ</t>
    </rPh>
    <phoneticPr fontId="2"/>
  </si>
  <si>
    <t>CO2封入製品の製造のために使用したCO2－CO2封入製品に封入された量</t>
    <rPh sb="3" eb="5">
      <t>フウニュウ</t>
    </rPh>
    <rPh sb="5" eb="7">
      <t>セイヒン</t>
    </rPh>
    <rPh sb="8" eb="10">
      <t>セイゾウ</t>
    </rPh>
    <rPh sb="14" eb="16">
      <t>シヨウ</t>
    </rPh>
    <rPh sb="25" eb="27">
      <t>フウニュウ</t>
    </rPh>
    <rPh sb="27" eb="29">
      <t>セイヒン</t>
    </rPh>
    <rPh sb="30" eb="32">
      <t>フウニュウ</t>
    </rPh>
    <rPh sb="35" eb="36">
      <t>リョウ</t>
    </rPh>
    <phoneticPr fontId="2"/>
  </si>
  <si>
    <t>千m3</t>
    <rPh sb="0" eb="1">
      <t>セン</t>
    </rPh>
    <phoneticPr fontId="2"/>
  </si>
  <si>
    <t>半導体素子等の製造に伴う
PFCの使用（HFC-23の副生）</t>
    <rPh sb="0" eb="3">
      <t>ハンドウタイ</t>
    </rPh>
    <rPh sb="3" eb="5">
      <t>ソシ</t>
    </rPh>
    <rPh sb="5" eb="6">
      <t>ナド</t>
    </rPh>
    <rPh sb="7" eb="9">
      <t>セイゾウ</t>
    </rPh>
    <rPh sb="10" eb="11">
      <t>トモナ</t>
    </rPh>
    <rPh sb="17" eb="19">
      <t>シヨウ</t>
    </rPh>
    <rPh sb="27" eb="29">
      <t>フクセイ</t>
    </rPh>
    <phoneticPr fontId="2"/>
  </si>
  <si>
    <t>PFC（PFC-c318)使用量</t>
    <rPh sb="13" eb="16">
      <t>シヨウリョウ</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</si>
  <si>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</si>
  <si>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関西電力 　メニューA</t>
  </si>
  <si>
    <t>関西電力 　メニューB</t>
  </si>
  <si>
    <t>関西電力 　メニューC</t>
  </si>
  <si>
    <t>関西電力 　メニューD</t>
  </si>
  <si>
    <t>関西電力 　メニューE</t>
  </si>
  <si>
    <t>関西電力 　メニューF</t>
  </si>
  <si>
    <t>関西電力 　メニューG</t>
  </si>
  <si>
    <t>関西電力 　メニューH</t>
  </si>
  <si>
    <t>関西電力 　メニューI</t>
  </si>
  <si>
    <t>関西電力 　メニューJ(残差)</t>
  </si>
  <si>
    <t>アーバンエナジー　メニューB</t>
  </si>
  <si>
    <t>アーバンエナジー　メニューC</t>
  </si>
  <si>
    <t>アーバンエナジー　メニューD</t>
  </si>
  <si>
    <t>アーバンエナジー　メニューE</t>
  </si>
  <si>
    <t>アーバンエナジー　メニューF</t>
  </si>
  <si>
    <t>アーバンエナジー　メニューG(残差)</t>
  </si>
  <si>
    <t>出光グリーンパワー　メニューA</t>
  </si>
  <si>
    <t>出光グリーンパワー　メニューB</t>
  </si>
  <si>
    <t>出光グリーンパワー　メニューC</t>
  </si>
  <si>
    <t>出光グリーンパワー　メニューD(残差)</t>
  </si>
  <si>
    <t>出光興産　メニューA</t>
  </si>
  <si>
    <t>出光興産　メニューB</t>
  </si>
  <si>
    <t>出光興産　メニューC</t>
  </si>
  <si>
    <t>出光興産　メニューD(残差)</t>
  </si>
  <si>
    <t>エナリス・パワー・マーケティング　メニューA</t>
  </si>
  <si>
    <t>エナリス・パワー・マーケティング　メニューB</t>
  </si>
  <si>
    <t>エナリス・パワー・マーケティング　メニューC</t>
  </si>
  <si>
    <t>エナリス・パワー・マーケティング　メニューD</t>
  </si>
  <si>
    <t>エナリス・パワー・マーケティング　メニューE</t>
  </si>
  <si>
    <t>エナリス・パワー・マーケティング　メニューF</t>
  </si>
  <si>
    <t>エナリス・パワー・マーケティング　メニューG</t>
  </si>
  <si>
    <t>エナリス・パワー・マーケティング　メニューH</t>
  </si>
  <si>
    <t>エナリス・パワー・マーケティング　メニューI</t>
  </si>
  <si>
    <t>エナリス・パワー・マーケティング　メニューJ</t>
  </si>
  <si>
    <t>エナリス・パワー・マーケティング　メニューK(残差)</t>
  </si>
  <si>
    <t>エネサーブ　メニューA</t>
  </si>
  <si>
    <t>エネサーブ　メニューB(残差)</t>
  </si>
  <si>
    <t>エネット　メニューA</t>
  </si>
  <si>
    <t>エネット　メニューB</t>
  </si>
  <si>
    <t>エネット　メニューC</t>
  </si>
  <si>
    <t>エネット　メニューD</t>
  </si>
  <si>
    <t>エネット　メニューE</t>
  </si>
  <si>
    <t>エネット　メニューF(残差)</t>
  </si>
  <si>
    <t>エネワンでんき(旧:坊っちゃん電力、格安電力)　メニューA</t>
  </si>
  <si>
    <t>エネワンでんき(旧:坊っちゃん電力、格安電力)　メニューB(残差)</t>
  </si>
  <si>
    <t>エバーグリーン・マーケティング　メニューA</t>
  </si>
  <si>
    <t>エバーグリーン・マーケティング　メニューB(残差)</t>
  </si>
  <si>
    <t>大阪瓦斯　メニューA</t>
  </si>
  <si>
    <t>大阪瓦斯　メニューB</t>
  </si>
  <si>
    <t>大阪瓦斯　メニューC</t>
  </si>
  <si>
    <t>大阪瓦斯　メニューD(残差)</t>
  </si>
  <si>
    <t>オリックス　メニューA</t>
  </si>
  <si>
    <t>オリックス　メニューB</t>
  </si>
  <si>
    <t>オリックス　メニューC</t>
  </si>
  <si>
    <t>オリックス　メニューD</t>
  </si>
  <si>
    <t>オリックス　メニューE</t>
  </si>
  <si>
    <t>オリックス　メニューF</t>
  </si>
  <si>
    <t>オリックス　メニューG</t>
  </si>
  <si>
    <t>オリックス　メニューH(残差)</t>
  </si>
  <si>
    <t>カワサキグリーンエナジー　メニューA</t>
  </si>
  <si>
    <t>カワサキグリーンエナジー　メニューB</t>
  </si>
  <si>
    <t>カワサキグリーンエナジー　メニューC</t>
  </si>
  <si>
    <t>カワサキグリーンエナジー　メニューD(残差)</t>
  </si>
  <si>
    <t>九電みらいエナジー　メニューA</t>
  </si>
  <si>
    <t>九電みらいエナジー　メニューB(残差)</t>
  </si>
  <si>
    <t>グローバルエンジニアリング　メニューA</t>
  </si>
  <si>
    <t>グローバルエンジニアリング　メニューB</t>
  </si>
  <si>
    <t>グローバルエンジニアリング　メニューC(残差)</t>
  </si>
  <si>
    <t>サミットエナジー　メニューA</t>
  </si>
  <si>
    <t>サミットエナジー　メニューB(残差)</t>
  </si>
  <si>
    <t>シン・エナジー　メニューA</t>
  </si>
  <si>
    <t>シン・エナジー　メニューB</t>
  </si>
  <si>
    <t>シン・エナジー　メニューC</t>
  </si>
  <si>
    <t>シン・エナジー　メニューD(残差)</t>
  </si>
  <si>
    <t>新エネルギー開発　メニューA</t>
  </si>
  <si>
    <t>新エネルギー開発　メニューB</t>
  </si>
  <si>
    <t>ゼロワットパワー　メニューA</t>
  </si>
  <si>
    <t>ゼロワットパワー　メニューB</t>
  </si>
  <si>
    <t>ゼロワットパワー　メニューC</t>
  </si>
  <si>
    <t>ゼロワットパワー　メニューD</t>
  </si>
  <si>
    <t>ゼロワットパワー　メニューE</t>
  </si>
  <si>
    <t>ゼロワットパワー　メニューF</t>
  </si>
  <si>
    <t>ゼロワットパワー　メニューG</t>
  </si>
  <si>
    <t>ゼロワットパワー　メニューH</t>
  </si>
  <si>
    <t>ゼロワットパワー　メニューI(残差)</t>
  </si>
  <si>
    <t>中部電力ミライズ　メニューA</t>
  </si>
  <si>
    <t>中部電力ミライズ　メニューB(残差)</t>
  </si>
  <si>
    <t>デジタルグリッド　メニューA</t>
  </si>
  <si>
    <t>デジタルグリッド　メニューB</t>
  </si>
  <si>
    <t>デジタルグリッド　メニューC</t>
  </si>
  <si>
    <t>デジタルグリッド　メニューD</t>
  </si>
  <si>
    <t>デジタルグリッド　メニューE</t>
  </si>
  <si>
    <t>デジタルグリッド　メニューF</t>
  </si>
  <si>
    <t>デジタルグリッド　メニューG</t>
  </si>
  <si>
    <t>デジタルグリッド　メニューH(残差)</t>
  </si>
  <si>
    <t>テプコカスタマーサービス</t>
  </si>
  <si>
    <t>電源開発　メニューA</t>
  </si>
  <si>
    <t>東京電力エナジーパートナー　メニューA</t>
  </si>
  <si>
    <t>東京電力エナジーパートナー　メニューB</t>
  </si>
  <si>
    <t>東京電力エナジーパートナー　メニューC</t>
  </si>
  <si>
    <t>東京電力エナジーパートナー　メニューD</t>
  </si>
  <si>
    <t>東京電力エナジーパートナー　メニューE</t>
  </si>
  <si>
    <t>東京電力エナジーパートナー　メニューF</t>
  </si>
  <si>
    <t>東京電力エナジーパートナー　メニューG</t>
  </si>
  <si>
    <t>東京電力エナジーパートナー　メニューH</t>
  </si>
  <si>
    <t>東京電力エナジーパートナー　メニューI</t>
  </si>
  <si>
    <t>東京電力エナジーパートナー　メニューJ</t>
  </si>
  <si>
    <t>東京電力エナジーパートナー　メニューK</t>
  </si>
  <si>
    <t>東京電力エナジーパートナー　メニューL</t>
  </si>
  <si>
    <t>東京電力エナジーパートナー　メニューM</t>
  </si>
  <si>
    <t>東京電力エナジーパートナー　メニューN(残差)</t>
  </si>
  <si>
    <t>日鉄エンジニアリング　メニューA</t>
  </si>
  <si>
    <t>日鉄エンジニアリング　メニューB</t>
  </si>
  <si>
    <t>日鉄エンジニアリング　メニューC</t>
  </si>
  <si>
    <t>日鉄エンジニアリング　メニューD</t>
  </si>
  <si>
    <t>日鉄エンジニアリング　メニューE(残差)</t>
  </si>
  <si>
    <t>パナソニックオペレーショナルエクセレンス　メニューA</t>
  </si>
  <si>
    <t>パナソニックオペレーショナルエクセレンス　メニューB</t>
  </si>
  <si>
    <t>パナソニックオペレーショナルエクセレンス　メニューC(残差)</t>
  </si>
  <si>
    <t>ィット</t>
  </si>
  <si>
    <t>ない</t>
  </si>
  <si>
    <t>丸紅新電力　メニューA</t>
  </si>
  <si>
    <t>丸紅新電力　メニューB</t>
  </si>
  <si>
    <t>丸紅新電力　メニューC</t>
  </si>
  <si>
    <t>丸紅新電力　メニューD</t>
  </si>
  <si>
    <t>丸紅新電力　メニューE</t>
  </si>
  <si>
    <t>丸紅新電力　メニューF</t>
  </si>
  <si>
    <t>丸紅新電力　メニューG</t>
  </si>
  <si>
    <t>丸紅新電力　メニューH</t>
  </si>
  <si>
    <t>丸紅新電力　メニューI</t>
  </si>
  <si>
    <t>丸紅新電力　メニューJ</t>
  </si>
  <si>
    <t>丸紅新電力　メニューK(残差)</t>
  </si>
  <si>
    <t>ミツウロコグリーンエネルギー　メニューA</t>
  </si>
  <si>
    <t>ミツウロコグリーンエネルギー　メニューB</t>
  </si>
  <si>
    <t>ミツウロコグリーンエネルギー　メニューC</t>
  </si>
  <si>
    <t>ミツウロコグリーンエネルギー　メニューD</t>
  </si>
  <si>
    <t>ミツウロコグリーンエネルギー　メニューE</t>
  </si>
  <si>
    <t>ミツウロコグリーンエネルギー　メニューF</t>
  </si>
  <si>
    <t>ミツウロコグリーンエネルギー　メニューG</t>
  </si>
  <si>
    <t>ミツウロコグリーンエネルギー　メニューH</t>
  </si>
  <si>
    <t>ミツウロコグリーンエネルギー　メニューI</t>
  </si>
  <si>
    <t>ミツウロコグリーンエネルギー　メニューJ</t>
  </si>
  <si>
    <t>ミツウロコグリーンエネルギー　メニューK(残差)</t>
  </si>
  <si>
    <t>リケン工業</t>
  </si>
  <si>
    <t>リミックスポイント　メニューA</t>
  </si>
  <si>
    <t>リミックスポイント　メニューB</t>
  </si>
  <si>
    <t>リミックスポイント　メニューC</t>
  </si>
  <si>
    <t>リミックスポイント　メニューD(残差)</t>
  </si>
  <si>
    <t>しろくま電力(旧:afterFIT)　メニューA</t>
  </si>
  <si>
    <t>しろくま電力(旧:afterFIT)　メニューB</t>
  </si>
  <si>
    <t>HTBエナジー　メニューA</t>
  </si>
  <si>
    <t>HTBエナジー　メニューB(残差)</t>
  </si>
  <si>
    <t>Looop　メニューA</t>
  </si>
  <si>
    <t>Looop　メニューB</t>
  </si>
  <si>
    <t>Looop　メニューC</t>
  </si>
  <si>
    <t>Looop　メニューD</t>
  </si>
  <si>
    <t>Looop　メニューE(残差)</t>
  </si>
  <si>
    <t>RE１００電力　メニューA</t>
  </si>
  <si>
    <t>RE１００電力　メニューB</t>
  </si>
  <si>
    <t>RE１００電力　メニューC</t>
  </si>
  <si>
    <t>RE１００電力　メニューD(残差)</t>
  </si>
  <si>
    <t>UPDATER　メニューA</t>
  </si>
  <si>
    <t>UPDATER　メニューB(残差)</t>
  </si>
  <si>
    <t>関西電力送配電</t>
    <rPh sb="0" eb="4">
      <t>カンサイデンリョク</t>
    </rPh>
    <rPh sb="4" eb="7">
      <t>ソウハイデン</t>
    </rPh>
    <phoneticPr fontId="111"/>
  </si>
  <si>
    <t>0.422</t>
  </si>
  <si>
    <t>_2024</t>
  </si>
  <si>
    <t>0.419</t>
    <phoneticPr fontId="2"/>
  </si>
  <si>
    <t>_2024関西電力 　メニューA</t>
  </si>
  <si>
    <t>_2024関西電力 　メニューB</t>
  </si>
  <si>
    <t>_2024関西電力 　メニューC</t>
  </si>
  <si>
    <t>_2024関西電力 　メニューD</t>
  </si>
  <si>
    <t>_2024関西電力 　メニューE</t>
  </si>
  <si>
    <t>_2024関西電力 　メニューF</t>
  </si>
  <si>
    <t>_2024関西電力 　メニューG</t>
  </si>
  <si>
    <t>_2024関西電力 　メニューH</t>
  </si>
  <si>
    <t>_2024関西電力 　メニューI</t>
  </si>
  <si>
    <t>_2024関西電力 　メニューJ(残差)</t>
  </si>
  <si>
    <t>_2024アーバンエナジー　メニューA</t>
  </si>
  <si>
    <t>_2024アーバンエナジー　メニューB</t>
  </si>
  <si>
    <t>_2024アーバンエナジー　メニューC</t>
  </si>
  <si>
    <t>_2024アーバンエナジー　メニューD</t>
  </si>
  <si>
    <t>_2024アーバンエナジー　メニューE</t>
  </si>
  <si>
    <t>_2024アーバンエナジー　メニューF</t>
  </si>
  <si>
    <t>_2024アーバンエナジー　メニューG(残差)</t>
  </si>
  <si>
    <t>_2024出光グリーンパワー　メニューA</t>
  </si>
  <si>
    <t>_2024出光グリーンパワー　メニューB</t>
  </si>
  <si>
    <t>_2024出光グリーンパワー　メニューC</t>
  </si>
  <si>
    <t>_2024出光グリーンパワー　メニューD(残差)</t>
  </si>
  <si>
    <t>_2024出光興産　メニューA</t>
  </si>
  <si>
    <t>_2024出光興産　メニューB</t>
  </si>
  <si>
    <t>_2024出光興産　メニューC</t>
  </si>
  <si>
    <t>_2024出光興産　メニューD(残差)</t>
  </si>
  <si>
    <t>_2024エナリス・パワー・マーケティング　メニューA</t>
  </si>
  <si>
    <t>_2024エナリス・パワー・マーケティング　メニューB</t>
  </si>
  <si>
    <t>_2024エナリス・パワー・マーケティング　メニューC</t>
  </si>
  <si>
    <t>_2024エナリス・パワー・マーケティング　メニューD</t>
  </si>
  <si>
    <t>_2024エナリス・パワー・マーケティング　メニューE</t>
  </si>
  <si>
    <t>_2024エナリス・パワー・マーケティング　メニューF</t>
  </si>
  <si>
    <t>_2024エナリス・パワー・マーケティング　メニューG</t>
  </si>
  <si>
    <t>_2024エナリス・パワー・マーケティング　メニューH</t>
  </si>
  <si>
    <t>_2024エナリス・パワー・マーケティング　メニューI</t>
  </si>
  <si>
    <t>_2024エナリス・パワー・マーケティング　メニューJ</t>
  </si>
  <si>
    <t>_2024エナリス・パワー・マーケティング　メニューK(残差)</t>
  </si>
  <si>
    <t>_2024エネサーブ　メニューA</t>
  </si>
  <si>
    <t>_2024エネサーブ　メニューB(残差)</t>
  </si>
  <si>
    <t>_2024エネット　メニューA</t>
  </si>
  <si>
    <t>_2024エネット　メニューB</t>
  </si>
  <si>
    <t>_2024エネット　メニューC</t>
  </si>
  <si>
    <t>_2024エネット　メニューD</t>
  </si>
  <si>
    <t>_2024エネット　メニューE</t>
  </si>
  <si>
    <t>_2024エネット　メニューF(残差)</t>
  </si>
  <si>
    <t>_2024エネワンでんき(旧:坊っちゃん電力、格安電力)　メニューA</t>
  </si>
  <si>
    <t>_2024エネワンでんき(旧:坊っちゃん電力、格安電力)　メニューB(残差)</t>
  </si>
  <si>
    <t>_2024エバーグリーン・マーケティング　メニューA</t>
  </si>
  <si>
    <t>_2024エバーグリーン・マーケティング　メニューB(残差)</t>
  </si>
  <si>
    <t>_2024大阪瓦斯　メニューA</t>
  </si>
  <si>
    <t>_2024大阪瓦斯　メニューB</t>
  </si>
  <si>
    <t>_2024大阪瓦斯　メニューC</t>
  </si>
  <si>
    <t>_2024大阪瓦斯　メニューD(残差)</t>
  </si>
  <si>
    <t>_2024オリックス　メニューA</t>
  </si>
  <si>
    <t>_2024オリックス　メニューB</t>
  </si>
  <si>
    <t>_2024オリックス　メニューC</t>
  </si>
  <si>
    <t>_2024オリックス　メニューD</t>
  </si>
  <si>
    <t>_2024オリックス　メニューE</t>
  </si>
  <si>
    <t>_2024オリックス　メニューF</t>
  </si>
  <si>
    <t>_2024オリックス　メニューG</t>
  </si>
  <si>
    <t>_2024オリックス　メニューH(残差)</t>
  </si>
  <si>
    <t>_2024カワサキグリーンエナジー　メニューA</t>
  </si>
  <si>
    <t>_2024カワサキグリーンエナジー　メニューB</t>
  </si>
  <si>
    <t>_2024カワサキグリーンエナジー　メニューC</t>
  </si>
  <si>
    <t>_2024カワサキグリーンエナジー　メニューD(残差)</t>
  </si>
  <si>
    <t>_2024九電みらいエナジー　メニューA</t>
  </si>
  <si>
    <t>_2024九電みらいエナジー　メニューB(残差)</t>
  </si>
  <si>
    <t>_2024グローバルエンジニアリング　メニューA</t>
  </si>
  <si>
    <t>_2024グローバルエンジニアリング　メニューB</t>
  </si>
  <si>
    <t>_2024グローバルエンジニアリング　メニューC(残差)</t>
  </si>
  <si>
    <t>_2024サミットエナジー　メニューA</t>
  </si>
  <si>
    <t>_2024サミットエナジー　メニューB(残差)</t>
  </si>
  <si>
    <t>_2024シン・エナジー　メニューA</t>
  </si>
  <si>
    <t>_2024シン・エナジー　メニューB</t>
  </si>
  <si>
    <t>_2024シン・エナジー　メニューC</t>
  </si>
  <si>
    <t>_2024シン・エナジー　メニューD(残差)</t>
  </si>
  <si>
    <t>_2024新エネルギー開発　メニューA</t>
  </si>
  <si>
    <t>_2024新エネルギー開発　メニューB</t>
  </si>
  <si>
    <t>_2024ゼロワットパワー　メニューA</t>
  </si>
  <si>
    <t>_2024ゼロワットパワー　メニューB</t>
  </si>
  <si>
    <t>_2024ゼロワットパワー　メニューC</t>
  </si>
  <si>
    <t>_2024ゼロワットパワー　メニューD</t>
  </si>
  <si>
    <t>_2024ゼロワットパワー　メニューE</t>
  </si>
  <si>
    <t>_2024ゼロワットパワー　メニューF</t>
  </si>
  <si>
    <t>_2024ゼロワットパワー　メニューG</t>
  </si>
  <si>
    <t>_2024ゼロワットパワー　メニューH</t>
  </si>
  <si>
    <t>_2024ゼロワットパワー　メニューI(残差)</t>
  </si>
  <si>
    <t>_2024中部電力ミライズ　メニューA</t>
  </si>
  <si>
    <t>_2024中部電力ミライズ　メニューB(残差)</t>
  </si>
  <si>
    <t>_2024デジタルグリッド　メニューA</t>
  </si>
  <si>
    <t>_2024デジタルグリッド　メニューB</t>
  </si>
  <si>
    <t>_2024デジタルグリッド　メニューC</t>
  </si>
  <si>
    <t>_2024デジタルグリッド　メニューD</t>
  </si>
  <si>
    <t>_2024デジタルグリッド　メニューE</t>
  </si>
  <si>
    <t>_2024デジタルグリッド　メニューF</t>
  </si>
  <si>
    <t>_2024デジタルグリッド　メニューG</t>
  </si>
  <si>
    <t>_2024デジタルグリッド　メニューH(残差)</t>
  </si>
  <si>
    <t>_2024テプコカスタマーサービス　</t>
  </si>
  <si>
    <t>_2024電源開発　メニューA</t>
  </si>
  <si>
    <t>_2024東京電力エナジーパートナー　メニューA</t>
  </si>
  <si>
    <t>_2024東京電力エナジーパートナー　メニューB</t>
  </si>
  <si>
    <t>_2024東京電力エナジーパートナー　メニューC</t>
  </si>
  <si>
    <t>_2024東京電力エナジーパートナー　メニューD</t>
  </si>
  <si>
    <t>_2024東京電力エナジーパートナー　メニューE</t>
  </si>
  <si>
    <t>_2024東京電力エナジーパートナー　メニューF</t>
  </si>
  <si>
    <t>_2024東京電力エナジーパートナー　メニューG</t>
  </si>
  <si>
    <t>_2024東京電力エナジーパートナー　メニューH</t>
  </si>
  <si>
    <t>_2024東京電力エナジーパートナー　メニューI</t>
  </si>
  <si>
    <t>_2024東京電力エナジーパートナー　メニューJ</t>
  </si>
  <si>
    <t>_2024東京電力エナジーパートナー　メニューK</t>
  </si>
  <si>
    <t>_2024東京電力エナジーパートナー　メニューL</t>
  </si>
  <si>
    <t>_2024東京電力エナジーパートナー　メニューM</t>
  </si>
  <si>
    <t>_2024東京電力エナジーパートナー　メニューN(残差)</t>
  </si>
  <si>
    <t>_2024日鉄エンジニアリング　メニューA</t>
  </si>
  <si>
    <t>_2024日鉄エンジニアリング　メニューB</t>
  </si>
  <si>
    <t>_2024日鉄エンジニアリング　メニューC</t>
  </si>
  <si>
    <t>_2024日鉄エンジニアリング　メニューD</t>
  </si>
  <si>
    <t>_2024日鉄エンジニアリング　メニューE(残差)</t>
  </si>
  <si>
    <t>_2024パナソニックオペレーショナルエクセレンス　メニューA</t>
  </si>
  <si>
    <t>_2024パナソニックオペレーショナルエクセレンス　メニューB</t>
  </si>
  <si>
    <t>_2024パナソニックオペレーショナルエクセレンス　メニューC(残差)</t>
  </si>
  <si>
    <t>_2024丸紅新電力　メニューA</t>
  </si>
  <si>
    <t>_2024丸紅新電力　メニューB</t>
  </si>
  <si>
    <t>_2024丸紅新電力　メニューC</t>
  </si>
  <si>
    <t>_2024丸紅新電力　メニューD</t>
  </si>
  <si>
    <t>_2024丸紅新電力　メニューE</t>
  </si>
  <si>
    <t>_2024丸紅新電力　メニューF</t>
  </si>
  <si>
    <t>_2024丸紅新電力　メニューG</t>
  </si>
  <si>
    <t>_2024丸紅新電力　メニューH</t>
  </si>
  <si>
    <t>_2024丸紅新電力　メニューI</t>
  </si>
  <si>
    <t>_2024丸紅新電力　メニューJ</t>
  </si>
  <si>
    <t>_2024丸紅新電力　メニューK(残差)</t>
  </si>
  <si>
    <t>_2024ミツウロコグリーンエネルギー　メニューA</t>
  </si>
  <si>
    <t>_2024ミツウロコグリーンエネルギー　メニューB</t>
  </si>
  <si>
    <t>_2024ミツウロコグリーンエネルギー　メニューC</t>
  </si>
  <si>
    <t>_2024ミツウロコグリーンエネルギー　メニューD</t>
  </si>
  <si>
    <t>_2024ミツウロコグリーンエネルギー　メニューE</t>
  </si>
  <si>
    <t>_2024ミツウロコグリーンエネルギー　メニューF</t>
  </si>
  <si>
    <t>_2024ミツウロコグリーンエネルギー　メニューG</t>
  </si>
  <si>
    <t>_2024ミツウロコグリーンエネルギー　メニューH</t>
  </si>
  <si>
    <t>_2024ミツウロコグリーンエネルギー　メニューI</t>
  </si>
  <si>
    <t>_2024ミツウロコグリーンエネルギー　メニューJ</t>
  </si>
  <si>
    <t>_2024ミツウロコグリーンエネルギー　メニューK(残差)</t>
  </si>
  <si>
    <t>_2024リケン工業　</t>
  </si>
  <si>
    <t>_2024リミックスポイント　メニューA</t>
  </si>
  <si>
    <t>_2024リミックスポイント　メニューB</t>
  </si>
  <si>
    <t>_2024リミックスポイント　メニューC</t>
  </si>
  <si>
    <t>_2024リミックスポイント　メニューD(残差)</t>
  </si>
  <si>
    <t>_2024しろくま電力(旧:afterFIT)　メニューA</t>
  </si>
  <si>
    <t>_2024しろくま電力(旧:afterFIT)　メニューB</t>
  </si>
  <si>
    <t>_2024HTBエナジー　メニューA</t>
  </si>
  <si>
    <t>_2024HTBエナジー　メニューB(残差)</t>
  </si>
  <si>
    <t>_2024Looop　メニューA</t>
  </si>
  <si>
    <t>_2024Looop　メニューB</t>
  </si>
  <si>
    <t>_2024Looop　メニューC</t>
  </si>
  <si>
    <t>_2024Looop　メニューD</t>
  </si>
  <si>
    <t>_2024Looop　メニューE(残差)</t>
  </si>
  <si>
    <t>_2024RE１００電力　メニューA</t>
  </si>
  <si>
    <t>_2024RE１００電力　メニューB</t>
  </si>
  <si>
    <t>_2024RE１００電力　メニューC</t>
  </si>
  <si>
    <t>_2024RE１００電力　メニューD(残差)</t>
  </si>
  <si>
    <t>_2024UPDATER　メニューA</t>
  </si>
  <si>
    <t>_2024UPDATER　メニューB(残差)</t>
  </si>
  <si>
    <t>_2024関西電力送配電</t>
    <rPh sb="5" eb="9">
      <t>カンサイデンリョク</t>
    </rPh>
    <rPh sb="9" eb="12">
      <t>ソウハイデン</t>
    </rPh>
    <phoneticPr fontId="111"/>
  </si>
  <si>
    <t>__2024代替値　</t>
  </si>
  <si>
    <t>その他（　　　　　　　　　）</t>
    <rPh sb="2" eb="3">
      <t>タ</t>
    </rPh>
    <phoneticPr fontId="2"/>
  </si>
  <si>
    <t>__2025関西電力メニューA</t>
  </si>
  <si>
    <t>関西電力メニューA</t>
  </si>
  <si>
    <t>__2025関西電力メニューB</t>
  </si>
  <si>
    <t>関西電力メニューB</t>
  </si>
  <si>
    <t>__2025関西電力メニューC</t>
  </si>
  <si>
    <t>関西電力メニューC</t>
  </si>
  <si>
    <t>__2025関西電力メニューD</t>
  </si>
  <si>
    <t>関西電力メニューD</t>
  </si>
  <si>
    <t>__2025関西電力メニューE</t>
  </si>
  <si>
    <t>関西電力メニューE</t>
  </si>
  <si>
    <t>__2025関西電力メニューF</t>
  </si>
  <si>
    <t>関西電力メニューF</t>
  </si>
  <si>
    <t>__2025関西電力メニューG</t>
  </si>
  <si>
    <t>関西電力メニューG</t>
  </si>
  <si>
    <t>__2025関西電力メニューH</t>
  </si>
  <si>
    <t>関西電力メニューH</t>
  </si>
  <si>
    <t>__2025関西電力メニューI</t>
  </si>
  <si>
    <t>関西電力メニューI</t>
  </si>
  <si>
    <t>__2025関西電力メニューJ(残差)</t>
  </si>
  <si>
    <t>関西電力メニューJ(残差)</t>
  </si>
  <si>
    <t>__2025イーレックス</t>
  </si>
  <si>
    <t>イーレックス</t>
  </si>
  <si>
    <t>__2025リエスパワー</t>
  </si>
  <si>
    <t>リエスパワー</t>
  </si>
  <si>
    <t>__2025エバーグリーン・リテイリングメニューA</t>
  </si>
  <si>
    <t>エバーグリーン・リテイリングメニューA</t>
  </si>
  <si>
    <t>__2025エバーグリーン・マーケティングメニューA</t>
  </si>
  <si>
    <t>エバーグリーン・マーケティングメニューA</t>
  </si>
  <si>
    <t>__2025エバーグリーン・マーケティングメニューB(残差)</t>
  </si>
  <si>
    <t>エバーグリーン・マーケティングメニューB(残差)</t>
  </si>
  <si>
    <t>__2025SEウイングズ</t>
  </si>
  <si>
    <t>SEウイングズ</t>
  </si>
  <si>
    <t>__2025イーセルメニューA</t>
  </si>
  <si>
    <t>イーセルメニューA</t>
  </si>
  <si>
    <t>__2025イーセルメニューB(残差)</t>
  </si>
  <si>
    <t>イーセルメニューB(残差)</t>
  </si>
  <si>
    <t>__2025エネットメニューA</t>
  </si>
  <si>
    <t>エネットメニューA</t>
  </si>
  <si>
    <t>__2025エネットメニューB</t>
  </si>
  <si>
    <t>エネットメニューB</t>
  </si>
  <si>
    <t>__2025エネットメニューC</t>
  </si>
  <si>
    <t>エネットメニューC</t>
  </si>
  <si>
    <t>__2025エネットメニューD</t>
  </si>
  <si>
    <t>エネットメニューD</t>
  </si>
  <si>
    <t>__2025エネットメニューE</t>
  </si>
  <si>
    <t>エネットメニューE</t>
  </si>
  <si>
    <t>__2025エネットメニューF(残差)</t>
  </si>
  <si>
    <t>エネットメニューF(残差)</t>
  </si>
  <si>
    <t>__2025須賀川瓦斯メニューA</t>
  </si>
  <si>
    <t>須賀川瓦斯メニューA</t>
  </si>
  <si>
    <t>__2025須賀川瓦斯メニューB</t>
  </si>
  <si>
    <t>須賀川瓦斯メニューB</t>
  </si>
  <si>
    <t>__2025須賀川瓦斯メニューC</t>
  </si>
  <si>
    <t>須賀川瓦斯メニューC</t>
  </si>
  <si>
    <t>__2025須賀川瓦斯メニューD(残差)</t>
  </si>
  <si>
    <t>須賀川瓦斯メニューD(残差)</t>
  </si>
  <si>
    <t>__2025出光興産メニューA</t>
  </si>
  <si>
    <t>出光興産メニューA</t>
  </si>
  <si>
    <t>__2025出光興産メニューB</t>
  </si>
  <si>
    <t>出光興産メニューB</t>
  </si>
  <si>
    <t>__2025出光興産メニューC</t>
  </si>
  <si>
    <t>出光興産メニューC</t>
  </si>
  <si>
    <t>__2025出光興産メニューD(残差)</t>
  </si>
  <si>
    <t>出光興産メニューD(残差)</t>
  </si>
  <si>
    <t>__2025オプテージメニューA</t>
  </si>
  <si>
    <t>オプテージメニューA</t>
  </si>
  <si>
    <t>__2025オプテージメニューB(残差)</t>
  </si>
  <si>
    <t>オプテージメニューB(残差)</t>
  </si>
  <si>
    <t>__2025エネサーブメニューA</t>
  </si>
  <si>
    <t>エネサーブメニューA</t>
  </si>
  <si>
    <t>__2025エネサーブメニューB(残差)</t>
  </si>
  <si>
    <t>エネサーブメニューB(残差)</t>
  </si>
  <si>
    <t>__2025エネワンでんきメニューA</t>
  </si>
  <si>
    <t>エネワンでんきメニューA</t>
  </si>
  <si>
    <t>__2025エネワンでんきメニューB(残差)</t>
  </si>
  <si>
    <t>エネワンでんきメニューB(残差)</t>
  </si>
  <si>
    <t>__2025ミツウロコグリーンエネルギーメニューA</t>
  </si>
  <si>
    <t>ミツウロコグリーンエネルギーメニューA</t>
  </si>
  <si>
    <t>__2025ミツウロコグリーンエネルギーメニューB</t>
  </si>
  <si>
    <t>ミツウロコグリーンエネルギーメニューB</t>
  </si>
  <si>
    <t>__2025ミツウロコグリーンエネルギーメニューC</t>
  </si>
  <si>
    <t>ミツウロコグリーンエネルギーメニューC</t>
  </si>
  <si>
    <t>__2025ミツウロコグリーンエネルギーメニューD</t>
  </si>
  <si>
    <t>ミツウロコグリーンエネルギーメニューD</t>
  </si>
  <si>
    <t>__2025ミツウロコグリーンエネルギーメニューE</t>
  </si>
  <si>
    <t>ミツウロコグリーンエネルギーメニューE</t>
  </si>
  <si>
    <t>__2025ミツウロコグリーンエネルギーメニューF</t>
  </si>
  <si>
    <t>ミツウロコグリーンエネルギーメニューF</t>
  </si>
  <si>
    <t>__2025ミツウロコグリーンエネルギーメニューG</t>
  </si>
  <si>
    <t>ミツウロコグリーンエネルギーメニューG</t>
  </si>
  <si>
    <t>__2025ミツウロコグリーンエネルギーメニューH</t>
  </si>
  <si>
    <t>ミツウロコグリーンエネルギーメニューH</t>
  </si>
  <si>
    <t>__2025ミツウロコグリーンエネルギーメニューI</t>
  </si>
  <si>
    <t>ミツウロコグリーンエネルギーメニューI</t>
  </si>
  <si>
    <t>__2025ミツウロコグリーンエネルギーメニューJ</t>
  </si>
  <si>
    <t>ミツウロコグリーンエネルギーメニューJ</t>
  </si>
  <si>
    <t>__2025ミツウロコグリーンエネルギーメニューK(残差)</t>
  </si>
  <si>
    <t>ミツウロコグリーンエネルギーメニューK(残差)</t>
  </si>
  <si>
    <t>__2025リエネメニューA</t>
  </si>
  <si>
    <t>リエネメニューA</t>
  </si>
  <si>
    <t>__2025リエネメニューB</t>
  </si>
  <si>
    <t>リエネメニューB</t>
  </si>
  <si>
    <t>__2025リエネメニューC(残差)</t>
  </si>
  <si>
    <t>リエネメニューC(残差)</t>
  </si>
  <si>
    <t>__2025ネクストパワーやまとメニューA</t>
  </si>
  <si>
    <t>ネクストパワーやまとメニューA</t>
  </si>
  <si>
    <t>__2025ネクストパワーやまとメニューB</t>
  </si>
  <si>
    <t>ネクストパワーやまとメニューB</t>
  </si>
  <si>
    <t>__2025ネクストパワーやまとメニューC(残差)</t>
  </si>
  <si>
    <t>ネクストパワーやまとメニューC(残差)</t>
  </si>
  <si>
    <t>__2025日本テクノメニューA</t>
  </si>
  <si>
    <t>日本テクノメニューA</t>
  </si>
  <si>
    <t>__2025日本テクノメニューB(残差)</t>
  </si>
  <si>
    <t>日本テクノメニューB(残差)</t>
  </si>
  <si>
    <t>__2025中央電力エナジーメニューA</t>
  </si>
  <si>
    <t>中央電力エナジーメニューA</t>
  </si>
  <si>
    <t>__2025中央電力エナジーメニューB</t>
  </si>
  <si>
    <t>中央電力エナジーメニューB</t>
  </si>
  <si>
    <t>__2025中央電力エナジーメニューC</t>
  </si>
  <si>
    <t>中央電力エナジーメニューC</t>
  </si>
  <si>
    <t>__2025中央電力エナジーメニューD(残差)</t>
  </si>
  <si>
    <t>中央電力エナジーメニューD(残差)</t>
  </si>
  <si>
    <t>__2025LooopメニューA</t>
  </si>
  <si>
    <t>LooopメニューA</t>
  </si>
  <si>
    <t>__2025LooopメニューB</t>
  </si>
  <si>
    <t>LooopメニューB</t>
  </si>
  <si>
    <t>__2025LooopメニューC(残差)</t>
  </si>
  <si>
    <t>LooopメニューC(残差)</t>
  </si>
  <si>
    <t>__2025ナンワ(旧：ナンワエナジー)</t>
  </si>
  <si>
    <t>ナンワ(旧：ナンワエナジー)</t>
  </si>
  <si>
    <t>__2025静岡ガス＆パワーメニューA</t>
  </si>
  <si>
    <t>静岡ガス＆パワーメニューA</t>
  </si>
  <si>
    <t>__2025静岡ガス＆パワーメニューB</t>
  </si>
  <si>
    <t>静岡ガス＆パワーメニューB</t>
  </si>
  <si>
    <t>__2025静岡ガス＆パワーメニューC</t>
  </si>
  <si>
    <t>静岡ガス＆パワーメニューC</t>
  </si>
  <si>
    <t>__2025静岡ガス＆パワーメニューD</t>
  </si>
  <si>
    <t>静岡ガス＆パワーメニューD</t>
  </si>
  <si>
    <t>__2025静岡ガス＆パワーメニューE</t>
  </si>
  <si>
    <t>静岡ガス＆パワーメニューE</t>
  </si>
  <si>
    <t>__2025静岡ガス＆パワーメニューF(残差)</t>
  </si>
  <si>
    <t>静岡ガス＆パワーメニューF(残差)</t>
  </si>
  <si>
    <t>__2025荏原環境プラントメニューA</t>
  </si>
  <si>
    <t>荏原環境プラントメニューA</t>
  </si>
  <si>
    <t>__2025荏原環境プラントメニューB</t>
  </si>
  <si>
    <t>荏原環境プラントメニューB</t>
  </si>
  <si>
    <t>__2025荏原環境プラントメニューC</t>
  </si>
  <si>
    <t>荏原環境プラントメニューC</t>
  </si>
  <si>
    <t>__2025荏原環境プラントメニューD</t>
  </si>
  <si>
    <t>荏原環境プラントメニューD</t>
  </si>
  <si>
    <t>__2025荏原環境プラントメニューE</t>
  </si>
  <si>
    <t>荏原環境プラントメニューE</t>
  </si>
  <si>
    <t>__2025荏原環境プラントメニューF</t>
  </si>
  <si>
    <t>荏原環境プラントメニューF</t>
  </si>
  <si>
    <t>__2025荏原環境プラントメニューG</t>
  </si>
  <si>
    <t>荏原環境プラントメニューG</t>
  </si>
  <si>
    <t>__2025荏原環境プラントメニューH</t>
  </si>
  <si>
    <t>荏原環境プラントメニューH</t>
  </si>
  <si>
    <t>__2025荏原環境プラントメニューI</t>
  </si>
  <si>
    <t>荏原環境プラントメニューI</t>
  </si>
  <si>
    <t>__2025荏原環境プラントメニューJ</t>
  </si>
  <si>
    <t>荏原環境プラントメニューJ</t>
  </si>
  <si>
    <t>__2025荏原環境プラントメニューK</t>
  </si>
  <si>
    <t>荏原環境プラントメニューK</t>
  </si>
  <si>
    <t>__2025荏原環境プラントメニューL</t>
  </si>
  <si>
    <t>荏原環境プラントメニューL</t>
  </si>
  <si>
    <t>__2025荏原環境プラントメニューM</t>
  </si>
  <si>
    <t>荏原環境プラントメニューM</t>
  </si>
  <si>
    <t>__2025荏原環境プラントメニューN</t>
  </si>
  <si>
    <t>荏原環境プラントメニューN</t>
  </si>
  <si>
    <t>__2025荏原環境プラントメニューO</t>
  </si>
  <si>
    <t>荏原環境プラントメニューO</t>
  </si>
  <si>
    <t>__2025荏原環境プラントメニューP</t>
  </si>
  <si>
    <t>荏原環境プラントメニューP</t>
  </si>
  <si>
    <t>__2025荏原環境プラントメニューQ</t>
  </si>
  <si>
    <t>荏原環境プラントメニューQ</t>
  </si>
  <si>
    <t>__2025荏原環境プラントメニューR(残差)</t>
  </si>
  <si>
    <t>荏原環境プラントメニューR(残差)</t>
  </si>
  <si>
    <t>__2025東京エコサービスメニューA</t>
  </si>
  <si>
    <t>東京エコサービスメニューA</t>
  </si>
  <si>
    <t>__2025東京エコサービスメニューB(残差)</t>
  </si>
  <si>
    <t>東京エコサービスメニューB(残差)</t>
  </si>
  <si>
    <t>__2025ダイヤモンドパワーメニューA</t>
  </si>
  <si>
    <t>ダイヤモンドパワーメニューA</t>
  </si>
  <si>
    <t>__2025ダイヤモンドパワーメニューB</t>
  </si>
  <si>
    <t>ダイヤモンドパワーメニューB</t>
  </si>
  <si>
    <t>__2025ダイヤモンドパワーメニューC</t>
  </si>
  <si>
    <t>ダイヤモンドパワーメニューC</t>
  </si>
  <si>
    <t>__2025ダイヤモンドパワーメニューD</t>
  </si>
  <si>
    <t>ダイヤモンドパワーメニューD</t>
  </si>
  <si>
    <t>__2025新出光メニューA</t>
  </si>
  <si>
    <t>新出光メニューA</t>
  </si>
  <si>
    <t>__2025新出光メニューB</t>
  </si>
  <si>
    <t>新出光メニューB</t>
  </si>
  <si>
    <t>__2025新出光メニューC</t>
  </si>
  <si>
    <t>新出光メニューC</t>
  </si>
  <si>
    <t>__2025新出光メニューD</t>
  </si>
  <si>
    <t>新出光メニューD</t>
  </si>
  <si>
    <t>__2025新出光メニューE</t>
  </si>
  <si>
    <t>新出光メニューE</t>
  </si>
  <si>
    <t>__2025新出光メニューF</t>
  </si>
  <si>
    <t>新出光メニューF</t>
  </si>
  <si>
    <t>__2025新出光メニューG</t>
  </si>
  <si>
    <t>新出光メニューG</t>
  </si>
  <si>
    <t>__2025新出光メニューH</t>
  </si>
  <si>
    <t>新出光メニューH</t>
  </si>
  <si>
    <t>__2025新出光メニューI</t>
  </si>
  <si>
    <t>新出光メニューI</t>
  </si>
  <si>
    <t>__2025新出光メニューJ</t>
  </si>
  <si>
    <t>新出光メニューJ</t>
  </si>
  <si>
    <t>__2025新出光メニューK(残差)</t>
  </si>
  <si>
    <t>新出光メニューK(残差)</t>
  </si>
  <si>
    <t>__2025セントラル石油瓦斯</t>
  </si>
  <si>
    <t>セントラル石油瓦斯</t>
  </si>
  <si>
    <t>__2025一般財団法人泉佐野電力</t>
  </si>
  <si>
    <t>一般財団法人泉佐野電力</t>
  </si>
  <si>
    <t>__2025コスモエネルギーソリューションズメニューA</t>
  </si>
  <si>
    <t>コスモエネルギーソリューションズメニューA</t>
  </si>
  <si>
    <t>__2025コスモエネルギーソリューションズメニューB</t>
  </si>
  <si>
    <t>コスモエネルギーソリューションズメニューB</t>
  </si>
  <si>
    <t>__2025コスモエネルギーソリューションズメニューC</t>
  </si>
  <si>
    <t>コスモエネルギーソリューションズメニューC</t>
  </si>
  <si>
    <t>__2025コスモエネルギーソリューションズメニューD</t>
  </si>
  <si>
    <t>コスモエネルギーソリューションズメニューD</t>
  </si>
  <si>
    <t>__2025コスモエネルギーソリューションズメニューE(残差)</t>
  </si>
  <si>
    <t>コスモエネルギーソリューションズメニューE(残差)</t>
  </si>
  <si>
    <t>__2025グリーンサークルメニューA</t>
  </si>
  <si>
    <t>グリーンサークルメニューA</t>
  </si>
  <si>
    <t>__2025グリーンサークルメニューB(残差)</t>
  </si>
  <si>
    <t>グリーンサークルメニューB(残差)</t>
  </si>
  <si>
    <t>__2025北海道瓦斯メニューA</t>
  </si>
  <si>
    <t>北海道瓦斯メニューA</t>
  </si>
  <si>
    <t>__2025北海道瓦斯メニューB(残差)</t>
  </si>
  <si>
    <t>北海道瓦斯メニューB(残差)</t>
  </si>
  <si>
    <t>__2025アルカナエナジー</t>
  </si>
  <si>
    <t>アルカナエナジー</t>
  </si>
  <si>
    <t>__2025新エネルギー開発メニューA</t>
  </si>
  <si>
    <t>新エネルギー開発メニューA</t>
  </si>
  <si>
    <t>__2025新エネルギー開発メニューB</t>
  </si>
  <si>
    <t>新エネルギー開発メニューB</t>
  </si>
  <si>
    <t>__2025伊藤忠エネクスメニューA</t>
  </si>
  <si>
    <t>伊藤忠エネクスメニューA</t>
  </si>
  <si>
    <t>__2025伊藤忠エネクスメニューB(残差)</t>
  </si>
  <si>
    <t>伊藤忠エネクスメニューB(残差)</t>
  </si>
  <si>
    <t>__2025VーPowerメニューA</t>
  </si>
  <si>
    <t>VーPowerメニューA</t>
  </si>
  <si>
    <t>__2025VーPowerメニューB</t>
  </si>
  <si>
    <t>VーPowerメニューB</t>
  </si>
  <si>
    <t>__2025VーPowerメニューC</t>
  </si>
  <si>
    <t>VーPowerメニューC</t>
  </si>
  <si>
    <t>__2025VーPowerメニューD(残差)</t>
  </si>
  <si>
    <t>VーPowerメニューD(残差)</t>
  </si>
  <si>
    <t>__2025大和エネルギー</t>
  </si>
  <si>
    <t>大和エネルギー</t>
  </si>
  <si>
    <t>__2025大阪瓦斯メニューA</t>
  </si>
  <si>
    <t>大阪瓦斯メニューA</t>
  </si>
  <si>
    <t>__2025大阪瓦斯メニューB</t>
  </si>
  <si>
    <t>大阪瓦斯メニューB</t>
  </si>
  <si>
    <t>__2025大阪瓦斯メニューC</t>
  </si>
  <si>
    <t>大阪瓦斯メニューC</t>
  </si>
  <si>
    <t>__2025大阪瓦斯メニューD</t>
  </si>
  <si>
    <t>大阪瓦斯メニューD</t>
  </si>
  <si>
    <t>__2025大阪瓦斯メニューE</t>
  </si>
  <si>
    <t>大阪瓦斯メニューE</t>
  </si>
  <si>
    <t>__2025大阪瓦斯メニューF</t>
  </si>
  <si>
    <t>大阪瓦斯メニューF</t>
  </si>
  <si>
    <t>__2025大阪瓦斯メニューG(残差)</t>
  </si>
  <si>
    <t>大阪瓦斯メニューG(残差)</t>
  </si>
  <si>
    <t>__2025エフビットコミュニケーションズ　メニューA</t>
  </si>
  <si>
    <t>エフビットコミュニケーションズ　メニューA</t>
  </si>
  <si>
    <t>__2025エフビットコミュニケーションズ　メニューB</t>
  </si>
  <si>
    <t>エフビットコミュニケーションズ　メニューB</t>
  </si>
  <si>
    <t>__2025エフビットコミュニケーションズ　メニューC(残差)</t>
  </si>
  <si>
    <t>エフビットコミュニケーションズ　メニューC(残差)</t>
  </si>
  <si>
    <t>__2025ENEOS Power（旧:ENEOS）メニューA</t>
  </si>
  <si>
    <t>ENEOS Power（旧:ENEOS）メニューA</t>
  </si>
  <si>
    <t>__2025ENEOS Power（旧:ENEOS）メニューB</t>
  </si>
  <si>
    <t>ENEOS Power（旧:ENEOS）メニューB</t>
  </si>
  <si>
    <t>__2025ENEOS Power（旧:ENEOS）メニューC</t>
  </si>
  <si>
    <t>ENEOS Power（旧:ENEOS）メニューC</t>
  </si>
  <si>
    <t>__2025ENEOS Power（旧:ENEOS）メニューD</t>
  </si>
  <si>
    <t>ENEOS Power（旧:ENEOS）メニューD</t>
  </si>
  <si>
    <t>__2025ENEOS Power（旧:ENEOS）メニューE</t>
  </si>
  <si>
    <t>ENEOS Power（旧:ENEOS）メニューE</t>
  </si>
  <si>
    <t>__2025ENEOS Power（旧:ENEOS）メニューF(残差)</t>
  </si>
  <si>
    <t>ENEOS Power（旧:ENEOS）メニューF(残差)</t>
  </si>
  <si>
    <t>__2025真庭バイオエネルギー</t>
  </si>
  <si>
    <t>真庭バイオエネルギー</t>
  </si>
  <si>
    <t>__2025三井物産メニューA</t>
  </si>
  <si>
    <t>三井物産メニューA</t>
  </si>
  <si>
    <t>__2025三井物産メニューB</t>
  </si>
  <si>
    <t>三井物産メニューB</t>
  </si>
  <si>
    <t>__2025三井物産メニューC</t>
  </si>
  <si>
    <t>三井物産メニューC</t>
  </si>
  <si>
    <t>__2025三井物産メニューD(残差)</t>
  </si>
  <si>
    <t>三井物産メニューD(残差)</t>
  </si>
  <si>
    <t>__2025オリックスメニューA</t>
  </si>
  <si>
    <t>オリックスメニューA</t>
  </si>
  <si>
    <t>__2025オリックスメニューB</t>
  </si>
  <si>
    <t>オリックスメニューB</t>
  </si>
  <si>
    <t>__2025オリックスメニューC</t>
  </si>
  <si>
    <t>オリックスメニューC</t>
  </si>
  <si>
    <t>__2025オリックスメニューD</t>
  </si>
  <si>
    <t>オリックスメニューD</t>
  </si>
  <si>
    <t>__2025オリックスメニューE</t>
  </si>
  <si>
    <t>オリックスメニューE</t>
  </si>
  <si>
    <t>__2025オリックスメニューF</t>
  </si>
  <si>
    <t>オリックスメニューF</t>
  </si>
  <si>
    <t>__2025オリックスメニューG</t>
  </si>
  <si>
    <t>オリックスメニューG</t>
  </si>
  <si>
    <t>__2025オリックスメニューH(残差)</t>
  </si>
  <si>
    <t>オリックスメニューH(残差)</t>
  </si>
  <si>
    <t>__2025エネサンス関東</t>
  </si>
  <si>
    <t>エネサンス関東</t>
  </si>
  <si>
    <t>__2025UPDATERメニューA</t>
  </si>
  <si>
    <t>UPDATERメニューA</t>
  </si>
  <si>
    <t>__2025UPDATERメニューB(残差)</t>
  </si>
  <si>
    <t>UPDATERメニューB(残差)</t>
  </si>
  <si>
    <t>__2025シン・エナジーメニューA</t>
  </si>
  <si>
    <t>シン・エナジーメニューA</t>
  </si>
  <si>
    <t>__2025シン・エナジーメニューB</t>
  </si>
  <si>
    <t>シン・エナジーメニューB</t>
  </si>
  <si>
    <t>__2025シン・エナジーメニューC</t>
  </si>
  <si>
    <t>シン・エナジーメニューC</t>
  </si>
  <si>
    <t>__2025シン・エナジーメニューD</t>
  </si>
  <si>
    <t>シン・エナジーメニューD</t>
  </si>
  <si>
    <t>__2025シン・エナジーメニューE(残差)</t>
  </si>
  <si>
    <t>シン・エナジーメニューE(残差)</t>
  </si>
  <si>
    <t>__2025サニックスメニューA</t>
  </si>
  <si>
    <t>サニックスメニューA</t>
  </si>
  <si>
    <t>__2025サニックスメニューB</t>
  </si>
  <si>
    <t>サニックスメニューB</t>
  </si>
  <si>
    <t>__2025サニックスメニューC</t>
  </si>
  <si>
    <t>サニックスメニューC</t>
  </si>
  <si>
    <t>__2025サニックスメニューD</t>
  </si>
  <si>
    <t>サニックスメニューD</t>
  </si>
  <si>
    <t>__2025サニックスメニューE(残差)</t>
  </si>
  <si>
    <t>サニックスメニューE(残差)</t>
  </si>
  <si>
    <t>__2025コンシェルジュメニューA</t>
  </si>
  <si>
    <t>コンシェルジュメニューA</t>
  </si>
  <si>
    <t>__2025コンシェルジュメニューB(残差)</t>
  </si>
  <si>
    <t>コンシェルジュメニューB(残差)</t>
  </si>
  <si>
    <t>__2025アイ・グリッド・ソリューションズメニューA</t>
  </si>
  <si>
    <t>アイ・グリッド・ソリューションズメニューA</t>
  </si>
  <si>
    <t>__2025アイ・グリッド・ソリューションズメニューB(残差)</t>
  </si>
  <si>
    <t>アイ・グリッド・ソリューションズメニューB(残差)</t>
  </si>
  <si>
    <t>__2025サミットエナジーメニューA</t>
  </si>
  <si>
    <t>サミットエナジーメニューA</t>
  </si>
  <si>
    <t>__2025サミットエナジーメニューB(残差)</t>
  </si>
  <si>
    <t>サミットエナジーメニューB(残差)</t>
  </si>
  <si>
    <t>__2025リコージャパンメニューA</t>
  </si>
  <si>
    <t>リコージャパンメニューA</t>
  </si>
  <si>
    <t>__2025リコージャパンメニューB</t>
  </si>
  <si>
    <t>リコージャパンメニューB</t>
  </si>
  <si>
    <t>__2025リコージャパンメニューC</t>
  </si>
  <si>
    <t>リコージャパンメニューC</t>
  </si>
  <si>
    <t>__2025リコージャパンメニューD</t>
  </si>
  <si>
    <t>リコージャパンメニューD</t>
  </si>
  <si>
    <t>__2025リコージャパンメニューE</t>
  </si>
  <si>
    <t>リコージャパンメニューE</t>
  </si>
  <si>
    <t>__2025リコージャパンメニューF(残差)</t>
  </si>
  <si>
    <t>リコージャパンメニューF(残差)</t>
  </si>
  <si>
    <t>__2025エネルギア・ソリューション・アンド・サービスメニューA</t>
  </si>
  <si>
    <t>エネルギア・ソリューション・アンド・サービスメニューA</t>
  </si>
  <si>
    <t>__2025エネルギア・ソリューション・アンド・サービスメニューB(残差)</t>
  </si>
  <si>
    <t>エネルギア・ソリューション・アンド・サービスメニューB(残差)</t>
  </si>
  <si>
    <t>__2025東京ガスメニューA</t>
  </si>
  <si>
    <t>東京ガスメニューA</t>
  </si>
  <si>
    <t>__2025東京ガスメニューB</t>
  </si>
  <si>
    <t>東京ガスメニューB</t>
  </si>
  <si>
    <t>__2025東京ガスメニューC</t>
  </si>
  <si>
    <t>東京ガスメニューC</t>
  </si>
  <si>
    <t>__2025東京ガスメニューD</t>
  </si>
  <si>
    <t>東京ガスメニューD</t>
  </si>
  <si>
    <t>__2025東京ガスメニューE</t>
  </si>
  <si>
    <t>東京ガスメニューE</t>
  </si>
  <si>
    <t>__2025東京ガスメニューF(残差)</t>
  </si>
  <si>
    <t>東京ガスメニューF(残差)</t>
  </si>
  <si>
    <t>__2025テス・エンジニアリングメニューA</t>
  </si>
  <si>
    <t>テス・エンジニアリングメニューA</t>
  </si>
  <si>
    <t>__2025テス・エンジニアリングメニューB</t>
  </si>
  <si>
    <t>テス・エンジニアリングメニューB</t>
  </si>
  <si>
    <t>__2025テス・エンジニアリングメニューC(残差)</t>
  </si>
  <si>
    <t>テス・エンジニアリングメニューC(残差)</t>
  </si>
  <si>
    <t>__2025青梅ガスメニューA</t>
  </si>
  <si>
    <t>青梅ガスメニューA</t>
  </si>
  <si>
    <t>__2025青梅ガスメニューB(残差)</t>
  </si>
  <si>
    <t>青梅ガスメニューB(残差)</t>
  </si>
  <si>
    <t>__2025イーネットワークシステムズメニューA</t>
  </si>
  <si>
    <t>イーネットワークシステムズメニューA</t>
  </si>
  <si>
    <t>__2025イーネットワークシステムズメニューB</t>
  </si>
  <si>
    <t>イーネットワークシステムズメニューB</t>
  </si>
  <si>
    <t>__2025イーネットワークシステムズメニューC</t>
  </si>
  <si>
    <t>イーネットワークシステムズメニューC</t>
  </si>
  <si>
    <t>__2025イーネットワークシステムズメニューD</t>
  </si>
  <si>
    <t>イーネットワークシステムズメニューD</t>
  </si>
  <si>
    <t>__2025イーネットワークシステムズメニューE(残差)</t>
  </si>
  <si>
    <t>イーネットワークシステムズメニューE(残差)</t>
  </si>
  <si>
    <t>__2025エネアーク関東</t>
  </si>
  <si>
    <t>エネアーク関東</t>
  </si>
  <si>
    <t>__2025東急パワーサプライメニューA</t>
  </si>
  <si>
    <t>東急パワーサプライメニューA</t>
  </si>
  <si>
    <t>__2025東急パワーサプライメニューB</t>
  </si>
  <si>
    <t>東急パワーサプライメニューB</t>
  </si>
  <si>
    <t>__2025東急パワーサプライメニューC</t>
  </si>
  <si>
    <t>東急パワーサプライメニューC</t>
  </si>
  <si>
    <t>__2025東急パワーサプライメニューD</t>
  </si>
  <si>
    <t>東急パワーサプライメニューD</t>
  </si>
  <si>
    <t>__2025東急パワーサプライメニューE</t>
  </si>
  <si>
    <t>東急パワーサプライメニューE</t>
  </si>
  <si>
    <t>__2025東急パワーサプライメニューF</t>
  </si>
  <si>
    <t>東急パワーサプライメニューF</t>
  </si>
  <si>
    <t>__2025東急パワーサプライメニューG(残差)</t>
  </si>
  <si>
    <t>東急パワーサプライメニューG(残差)</t>
  </si>
  <si>
    <t>__2025王子・伊藤忠エネクス電力販売メニューA</t>
  </si>
  <si>
    <t>王子・伊藤忠エネクス電力販売メニューA</t>
  </si>
  <si>
    <t>__2025王子・伊藤忠エネクス電力販売メニューB</t>
  </si>
  <si>
    <t>王子・伊藤忠エネクス電力販売メニューB</t>
  </si>
  <si>
    <t>__2025王子・伊藤忠エネクス電力販売メニューC</t>
  </si>
  <si>
    <t>王子・伊藤忠エネクス電力販売メニューC</t>
  </si>
  <si>
    <t>__2025王子・伊藤忠エネクス電力販売メニューD</t>
  </si>
  <si>
    <t>王子・伊藤忠エネクス電力販売メニューD</t>
  </si>
  <si>
    <t>__2025王子・伊藤忠エネクス電力販売メニューE</t>
  </si>
  <si>
    <t>王子・伊藤忠エネクス電力販売メニューE</t>
  </si>
  <si>
    <t>__2025王子・伊藤忠エネクス電力販売メニューF</t>
  </si>
  <si>
    <t>王子・伊藤忠エネクス電力販売メニューF</t>
  </si>
  <si>
    <t>__2025王子・伊藤忠エネクス電力販売メニューG(残差)</t>
  </si>
  <si>
    <t>王子・伊藤忠エネクス電力販売メニューG(残差)</t>
  </si>
  <si>
    <t>__2025伊藤忠商事メニューA</t>
  </si>
  <si>
    <t>伊藤忠商事メニューA</t>
  </si>
  <si>
    <t>__2025伊藤忠商事メニューB</t>
  </si>
  <si>
    <t>伊藤忠商事メニューB</t>
  </si>
  <si>
    <t>__2025伊藤忠商事メニューC(残差)</t>
  </si>
  <si>
    <t>伊藤忠商事メニューC(残差)</t>
  </si>
  <si>
    <t>__2025エコスタイルメニューA</t>
  </si>
  <si>
    <t>エコスタイルメニューA</t>
  </si>
  <si>
    <t>__2025エコスタイルメニューB</t>
  </si>
  <si>
    <t>エコスタイルメニューB</t>
  </si>
  <si>
    <t>__2025エコスタイルメニューC(残差)</t>
  </si>
  <si>
    <t>エコスタイルメニューC(残差)</t>
  </si>
  <si>
    <t>__2025入間ガス</t>
  </si>
  <si>
    <t>入間ガス</t>
  </si>
  <si>
    <t>__2025とんでんホールディングス</t>
  </si>
  <si>
    <t>とんでんホールディングス</t>
  </si>
  <si>
    <t>__2025日鉄エンジニアリングメニューA</t>
  </si>
  <si>
    <t>日鉄エンジニアリングメニューA</t>
  </si>
  <si>
    <t>__2025日鉄エンジニアリングメニューB</t>
  </si>
  <si>
    <t>日鉄エンジニアリングメニューB</t>
  </si>
  <si>
    <t>__2025日鉄エンジニアリングメニューC</t>
  </si>
  <si>
    <t>日鉄エンジニアリングメニューC</t>
  </si>
  <si>
    <t>__2025日鉄エンジニアリングメニューD</t>
  </si>
  <si>
    <t>日鉄エンジニアリングメニューD</t>
  </si>
  <si>
    <t>__2025日鉄エンジニアリングメニューE(残差)</t>
  </si>
  <si>
    <t>日鉄エンジニアリングメニューE(残差)</t>
  </si>
  <si>
    <t>__2025auエネルギー＆ライフメニューA</t>
  </si>
  <si>
    <t>auエネルギー＆ライフメニューA</t>
  </si>
  <si>
    <t>__2025auエネルギー＆ライフメニューB</t>
  </si>
  <si>
    <t>auエネルギー＆ライフメニューB</t>
  </si>
  <si>
    <t>__2025auエネルギー＆ライフメニューC(残差)</t>
  </si>
  <si>
    <t>auエネルギー＆ライフメニューC(残差)</t>
  </si>
  <si>
    <t>__2025イワタニ関東</t>
  </si>
  <si>
    <t>イワタニ関東</t>
  </si>
  <si>
    <t>__2025イワタニ首都圏</t>
  </si>
  <si>
    <t>イワタニ首都圏</t>
  </si>
  <si>
    <t>__2025サーラeエナジーメニューA</t>
  </si>
  <si>
    <t>サーラeエナジーメニューA</t>
  </si>
  <si>
    <t>__2025サーラeエナジーメニューB</t>
  </si>
  <si>
    <t>サーラeエナジーメニューB</t>
  </si>
  <si>
    <t>__2025サーラeエナジーメニューC(残差)</t>
  </si>
  <si>
    <t>サーラeエナジーメニューC(残差)</t>
  </si>
  <si>
    <t>__2025地球クラブメニューA</t>
  </si>
  <si>
    <t>地球クラブメニューA</t>
  </si>
  <si>
    <t>__2025地球クラブメニューB</t>
  </si>
  <si>
    <t>地球クラブメニューB</t>
  </si>
  <si>
    <t>__2025西部瓦斯メニューA</t>
  </si>
  <si>
    <t>西部瓦斯メニューA</t>
  </si>
  <si>
    <t>__2025西部瓦斯メニューB(残差)</t>
  </si>
  <si>
    <t>西部瓦斯メニューB(残差)</t>
  </si>
  <si>
    <t>__2025東邦ガスメニューA</t>
  </si>
  <si>
    <t>東邦ガスメニューA</t>
  </si>
  <si>
    <t>__2025東邦ガスメニューB</t>
  </si>
  <si>
    <t>東邦ガスメニューB</t>
  </si>
  <si>
    <t>__2025東邦ガスメニューC(残差)</t>
  </si>
  <si>
    <t>東邦ガスメニューC(残差)</t>
  </si>
  <si>
    <t>__2025シナネンメニューA</t>
  </si>
  <si>
    <t>シナネンメニューA</t>
  </si>
  <si>
    <t>__2025シナネンメニューB</t>
  </si>
  <si>
    <t>シナネンメニューB</t>
  </si>
  <si>
    <t>__2025シナネンメニューC</t>
  </si>
  <si>
    <t>シナネンメニューC</t>
  </si>
  <si>
    <t>__2025シナネンメニューD</t>
  </si>
  <si>
    <t>シナネンメニューD</t>
  </si>
  <si>
    <t>__2025シナネンメニューE</t>
  </si>
  <si>
    <t>シナネンメニューE</t>
  </si>
  <si>
    <t>__2025シナネンメニューF</t>
  </si>
  <si>
    <t>シナネンメニューF</t>
  </si>
  <si>
    <t>__2025シナネンメニューG</t>
  </si>
  <si>
    <t>シナネンメニューG</t>
  </si>
  <si>
    <t>__2025シナネンメニューH(残差)</t>
  </si>
  <si>
    <t>シナネンメニューH(残差)</t>
  </si>
  <si>
    <t>__2025カワサキグリーンエナジーメニューA</t>
  </si>
  <si>
    <t>カワサキグリーンエナジーメニューA</t>
  </si>
  <si>
    <t>__2025カワサキグリーンエナジーメニューB</t>
  </si>
  <si>
    <t>カワサキグリーンエナジーメニューB</t>
  </si>
  <si>
    <t>__2025カワサキグリーンエナジーメニューC(残差)</t>
  </si>
  <si>
    <t>カワサキグリーンエナジーメニューC(残差)</t>
  </si>
  <si>
    <t>__2025大一ガスメニューA</t>
  </si>
  <si>
    <t>大一ガスメニューA</t>
  </si>
  <si>
    <t>__2025大一ガスメニューB</t>
  </si>
  <si>
    <t>大一ガスメニューB</t>
  </si>
  <si>
    <t>__2025大一ガスメニューC(残差)</t>
  </si>
  <si>
    <t>大一ガスメニューC(残差)</t>
  </si>
  <si>
    <t>__2025リミックスポイントメニューA</t>
  </si>
  <si>
    <t>リミックスポイントメニューA</t>
  </si>
  <si>
    <t>__2025リミックスポイントメニューB</t>
  </si>
  <si>
    <t>リミックスポイントメニューB</t>
  </si>
  <si>
    <t>__2025リミックスポイントメニューC</t>
  </si>
  <si>
    <t>リミックスポイントメニューC</t>
  </si>
  <si>
    <t>__2025リミックスポイントメニューD(残差)</t>
  </si>
  <si>
    <t>リミックスポイントメニューD(残差)</t>
  </si>
  <si>
    <t>__2025中海テレビ放送</t>
  </si>
  <si>
    <t>中海テレビ放送</t>
  </si>
  <si>
    <t>__2025パシフィックパワーメニューA</t>
  </si>
  <si>
    <t>パシフィックパワーメニューA</t>
  </si>
  <si>
    <t>__2025パシフィックパワーメニューB</t>
  </si>
  <si>
    <t>パシフィックパワーメニューB</t>
  </si>
  <si>
    <t>__2025パシフィックパワーメニューC(残差)</t>
  </si>
  <si>
    <t>パシフィックパワーメニューC(残差)</t>
  </si>
  <si>
    <t>__2025ジェイコム札幌メニューA</t>
  </si>
  <si>
    <t>ジェイコム札幌メニューA</t>
  </si>
  <si>
    <t>__2025ジェイコム札幌メニューB(残差)</t>
  </si>
  <si>
    <t>ジェイコム札幌メニューB(残差)</t>
  </si>
  <si>
    <t>__2025鹿児島電力</t>
  </si>
  <si>
    <t>鹿児島電力</t>
  </si>
  <si>
    <t>__2025太陽ガス</t>
  </si>
  <si>
    <t>太陽ガス</t>
  </si>
  <si>
    <t>__2025アーバンエナジーメニューA</t>
  </si>
  <si>
    <t>アーバンエナジーメニューA</t>
  </si>
  <si>
    <t>__2025アーバンエナジーメニューB</t>
  </si>
  <si>
    <t>アーバンエナジーメニューB</t>
  </si>
  <si>
    <t>__2025アーバンエナジーメニューC</t>
  </si>
  <si>
    <t>アーバンエナジーメニューC</t>
  </si>
  <si>
    <t>__2025アーバンエナジーメニューD</t>
  </si>
  <si>
    <t>アーバンエナジーメニューD</t>
  </si>
  <si>
    <t>__2025アーバンエナジーメニューE</t>
  </si>
  <si>
    <t>アーバンエナジーメニューE</t>
  </si>
  <si>
    <t>__2025アーバンエナジーメニューF</t>
  </si>
  <si>
    <t>アーバンエナジーメニューF</t>
  </si>
  <si>
    <t>__2025アーバンエナジーメニューG(残差)</t>
  </si>
  <si>
    <t>アーバンエナジーメニューG(残差)</t>
  </si>
  <si>
    <t>__2025パワーネクスト</t>
  </si>
  <si>
    <t>パワーネクスト</t>
  </si>
  <si>
    <t>__2025合同会社北上新電力メニューA</t>
  </si>
  <si>
    <t>合同会社北上新電力メニューA</t>
  </si>
  <si>
    <t>__2025合同会社北上新電力メニューB(残差)</t>
  </si>
  <si>
    <t>合同会社北上新電力メニューB(残差)</t>
  </si>
  <si>
    <t>__2025タクマエナジーメニューA</t>
  </si>
  <si>
    <t>タクマエナジーメニューA</t>
  </si>
  <si>
    <t>__2025タクマエナジーメニューB</t>
  </si>
  <si>
    <t>タクマエナジーメニューB</t>
  </si>
  <si>
    <t>__2025タクマエナジーメニューC</t>
  </si>
  <si>
    <t>タクマエナジーメニューC</t>
  </si>
  <si>
    <t>__2025タクマエナジーメニューD</t>
  </si>
  <si>
    <t>タクマエナジーメニューD</t>
  </si>
  <si>
    <t>__2025タクマエナジーメニューE</t>
  </si>
  <si>
    <t>タクマエナジーメニューE</t>
  </si>
  <si>
    <t>__2025タクマエナジーメニューF</t>
  </si>
  <si>
    <t>タクマエナジーメニューF</t>
  </si>
  <si>
    <t>__2025タクマエナジーメニューG</t>
  </si>
  <si>
    <t>タクマエナジーメニューG</t>
  </si>
  <si>
    <t>__2025タクマエナジーメニューH</t>
  </si>
  <si>
    <t>タクマエナジーメニューH</t>
  </si>
  <si>
    <t>__2025タクマエナジーメニューI</t>
  </si>
  <si>
    <t>タクマエナジーメニューI</t>
  </si>
  <si>
    <t>__2025タクマエナジーメニューJ(残差)</t>
  </si>
  <si>
    <t>タクマエナジーメニューJ(残差)</t>
  </si>
  <si>
    <t>__2025丸紅新電力メニューA</t>
  </si>
  <si>
    <t>丸紅新電力メニューA</t>
  </si>
  <si>
    <t>__2025丸紅新電力メニューB</t>
  </si>
  <si>
    <t>丸紅新電力メニューB</t>
  </si>
  <si>
    <t>__2025丸紅新電力メニューC</t>
  </si>
  <si>
    <t>丸紅新電力メニューC</t>
  </si>
  <si>
    <t>__2025丸紅新電力メニューD</t>
  </si>
  <si>
    <t>丸紅新電力メニューD</t>
  </si>
  <si>
    <t>__2025丸紅新電力メニューE</t>
  </si>
  <si>
    <t>丸紅新電力メニューE</t>
  </si>
  <si>
    <t>__2025丸紅新電力メニューF</t>
  </si>
  <si>
    <t>丸紅新電力メニューF</t>
  </si>
  <si>
    <t>__2025丸紅新電力メニューG</t>
  </si>
  <si>
    <t>丸紅新電力メニューG</t>
  </si>
  <si>
    <t>__2025丸紅新電力メニューH</t>
  </si>
  <si>
    <t>丸紅新電力メニューH</t>
  </si>
  <si>
    <t>__2025丸紅新電力メニューI</t>
  </si>
  <si>
    <t>丸紅新電力メニューI</t>
  </si>
  <si>
    <t>__2025丸紅新電力メニューJ</t>
  </si>
  <si>
    <t>丸紅新電力メニューJ</t>
  </si>
  <si>
    <t>__2025丸紅新電力メニューK(残差)</t>
  </si>
  <si>
    <t>丸紅新電力メニューK(残差)</t>
  </si>
  <si>
    <t>__2025奈良電力</t>
  </si>
  <si>
    <t>奈良電力</t>
  </si>
  <si>
    <t>__2025カナデビア（旧:日立造船）メニューA</t>
  </si>
  <si>
    <t>カナデビア（旧:日立造船）メニューA</t>
  </si>
  <si>
    <t>__2025カナデビア（旧:日立造船）メニューB</t>
  </si>
  <si>
    <t>カナデビア（旧:日立造船）メニューB</t>
  </si>
  <si>
    <t>__2025カナデビア（旧:日立造船）メニューC(残差)</t>
  </si>
  <si>
    <t>カナデビア（旧:日立造船）メニューC(残差)</t>
  </si>
  <si>
    <t>__2025大東ガスメニューA</t>
  </si>
  <si>
    <t>大東ガスメニューA</t>
  </si>
  <si>
    <t>__2025大東ガスメニューB(残差)</t>
  </si>
  <si>
    <t>大東ガスメニューB(残差)</t>
  </si>
  <si>
    <t>__2025パナソニックオペレーショナルエクセレンスメニューA</t>
  </si>
  <si>
    <t>パナソニックオペレーショナルエクセレンスメニューA</t>
  </si>
  <si>
    <t>__2025パナソニックオペレーショナルエクセレンスメニューB</t>
  </si>
  <si>
    <t>パナソニックオペレーショナルエクセレンスメニューB</t>
  </si>
  <si>
    <t>__2025パナソニックオペレーショナルエクセレンスメニューC(残差)</t>
  </si>
  <si>
    <t>パナソニックオペレーショナルエクセレンスメニューC(残差)</t>
  </si>
  <si>
    <t>__2025アストモスエネルギー</t>
  </si>
  <si>
    <t>アストモスエネルギー</t>
  </si>
  <si>
    <t>__2025関電エネルギーソリューションメニューA</t>
  </si>
  <si>
    <t>関電エネルギーソリューションメニューA</t>
  </si>
  <si>
    <t>__2025関電エネルギーソリューションメニューB(残差)</t>
  </si>
  <si>
    <t>関電エネルギーソリューションメニューB(残差)</t>
  </si>
  <si>
    <t>__2025MCリテールエナジーメニューA</t>
  </si>
  <si>
    <t>MCリテールエナジーメニューA</t>
  </si>
  <si>
    <t>__2025MCリテールエナジーメニューB</t>
  </si>
  <si>
    <t>MCリテールエナジーメニューB</t>
  </si>
  <si>
    <t>__2025MCリテールエナジーメニューC(残差)</t>
  </si>
  <si>
    <t>MCリテールエナジーメニューC(残差)</t>
  </si>
  <si>
    <t>__2025北九州パワーメニューA</t>
  </si>
  <si>
    <t>北九州パワーメニューA</t>
  </si>
  <si>
    <t>__2025北九州パワーメニューB</t>
  </si>
  <si>
    <t>北九州パワーメニューB</t>
  </si>
  <si>
    <t>__2025北九州パワーメニューC(残差)</t>
  </si>
  <si>
    <t>北九州パワーメニューC(残差)</t>
  </si>
  <si>
    <t>__2025武州瓦斯メニューA</t>
  </si>
  <si>
    <t>武州瓦斯メニューA</t>
  </si>
  <si>
    <t>__2025武州瓦斯メニューB(残差)</t>
  </si>
  <si>
    <t>武州瓦斯メニューB(残差)</t>
  </si>
  <si>
    <t>__2025リニューアブル・ジャパンメニューA</t>
  </si>
  <si>
    <t>リニューアブル・ジャパンメニューA</t>
  </si>
  <si>
    <t>__2025大垣ガス</t>
  </si>
  <si>
    <t>大垣ガス</t>
  </si>
  <si>
    <t>__2025藤田商店メニューA</t>
  </si>
  <si>
    <t>藤田商店メニューA</t>
  </si>
  <si>
    <t>__2025藤田商店メニューB</t>
  </si>
  <si>
    <t>藤田商店メニューB</t>
  </si>
  <si>
    <t>__2025藤田商店メニューC(残差)</t>
  </si>
  <si>
    <t>藤田商店メニューC(残差)</t>
  </si>
  <si>
    <t>__2025グローバルエンジニアリングメニューA</t>
  </si>
  <si>
    <t>グローバルエンジニアリングメニューA</t>
  </si>
  <si>
    <t>__2025グローバルエンジニアリングメニューB</t>
  </si>
  <si>
    <t>グローバルエンジニアリングメニューB</t>
  </si>
  <si>
    <t>__2025グローバルエンジニアリングメニューC(残差)</t>
  </si>
  <si>
    <t>グローバルエンジニアリングメニューC(残差)</t>
  </si>
  <si>
    <t>__2025九州エナジーメニューA</t>
  </si>
  <si>
    <t>九州エナジーメニューA</t>
  </si>
  <si>
    <t>__2025九州エナジーメニューB(残差)</t>
  </si>
  <si>
    <t>九州エナジーメニューB(残差)</t>
  </si>
  <si>
    <t>__2025トヨタエナジーソリューションズメニューA</t>
  </si>
  <si>
    <t>トヨタエナジーソリューションズメニューA</t>
  </si>
  <si>
    <t>__2025トヨタエナジーソリューションズメニューB(残差)</t>
  </si>
  <si>
    <t>トヨタエナジーソリューションズメニューB(残差)</t>
  </si>
  <si>
    <t>__2025エナリス・パワー・マーケティングメニューA</t>
  </si>
  <si>
    <t>エナリス・パワー・マーケティングメニューA</t>
  </si>
  <si>
    <t>__2025エナリス・パワー・マーケティングメニューB</t>
  </si>
  <si>
    <t>エナリス・パワー・マーケティングメニューB</t>
  </si>
  <si>
    <t>__2025エナリス・パワー・マーケティングメニューC</t>
  </si>
  <si>
    <t>エナリス・パワー・マーケティングメニューC</t>
  </si>
  <si>
    <t>__2025エナリス・パワー・マーケティングメニューD</t>
  </si>
  <si>
    <t>エナリス・パワー・マーケティングメニューD</t>
  </si>
  <si>
    <t>__2025エナリス・パワー・マーケティングメニューE(残差)</t>
  </si>
  <si>
    <t>エナリス・パワー・マーケティングメニューE(残差)</t>
  </si>
  <si>
    <t>__2025歌舞伎エナジー</t>
  </si>
  <si>
    <t>歌舞伎エナジー</t>
  </si>
  <si>
    <t>__2025みやまスマートエネルギーメニューA</t>
  </si>
  <si>
    <t>みやまスマートエネルギーメニューA</t>
  </si>
  <si>
    <t>__2025みやまスマートエネルギーメニューB(残差)</t>
  </si>
  <si>
    <t>みやまスマートエネルギーメニューB(残差)</t>
  </si>
  <si>
    <t>__2025エフィシエント</t>
  </si>
  <si>
    <t>エフィシエント</t>
  </si>
  <si>
    <t>__2025生活クラブエナジーメニューA</t>
  </si>
  <si>
    <t>生活クラブエナジーメニューA</t>
  </si>
  <si>
    <t>__2025生活クラブエナジーメニューB</t>
  </si>
  <si>
    <t>生活クラブエナジーメニューB</t>
  </si>
  <si>
    <t>__2025生活クラブエナジーメニューC(残差)</t>
  </si>
  <si>
    <t>生活クラブエナジーメニューC(残差)</t>
  </si>
  <si>
    <t>__2025生活協同組合コープこうべメニューA</t>
  </si>
  <si>
    <t>生活協同組合コープこうべメニューA</t>
  </si>
  <si>
    <t>__2025生活協同組合コープこうべメニューB</t>
  </si>
  <si>
    <t>生活協同組合コープこうべメニューB</t>
  </si>
  <si>
    <t>__2025生活協同組合コープこうべメニューC(残差)</t>
  </si>
  <si>
    <t>生活協同組合コープこうべメニューC(残差)</t>
  </si>
  <si>
    <t>__2025シーエナジー</t>
  </si>
  <si>
    <t>シーエナジー</t>
  </si>
  <si>
    <t>__2025角栄ガス</t>
  </si>
  <si>
    <t>角栄ガス</t>
  </si>
  <si>
    <t>__2025京葉瓦斯メニューA</t>
  </si>
  <si>
    <t>京葉瓦斯メニューA</t>
  </si>
  <si>
    <t>__2025京葉瓦斯メニューB(残差)</t>
  </si>
  <si>
    <t>京葉瓦斯メニューB(残差)</t>
  </si>
  <si>
    <t>__2025TOPPANホールディングスメニューA</t>
  </si>
  <si>
    <t>TOPPANホールディングスメニューA</t>
  </si>
  <si>
    <t>__2025TOPPANホールディングスメニューB</t>
  </si>
  <si>
    <t>TOPPANホールディングスメニューB</t>
  </si>
  <si>
    <t>__2025TOPPANホールディングスメニューC</t>
  </si>
  <si>
    <t>TOPPANホールディングスメニューC</t>
  </si>
  <si>
    <t>__2025TOPPANホールディングスメニューD(残差)</t>
  </si>
  <si>
    <t>TOPPANホールディングスメニューD(残差)</t>
  </si>
  <si>
    <t>__2025伊勢崎ガスメニューA</t>
  </si>
  <si>
    <t>伊勢崎ガスメニューA</t>
  </si>
  <si>
    <t>__2025伊勢崎ガスメニューB(残差)</t>
  </si>
  <si>
    <t>伊勢崎ガスメニューB(残差)</t>
  </si>
  <si>
    <t>__2025キヤノンマーケティングジャパン</t>
  </si>
  <si>
    <t>キヤノンマーケティングジャパン</t>
  </si>
  <si>
    <t>__2025とっとり市民電力メニューA</t>
  </si>
  <si>
    <t>とっとり市民電力メニューA</t>
  </si>
  <si>
    <t>__2025とっとり市民電力メニューB(残差)</t>
  </si>
  <si>
    <t>とっとり市民電力メニューB(残差)</t>
  </si>
  <si>
    <t>__2025エクスゲート(旧：イーエムアイ)</t>
  </si>
  <si>
    <t>エクスゲート(旧：イーエムアイ)</t>
  </si>
  <si>
    <t>__2025佐野瓦斯メニューA</t>
  </si>
  <si>
    <t>佐野瓦斯メニューA</t>
  </si>
  <si>
    <t>__2025佐野瓦斯メニューB(残差)</t>
  </si>
  <si>
    <t>佐野瓦斯メニューB(残差)</t>
  </si>
  <si>
    <t>__2025桐生瓦斯</t>
  </si>
  <si>
    <t>桐生瓦斯</t>
  </si>
  <si>
    <t>__2025森の電力メニューA</t>
  </si>
  <si>
    <t>森の電力メニューA</t>
  </si>
  <si>
    <t>__2025森の電力メニューB(残差)</t>
  </si>
  <si>
    <t>森の電力メニューB(残差)</t>
  </si>
  <si>
    <t>__2025大和ハウス工業メニューA</t>
  </si>
  <si>
    <t>大和ハウス工業メニューA</t>
  </si>
  <si>
    <t>__2025大和ハウス工業メニューB</t>
  </si>
  <si>
    <t>大和ハウス工業メニューB</t>
  </si>
  <si>
    <t>__2025大和ハウス工業メニューC</t>
  </si>
  <si>
    <t>大和ハウス工業メニューC</t>
  </si>
  <si>
    <t>__2025大和ハウス工業メニューD</t>
  </si>
  <si>
    <t>大和ハウス工業メニューD</t>
  </si>
  <si>
    <t>__2025大和ハウス工業メニューE</t>
  </si>
  <si>
    <t>大和ハウス工業メニューE</t>
  </si>
  <si>
    <t>__2025大和ハウス工業メニューF(残差)</t>
  </si>
  <si>
    <t>大和ハウス工業メニューF(残差)</t>
  </si>
  <si>
    <t>__2025HTBエナジーメニューA</t>
  </si>
  <si>
    <t>HTBエナジーメニューA</t>
  </si>
  <si>
    <t>__2025HTBエナジーメニューB(残差)</t>
  </si>
  <si>
    <t>HTBエナジーメニューB(残差)</t>
  </si>
  <si>
    <t>__2025アシストワンエナジー</t>
  </si>
  <si>
    <t>アシストワンエナジー</t>
  </si>
  <si>
    <t>__2025フソウ・エナジー</t>
  </si>
  <si>
    <t>フソウ・エナジー</t>
  </si>
  <si>
    <t>__2025湘南電力メニューA</t>
  </si>
  <si>
    <t>湘南電力メニューA</t>
  </si>
  <si>
    <t>__2025湘南電力メニューB(残差)</t>
  </si>
  <si>
    <t>湘南電力メニューB(残差)</t>
  </si>
  <si>
    <t>__2025大東建託パートナーズ</t>
  </si>
  <si>
    <t>大東建託パートナーズ</t>
  </si>
  <si>
    <t>__2025Japan電力メニューA</t>
  </si>
  <si>
    <t>Japan電力メニューA</t>
  </si>
  <si>
    <t>__2025Japan電力メニューB(残差)</t>
  </si>
  <si>
    <t>Japan電力メニューB(残差)</t>
  </si>
  <si>
    <t>__2025電源開発メニューA</t>
  </si>
  <si>
    <t>電源開発メニューA</t>
  </si>
  <si>
    <t>__2025電源開発メニューB(残差)</t>
  </si>
  <si>
    <t>電源開発メニューB(残差)</t>
  </si>
  <si>
    <t>__2025鈴与商事メニューA</t>
  </si>
  <si>
    <t>鈴与商事メニューA</t>
  </si>
  <si>
    <t>__2025鈴与商事メニューB</t>
  </si>
  <si>
    <t>鈴与商事メニューB</t>
  </si>
  <si>
    <t>__2025鈴与商事メニューC</t>
  </si>
  <si>
    <t>鈴与商事メニューC</t>
  </si>
  <si>
    <t>__2025鈴与商事メニューD</t>
  </si>
  <si>
    <t>鈴与商事メニューD</t>
  </si>
  <si>
    <t>__2025鈴与商事メニューE</t>
  </si>
  <si>
    <t>鈴与商事メニューE</t>
  </si>
  <si>
    <t>__2025鈴与商事メニューF</t>
  </si>
  <si>
    <t>鈴与商事メニューF</t>
  </si>
  <si>
    <t>__2025鈴与商事メニューG</t>
  </si>
  <si>
    <t>鈴与商事メニューG</t>
  </si>
  <si>
    <t>__2025鈴与商事メニューH(残差)</t>
  </si>
  <si>
    <t>鈴与商事メニューH(残差)</t>
  </si>
  <si>
    <t>__2025ワタミエナジーメニューA</t>
  </si>
  <si>
    <t>ワタミエナジーメニューA</t>
  </si>
  <si>
    <t>__2025ワタミエナジーメニューB(残差)</t>
  </si>
  <si>
    <t>ワタミエナジーメニューB(残差)</t>
  </si>
  <si>
    <t>__2025パルシステム電力</t>
  </si>
  <si>
    <t>パルシステム電力</t>
  </si>
  <si>
    <t>__2025SBパワーメニューA</t>
  </si>
  <si>
    <t>SBパワーメニューA</t>
  </si>
  <si>
    <t>__2025SBパワーメニューB</t>
  </si>
  <si>
    <t>SBパワーメニューB</t>
  </si>
  <si>
    <t>__2025SBパワーメニューC</t>
  </si>
  <si>
    <t>SBパワーメニューC</t>
  </si>
  <si>
    <t>__2025SBパワーメニューD</t>
  </si>
  <si>
    <t>SBパワーメニューD</t>
  </si>
  <si>
    <t>__2025SBパワーメニューE(残差)</t>
  </si>
  <si>
    <t>SBパワーメニューE(残差)</t>
  </si>
  <si>
    <t>__2025NFパワーサービスメニューA</t>
  </si>
  <si>
    <t>NFパワーサービスメニューA</t>
  </si>
  <si>
    <t>__2025NFパワーサービスメニューB(残差)</t>
  </si>
  <si>
    <t>NFパワーサービスメニューB(残差)</t>
  </si>
  <si>
    <t>__2025ひおき地域エネルギーメニューA</t>
  </si>
  <si>
    <t>ひおき地域エネルギーメニューA</t>
  </si>
  <si>
    <t>__2025ひおき地域エネルギーメニューB</t>
  </si>
  <si>
    <t>ひおき地域エネルギーメニューB</t>
  </si>
  <si>
    <t>__2025ひおき地域エネルギーメニューC</t>
  </si>
  <si>
    <t>ひおき地域エネルギーメニューC</t>
  </si>
  <si>
    <t>__2025ひおき地域エネルギーメニューD</t>
  </si>
  <si>
    <t>ひおき地域エネルギーメニューD</t>
  </si>
  <si>
    <t>__2025ひおき地域エネルギーメニューE(残差)</t>
  </si>
  <si>
    <t>ひおき地域エネルギーメニューE(残差)</t>
  </si>
  <si>
    <t>__2025和歌山電力</t>
  </si>
  <si>
    <t>和歌山電力</t>
  </si>
  <si>
    <t>__2025日本瓦斯(日本ガス)</t>
  </si>
  <si>
    <t>日本瓦斯(日本ガス)</t>
  </si>
  <si>
    <t>__2025九電みらいエナジーメニューA</t>
  </si>
  <si>
    <t>九電みらいエナジーメニューA</t>
  </si>
  <si>
    <t>__2025九電みらいエナジーメニューB(残差)</t>
  </si>
  <si>
    <t>九電みらいエナジーメニューB(残差)</t>
  </si>
  <si>
    <t>__2025フォレストパワー</t>
  </si>
  <si>
    <t>フォレストパワー</t>
  </si>
  <si>
    <t>__2025日高都市ガス</t>
  </si>
  <si>
    <t>日高都市ガス</t>
  </si>
  <si>
    <t>__2025アドバンテックメニューA</t>
  </si>
  <si>
    <t>アドバンテックメニューA</t>
  </si>
  <si>
    <t>__2025ローカルエナジーメニューA</t>
  </si>
  <si>
    <t>ローカルエナジーメニューA</t>
  </si>
  <si>
    <t>__2025ローカルエナジーメニューB(残差)</t>
  </si>
  <si>
    <t>ローカルエナジーメニューB(残差)</t>
  </si>
  <si>
    <t>__2025エネックスメニューA</t>
  </si>
  <si>
    <t>エネックスメニューA</t>
  </si>
  <si>
    <t>__2025エネックスメニューB</t>
  </si>
  <si>
    <t>エネックスメニューB</t>
  </si>
  <si>
    <t>__2025レクスポート</t>
  </si>
  <si>
    <t>レクスポート</t>
  </si>
  <si>
    <t>__2025なでしこ電力メニューA</t>
  </si>
  <si>
    <t>なでしこ電力メニューA</t>
  </si>
  <si>
    <t>__2025なでしこ電力メニューB(残差)</t>
  </si>
  <si>
    <t>なでしこ電力メニューB(残差)</t>
  </si>
  <si>
    <t>__2025日田グリーン電力メニューA</t>
  </si>
  <si>
    <t>日田グリーン電力メニューA</t>
  </si>
  <si>
    <t>__2025日田グリーン電力メニューB(残差)</t>
  </si>
  <si>
    <t>日田グリーン電力メニューB(残差)</t>
  </si>
  <si>
    <t>__2025埼玉ガス</t>
  </si>
  <si>
    <t>埼玉ガス</t>
  </si>
  <si>
    <t>__2025宮崎パワーライン</t>
  </si>
  <si>
    <t>宮崎パワーライン</t>
  </si>
  <si>
    <t>__2025パワー・オプティマイザー</t>
  </si>
  <si>
    <t>パワー・オプティマイザー</t>
  </si>
  <si>
    <t>__2025UーPOWERメニューA</t>
  </si>
  <si>
    <t>UーPOWERメニューA</t>
  </si>
  <si>
    <t>__2025UーPOWERメニューB</t>
  </si>
  <si>
    <t>UーPOWERメニューB</t>
  </si>
  <si>
    <t>__2025UーPOWERメニューC</t>
  </si>
  <si>
    <t>UーPOWERメニューC</t>
  </si>
  <si>
    <t>__2025UーPOWERメニューD</t>
  </si>
  <si>
    <t>UーPOWERメニューD</t>
  </si>
  <si>
    <t>__2025UーPOWERメニューE(残差)</t>
  </si>
  <si>
    <t>UーPOWERメニューE(残差)</t>
  </si>
  <si>
    <t>__2025TTSパワー</t>
  </si>
  <si>
    <t>TTSパワー</t>
  </si>
  <si>
    <t>__2025岩手ウッドパワーメニューA</t>
  </si>
  <si>
    <t>岩手ウッドパワーメニューA</t>
  </si>
  <si>
    <t>__2025岩手ウッドパワーメニューB(残差)</t>
  </si>
  <si>
    <t>岩手ウッドパワーメニューB(残差)</t>
  </si>
  <si>
    <t>__2025里山パワーワークスメニューA</t>
  </si>
  <si>
    <t>里山パワーワークスメニューA</t>
  </si>
  <si>
    <t>__2025里山パワーワークスメニューB(残差)</t>
  </si>
  <si>
    <t>里山パワーワークスメニューB(残差)</t>
  </si>
  <si>
    <t>__2025中之条パワーメニューA</t>
  </si>
  <si>
    <t>中之条パワーメニューA</t>
  </si>
  <si>
    <t>__2025中之条パワーメニューB(残差)</t>
  </si>
  <si>
    <t>中之条パワーメニューB(残差)</t>
  </si>
  <si>
    <t>__2025日産トレーデイングメニューA</t>
  </si>
  <si>
    <t>日産トレーデイングメニューA</t>
  </si>
  <si>
    <t>__2025日産トレーデイングメニューB(残差)</t>
  </si>
  <si>
    <t>日産トレーデイングメニューB(残差)</t>
  </si>
  <si>
    <t>__2025エネウィルメニューA</t>
  </si>
  <si>
    <t>エネウィルメニューA</t>
  </si>
  <si>
    <t>__2025エネウィルメニューB(残差)</t>
  </si>
  <si>
    <t>エネウィルメニューB(残差)</t>
  </si>
  <si>
    <t>__2025Next Power</t>
  </si>
  <si>
    <t>Next Power</t>
  </si>
  <si>
    <t>__2025はりま電力メニューA</t>
  </si>
  <si>
    <t>はりま電力メニューA</t>
  </si>
  <si>
    <t>__2025はりま電力メニューB(残差)</t>
  </si>
  <si>
    <t>はりま電力メニューB(残差)</t>
  </si>
  <si>
    <t>__2025浜松新電力メニューA</t>
  </si>
  <si>
    <t>浜松新電力メニューA</t>
  </si>
  <si>
    <t>__2025ゼロワットパワーメニューA</t>
  </si>
  <si>
    <t>ゼロワットパワーメニューA</t>
  </si>
  <si>
    <t>__2025ゼロワットパワーメニューB</t>
  </si>
  <si>
    <t>ゼロワットパワーメニューB</t>
  </si>
  <si>
    <t>__2025ゼロワットパワーメニューC</t>
  </si>
  <si>
    <t>ゼロワットパワーメニューC</t>
  </si>
  <si>
    <t>__2025ゼロワットパワーメニューD</t>
  </si>
  <si>
    <t>ゼロワットパワーメニューD</t>
  </si>
  <si>
    <t>__2025ゼロワットパワーメニューE</t>
  </si>
  <si>
    <t>ゼロワットパワーメニューE</t>
  </si>
  <si>
    <t>__2025ゼロワットパワーメニューF</t>
  </si>
  <si>
    <t>ゼロワットパワーメニューF</t>
  </si>
  <si>
    <t>__2025ゼロワットパワーメニューG</t>
  </si>
  <si>
    <t>ゼロワットパワーメニューG</t>
  </si>
  <si>
    <t>__2025ゼロワットパワーメニューH</t>
  </si>
  <si>
    <t>ゼロワットパワーメニューH</t>
  </si>
  <si>
    <t>__2025ゼロワットパワーメニューI(残差)</t>
  </si>
  <si>
    <t>ゼロワットパワーメニューI(残差)</t>
  </si>
  <si>
    <t>__2025アストマックスメニューA</t>
  </si>
  <si>
    <t>アストマックスメニューA</t>
  </si>
  <si>
    <t>__2025アストマックスメニューB</t>
  </si>
  <si>
    <t>アストマックスメニューB</t>
  </si>
  <si>
    <t>__2025アストマックスメニューC</t>
  </si>
  <si>
    <t>アストマックスメニューC</t>
  </si>
  <si>
    <t>__2025アストマックスメニューD(残差)</t>
  </si>
  <si>
    <t>アストマックスメニューD(残差)</t>
  </si>
  <si>
    <t>__2025やまがた新電力メニューA</t>
  </si>
  <si>
    <t>やまがた新電力メニューA</t>
  </si>
  <si>
    <t>__2025やまがた新電力メニューB</t>
  </si>
  <si>
    <t>やまがた新電力メニューB</t>
  </si>
  <si>
    <t>__2025やまがた新電力メニューC</t>
  </si>
  <si>
    <t>やまがた新電力メニューC</t>
  </si>
  <si>
    <t>__2025やまがた新電力メニューD(残差)</t>
  </si>
  <si>
    <t>やまがた新電力メニューD(残差)</t>
  </si>
  <si>
    <t>__2025一般社団法人東松島みらいとし機構メニューA</t>
  </si>
  <si>
    <t>一般社団法人東松島みらいとし機構メニューA</t>
  </si>
  <si>
    <t>__2025一般社団法人東松島みらいとし機構メニューB(残差)</t>
  </si>
  <si>
    <t>一般社団法人東松島みらいとし機構メニューB(残差)</t>
  </si>
  <si>
    <t>__2025グリーンパワー大東メニューA</t>
  </si>
  <si>
    <t>グリーンパワー大東メニューA</t>
  </si>
  <si>
    <t>__2025グリーンパワー大東メニューB</t>
  </si>
  <si>
    <t>グリーンパワー大東メニューB</t>
  </si>
  <si>
    <t>__2025グリーンパワー大東メニューC(残差)</t>
  </si>
  <si>
    <t>グリーンパワー大東メニューC(残差)</t>
  </si>
  <si>
    <t>__2025シーラソーラー</t>
  </si>
  <si>
    <t>シーラソーラー</t>
  </si>
  <si>
    <t>__2025御所野縄文電力</t>
  </si>
  <si>
    <t>御所野縄文電力</t>
  </si>
  <si>
    <t>__2025カーボンニュートラルメニューA</t>
  </si>
  <si>
    <t>カーボンニュートラルメニューA</t>
  </si>
  <si>
    <t>__2025カーボンニュートラルメニューB(残差)</t>
  </si>
  <si>
    <t>カーボンニュートラルメニューB(残差)</t>
  </si>
  <si>
    <t>__2025宮古新電力メニューA</t>
  </si>
  <si>
    <t>宮古新電力メニューA</t>
  </si>
  <si>
    <t>__2025宮古新電力メニューB(残差)</t>
  </si>
  <si>
    <t>宮古新電力メニューB(残差)</t>
  </si>
  <si>
    <t>__2025長崎地域電力</t>
  </si>
  <si>
    <t>長崎地域電力</t>
  </si>
  <si>
    <t>__2025エネアーク関西</t>
  </si>
  <si>
    <t>エネアーク関西</t>
  </si>
  <si>
    <t>__2025近畿電力</t>
  </si>
  <si>
    <t>近畿電力</t>
  </si>
  <si>
    <t>__2025新電力おおいたメニューA</t>
  </si>
  <si>
    <t>新電力おおいたメニューA</t>
  </si>
  <si>
    <t>__2025新電力おおいたメニューB(残差)</t>
  </si>
  <si>
    <t>新電力おおいたメニューB(残差)</t>
  </si>
  <si>
    <t>__2025日本セレモニー</t>
  </si>
  <si>
    <t>日本セレモニー</t>
  </si>
  <si>
    <t>__2025池見石油店</t>
  </si>
  <si>
    <t>池見石油店</t>
  </si>
  <si>
    <t>__2025芝浦電力メニューA</t>
  </si>
  <si>
    <t>芝浦電力メニューA</t>
  </si>
  <si>
    <t>__2025芝浦電力メニューB(残差)</t>
  </si>
  <si>
    <t>芝浦電力メニューB(残差)</t>
  </si>
  <si>
    <t>__2025地域創生ホールディングス</t>
  </si>
  <si>
    <t>地域創生ホールディングス</t>
  </si>
  <si>
    <t>__2025エーコープサービス</t>
  </si>
  <si>
    <t>エーコープサービス</t>
  </si>
  <si>
    <t>__2025宮崎瓦斯(旧：宮崎ガスリビング)</t>
  </si>
  <si>
    <t>宮崎瓦斯(旧：宮崎ガスリビング)</t>
  </si>
  <si>
    <t>__2025山陰エレキ・アライアンス</t>
  </si>
  <si>
    <t>山陰エレキ・アライアンス</t>
  </si>
  <si>
    <t>__2025ジョヴィ</t>
  </si>
  <si>
    <t>ジョヴィ</t>
  </si>
  <si>
    <t>__2025ミライフ東日本 メニューA</t>
  </si>
  <si>
    <t>ミライフ東日本 メニューA</t>
  </si>
  <si>
    <t>__2025ミライフ東日本 メニューB(残差)</t>
  </si>
  <si>
    <t>ミライフ東日本 メニューB(残差)</t>
  </si>
  <si>
    <t>__2025山陰酸素工業</t>
  </si>
  <si>
    <t>山陰酸素工業</t>
  </si>
  <si>
    <t>__2025武陽ガスメニューA</t>
  </si>
  <si>
    <t>武陽ガスメニューA</t>
  </si>
  <si>
    <t>__2025武陽ガスメニューB</t>
  </si>
  <si>
    <t>武陽ガスメニューB</t>
  </si>
  <si>
    <t>__2025武陽ガスメニューC(残差)</t>
  </si>
  <si>
    <t>武陽ガスメニューC(残差)</t>
  </si>
  <si>
    <t>__2025常石商事</t>
  </si>
  <si>
    <t>常石商事</t>
  </si>
  <si>
    <t>__2025北海道電力メニューA</t>
  </si>
  <si>
    <t>北海道電力メニューA</t>
  </si>
  <si>
    <t>__2025北海道電力メニューB</t>
  </si>
  <si>
    <t>北海道電力メニューB</t>
  </si>
  <si>
    <t>__2025北海道電力メニューC</t>
  </si>
  <si>
    <t>北海道電力メニューC</t>
  </si>
  <si>
    <t>__2025北海道電力メニューD</t>
  </si>
  <si>
    <t>北海道電力メニューD</t>
  </si>
  <si>
    <t>__2025北海道電力メニューE</t>
  </si>
  <si>
    <t>北海道電力メニューE</t>
  </si>
  <si>
    <t>__2025北海道電力メニューF(残差)</t>
  </si>
  <si>
    <t>北海道電力メニューF(残差)</t>
  </si>
  <si>
    <t>__2025東北電力メニューA</t>
  </si>
  <si>
    <t>東北電力メニューA</t>
  </si>
  <si>
    <t>__2025東北電力メニューB</t>
  </si>
  <si>
    <t>東北電力メニューB</t>
  </si>
  <si>
    <t>__2025東北電力メニューC</t>
  </si>
  <si>
    <t>東北電力メニューC</t>
  </si>
  <si>
    <t>__2025東北電力メニューD(残差)</t>
  </si>
  <si>
    <t>東北電力メニューD(残差)</t>
  </si>
  <si>
    <t>__2025東京電力エナジーパートナーメニューA</t>
  </si>
  <si>
    <t>東京電力エナジーパートナーメニューA</t>
  </si>
  <si>
    <t>__2025東京電力エナジーパートナーメニューB</t>
  </si>
  <si>
    <t>東京電力エナジーパートナーメニューB</t>
  </si>
  <si>
    <t>__2025東京電力エナジーパートナーメニューC</t>
  </si>
  <si>
    <t>東京電力エナジーパートナーメニューC</t>
  </si>
  <si>
    <t>__2025東京電力エナジーパートナーメニューD</t>
  </si>
  <si>
    <t>東京電力エナジーパートナーメニューD</t>
  </si>
  <si>
    <t>__2025東京電力エナジーパートナーメニューE</t>
  </si>
  <si>
    <t>東京電力エナジーパートナーメニューE</t>
  </si>
  <si>
    <t>__2025東京電力エナジーパートナーメニューF</t>
  </si>
  <si>
    <t>東京電力エナジーパートナーメニューF</t>
  </si>
  <si>
    <t>__2025東京電力エナジーパートナーメニューG</t>
  </si>
  <si>
    <t>東京電力エナジーパートナーメニューG</t>
  </si>
  <si>
    <t>__2025東京電力エナジーパートナーメニューH</t>
  </si>
  <si>
    <t>東京電力エナジーパートナーメニューH</t>
  </si>
  <si>
    <t>__2025東京電力エナジーパートナーメニューI</t>
  </si>
  <si>
    <t>東京電力エナジーパートナーメニューI</t>
  </si>
  <si>
    <t>__2025東京電力エナジーパートナーメニューJ</t>
  </si>
  <si>
    <t>東京電力エナジーパートナーメニューJ</t>
  </si>
  <si>
    <t>__2025東京電力エナジーパートナーメニューK</t>
  </si>
  <si>
    <t>東京電力エナジーパートナーメニューK</t>
  </si>
  <si>
    <t>__2025東京電力エナジーパートナーメニューL</t>
  </si>
  <si>
    <t>東京電力エナジーパートナーメニューL</t>
  </si>
  <si>
    <t>__2025東京電力エナジーパートナーメニューM(残差)</t>
  </si>
  <si>
    <t>東京電力エナジーパートナーメニューM(残差)</t>
  </si>
  <si>
    <t>__2025中部電力ミライズメニューA</t>
  </si>
  <si>
    <t>中部電力ミライズメニューA</t>
  </si>
  <si>
    <t>__2025中部電力ミライズメニューB(残差)</t>
  </si>
  <si>
    <t>中部電力ミライズメニューB(残差)</t>
  </si>
  <si>
    <t>__2025北陸電力メニューA</t>
  </si>
  <si>
    <t>北陸電力メニューA</t>
  </si>
  <si>
    <t>__2025北陸電力メニューB(残差)</t>
  </si>
  <si>
    <t>北陸電力メニューB(残差)</t>
  </si>
  <si>
    <t>__2025中国電力メニューA</t>
  </si>
  <si>
    <t>中国電力メニューA</t>
  </si>
  <si>
    <t>__2025中国電力メニューB</t>
  </si>
  <si>
    <t>中国電力メニューB</t>
  </si>
  <si>
    <t>__2025中国電力メニューC</t>
  </si>
  <si>
    <t>中国電力メニューC</t>
  </si>
  <si>
    <t>__2025中国電力メニューD</t>
  </si>
  <si>
    <t>中国電力メニューD</t>
  </si>
  <si>
    <t>__2025中国電力メニューE</t>
  </si>
  <si>
    <t>中国電力メニューE</t>
  </si>
  <si>
    <t>__2025中国電力メニューF</t>
  </si>
  <si>
    <t>中国電力メニューF</t>
  </si>
  <si>
    <t>__2025中国電力メニューG</t>
  </si>
  <si>
    <t>中国電力メニューG</t>
  </si>
  <si>
    <t>__2025中国電力メニューH(残差)</t>
  </si>
  <si>
    <t>中国電力メニューH(残差)</t>
  </si>
  <si>
    <t>__2025四国電力メニューA</t>
  </si>
  <si>
    <t>四国電力メニューA</t>
  </si>
  <si>
    <t>__2025四国電力メニューB</t>
  </si>
  <si>
    <t>四国電力メニューB</t>
  </si>
  <si>
    <t>__2025四国電力メニューC(残差)</t>
  </si>
  <si>
    <t>四国電力メニューC(残差)</t>
  </si>
  <si>
    <t>__2025九州電力メニューA</t>
  </si>
  <si>
    <t>九州電力メニューA</t>
  </si>
  <si>
    <t>__2025九州電力メニューB(残差)</t>
  </si>
  <si>
    <t>九州電力メニューB(残差)</t>
  </si>
  <si>
    <t>__2025沖縄電力メニューA</t>
  </si>
  <si>
    <t>沖縄電力メニューA</t>
  </si>
  <si>
    <t>__2025沖縄電力メニューB(残差)</t>
  </si>
  <si>
    <t>沖縄電力メニューB(残差)</t>
  </si>
  <si>
    <t>__2025北日本石油</t>
  </si>
  <si>
    <t>北日本石油</t>
  </si>
  <si>
    <t>__2025千葉電力</t>
  </si>
  <si>
    <t>千葉電力</t>
  </si>
  <si>
    <t>__2025やめエネルギー</t>
  </si>
  <si>
    <t>やめエネルギー</t>
  </si>
  <si>
    <t>__2025アースインフィニティ</t>
  </si>
  <si>
    <t>アースインフィニティ</t>
  </si>
  <si>
    <t>__2025足利ガス</t>
  </si>
  <si>
    <t>足利ガス</t>
  </si>
  <si>
    <t>__2025Misumi</t>
  </si>
  <si>
    <t>Misumi</t>
  </si>
  <si>
    <t>__2025米子瓦斯</t>
  </si>
  <si>
    <t>米子瓦斯</t>
  </si>
  <si>
    <t>__2025エルピオメニューA</t>
  </si>
  <si>
    <t>エルピオメニューA</t>
  </si>
  <si>
    <t>__2025エルピオメニューB(残差)</t>
  </si>
  <si>
    <t>エルピオメニューB(残差)</t>
  </si>
  <si>
    <t>__2025浜田ガス</t>
  </si>
  <si>
    <t>浜田ガス</t>
  </si>
  <si>
    <t>__2025アメニティ電力</t>
  </si>
  <si>
    <t>アメニティ電力</t>
  </si>
  <si>
    <t>__2025岡田建設</t>
  </si>
  <si>
    <t>岡田建設</t>
  </si>
  <si>
    <t>__2025出雲ガス</t>
  </si>
  <si>
    <t>出雲ガス</t>
  </si>
  <si>
    <t>__2025一般社団法人グリーンコープでんきメニューA</t>
  </si>
  <si>
    <t>一般社団法人グリーンコープでんきメニューA</t>
  </si>
  <si>
    <t>__2025一般社団法人グリーンコープでんきメニューB</t>
  </si>
  <si>
    <t>一般社団法人グリーンコープでんきメニューB</t>
  </si>
  <si>
    <t>__2025一般社団法人グリーンコープでんきメニューC(残差)</t>
  </si>
  <si>
    <t>一般社団法人グリーンコープでんきメニューC(残差)</t>
  </si>
  <si>
    <t>__2025公益財団法人東京都環境公社メニューA</t>
  </si>
  <si>
    <t>公益財団法人東京都環境公社メニューA</t>
  </si>
  <si>
    <t>__2025公益財団法人東京都環境公社メニューB</t>
  </si>
  <si>
    <t>公益財団法人東京都環境公社メニューB</t>
  </si>
  <si>
    <t>__2025公益財団法人東京都環境公社メニューC</t>
  </si>
  <si>
    <t>公益財団法人東京都環境公社メニューC</t>
  </si>
  <si>
    <t>__2025ファミリーネット・ジャパンメニューA</t>
  </si>
  <si>
    <t>ファミリーネット・ジャパンメニューA</t>
  </si>
  <si>
    <t>__2025ファミリーネット・ジャパンメニューB</t>
  </si>
  <si>
    <t>ファミリーネット・ジャパンメニューB</t>
  </si>
  <si>
    <t>__2025ファミリーネット・ジャパンメニューC</t>
  </si>
  <si>
    <t>ファミリーネット・ジャパンメニューC</t>
  </si>
  <si>
    <t>__2025ファミリーネット・ジャパンメニューD</t>
  </si>
  <si>
    <t>ファミリーネット・ジャパンメニューD</t>
  </si>
  <si>
    <t>__2025ファミリーネット・ジャパンメニューE(残差)</t>
  </si>
  <si>
    <t>ファミリーネット・ジャパンメニューE(残差)</t>
  </si>
  <si>
    <t>__2025MKステーションズ</t>
  </si>
  <si>
    <t>MKステーションズ</t>
  </si>
  <si>
    <t>__2025フラワーペイメント</t>
  </si>
  <si>
    <t>フラワーペイメント</t>
  </si>
  <si>
    <t>__2025JTBコミュニケーションデザイン</t>
  </si>
  <si>
    <t>JTBコミュニケーションデザイン</t>
  </si>
  <si>
    <t>__2025全農エネルギーメニューA</t>
  </si>
  <si>
    <t>全農エネルギーメニューA</t>
  </si>
  <si>
    <t>__2025全農エネルギーメニューB(残差)</t>
  </si>
  <si>
    <t>全農エネルギーメニューB(残差)</t>
  </si>
  <si>
    <t>__2025ハルエネメニューA</t>
  </si>
  <si>
    <t>ハルエネメニューA</t>
  </si>
  <si>
    <t>__2025ハルエネメニューB</t>
  </si>
  <si>
    <t>ハルエネメニューB</t>
  </si>
  <si>
    <t>__2025ハルエネメニューC(残差)</t>
  </si>
  <si>
    <t>ハルエネメニューC(残差)</t>
  </si>
  <si>
    <t>__2025ビビット</t>
  </si>
  <si>
    <t>ビビット</t>
  </si>
  <si>
    <t>__2025おおた電力</t>
  </si>
  <si>
    <t>おおた電力</t>
  </si>
  <si>
    <t>__2025伊藤忠プランテック</t>
  </si>
  <si>
    <t>伊藤忠プランテック</t>
  </si>
  <si>
    <t>__2025オカモト</t>
  </si>
  <si>
    <t>オカモト</t>
  </si>
  <si>
    <t>__2025キタコー</t>
  </si>
  <si>
    <t>キタコー</t>
  </si>
  <si>
    <t>__2025香川電力　メニューA</t>
  </si>
  <si>
    <t>香川電力　メニューA</t>
  </si>
  <si>
    <t>__2025香川電力　メニューB</t>
  </si>
  <si>
    <t>香川電力　メニューB</t>
  </si>
  <si>
    <t>__2025香川電力　メニューC</t>
  </si>
  <si>
    <t>香川電力　メニューC</t>
  </si>
  <si>
    <t>__2025香川電力　メニューD(残差)</t>
  </si>
  <si>
    <t>香川電力　メニューD(残差)</t>
  </si>
  <si>
    <t>__2025PinTメニューA</t>
  </si>
  <si>
    <t>PinTメニューA</t>
  </si>
  <si>
    <t>__2025PinTメニューB</t>
  </si>
  <si>
    <t>PinTメニューB</t>
  </si>
  <si>
    <t>__2025PinTメニューC(残差)</t>
  </si>
  <si>
    <t>PinTメニューC(残差)</t>
  </si>
  <si>
    <t>__2025沖縄ガスニューパワーメニューA</t>
  </si>
  <si>
    <t>沖縄ガスニューパワーメニューA</t>
  </si>
  <si>
    <t>__2025沖縄ガスニューパワーメニューB(残差)</t>
  </si>
  <si>
    <t>沖縄ガスニューパワーメニューB(残差)</t>
  </si>
  <si>
    <t>__2025諏訪瓦斯</t>
  </si>
  <si>
    <t>諏訪瓦斯</t>
  </si>
  <si>
    <t>__2025エッセンシャルエナジー</t>
  </si>
  <si>
    <t>エッセンシャルエナジー</t>
  </si>
  <si>
    <t>__2025いちき串木野電力</t>
  </si>
  <si>
    <t>いちき串木野電力</t>
  </si>
  <si>
    <t>__2025クローバー・テクノロジーズ</t>
  </si>
  <si>
    <t>クローバー・テクノロジーズ</t>
  </si>
  <si>
    <t>__2025西武ガス</t>
  </si>
  <si>
    <t>西武ガス</t>
  </si>
  <si>
    <t>__2025松本ガスメニューA</t>
  </si>
  <si>
    <t>松本ガスメニューA</t>
  </si>
  <si>
    <t>__2025松本ガスメニューB(残差)</t>
  </si>
  <si>
    <t>松本ガスメニューB(残差)</t>
  </si>
  <si>
    <t>__2025南部だんだんエナジー</t>
  </si>
  <si>
    <t>南部だんだんエナジー</t>
  </si>
  <si>
    <t>__2025エフエネ</t>
  </si>
  <si>
    <t>エフエネ</t>
  </si>
  <si>
    <t>__2025こなんウルトラパワー</t>
  </si>
  <si>
    <t>こなんウルトラパワー</t>
  </si>
  <si>
    <t>__2025CHIBAむつざわエナジー</t>
  </si>
  <si>
    <t>CHIBAむつざわエナジー</t>
  </si>
  <si>
    <t>__2025関西空調</t>
  </si>
  <si>
    <t>関西空調</t>
  </si>
  <si>
    <t>__2025奥出雲電力</t>
  </si>
  <si>
    <t>奥出雲電力</t>
  </si>
  <si>
    <t>__2025レジルメニューA</t>
  </si>
  <si>
    <t>レジルメニューA</t>
  </si>
  <si>
    <t>__2025レジルメニューB</t>
  </si>
  <si>
    <t>レジルメニューB</t>
  </si>
  <si>
    <t>__2025レジルメニューC</t>
  </si>
  <si>
    <t>レジルメニューC</t>
  </si>
  <si>
    <t>__2025レジルメニューD(残差)</t>
  </si>
  <si>
    <t>レジルメニューD(残差)</t>
  </si>
  <si>
    <t>__2025成田香取エネルギー</t>
  </si>
  <si>
    <t>成田香取エネルギー</t>
  </si>
  <si>
    <t>__2025CWS</t>
  </si>
  <si>
    <t>CWS</t>
  </si>
  <si>
    <t>__2025ふくしま新電力</t>
  </si>
  <si>
    <t>ふくしま新電力</t>
  </si>
  <si>
    <t>__2025ティーダッシュ合同会社メニューA</t>
  </si>
  <si>
    <t>ティーダッシュ合同会社メニューA</t>
  </si>
  <si>
    <t>__2025ティーダッシュ合同会社メニューB(残差)</t>
  </si>
  <si>
    <t>ティーダッシュ合同会社メニューB(残差)</t>
  </si>
  <si>
    <t>__2025エネクスライフサービス</t>
  </si>
  <si>
    <t>エネクスライフサービス</t>
  </si>
  <si>
    <t>__2025ネイチャーエナジー小国</t>
  </si>
  <si>
    <t>ネイチャーエナジー小国</t>
  </si>
  <si>
    <t>__2025リエスパワーネクスト</t>
  </si>
  <si>
    <t>リエスパワーネクスト</t>
  </si>
  <si>
    <t>__2025エネルギーパワー</t>
  </si>
  <si>
    <t>エネルギーパワー</t>
  </si>
  <si>
    <t>__2025グリムスパワーメニューA</t>
  </si>
  <si>
    <t>グリムスパワーメニューA</t>
  </si>
  <si>
    <t>__2025グリムスパワーメニューB(残差)</t>
  </si>
  <si>
    <t>グリムスパワーメニューB(残差)</t>
  </si>
  <si>
    <t>__2025自然電力</t>
  </si>
  <si>
    <t>自然電力</t>
  </si>
  <si>
    <t>__2025本庄ガス</t>
  </si>
  <si>
    <t>本庄ガス</t>
  </si>
  <si>
    <t>__2025青森県民エナジー</t>
  </si>
  <si>
    <t>青森県民エナジー</t>
  </si>
  <si>
    <t>__2025国際航業メニューA</t>
  </si>
  <si>
    <t>国際航業メニューA</t>
  </si>
  <si>
    <t>__2025国際航業メニューB(残差)</t>
  </si>
  <si>
    <t>国際航業メニューB(残差)</t>
  </si>
  <si>
    <t>__2025ローカルでんきメニューA</t>
  </si>
  <si>
    <t>ローカルでんきメニューA</t>
  </si>
  <si>
    <t>__2025ローカルでんきメニューB(残差)</t>
  </si>
  <si>
    <t>ローカルでんきメニューB(残差)</t>
  </si>
  <si>
    <t>__2025明治産業</t>
  </si>
  <si>
    <t>明治産業</t>
  </si>
  <si>
    <t>__2025岡山電力メニューA</t>
  </si>
  <si>
    <t>岡山電力メニューA</t>
  </si>
  <si>
    <t>__2025岡山電力メニューB(残差)</t>
  </si>
  <si>
    <t>岡山電力メニューB(残差)</t>
  </si>
  <si>
    <t>__2025ミライフメニューA</t>
  </si>
  <si>
    <t>ミライフメニューA</t>
  </si>
  <si>
    <t>__2025ミライフメニューB(残差)</t>
  </si>
  <si>
    <t>ミライフメニューB(残差)</t>
  </si>
  <si>
    <t>__2025楽天モバイル(旧：楽天エナジー)メニューA</t>
  </si>
  <si>
    <t>楽天モバイル(旧：楽天エナジー)メニューA</t>
  </si>
  <si>
    <t>__2025楽天モバイル(旧：楽天エナジー)メニューB</t>
  </si>
  <si>
    <t>楽天モバイル(旧：楽天エナジー)メニューB</t>
  </si>
  <si>
    <t>__2025楽天モバイル(旧：楽天エナジー)メニューC(残差)</t>
  </si>
  <si>
    <t>楽天モバイル(旧：楽天エナジー)メニューC(残差)</t>
  </si>
  <si>
    <t>__2025うすきエネルギー</t>
  </si>
  <si>
    <t>うすきエネルギー</t>
  </si>
  <si>
    <t>__2025森のエネルギー</t>
  </si>
  <si>
    <t>森のエネルギー</t>
  </si>
  <si>
    <t>__2025岐阜電力メニューA</t>
  </si>
  <si>
    <t>岐阜電力メニューA</t>
  </si>
  <si>
    <t>__2025名南共同エネルギー</t>
  </si>
  <si>
    <t>名南共同エネルギー</t>
  </si>
  <si>
    <t>__2025Apaman Energy</t>
  </si>
  <si>
    <t>Apaman Energy</t>
  </si>
  <si>
    <t>__2025アストマックス・エネルギーメニューA</t>
  </si>
  <si>
    <t>アストマックス・エネルギーメニューA</t>
  </si>
  <si>
    <t>__2025アストマックス・エネルギーメニューB</t>
  </si>
  <si>
    <t>アストマックス・エネルギーメニューB</t>
  </si>
  <si>
    <t>__2025アストマックス・エネルギーメニューC</t>
  </si>
  <si>
    <t>アストマックス・エネルギーメニューC</t>
  </si>
  <si>
    <t>__2025アストマックス・エネルギーメニューD(残差)</t>
  </si>
  <si>
    <t>アストマックス・エネルギーメニューD(残差)</t>
  </si>
  <si>
    <t>__2025ALL GREEN POWER</t>
  </si>
  <si>
    <t>ALL GREEN POWER</t>
  </si>
  <si>
    <t>__2025福井電力</t>
  </si>
  <si>
    <t>福井電力</t>
  </si>
  <si>
    <t>__2025MKエネルギー</t>
  </si>
  <si>
    <t>MKエネルギー</t>
  </si>
  <si>
    <t>__2025エネラボメニューA</t>
  </si>
  <si>
    <t>エネラボメニューA</t>
  </si>
  <si>
    <t>__2025エネラボメニューB(残差)</t>
  </si>
  <si>
    <t>エネラボメニューB(残差)</t>
  </si>
  <si>
    <t>__2025スマートエナジー磐田メニューA</t>
  </si>
  <si>
    <t>スマートエナジー磐田メニューA</t>
  </si>
  <si>
    <t>__2025スマートエナジー磐田メニューB</t>
  </si>
  <si>
    <t>スマートエナジー磐田メニューB</t>
  </si>
  <si>
    <t>__2025スマートエナジー磐田メニューC(残差)</t>
  </si>
  <si>
    <t>スマートエナジー磐田メニューC(残差)</t>
  </si>
  <si>
    <t>__2025そうまIグリッド合同会社</t>
  </si>
  <si>
    <t>__2025エネトレード</t>
  </si>
  <si>
    <t>エネトレード</t>
  </si>
  <si>
    <t>__2025ニシムラ</t>
  </si>
  <si>
    <t>ニシムラ</t>
  </si>
  <si>
    <t>__2025さくら新電力メニューA</t>
  </si>
  <si>
    <t>さくら新電力メニューA</t>
  </si>
  <si>
    <t>__2025さくら新電力メニューB(残差)</t>
  </si>
  <si>
    <t>さくら新電力メニューB(残差)</t>
  </si>
  <si>
    <t>__2025グローアップ</t>
  </si>
  <si>
    <t>グローアップ</t>
  </si>
  <si>
    <t>__2025いこま市民パワー</t>
  </si>
  <si>
    <t>いこま市民パワー</t>
  </si>
  <si>
    <t>__2025おもてなし山形メニューA</t>
  </si>
  <si>
    <t>おもてなし山形メニューA</t>
  </si>
  <si>
    <t>__2025おもてなし山形メニューB(残差)</t>
  </si>
  <si>
    <t>おもてなし山形メニューB(残差)</t>
  </si>
  <si>
    <t>__2025長野都市ガス</t>
  </si>
  <si>
    <t>長野都市ガス</t>
  </si>
  <si>
    <t>__2025上田ガス</t>
  </si>
  <si>
    <t>上田ガス</t>
  </si>
  <si>
    <t>__2025日本瓦斯メニューA</t>
  </si>
  <si>
    <t>日本瓦斯メニューA</t>
  </si>
  <si>
    <t>__2025日本瓦斯メニューB(残差)</t>
  </si>
  <si>
    <t>日本瓦斯メニューB(残差)</t>
  </si>
  <si>
    <t>__2025シグナストラスト</t>
  </si>
  <si>
    <t>シグナストラスト</t>
  </si>
  <si>
    <t>__2025ゲーテハウス</t>
  </si>
  <si>
    <t>ゲーテハウス</t>
  </si>
  <si>
    <t>__2025JPエネルギー</t>
  </si>
  <si>
    <t>JPエネルギー</t>
  </si>
  <si>
    <t>__2025兵庫電力</t>
  </si>
  <si>
    <t>兵庫電力</t>
  </si>
  <si>
    <t>__2025Cocoテラスたがわ</t>
  </si>
  <si>
    <t>Cocoテラスたがわ</t>
  </si>
  <si>
    <t>__2025東北電力エナジートレーディング</t>
  </si>
  <si>
    <t>東北電力エナジートレーディング</t>
  </si>
  <si>
    <t>__2025まち未来製作所メニューA</t>
  </si>
  <si>
    <t>まち未来製作所メニューA</t>
  </si>
  <si>
    <t>__2025まち未来製作所メニューB(残差)</t>
  </si>
  <si>
    <t>まち未来製作所メニューB(残差)</t>
  </si>
  <si>
    <t>__2025どさんこパワー</t>
  </si>
  <si>
    <t>どさんこパワー</t>
  </si>
  <si>
    <t>__2025トリニティエナジー</t>
  </si>
  <si>
    <t>トリニティエナジー</t>
  </si>
  <si>
    <t>__2025LIXIL TEPCO スマートパートナーズ</t>
  </si>
  <si>
    <t>LIXIL TEPCO スマートパートナーズ</t>
  </si>
  <si>
    <t>__2025NEXT ONE</t>
  </si>
  <si>
    <t>NEXT ONE</t>
  </si>
  <si>
    <t>__2025テラス(旧：ネオ・コーポレーション)</t>
  </si>
  <si>
    <t>テラス(旧：ネオ・コーポレーション)</t>
  </si>
  <si>
    <t>__2025つばさでんき(旧：アルファライズ)</t>
  </si>
  <si>
    <t>つばさでんき(旧：アルファライズ)</t>
  </si>
  <si>
    <t>__2025おおすみ半島スマートエネルギー</t>
  </si>
  <si>
    <t>おおすみ半島スマートエネルギー</t>
  </si>
  <si>
    <t>__2025おきなわコープエナジー</t>
  </si>
  <si>
    <t>おきなわコープエナジー</t>
  </si>
  <si>
    <t>__2025久慈地域エネルギーメニューA</t>
  </si>
  <si>
    <t>久慈地域エネルギーメニューA</t>
  </si>
  <si>
    <t>__2025久慈地域エネルギーメニューB(残差)</t>
  </si>
  <si>
    <t>久慈地域エネルギーメニューB(残差)</t>
  </si>
  <si>
    <t>__2025弘前ガス</t>
  </si>
  <si>
    <t>弘前ガス</t>
  </si>
  <si>
    <t>__2025フォーバルテレコムメニューA</t>
  </si>
  <si>
    <t>フォーバルテレコムメニューA</t>
  </si>
  <si>
    <t>__2025フォーバルテレコムメニューB(残差)</t>
  </si>
  <si>
    <t>フォーバルテレコムメニューB(残差)</t>
  </si>
  <si>
    <t>__2025ストエネ</t>
  </si>
  <si>
    <t>ストエネ</t>
  </si>
  <si>
    <t>__2025くるめエネルギー</t>
  </si>
  <si>
    <t>くるめエネルギー</t>
  </si>
  <si>
    <t>__2025松阪新電力</t>
  </si>
  <si>
    <t>松阪新電力</t>
  </si>
  <si>
    <t>__2025ヒューリックプロパティソリューションメニューA</t>
  </si>
  <si>
    <t>ヒューリックプロパティソリューションメニューA</t>
  </si>
  <si>
    <t>__2025ヒューリックプロパティソリューションメニューB(残差)</t>
  </si>
  <si>
    <t>ヒューリックプロパティソリューションメニューB(残差)</t>
  </si>
  <si>
    <t>__2025宮崎電力</t>
  </si>
  <si>
    <t>宮崎電力</t>
  </si>
  <si>
    <t>__2025CDエナジーダイレクトメニューA</t>
  </si>
  <si>
    <t>CDエナジーダイレクトメニューA</t>
  </si>
  <si>
    <t>__2025CDエナジーダイレクトメニューB(残差)</t>
  </si>
  <si>
    <t>CDエナジーダイレクトメニューB(残差)</t>
  </si>
  <si>
    <t>__2025Q.ENESTでんきメニューA</t>
  </si>
  <si>
    <t>Q.ENESTでんきメニューA</t>
  </si>
  <si>
    <t>__2025Q.ENESTでんきメニューB</t>
  </si>
  <si>
    <t>Q.ENESTでんきメニューB</t>
  </si>
  <si>
    <t>__2025Q.ENESTでんきメニューC</t>
  </si>
  <si>
    <t>Q.ENESTでんきメニューC</t>
  </si>
  <si>
    <t>__2025ぶんごおおのエナジーメニューA</t>
  </si>
  <si>
    <t>ぶんごおおのエナジーメニューA</t>
  </si>
  <si>
    <t>__2025ぶんごおおのエナジーメニューB</t>
  </si>
  <si>
    <t>ぶんごおおのエナジーメニューB</t>
  </si>
  <si>
    <t>__2025ヴィジョナリーパワー</t>
  </si>
  <si>
    <t>ヴィジョナリーパワー</t>
  </si>
  <si>
    <t>__2025有明エナジー</t>
  </si>
  <si>
    <t>有明エナジー</t>
  </si>
  <si>
    <t>__2025厚木瓦斯メニューA</t>
  </si>
  <si>
    <t>厚木瓦斯メニューA</t>
  </si>
  <si>
    <t>__2025厚木瓦斯メニューB(残差)</t>
  </si>
  <si>
    <t>厚木瓦斯メニューB(残差)</t>
  </si>
  <si>
    <t>__2025エネ・ビジョン</t>
  </si>
  <si>
    <t>エネ・ビジョン</t>
  </si>
  <si>
    <t>__2025イワタニ三重</t>
  </si>
  <si>
    <t>イワタニ三重</t>
  </si>
  <si>
    <t>__2025マルヰ</t>
  </si>
  <si>
    <t>マルヰ</t>
  </si>
  <si>
    <t>__2025大多喜ガスメニューA</t>
  </si>
  <si>
    <t>大多喜ガスメニューA</t>
  </si>
  <si>
    <t>__2025大多喜ガスメニューB(残差)</t>
  </si>
  <si>
    <t>大多喜ガスメニューB(残差)</t>
  </si>
  <si>
    <t>__2025鈴与電力メニューA</t>
  </si>
  <si>
    <t>鈴与電力メニューA</t>
  </si>
  <si>
    <t>__2025鈴与電力メニューB</t>
  </si>
  <si>
    <t>鈴与電力メニューB</t>
  </si>
  <si>
    <t>__2025鈴与電力メニューC</t>
  </si>
  <si>
    <t>鈴与電力メニューC</t>
  </si>
  <si>
    <t>__2025鈴与電力メニューD</t>
  </si>
  <si>
    <t>鈴与電力メニューD</t>
  </si>
  <si>
    <t>__2025鈴与電力メニューE</t>
  </si>
  <si>
    <t>鈴与電力メニューE</t>
  </si>
  <si>
    <t>__2025鈴与電力メニューF</t>
  </si>
  <si>
    <t>鈴与電力メニューF</t>
  </si>
  <si>
    <t>__2025鈴与電力メニューG</t>
  </si>
  <si>
    <t>鈴与電力メニューG</t>
  </si>
  <si>
    <t>__2025鈴与電力メニューH</t>
  </si>
  <si>
    <t>鈴与電力メニューH</t>
  </si>
  <si>
    <t>__2025鈴与電力メニューI</t>
  </si>
  <si>
    <t>鈴与電力メニューI</t>
  </si>
  <si>
    <t>__2025鈴与電力メニューJ</t>
  </si>
  <si>
    <t>鈴与電力メニューJ</t>
  </si>
  <si>
    <t>__2025鈴与電力メニューK</t>
  </si>
  <si>
    <t>鈴与電力メニューK</t>
  </si>
  <si>
    <t>__2025鈴与電力メニューL(残差)</t>
  </si>
  <si>
    <t>鈴与電力メニューL(残差)</t>
  </si>
  <si>
    <t>__2025コープ電力メニューA</t>
  </si>
  <si>
    <t>コープ電力メニューA</t>
  </si>
  <si>
    <t>__2025コープ電力メニューB(残差)</t>
  </si>
  <si>
    <t>コープ電力メニューB(残差)</t>
  </si>
  <si>
    <t>__2025亀岡ふるさとエナジー</t>
  </si>
  <si>
    <t>亀岡ふるさとエナジー</t>
  </si>
  <si>
    <t>__2025織戸組メニューA</t>
  </si>
  <si>
    <t>織戸組メニューA</t>
  </si>
  <si>
    <t>__2025ふかやeパワーメニューA</t>
  </si>
  <si>
    <t>ふかやeパワーメニューA</t>
  </si>
  <si>
    <t>__2025ふかやeパワーメニューB(残差)</t>
  </si>
  <si>
    <t>ふかやeパワーメニューB(残差)</t>
  </si>
  <si>
    <t>__2025Link Life</t>
  </si>
  <si>
    <t>Link Life</t>
  </si>
  <si>
    <t>__2025グローバルキャスト</t>
  </si>
  <si>
    <t>グローバルキャスト</t>
  </si>
  <si>
    <t>__2025日本エネルギー総合システムメニューA</t>
  </si>
  <si>
    <t>日本エネルギー総合システムメニューA</t>
  </si>
  <si>
    <t>__2025日本エネルギー総合システムメニューB</t>
  </si>
  <si>
    <t>日本エネルギー総合システムメニューB</t>
  </si>
  <si>
    <t>__2025日本エネルギー総合システムメニューC</t>
  </si>
  <si>
    <t>日本エネルギー総合システムメニューC</t>
  </si>
  <si>
    <t>__2025日本エネルギー総合システムメニューD</t>
  </si>
  <si>
    <t>日本エネルギー総合システムメニューD</t>
  </si>
  <si>
    <t>__2025日本エネルギー総合システムメニューE</t>
  </si>
  <si>
    <t>日本エネルギー総合システムメニューE</t>
  </si>
  <si>
    <t>__2025日本エネルギー総合システムメニューF</t>
  </si>
  <si>
    <t>日本エネルギー総合システムメニューF</t>
  </si>
  <si>
    <t>__2025日本エネルギー総合システムメニューG(残差)</t>
  </si>
  <si>
    <t>日本エネルギー総合システムメニューG(残差)</t>
  </si>
  <si>
    <t>__2025イワタニ東海</t>
  </si>
  <si>
    <t>イワタニ東海</t>
  </si>
  <si>
    <t>__2025ところざわ未来電力メニューA</t>
  </si>
  <si>
    <t>ところざわ未来電力メニューA</t>
  </si>
  <si>
    <t>__2025ところざわ未来電力メニューB</t>
  </si>
  <si>
    <t>ところざわ未来電力メニューB</t>
  </si>
  <si>
    <t>__2025ところざわ未来電力メニューC(残差)</t>
  </si>
  <si>
    <t>ところざわ未来電力メニューC(残差)</t>
  </si>
  <si>
    <t>__2025朝日ガスエナジー</t>
  </si>
  <si>
    <t>朝日ガスエナジー</t>
  </si>
  <si>
    <t>__2025エネファントメニューA</t>
  </si>
  <si>
    <t>エネファントメニューA</t>
  </si>
  <si>
    <t>__2025エネファントメニューB</t>
  </si>
  <si>
    <t>エネファントメニューB</t>
  </si>
  <si>
    <t>__2025エネファントメニューC(残差)</t>
  </si>
  <si>
    <t>エネファントメニューC(残差)</t>
  </si>
  <si>
    <t>__2025エスエナジー</t>
  </si>
  <si>
    <t>エスエナジー</t>
  </si>
  <si>
    <t>__2025フリクト電力(旧：Mpower)</t>
  </si>
  <si>
    <t>フリクト電力(旧：Mpower)</t>
  </si>
  <si>
    <t>__2025秩父新電力メニューA</t>
  </si>
  <si>
    <t>秩父新電力メニューA</t>
  </si>
  <si>
    <t>__2025秩父新電力メニューB</t>
  </si>
  <si>
    <t>秩父新電力メニューB</t>
  </si>
  <si>
    <t>__2025秩父新電力メニューC(残差)</t>
  </si>
  <si>
    <t>秩父新電力メニューC(残差)</t>
  </si>
  <si>
    <t>__2025みよしエナジーメニューA</t>
  </si>
  <si>
    <t>みよしエナジーメニューA</t>
  </si>
  <si>
    <t>__2025みよしエナジーメニューB(残差)</t>
  </si>
  <si>
    <t>みよしエナジーメニューB(残差)</t>
  </si>
  <si>
    <t>__2025綿半パートナーズ</t>
  </si>
  <si>
    <t>綿半パートナーズ</t>
  </si>
  <si>
    <t>__2025karch</t>
  </si>
  <si>
    <t>karch</t>
  </si>
  <si>
    <t>__2025かみでん里山公社</t>
  </si>
  <si>
    <t>かみでん里山公社</t>
  </si>
  <si>
    <t>__2025三郷ひまわりエナジーメニューA</t>
  </si>
  <si>
    <t>三郷ひまわりエナジーメニューA</t>
  </si>
  <si>
    <t>__2025球磨村森電力</t>
  </si>
  <si>
    <t>球磨村森電力</t>
  </si>
  <si>
    <t>__2025くこくエネルギー</t>
  </si>
  <si>
    <t>くこくエネルギー</t>
  </si>
  <si>
    <t>__2025エコログ</t>
  </si>
  <si>
    <t>エコログ</t>
  </si>
  <si>
    <t>__2025飯田まちづくり電力メニューA</t>
  </si>
  <si>
    <t>飯田まちづくり電力メニューA</t>
  </si>
  <si>
    <t>__2025飯田まちづくり電力メニューB</t>
  </si>
  <si>
    <t>飯田まちづくり電力メニューB</t>
  </si>
  <si>
    <t>__2025飯田まちづくり電力メニューC</t>
  </si>
  <si>
    <t>飯田まちづくり電力メニューC</t>
  </si>
  <si>
    <t>__2025飯田まちづくり電力メニューD</t>
  </si>
  <si>
    <t>飯田まちづくり電力メニューD</t>
  </si>
  <si>
    <t>__2025イワタニ長野</t>
  </si>
  <si>
    <t>イワタニ長野</t>
  </si>
  <si>
    <t>__2025シェルジャパンメニューA</t>
  </si>
  <si>
    <t>シェルジャパンメニューA</t>
  </si>
  <si>
    <t>__2025シェルジャパンメニューB</t>
  </si>
  <si>
    <t>シェルジャパンメニューB</t>
  </si>
  <si>
    <t>__2025シェルジャパンメニューC(残差)</t>
  </si>
  <si>
    <t>シェルジャパンメニューC(残差)</t>
  </si>
  <si>
    <t>__2025石油資源開発</t>
  </si>
  <si>
    <t>石油資源開発</t>
  </si>
  <si>
    <t>__2025越後天然ガスメニューA</t>
  </si>
  <si>
    <t>越後天然ガスメニューA</t>
  </si>
  <si>
    <t>__2025越後天然ガスメニューB(残差)</t>
  </si>
  <si>
    <t>越後天然ガスメニューB(残差)</t>
  </si>
  <si>
    <t>__2025坂戸ガス</t>
  </si>
  <si>
    <t>坂戸ガス</t>
  </si>
  <si>
    <t>__2025デベロップ</t>
  </si>
  <si>
    <t>デベロップ</t>
  </si>
  <si>
    <t>__2025テレ・マーカー</t>
  </si>
  <si>
    <t>テレ・マーカー</t>
  </si>
  <si>
    <t>__2025MGCエネルギー</t>
  </si>
  <si>
    <t>MGCエネルギー</t>
  </si>
  <si>
    <t>__2025福島フェニックス電力</t>
  </si>
  <si>
    <t>福島フェニックス電力</t>
  </si>
  <si>
    <t>__2025美作国電力</t>
  </si>
  <si>
    <t>美作国電力</t>
  </si>
  <si>
    <t>__2025八幡商事</t>
  </si>
  <si>
    <t>八幡商事</t>
  </si>
  <si>
    <t>__2025おいでんエネルギーメニューA</t>
  </si>
  <si>
    <t>おいでんエネルギーメニューA</t>
  </si>
  <si>
    <t>__2025おいでんエネルギーメニューB</t>
  </si>
  <si>
    <t>おいでんエネルギーメニューB</t>
  </si>
  <si>
    <t>__2025おいでんエネルギーメニューC(残差)</t>
  </si>
  <si>
    <t>おいでんエネルギーメニューC(残差)</t>
  </si>
  <si>
    <t>__2025イシオ</t>
  </si>
  <si>
    <t>イシオ</t>
  </si>
  <si>
    <t>__2025北陸電力ビズ・エナジーソリューションメニューA</t>
  </si>
  <si>
    <t>北陸電力ビズ・エナジーソリューションメニューA</t>
  </si>
  <si>
    <t>__2025北陸電力ビズ・エナジーソリューションメニューB(残差)</t>
  </si>
  <si>
    <t>北陸電力ビズ・エナジーソリューションメニューB(残差)</t>
  </si>
  <si>
    <t>__2025リニューアブルトレード</t>
  </si>
  <si>
    <t>リニューアブルトレード</t>
  </si>
  <si>
    <t>__2025ICT伊那みらいでんき(旧:丸紅伊那みらいでんき)メニューA</t>
  </si>
  <si>
    <t>ICT伊那みらいでんき(旧:丸紅伊那みらいでんき)メニューA</t>
  </si>
  <si>
    <t>__2025ICT伊那みらいでんき(旧:丸紅伊那みらいでんき)メニューB(残差)</t>
  </si>
  <si>
    <t>ICT伊那みらいでんき(旧:丸紅伊那みらいでんき)メニューB(残差)</t>
  </si>
  <si>
    <t>__2025富士山エナジー</t>
  </si>
  <si>
    <t>富士山エナジー</t>
  </si>
  <si>
    <t>__2025WSエナジー</t>
  </si>
  <si>
    <t>WSエナジー</t>
  </si>
  <si>
    <t>__2025TERA EnergyメニューA</t>
  </si>
  <si>
    <t>TERA EnergyメニューA</t>
  </si>
  <si>
    <t>__2025TERA EnergyメニューB</t>
  </si>
  <si>
    <t>TERA EnergyメニューB</t>
  </si>
  <si>
    <t>__2025MCPDメニューA</t>
  </si>
  <si>
    <t>MCPDメニューA</t>
  </si>
  <si>
    <t>__2025MCPDメニューB(残差)</t>
  </si>
  <si>
    <t>MCPDメニューB(残差)</t>
  </si>
  <si>
    <t>__2025グリーンシティこばやし</t>
  </si>
  <si>
    <t>グリーンシティこばやし</t>
  </si>
  <si>
    <t>__2025吉田石油店</t>
  </si>
  <si>
    <t>吉田石油店</t>
  </si>
  <si>
    <t>__2025スマートエナジー熊本</t>
  </si>
  <si>
    <t>スマートエナジー熊本</t>
  </si>
  <si>
    <t>__2025福山未来エナジーメニューA</t>
  </si>
  <si>
    <t>福山未来エナジーメニューA</t>
  </si>
  <si>
    <t>__2025福山未来エナジーメニューB(残差)</t>
  </si>
  <si>
    <t>福山未来エナジーメニューB(残差)</t>
  </si>
  <si>
    <t>__2025五島市民電力メニューA</t>
  </si>
  <si>
    <t>五島市民電力メニューA</t>
  </si>
  <si>
    <t>__2025五島市民電力メニューB</t>
  </si>
  <si>
    <t>五島市民電力メニューB</t>
  </si>
  <si>
    <t>__2025五島市民電力メニューC(残差)</t>
  </si>
  <si>
    <t>五島市民電力メニューC(残差)</t>
  </si>
  <si>
    <t>__2025リストプロパティーズ</t>
  </si>
  <si>
    <t>リストプロパティーズ</t>
  </si>
  <si>
    <t>__2025情熱電力</t>
  </si>
  <si>
    <t>情熱電力</t>
  </si>
  <si>
    <t>__2025バンプーパワートレーディング合同会社メニューA</t>
  </si>
  <si>
    <t>バンプーパワートレーディング合同会社メニューA</t>
  </si>
  <si>
    <t>__2025バンプーパワートレーディング合同会社メニューB(残差)</t>
  </si>
  <si>
    <t>バンプーパワートレーディング合同会社メニューB(残差)</t>
  </si>
  <si>
    <t>__2025センカク</t>
  </si>
  <si>
    <t>センカク</t>
  </si>
  <si>
    <t>__2025ミナサポ</t>
  </si>
  <si>
    <t>ミナサポ</t>
  </si>
  <si>
    <t>__2025唐津電力</t>
  </si>
  <si>
    <t>唐津電力</t>
  </si>
  <si>
    <t>__2025RE100電力メニューA</t>
  </si>
  <si>
    <t>RE100電力メニューA</t>
  </si>
  <si>
    <t>__2025RE100電力メニューB</t>
  </si>
  <si>
    <t>RE100電力メニューB</t>
  </si>
  <si>
    <t>__2025RE100電力メニューC</t>
  </si>
  <si>
    <t>RE100電力メニューC</t>
  </si>
  <si>
    <t>__2025RE100電力メニューD</t>
  </si>
  <si>
    <t>RE100電力メニューD</t>
  </si>
  <si>
    <t>__2025RE100電力メニューE(残差)</t>
  </si>
  <si>
    <t>RE100電力メニューE(残差)</t>
  </si>
  <si>
    <t>__2025日本エネルギーファーム</t>
  </si>
  <si>
    <t>日本エネルギーファーム</t>
  </si>
  <si>
    <t>__2025イーネットワーク</t>
  </si>
  <si>
    <t>イーネットワーク</t>
  </si>
  <si>
    <t>__2025スマートエコエナジーメニューA</t>
  </si>
  <si>
    <t>スマートエコエナジーメニューA</t>
  </si>
  <si>
    <t>__2025スマートエコエナジーメニューB</t>
  </si>
  <si>
    <t>スマートエコエナジーメニューB</t>
  </si>
  <si>
    <t>__2025スマートエコエナジーメニューC</t>
  </si>
  <si>
    <t>スマートエコエナジーメニューC</t>
  </si>
  <si>
    <t>__2025スマートエコエナジーメニューD</t>
  </si>
  <si>
    <t>スマートエコエナジーメニューD</t>
  </si>
  <si>
    <t>__2025スマートエコエナジーメニューE</t>
  </si>
  <si>
    <t>スマートエコエナジーメニューE</t>
  </si>
  <si>
    <t>__2025スマートエコエナジーメニューF</t>
  </si>
  <si>
    <t>スマートエコエナジーメニューF</t>
  </si>
  <si>
    <t>__2025LENETS</t>
  </si>
  <si>
    <t>LENETS</t>
  </si>
  <si>
    <t>__2025アイエスジー</t>
  </si>
  <si>
    <t>アイエスジー</t>
  </si>
  <si>
    <t>__2025エネクルメニューA</t>
  </si>
  <si>
    <t>エネクルメニューA</t>
  </si>
  <si>
    <t>__2025エネクルメニューB(残差)</t>
  </si>
  <si>
    <t>エネクルメニューB(残差)</t>
  </si>
  <si>
    <t>__2025フィンテックラボ協同組合</t>
  </si>
  <si>
    <t>__2025新電力新潟</t>
  </si>
  <si>
    <t>新電力新潟</t>
  </si>
  <si>
    <t>__2025タケエイでんきメニューA</t>
  </si>
  <si>
    <t>タケエイでんきメニューA</t>
  </si>
  <si>
    <t>__2025タケエイでんきメニューB</t>
  </si>
  <si>
    <t>タケエイでんきメニューB</t>
  </si>
  <si>
    <t>__2025タケエイでんきメニューC(残差)</t>
  </si>
  <si>
    <t>タケエイでんきメニューC(残差)</t>
  </si>
  <si>
    <t>__2025気仙沼グリーンエナジーメニューA</t>
  </si>
  <si>
    <t>気仙沼グリーンエナジーメニューA</t>
  </si>
  <si>
    <t>__2025気仙沼グリーンエナジーメニューB(残差)</t>
  </si>
  <si>
    <t>気仙沼グリーンエナジーメニューB(残差)</t>
  </si>
  <si>
    <t>__2025ユーラスグリーンエナジーメニューA</t>
  </si>
  <si>
    <t>ユーラスグリーンエナジーメニューA</t>
  </si>
  <si>
    <t>__2025ユーラスグリーンエナジーメニューB(残差)</t>
  </si>
  <si>
    <t>ユーラスグリーンエナジーメニューB(残差)</t>
  </si>
  <si>
    <t>__2025酒田天然瓦斯</t>
  </si>
  <si>
    <t>酒田天然瓦斯</t>
  </si>
  <si>
    <t>__2025東亜ガス</t>
  </si>
  <si>
    <t>東亜ガス</t>
  </si>
  <si>
    <t>__2025三河の山里コミュニティパワーメニューA</t>
  </si>
  <si>
    <t>三河の山里コミュニティパワーメニューA</t>
  </si>
  <si>
    <t>__2025三河の山里コミュニティパワーメニューB(残差)</t>
  </si>
  <si>
    <t>三河の山里コミュニティパワーメニューB(残差)</t>
  </si>
  <si>
    <t>__2025新潟スワンエナジーメニューA</t>
  </si>
  <si>
    <t>新潟スワンエナジーメニューA</t>
  </si>
  <si>
    <t>__2025新潟スワンエナジーメニューB</t>
  </si>
  <si>
    <t>新潟スワンエナジーメニューB</t>
  </si>
  <si>
    <t>__2025新潟スワンエナジーメニューC</t>
  </si>
  <si>
    <t>新潟スワンエナジーメニューC</t>
  </si>
  <si>
    <t>__2025新潟スワンエナジーメニューD(残差)</t>
  </si>
  <si>
    <t>新潟スワンエナジーメニューD(残差)</t>
  </si>
  <si>
    <t>__2025グリーンピープルズパワー</t>
  </si>
  <si>
    <t>グリーンピープルズパワー</t>
  </si>
  <si>
    <t>__2025マルイファシリティーズ</t>
  </si>
  <si>
    <t>マルイファシリティーズ</t>
  </si>
  <si>
    <t>__2025デンケン</t>
  </si>
  <si>
    <t>デンケン</t>
  </si>
  <si>
    <t>__2025東名メニューA</t>
  </si>
  <si>
    <t>東名メニューA</t>
  </si>
  <si>
    <t>__2025東名メニューB(残差)</t>
  </si>
  <si>
    <t>東名メニューB(残差)</t>
  </si>
  <si>
    <t>__2025NTTアノードエナジーメニューA</t>
  </si>
  <si>
    <t>NTTアノードエナジーメニューA</t>
  </si>
  <si>
    <t>__2025NTTアノードエナジーメニューB(残差)</t>
  </si>
  <si>
    <t>NTTアノードエナジーメニューB(残差)</t>
  </si>
  <si>
    <t>__2025スマート電気</t>
  </si>
  <si>
    <t>スマート電気</t>
  </si>
  <si>
    <t>__2025唐津パワーホールディングス</t>
  </si>
  <si>
    <t>唐津パワーホールディングス</t>
  </si>
  <si>
    <t>__2025クリーンエネルギー総合研究所メニューA</t>
  </si>
  <si>
    <t>クリーンエネルギー総合研究所メニューA</t>
  </si>
  <si>
    <t>__2025クリーンエネルギー総合研究所メニューB</t>
  </si>
  <si>
    <t>クリーンエネルギー総合研究所メニューB</t>
  </si>
  <si>
    <t>__2025クリーンエネルギー総合研究所メニューC</t>
  </si>
  <si>
    <t>クリーンエネルギー総合研究所メニューC</t>
  </si>
  <si>
    <t>__2025クリーンエネルギー総合研究所メニューD(残差)</t>
  </si>
  <si>
    <t>クリーンエネルギー総合研究所メニューD(残差)</t>
  </si>
  <si>
    <t>__2025かづのパワー</t>
  </si>
  <si>
    <t>かづのパワー</t>
  </si>
  <si>
    <t>__2025UNIVERGYメニューA</t>
  </si>
  <si>
    <t>UNIVERGYメニューA</t>
  </si>
  <si>
    <t>__2025UNIVERGYメニューB(残差)</t>
  </si>
  <si>
    <t>UNIVERGYメニューB(残差)</t>
  </si>
  <si>
    <t>__2025デジタルグリッドメニューA</t>
  </si>
  <si>
    <t>デジタルグリッドメニューA</t>
  </si>
  <si>
    <t>__2025デジタルグリッドメニューB</t>
  </si>
  <si>
    <t>デジタルグリッドメニューB</t>
  </si>
  <si>
    <t>__2025デジタルグリッドメニューC</t>
  </si>
  <si>
    <t>デジタルグリッドメニューC</t>
  </si>
  <si>
    <t>__2025デジタルグリッドメニューD</t>
  </si>
  <si>
    <t>デジタルグリッドメニューD</t>
  </si>
  <si>
    <t>__2025デジタルグリッドメニューE</t>
  </si>
  <si>
    <t>デジタルグリッドメニューE</t>
  </si>
  <si>
    <t>__2025デジタルグリッドメニューF</t>
  </si>
  <si>
    <t>デジタルグリッドメニューF</t>
  </si>
  <si>
    <t>__2025デジタルグリッドメニューG(残差)</t>
  </si>
  <si>
    <t>デジタルグリッドメニューG(残差)</t>
  </si>
  <si>
    <t>__2025西九州させぼパワーズメニューA</t>
  </si>
  <si>
    <t>西九州させぼパワーズメニューA</t>
  </si>
  <si>
    <t>__2025西九州させぼパワーズメニューB</t>
  </si>
  <si>
    <t>西九州させぼパワーズメニューB</t>
  </si>
  <si>
    <t>__2025西九州させぼパワーズメニューC(残差)</t>
  </si>
  <si>
    <t>西九州させぼパワーズメニューC(残差)</t>
  </si>
  <si>
    <t>__2025たんたんエナジーメニューA</t>
  </si>
  <si>
    <t>たんたんエナジーメニューA</t>
  </si>
  <si>
    <t>__2025たんたんエナジーメニューB(残差)</t>
  </si>
  <si>
    <t>たんたんエナジーメニューB(残差)</t>
  </si>
  <si>
    <t>__2025能勢・豊能まちづくりメニューA</t>
  </si>
  <si>
    <t>能勢・豊能まちづくりメニューA</t>
  </si>
  <si>
    <t>__2025能勢・豊能まちづくりメニューB(残差)</t>
  </si>
  <si>
    <t>能勢・豊能まちづくりメニューB(残差)</t>
  </si>
  <si>
    <t>__2025再エネ思考電力</t>
  </si>
  <si>
    <t>再エネ思考電力</t>
  </si>
  <si>
    <t>__2025スマート</t>
  </si>
  <si>
    <t>スマート</t>
  </si>
  <si>
    <t>__2025ジャパネットサービスイノベーション</t>
  </si>
  <si>
    <t>ジャパネットサービスイノベーション</t>
  </si>
  <si>
    <t>__2025KBN</t>
  </si>
  <si>
    <t>KBN</t>
  </si>
  <si>
    <t>__2025しおさい電力メニューA</t>
  </si>
  <si>
    <t>しおさい電力メニューA</t>
  </si>
  <si>
    <t>__2025しおさい電力メニューB</t>
  </si>
  <si>
    <t>しおさい電力メニューB</t>
  </si>
  <si>
    <t>__2025しおさい電力メニューC(残差)</t>
  </si>
  <si>
    <t>しおさい電力メニューC(残差)</t>
  </si>
  <si>
    <t>__2025会津エナジーメニューA</t>
  </si>
  <si>
    <t>会津エナジーメニューA</t>
  </si>
  <si>
    <t>__2025会津エナジーメニューB</t>
  </si>
  <si>
    <t>会津エナジーメニューB</t>
  </si>
  <si>
    <t>__2025会津エナジーメニューC</t>
  </si>
  <si>
    <t>会津エナジーメニューC</t>
  </si>
  <si>
    <t>__2025会津エナジーメニューD</t>
  </si>
  <si>
    <t>会津エナジーメニューD</t>
  </si>
  <si>
    <t>__2025会津エナジーメニューE</t>
  </si>
  <si>
    <t>会津エナジーメニューE</t>
  </si>
  <si>
    <t>__2025会津エナジーメニューF</t>
  </si>
  <si>
    <t>会津エナジーメニューF</t>
  </si>
  <si>
    <t>__2025会津エナジーメニューG</t>
  </si>
  <si>
    <t>会津エナジーメニューG</t>
  </si>
  <si>
    <t>__2025会津エナジーメニューH</t>
  </si>
  <si>
    <t>会津エナジーメニューH</t>
  </si>
  <si>
    <t>__2025会津エナジーメニューI</t>
  </si>
  <si>
    <t>会津エナジーメニューI</t>
  </si>
  <si>
    <t>__2025会津エナジーメニューJ</t>
  </si>
  <si>
    <t>会津エナジーメニューJ</t>
  </si>
  <si>
    <t>__2025会津エナジーメニューK</t>
  </si>
  <si>
    <t>会津エナジーメニューK</t>
  </si>
  <si>
    <t>__2025会津エナジーメニューL(残差)</t>
  </si>
  <si>
    <t>会津エナジーメニューL(残差)</t>
  </si>
  <si>
    <t>__2025うべ未来エネルギーメニューA</t>
  </si>
  <si>
    <t>うべ未来エネルギーメニューA</t>
  </si>
  <si>
    <t>__2025うべ未来エネルギーメニューB(残差)</t>
  </si>
  <si>
    <t>うべ未来エネルギーメニューB(残差)</t>
  </si>
  <si>
    <t>__2025永井自動車工業</t>
  </si>
  <si>
    <t>永井自動車工業</t>
  </si>
  <si>
    <t>__2025陸前高田しみんエネルギー</t>
  </si>
  <si>
    <t>陸前高田しみんエネルギー</t>
  </si>
  <si>
    <t>__2025チャームドライフ</t>
  </si>
  <si>
    <t>チャームドライフ</t>
  </si>
  <si>
    <t>__2025スターティアメニューA</t>
  </si>
  <si>
    <t>スターティアメニューA</t>
  </si>
  <si>
    <t>__2025スターティアメニューB(残差)</t>
  </si>
  <si>
    <t>スターティアメニューB(残差)</t>
  </si>
  <si>
    <t>__2025東広島スマートエネルギー</t>
  </si>
  <si>
    <t>東広島スマートエネルギー</t>
  </si>
  <si>
    <t>__2025旭化成メニューA</t>
  </si>
  <si>
    <t>旭化成メニューA</t>
  </si>
  <si>
    <t>__2025旭化成メニューB</t>
  </si>
  <si>
    <t>旭化成メニューB</t>
  </si>
  <si>
    <t>__2025旭化成メニューC</t>
  </si>
  <si>
    <t>旭化成メニューC</t>
  </si>
  <si>
    <t>__2025旭化成メニューD</t>
  </si>
  <si>
    <t>旭化成メニューD</t>
  </si>
  <si>
    <t>__2025旭化成メニューE</t>
  </si>
  <si>
    <t>旭化成メニューE</t>
  </si>
  <si>
    <t>__2025旭化成メニューF</t>
  </si>
  <si>
    <t>旭化成メニューF</t>
  </si>
  <si>
    <t>__2025旭化成メニューG</t>
  </si>
  <si>
    <t>旭化成メニューG</t>
  </si>
  <si>
    <t>__2025京和ガス</t>
  </si>
  <si>
    <t>京和ガス</t>
  </si>
  <si>
    <t>__2025KMパワー</t>
  </si>
  <si>
    <t>KMパワー</t>
  </si>
  <si>
    <t>__2025Okazaki</t>
  </si>
  <si>
    <t>Okazaki</t>
  </si>
  <si>
    <t>__2025エフオンメニューA</t>
  </si>
  <si>
    <t>エフオンメニューA</t>
  </si>
  <si>
    <t>__2025エフオンメニューB</t>
  </si>
  <si>
    <t>エフオンメニューB</t>
  </si>
  <si>
    <t>__2025エフオンメニューC</t>
  </si>
  <si>
    <t>エフオンメニューC</t>
  </si>
  <si>
    <t>__2025エフオンメニューD</t>
  </si>
  <si>
    <t>エフオンメニューD</t>
  </si>
  <si>
    <t>__2025岡崎さくら電力</t>
  </si>
  <si>
    <t>岡崎さくら電力</t>
  </si>
  <si>
    <t>__2025旭マルヰ(旧：旭マルヰガス)</t>
  </si>
  <si>
    <t>旭マルヰ(旧：旭マルヰガス)</t>
  </si>
  <si>
    <t>__2025ENEOSリニューアブル・エナジー・ソリューションズ(旧：JREトレーディング)</t>
  </si>
  <si>
    <t>ENEOSリニューアブル・エナジー・ソリューションズ(旧：JREトレーディング)</t>
  </si>
  <si>
    <t>__2025Castleton Commodities Japan合同会社</t>
  </si>
  <si>
    <t>__2025神戸電力</t>
  </si>
  <si>
    <t>神戸電力</t>
  </si>
  <si>
    <t>__2025Valhall合同会社</t>
  </si>
  <si>
    <t>Valhall合同会社</t>
  </si>
  <si>
    <t>__2025エア・ウォーター・ライフソリューション</t>
  </si>
  <si>
    <t>エア・ウォーター・ライフソリューション</t>
  </si>
  <si>
    <t>__2025生活協同組合ひろしまメニューA</t>
  </si>
  <si>
    <t>生活協同組合ひろしまメニューA</t>
  </si>
  <si>
    <t>__2025生活協同組合ひろしまメニューB(残差)</t>
  </si>
  <si>
    <t>生活協同組合ひろしまメニューB(残差)</t>
  </si>
  <si>
    <t>__2025RenoLabo</t>
  </si>
  <si>
    <t>RenoLabo</t>
  </si>
  <si>
    <t>__2025アークエルテクノロジーズ</t>
  </si>
  <si>
    <t>アークエルテクノロジーズ</t>
  </si>
  <si>
    <t>__2025エルメック</t>
  </si>
  <si>
    <t>エルメック</t>
  </si>
  <si>
    <t>__2025オズエナジー</t>
  </si>
  <si>
    <t>オズエナジー</t>
  </si>
  <si>
    <t>__2025レモンガス</t>
  </si>
  <si>
    <t>レモンガス</t>
  </si>
  <si>
    <t>__2025日本海水</t>
  </si>
  <si>
    <t>日本海水</t>
  </si>
  <si>
    <t>__2025しろくま電力メニューA</t>
  </si>
  <si>
    <t>しろくま電力メニューA</t>
  </si>
  <si>
    <t>__2025しろくま電力メニューB</t>
  </si>
  <si>
    <t>しろくま電力メニューB</t>
  </si>
  <si>
    <t>__2025しろくま電力メニューC(残差)</t>
  </si>
  <si>
    <t>しろくま電力メニューC(残差)</t>
  </si>
  <si>
    <t>__2025中小企業支援</t>
  </si>
  <si>
    <t>中小企業支援</t>
  </si>
  <si>
    <t>__2025サントラベラーズサービス有限会社</t>
  </si>
  <si>
    <t>__2025八千代エンジニヤリング</t>
  </si>
  <si>
    <t>八千代エンジニヤリング</t>
  </si>
  <si>
    <t>__2025神楽電力メニューA</t>
  </si>
  <si>
    <t>神楽電力メニューA</t>
  </si>
  <si>
    <t>__2025神楽電力メニューB</t>
  </si>
  <si>
    <t>神楽電力メニューB</t>
  </si>
  <si>
    <t>__2025神楽電力メニューC(残差)</t>
  </si>
  <si>
    <t>神楽電力メニューC(残差)</t>
  </si>
  <si>
    <t>__2025ゆきぐに新電力</t>
  </si>
  <si>
    <t>ゆきぐに新電力</t>
  </si>
  <si>
    <t>__2025ながさきサステナエナジー</t>
  </si>
  <si>
    <t>ながさきサステナエナジー</t>
  </si>
  <si>
    <t>__2025葛尾創生電力</t>
  </si>
  <si>
    <t>葛尾創生電力</t>
  </si>
  <si>
    <t>__2025EFでんき(旧：ライフエナジー)メニューA</t>
  </si>
  <si>
    <t>EFでんき(旧：ライフエナジー)メニューA</t>
  </si>
  <si>
    <t>__2025EFでんき(旧：ライフエナジー)メニューB</t>
  </si>
  <si>
    <t>EFでんき(旧：ライフエナジー)メニューB</t>
  </si>
  <si>
    <t>__2025EFでんき(旧：ライフエナジー)メニューC(残差)</t>
  </si>
  <si>
    <t>EFでんき(旧：ライフエナジー)メニューC(残差)</t>
  </si>
  <si>
    <t>__2025グルーヴエナジー</t>
  </si>
  <si>
    <t>グルーヴエナジー</t>
  </si>
  <si>
    <t>__2025高知ニューエナジー</t>
  </si>
  <si>
    <t>高知ニューエナジー</t>
  </si>
  <si>
    <t>__2025もみじ電力</t>
  </si>
  <si>
    <t>もみじ電力</t>
  </si>
  <si>
    <t>__2025縁人</t>
  </si>
  <si>
    <t>縁人</t>
  </si>
  <si>
    <t>__2025T＆Tエナジー</t>
  </si>
  <si>
    <t>T＆Tエナジー</t>
  </si>
  <si>
    <t>__2025ルークメニューA</t>
  </si>
  <si>
    <t>ルークメニューA</t>
  </si>
  <si>
    <t>__2025ルークメニューB(残差)</t>
  </si>
  <si>
    <t>ルークメニューB(残差)</t>
  </si>
  <si>
    <t>__2025かけがわ報徳パワー</t>
  </si>
  <si>
    <t>かけがわ報徳パワー</t>
  </si>
  <si>
    <t>__2025SustainableEnergy</t>
  </si>
  <si>
    <t>SustainableEnergy</t>
  </si>
  <si>
    <t>__2025穂の国とよはし電力</t>
  </si>
  <si>
    <t>穂の国とよはし電力</t>
  </si>
  <si>
    <t>__2025イワタニセントラル北海道</t>
  </si>
  <si>
    <t>イワタニセントラル北海道</t>
  </si>
  <si>
    <t>__2025ホームタウンエナジーメニューA</t>
  </si>
  <si>
    <t>ホームタウンエナジーメニューA</t>
  </si>
  <si>
    <t>__2025ホームタウンエナジーメニューB(残差)</t>
  </si>
  <si>
    <t>ホームタウンエナジーメニューB(残差)</t>
  </si>
  <si>
    <t>__2025彩の国でんき</t>
  </si>
  <si>
    <t>彩の国でんき</t>
  </si>
  <si>
    <t>__2025みやきエネルギー</t>
  </si>
  <si>
    <t>みやきエネルギー</t>
  </si>
  <si>
    <t>__2025クリーンベンチャー21</t>
  </si>
  <si>
    <t>クリーンベンチャー21</t>
  </si>
  <si>
    <t>__2025三河商事</t>
  </si>
  <si>
    <t>三河商事</t>
  </si>
  <si>
    <t>__2025沖縄新エネ開発</t>
  </si>
  <si>
    <t>沖縄新エネ開発</t>
  </si>
  <si>
    <t>__2025ほくだん</t>
  </si>
  <si>
    <t>ほくだん</t>
  </si>
  <si>
    <t>__2025エスコ</t>
  </si>
  <si>
    <t>エスコ</t>
  </si>
  <si>
    <t>__2025Qvou</t>
  </si>
  <si>
    <t>Qvou</t>
  </si>
  <si>
    <t>__2025住友商事メニューA</t>
  </si>
  <si>
    <t>住友商事メニューA</t>
  </si>
  <si>
    <t>__2025住友商事メニューB(残差)</t>
  </si>
  <si>
    <t>住友商事メニューB(残差)</t>
  </si>
  <si>
    <t>__2025丸の内電力</t>
  </si>
  <si>
    <t>丸の内電力</t>
  </si>
  <si>
    <t>__2025中京電力</t>
  </si>
  <si>
    <t>中京電力</t>
  </si>
  <si>
    <t>__2025クオリティプラス</t>
  </si>
  <si>
    <t>クオリティプラス</t>
  </si>
  <si>
    <t>__2025Y.W.C.メニューA</t>
  </si>
  <si>
    <t>Y.W.C.メニューA</t>
  </si>
  <si>
    <t>__2025Y.W.C.メニューB(残差)</t>
  </si>
  <si>
    <t>Y.W.C.メニューB(残差)</t>
  </si>
  <si>
    <t>__2025MTエナジー</t>
  </si>
  <si>
    <t>MTエナジー</t>
  </si>
  <si>
    <t>__2025TGオクトパスエナジーメニューA</t>
  </si>
  <si>
    <t>TGオクトパスエナジーメニューA</t>
  </si>
  <si>
    <t>__2025TGオクトパスエナジーメニューB</t>
  </si>
  <si>
    <t>TGオクトパスエナジーメニューB</t>
  </si>
  <si>
    <t>__2025東北電力フロンティアメニューA</t>
  </si>
  <si>
    <t>東北電力フロンティアメニューA</t>
  </si>
  <si>
    <t>__2025東北電力フロンティアメニューB(残差)</t>
  </si>
  <si>
    <t>東北電力フロンティアメニューB(残差)</t>
  </si>
  <si>
    <t>__2025ファラデー</t>
  </si>
  <si>
    <t>ファラデー</t>
  </si>
  <si>
    <t>__2025三菱HCキャピタルエナジー</t>
  </si>
  <si>
    <t>三菱HCキャピタルエナジー</t>
  </si>
  <si>
    <t>__2025Meisin</t>
  </si>
  <si>
    <t>Meisin</t>
  </si>
  <si>
    <t>__2025大塚ビジネスサポート</t>
  </si>
  <si>
    <t>大塚ビジネスサポート</t>
  </si>
  <si>
    <t>__2025出雲ケーブルビジョン</t>
  </si>
  <si>
    <t>出雲ケーブルビジョン</t>
  </si>
  <si>
    <t>__2025いずも縁結び電力</t>
  </si>
  <si>
    <t>いずも縁結び電力</t>
  </si>
  <si>
    <t>__2025恵那電力メニューA</t>
  </si>
  <si>
    <t>恵那電力メニューA</t>
  </si>
  <si>
    <t>__2025恵那電力メニューB(残差)</t>
  </si>
  <si>
    <t>恵那電力メニューB(残差)</t>
  </si>
  <si>
    <t>__2025宇都宮ライトパワーメニューA</t>
  </si>
  <si>
    <t>宇都宮ライトパワーメニューA</t>
  </si>
  <si>
    <t>__2025宇都宮ライトパワーメニューB(残差)</t>
  </si>
  <si>
    <t>宇都宮ライトパワーメニューB(残差)</t>
  </si>
  <si>
    <t>__2025帯広電力</t>
  </si>
  <si>
    <t>帯広電力</t>
  </si>
  <si>
    <t>__2025フジ物産</t>
  </si>
  <si>
    <t>フジ物産</t>
  </si>
  <si>
    <t>__2025金沢エナジーメニューA</t>
  </si>
  <si>
    <t>金沢エナジーメニューA</t>
  </si>
  <si>
    <t>__2025金沢エナジーメニューB(残差)</t>
  </si>
  <si>
    <t>金沢エナジーメニューB(残差)</t>
  </si>
  <si>
    <t>__2025なんとエナジー</t>
  </si>
  <si>
    <t>なんとエナジー</t>
  </si>
  <si>
    <t>__2025ボーダレス・ジャパン</t>
  </si>
  <si>
    <t>ボーダレス・ジャパン</t>
  </si>
  <si>
    <t>__2025ワットメニューA</t>
  </si>
  <si>
    <t>ワットメニューA</t>
  </si>
  <si>
    <t>__2025ワットメニューB</t>
  </si>
  <si>
    <t>ワットメニューB</t>
  </si>
  <si>
    <t>__2025ジケイ・スペース</t>
  </si>
  <si>
    <t>ジケイ・スペース</t>
  </si>
  <si>
    <t>__2025広島ガスメニューA</t>
  </si>
  <si>
    <t>広島ガスメニューA</t>
  </si>
  <si>
    <t>__2025広島ガスメニューB(残差)</t>
  </si>
  <si>
    <t>広島ガスメニューB(残差)</t>
  </si>
  <si>
    <t>__2025IQg</t>
  </si>
  <si>
    <t>IQg</t>
  </si>
  <si>
    <t>__2025最適でんき（旧：エナジーサプライ）</t>
  </si>
  <si>
    <t>最適でんき（旧：エナジーサプライ）</t>
  </si>
  <si>
    <t>__2025FPSメニューA</t>
  </si>
  <si>
    <t>FPSメニューA</t>
  </si>
  <si>
    <t>__2025FPSメニューB</t>
  </si>
  <si>
    <t>FPSメニューB</t>
  </si>
  <si>
    <t>__2025FPSメニューC</t>
  </si>
  <si>
    <t>FPSメニューC</t>
  </si>
  <si>
    <t>__2025FPSメニューD</t>
  </si>
  <si>
    <t>FPSメニューD</t>
  </si>
  <si>
    <t>__2025FPSメニューE</t>
  </si>
  <si>
    <t>FPSメニューE</t>
  </si>
  <si>
    <t>__2025FPSメニューF</t>
  </si>
  <si>
    <t>FPSメニューF</t>
  </si>
  <si>
    <t>__2025FPSメニューG(残差)</t>
  </si>
  <si>
    <t>FPSメニューG(残差)</t>
  </si>
  <si>
    <t>__2025大熊るるるん電力</t>
  </si>
  <si>
    <t>大熊るるるん電力</t>
  </si>
  <si>
    <t>__2025レックスメニューA</t>
  </si>
  <si>
    <t>レックスメニューA</t>
  </si>
  <si>
    <t>__2025おきたま新電力メニューA</t>
  </si>
  <si>
    <t>おきたま新電力メニューA</t>
  </si>
  <si>
    <t>__2025おきたま新電力メニューB(残差)</t>
  </si>
  <si>
    <t>おきたま新電力メニューB(残差)</t>
  </si>
  <si>
    <t>__2025河原実業</t>
  </si>
  <si>
    <t>河原実業</t>
  </si>
  <si>
    <t>__2025stc</t>
  </si>
  <si>
    <t>stc</t>
  </si>
  <si>
    <t>__2025工営エナジーメニューA</t>
  </si>
  <si>
    <t>工営エナジーメニューA</t>
  </si>
  <si>
    <t>__2025アースシグナルソリューションズ</t>
  </si>
  <si>
    <t>アースシグナルソリューションズ</t>
  </si>
  <si>
    <t>__2025シントウエナジー</t>
  </si>
  <si>
    <t>シントウエナジー</t>
  </si>
  <si>
    <t>__2025那須野ヶ原みらい電力</t>
  </si>
  <si>
    <t>那須野ヶ原みらい電力</t>
  </si>
  <si>
    <t>__2025柏崎あい・あーるエナジー</t>
  </si>
  <si>
    <t>柏崎あい・あーるエナジー</t>
  </si>
  <si>
    <t>__2025京セラメニューA</t>
  </si>
  <si>
    <t>京セラメニューA</t>
  </si>
  <si>
    <t>__2025鳥取みらい電力</t>
  </si>
  <si>
    <t>鳥取みらい電力</t>
  </si>
  <si>
    <t>__2025鈴鹿グリーンエナジー</t>
  </si>
  <si>
    <t>鈴鹿グリーンエナジー</t>
  </si>
  <si>
    <t>__2025一般社団法人東北自動車産業グリーンエネルギー普及協会</t>
  </si>
  <si>
    <t>一般社団法人東北自動車産業グリーンエネルギー普及協会</t>
  </si>
  <si>
    <t>__2025刈谷知立みらい電力メニューA</t>
  </si>
  <si>
    <t>刈谷知立みらい電力メニューA</t>
  </si>
  <si>
    <t>__2025パワーエックスメニューA</t>
  </si>
  <si>
    <t>パワーエックスメニューA</t>
  </si>
  <si>
    <t>__2025パワーエックスメニューB</t>
  </si>
  <si>
    <t>パワーエックスメニューB</t>
  </si>
  <si>
    <t>__2025パワーエックスメニューC(残差)</t>
  </si>
  <si>
    <t>パワーエックスメニューC(残差)</t>
  </si>
  <si>
    <t>__2025いちのみや未来エネルギーメニューA</t>
  </si>
  <si>
    <t>いちのみや未来エネルギーメニューA</t>
  </si>
  <si>
    <t>__2025岡谷酸素</t>
  </si>
  <si>
    <t>岡谷酸素</t>
  </si>
  <si>
    <t>__2025絆</t>
  </si>
  <si>
    <t>絆</t>
  </si>
  <si>
    <t>__2025東北エネルギーサービスメニューA</t>
  </si>
  <si>
    <t>東北エネルギーサービスメニューA</t>
  </si>
  <si>
    <t>__2025東北エネルギーサービスメニューB</t>
  </si>
  <si>
    <t>東北エネルギーサービスメニューB</t>
  </si>
  <si>
    <t>__2025東北エネルギーサービスメニューC</t>
  </si>
  <si>
    <t>東北エネルギーサービスメニューC</t>
  </si>
  <si>
    <t>__2025いなしきエナジー</t>
  </si>
  <si>
    <t>いなしきエナジー</t>
  </si>
  <si>
    <t>__2025ながのスマートパワー</t>
  </si>
  <si>
    <t>ながのスマートパワー</t>
  </si>
  <si>
    <t>__2025ホクレン油機サービス</t>
  </si>
  <si>
    <t>ホクレン油機サービス</t>
  </si>
  <si>
    <t>__2025JR東日本商事メニューA</t>
  </si>
  <si>
    <t>JR東日本商事メニューA</t>
  </si>
  <si>
    <t>__2025JR東日本商事メニューB(残差)</t>
  </si>
  <si>
    <t>JR東日本商事メニューB(残差)</t>
  </si>
  <si>
    <t>__2025岡山ガス</t>
  </si>
  <si>
    <t>岡山ガス</t>
  </si>
  <si>
    <t>__2025合同会社グリーンパワーリテイリング</t>
  </si>
  <si>
    <t>合同会社グリーンパワーリテイリング</t>
  </si>
  <si>
    <t>__2025川崎未来エナジーメニューA</t>
  </si>
  <si>
    <t>川崎未来エナジーメニューA</t>
  </si>
  <si>
    <t>__2025いずみみらい</t>
  </si>
  <si>
    <t>いずみみらい</t>
  </si>
  <si>
    <t>__2025アット東京メニューA</t>
  </si>
  <si>
    <t>アット東京メニューA</t>
  </si>
  <si>
    <t>__2025アット東京メニューB(残差)</t>
  </si>
  <si>
    <t>アット東京メニューB(残差)</t>
  </si>
  <si>
    <t>__2025つるエネルギー</t>
  </si>
  <si>
    <t>つるエネルギー</t>
  </si>
  <si>
    <t>__2025川重商事</t>
  </si>
  <si>
    <t>川重商事</t>
  </si>
  <si>
    <t>__2025JERA CrossメニューA</t>
  </si>
  <si>
    <t>JERA CrossメニューA</t>
  </si>
  <si>
    <t>__2025JERA CrossメニューB</t>
  </si>
  <si>
    <t>JERA CrossメニューB</t>
  </si>
  <si>
    <t>__2025JERA CrossメニューC</t>
  </si>
  <si>
    <t>JERA CrossメニューC</t>
  </si>
  <si>
    <t>__2025飛騨高山電力メニューA</t>
  </si>
  <si>
    <t>飛騨高山電力メニューA</t>
  </si>
  <si>
    <t>__2025リボンエナジー</t>
  </si>
  <si>
    <t>リボンエナジー</t>
  </si>
  <si>
    <t>__2025大崎クリエーション</t>
  </si>
  <si>
    <t>大崎クリエーション</t>
  </si>
  <si>
    <t>__2025UPXメニューA</t>
  </si>
  <si>
    <t>UPXメニューA</t>
  </si>
  <si>
    <t>__2025UPXメニューB</t>
  </si>
  <si>
    <t>UPXメニューB</t>
  </si>
  <si>
    <t>__2025UPXメニューC(残差)</t>
  </si>
  <si>
    <t>UPXメニューC(残差)</t>
  </si>
  <si>
    <t>__2025MiraiつのエナジーメニューA</t>
  </si>
  <si>
    <t>MiraiつのエナジーメニューA</t>
  </si>
  <si>
    <t>__2025山口グリーンエネルギー</t>
  </si>
  <si>
    <t>山口グリーンエネルギー</t>
  </si>
  <si>
    <t>__2025はちまんたいジオパワーメニューA</t>
  </si>
  <si>
    <t>はちまんたいジオパワーメニューA</t>
  </si>
  <si>
    <t>__2025はちまんたいジオパワーメニューB(残差)</t>
  </si>
  <si>
    <t>はちまんたいジオパワーメニューB(残差)</t>
  </si>
  <si>
    <t>__2025アイモバイル</t>
  </si>
  <si>
    <t>アイモバイル</t>
  </si>
  <si>
    <t>__2025北海道電力ネットワーク0.000423</t>
  </si>
  <si>
    <t>北海道電力ネットワーク</t>
  </si>
  <si>
    <t>__2025東北電力ネットワーク0.000423</t>
  </si>
  <si>
    <t>東北電力ネットワーク</t>
  </si>
  <si>
    <t>__2025東京電力パワーグリッド0.000423</t>
  </si>
  <si>
    <t>東京電力パワーグリッド</t>
  </si>
  <si>
    <t>__2025中部電力パワーグリッド0.000423</t>
  </si>
  <si>
    <t>中部電力パワーグリッド</t>
  </si>
  <si>
    <t>__2025北陸電力送配電0.000423</t>
  </si>
  <si>
    <t>北陸電力送配電</t>
  </si>
  <si>
    <t>__2025関西電力送配電0.000423</t>
  </si>
  <si>
    <t>関西電力送配電</t>
  </si>
  <si>
    <t>__2025中国電力ネットワーク0.000423</t>
  </si>
  <si>
    <t>中国電力ネットワーク</t>
  </si>
  <si>
    <t>__2025四国電力送配電0.000423</t>
  </si>
  <si>
    <t>四国電力送配電</t>
  </si>
  <si>
    <t>__2025九州電力送配電0.000423</t>
  </si>
  <si>
    <t>九州電力送配電</t>
  </si>
  <si>
    <t>__2025沖縄電力0.000707</t>
  </si>
  <si>
    <t>沖縄電力</t>
  </si>
  <si>
    <t>__2025代替値</t>
    <rPh sb="6" eb="8">
      <t>ダイタイ</t>
    </rPh>
    <rPh sb="8" eb="9">
      <t>チ</t>
    </rPh>
    <phoneticPr fontId="2"/>
  </si>
  <si>
    <t>代替値</t>
    <rPh sb="0" eb="2">
      <t>ダイタイ</t>
    </rPh>
    <rPh sb="2" eb="3">
      <t>アタイ</t>
    </rPh>
    <phoneticPr fontId="2"/>
  </si>
  <si>
    <t>_2025</t>
    <phoneticPr fontId="2"/>
  </si>
  <si>
    <t>0.415</t>
    <phoneticPr fontId="2"/>
  </si>
  <si>
    <t>_2025関西電力メニューA</t>
  </si>
  <si>
    <t>_2025関西電力メニューB</t>
  </si>
  <si>
    <t>_2025関西電力メニューC</t>
  </si>
  <si>
    <t>_2025関西電力メニューD</t>
  </si>
  <si>
    <t>_2025関西電力メニューE</t>
  </si>
  <si>
    <t>_2025関西電力メニューF</t>
  </si>
  <si>
    <t>_2025関西電力メニューG</t>
  </si>
  <si>
    <t>_2025関西電力メニューH</t>
  </si>
  <si>
    <t>_2025関西電力メニューI</t>
  </si>
  <si>
    <t>_2025関西電力メニューJ(残差)</t>
  </si>
  <si>
    <t>_2025イーレックス</t>
  </si>
  <si>
    <t>_2025リエスパワー</t>
  </si>
  <si>
    <t>_2025エバーグリーン・リテイリングメニューA</t>
  </si>
  <si>
    <t>_2025エバーグリーン・マーケティングメニューA</t>
  </si>
  <si>
    <t>_2025エバーグリーン・マーケティングメニューB(残差)</t>
  </si>
  <si>
    <t>_2025SEウイングズ</t>
  </si>
  <si>
    <t>_2025イーセルメニューA</t>
  </si>
  <si>
    <t>_2025イーセルメニューB(残差)</t>
  </si>
  <si>
    <t>_2025エネットメニューA</t>
  </si>
  <si>
    <t>_2025エネットメニューB</t>
  </si>
  <si>
    <t>_2025エネットメニューC</t>
  </si>
  <si>
    <t>_2025エネットメニューD</t>
  </si>
  <si>
    <t>_2025エネットメニューE</t>
  </si>
  <si>
    <t>_2025エネットメニューF(残差)</t>
  </si>
  <si>
    <t>_2025須賀川瓦斯メニューA</t>
  </si>
  <si>
    <t>_2025須賀川瓦斯メニューB</t>
  </si>
  <si>
    <t>_2025須賀川瓦斯メニューC</t>
  </si>
  <si>
    <t>_2025須賀川瓦斯メニューD(残差)</t>
  </si>
  <si>
    <t>_2025出光興産メニューA</t>
  </si>
  <si>
    <t>_2025出光興産メニューB</t>
  </si>
  <si>
    <t>_2025出光興産メニューC</t>
  </si>
  <si>
    <t>_2025出光興産メニューD(残差)</t>
  </si>
  <si>
    <t>_2025オプテージメニューA</t>
  </si>
  <si>
    <t>_2025オプテージメニューB(残差)</t>
  </si>
  <si>
    <t>_2025エネサーブメニューA</t>
  </si>
  <si>
    <t>_2025エネサーブメニューB(残差)</t>
  </si>
  <si>
    <t>_2025エネワンでんきメニューA</t>
  </si>
  <si>
    <t>_2025エネワンでんきメニューB(残差)</t>
  </si>
  <si>
    <t>_2025ミツウロコグリーンエネルギーメニューA</t>
  </si>
  <si>
    <t>_2025ミツウロコグリーンエネルギーメニューB</t>
  </si>
  <si>
    <t>_2025ミツウロコグリーンエネルギーメニューC</t>
  </si>
  <si>
    <t>_2025ミツウロコグリーンエネルギーメニューD</t>
  </si>
  <si>
    <t>_2025ミツウロコグリーンエネルギーメニューE</t>
  </si>
  <si>
    <t>_2025ミツウロコグリーンエネルギーメニューF</t>
  </si>
  <si>
    <t>_2025ミツウロコグリーンエネルギーメニューG</t>
  </si>
  <si>
    <t>_2025ミツウロコグリーンエネルギーメニューH</t>
  </si>
  <si>
    <t>_2025ミツウロコグリーンエネルギーメニューI</t>
  </si>
  <si>
    <t>_2025ミツウロコグリーンエネルギーメニューJ</t>
  </si>
  <si>
    <t>_2025ミツウロコグリーンエネルギーメニューK(残差)</t>
  </si>
  <si>
    <t>_2025リエネメニューA</t>
  </si>
  <si>
    <t>_2025リエネメニューB</t>
  </si>
  <si>
    <t>_2025リエネメニューC(残差)</t>
  </si>
  <si>
    <t>_2025ネクストパワーやまとメニューA</t>
  </si>
  <si>
    <t>_2025ネクストパワーやまとメニューB</t>
  </si>
  <si>
    <t>_2025ネクストパワーやまとメニューC(残差)</t>
  </si>
  <si>
    <t>_2025日本テクノメニューA</t>
  </si>
  <si>
    <t>_2025日本テクノメニューB(残差)</t>
  </si>
  <si>
    <t>_2025中央電力エナジーメニューA</t>
  </si>
  <si>
    <t>_2025中央電力エナジーメニューB</t>
  </si>
  <si>
    <t>_2025中央電力エナジーメニューC</t>
  </si>
  <si>
    <t>_2025中央電力エナジーメニューD(残差)</t>
  </si>
  <si>
    <t>_2025LooopメニューA</t>
  </si>
  <si>
    <t>_2025LooopメニューB</t>
  </si>
  <si>
    <t>_2025LooopメニューC(残差)</t>
  </si>
  <si>
    <t>_2025ナンワ(旧：ナンワエナジー)</t>
  </si>
  <si>
    <t>_2025静岡ガス＆パワーメニューA</t>
  </si>
  <si>
    <t>_2025静岡ガス＆パワーメニューB</t>
  </si>
  <si>
    <t>_2025静岡ガス＆パワーメニューC</t>
  </si>
  <si>
    <t>_2025静岡ガス＆パワーメニューD</t>
  </si>
  <si>
    <t>_2025静岡ガス＆パワーメニューE</t>
  </si>
  <si>
    <t>_2025静岡ガス＆パワーメニューF(残差)</t>
  </si>
  <si>
    <t>_2025荏原環境プラントメニューA</t>
  </si>
  <si>
    <t>_2025荏原環境プラントメニューB</t>
  </si>
  <si>
    <t>_2025荏原環境プラントメニューC</t>
  </si>
  <si>
    <t>_2025荏原環境プラントメニューD</t>
  </si>
  <si>
    <t>_2025荏原環境プラントメニューE</t>
  </si>
  <si>
    <t>_2025荏原環境プラントメニューF</t>
  </si>
  <si>
    <t>_2025荏原環境プラントメニューG</t>
  </si>
  <si>
    <t>_2025荏原環境プラントメニューH</t>
  </si>
  <si>
    <t>_2025荏原環境プラントメニューI</t>
  </si>
  <si>
    <t>_2025荏原環境プラントメニューJ</t>
  </si>
  <si>
    <t>_2025荏原環境プラントメニューK</t>
  </si>
  <si>
    <t>_2025荏原環境プラントメニューL</t>
  </si>
  <si>
    <t>_2025荏原環境プラントメニューM</t>
  </si>
  <si>
    <t>_2025荏原環境プラントメニューN</t>
  </si>
  <si>
    <t>_2025荏原環境プラントメニューO</t>
  </si>
  <si>
    <t>_2025荏原環境プラントメニューP</t>
  </si>
  <si>
    <t>_2025荏原環境プラントメニューQ</t>
  </si>
  <si>
    <t>_2025荏原環境プラントメニューR(残差)</t>
  </si>
  <si>
    <t>_2025東京エコサービスメニューA</t>
  </si>
  <si>
    <t>_2025東京エコサービスメニューB(残差)</t>
  </si>
  <si>
    <t>_2025ダイヤモンドパワーメニューA</t>
  </si>
  <si>
    <t>_2025ダイヤモンドパワーメニューB</t>
  </si>
  <si>
    <t>_2025ダイヤモンドパワーメニューC</t>
  </si>
  <si>
    <t>_2025ダイヤモンドパワーメニューD</t>
  </si>
  <si>
    <t>_2025新出光メニューA</t>
  </si>
  <si>
    <t>_2025新出光メニューB</t>
  </si>
  <si>
    <t>_2025新出光メニューC</t>
  </si>
  <si>
    <t>_2025新出光メニューD</t>
  </si>
  <si>
    <t>_2025新出光メニューE</t>
  </si>
  <si>
    <t>_2025新出光メニューF</t>
  </si>
  <si>
    <t>_2025新出光メニューG</t>
  </si>
  <si>
    <t>_2025新出光メニューH</t>
  </si>
  <si>
    <t>_2025新出光メニューI</t>
  </si>
  <si>
    <t>_2025新出光メニューJ</t>
  </si>
  <si>
    <t>_2025新出光メニューK(残差)</t>
  </si>
  <si>
    <t>_2025セントラル石油瓦斯</t>
  </si>
  <si>
    <t>_2025一般財団法人泉佐野電力</t>
  </si>
  <si>
    <t>_2025コスモエネルギーソリューションズメニューA</t>
  </si>
  <si>
    <t>_2025コスモエネルギーソリューションズメニューB</t>
  </si>
  <si>
    <t>_2025コスモエネルギーソリューションズメニューC</t>
  </si>
  <si>
    <t>_2025コスモエネルギーソリューションズメニューD</t>
  </si>
  <si>
    <t>_2025コスモエネルギーソリューションズメニューE(残差)</t>
  </si>
  <si>
    <t>_2025グリーンサークルメニューA</t>
  </si>
  <si>
    <t>_2025グリーンサークルメニューB(残差)</t>
  </si>
  <si>
    <t>_2025北海道瓦斯メニューA</t>
  </si>
  <si>
    <t>_2025北海道瓦斯メニューB(残差)</t>
  </si>
  <si>
    <t>_2025アルカナエナジー</t>
  </si>
  <si>
    <t>_2025新エネルギー開発メニューA</t>
  </si>
  <si>
    <t>_2025新エネルギー開発メニューB</t>
  </si>
  <si>
    <t>_2025伊藤忠エネクスメニューA</t>
  </si>
  <si>
    <t>_2025伊藤忠エネクスメニューB(残差)</t>
  </si>
  <si>
    <t>_2025VーPowerメニューA</t>
  </si>
  <si>
    <t>_2025VーPowerメニューB</t>
  </si>
  <si>
    <t>_2025VーPowerメニューC</t>
  </si>
  <si>
    <t>_2025VーPowerメニューD(残差)</t>
  </si>
  <si>
    <t>_2025大和エネルギー</t>
  </si>
  <si>
    <t>_2025大阪瓦斯メニューA</t>
  </si>
  <si>
    <t>_2025大阪瓦斯メニューB</t>
  </si>
  <si>
    <t>_2025大阪瓦斯メニューC</t>
  </si>
  <si>
    <t>_2025大阪瓦斯メニューD</t>
  </si>
  <si>
    <t>_2025大阪瓦斯メニューE</t>
  </si>
  <si>
    <t>_2025大阪瓦斯メニューF</t>
  </si>
  <si>
    <t>_2025大阪瓦斯メニューG(残差)</t>
  </si>
  <si>
    <t>_2025エフビットコミュニケーションズ　メニューA</t>
  </si>
  <si>
    <t>_2025エフビットコミュニケーションズ　メニューB</t>
  </si>
  <si>
    <t>_2025エフビットコミュニケーションズ　メニューC(残差)</t>
  </si>
  <si>
    <t>_2025ENEOS Power（旧:ENEOS）メニューA</t>
  </si>
  <si>
    <t>_2025ENEOS Power（旧:ENEOS）メニューB</t>
  </si>
  <si>
    <t>_2025ENEOS Power（旧:ENEOS）メニューC</t>
  </si>
  <si>
    <t>_2025ENEOS Power（旧:ENEOS）メニューD</t>
  </si>
  <si>
    <t>_2025ENEOS Power（旧:ENEOS）メニューE</t>
  </si>
  <si>
    <t>_2025ENEOS Power（旧:ENEOS）メニューF(残差)</t>
  </si>
  <si>
    <t>_2025真庭バイオエネルギー</t>
  </si>
  <si>
    <t>_2025三井物産メニューA</t>
  </si>
  <si>
    <t>_2025三井物産メニューB</t>
  </si>
  <si>
    <t>_2025三井物産メニューC</t>
  </si>
  <si>
    <t>_2025三井物産メニューD(残差)</t>
  </si>
  <si>
    <t>_2025オリックスメニューA</t>
  </si>
  <si>
    <t>_2025オリックスメニューB</t>
  </si>
  <si>
    <t>_2025オリックスメニューC</t>
  </si>
  <si>
    <t>_2025オリックスメニューD</t>
  </si>
  <si>
    <t>_2025オリックスメニューE</t>
  </si>
  <si>
    <t>_2025オリックスメニューF</t>
  </si>
  <si>
    <t>_2025オリックスメニューG</t>
  </si>
  <si>
    <t>_2025オリックスメニューH(残差)</t>
  </si>
  <si>
    <t>_2025エネサンス関東</t>
  </si>
  <si>
    <t>_2025UPDATERメニューA</t>
  </si>
  <si>
    <t>_2025UPDATERメニューB(残差)</t>
  </si>
  <si>
    <t>_2025シン・エナジーメニューA</t>
  </si>
  <si>
    <t>_2025シン・エナジーメニューB</t>
  </si>
  <si>
    <t>_2025シン・エナジーメニューC</t>
  </si>
  <si>
    <t>_2025シン・エナジーメニューD</t>
  </si>
  <si>
    <t>_2025シン・エナジーメニューE(残差)</t>
  </si>
  <si>
    <t>_2025サニックスメニューA</t>
  </si>
  <si>
    <t>_2025サニックスメニューB</t>
  </si>
  <si>
    <t>_2025サニックスメニューC</t>
  </si>
  <si>
    <t>_2025サニックスメニューD</t>
  </si>
  <si>
    <t>_2025サニックスメニューE(残差)</t>
  </si>
  <si>
    <t>_2025コンシェルジュメニューA</t>
  </si>
  <si>
    <t>_2025コンシェルジュメニューB(残差)</t>
  </si>
  <si>
    <t>_2025アイ・グリッド・ソリューションズメニューA</t>
  </si>
  <si>
    <t>_2025アイ・グリッド・ソリューションズメニューB(残差)</t>
  </si>
  <si>
    <t>_2025サミットエナジーメニューA</t>
  </si>
  <si>
    <t>_2025サミットエナジーメニューB(残差)</t>
  </si>
  <si>
    <t>_2025リコージャパンメニューA</t>
  </si>
  <si>
    <t>_2025リコージャパンメニューB</t>
  </si>
  <si>
    <t>_2025リコージャパンメニューC</t>
  </si>
  <si>
    <t>_2025リコージャパンメニューD</t>
  </si>
  <si>
    <t>_2025リコージャパンメニューE</t>
  </si>
  <si>
    <t>_2025リコージャパンメニューF(残差)</t>
  </si>
  <si>
    <t>_2025エネルギア・ソリューション・アンド・サービスメニューA</t>
  </si>
  <si>
    <t>_2025エネルギア・ソリューション・アンド・サービスメニューB(残差)</t>
  </si>
  <si>
    <t>_2025東京ガスメニューA</t>
  </si>
  <si>
    <t>_2025東京ガスメニューB</t>
  </si>
  <si>
    <t>_2025東京ガスメニューC</t>
  </si>
  <si>
    <t>_2025東京ガスメニューD</t>
  </si>
  <si>
    <t>_2025東京ガスメニューE</t>
  </si>
  <si>
    <t>_2025東京ガスメニューF(残差)</t>
  </si>
  <si>
    <t>_2025テス・エンジニアリングメニューA</t>
  </si>
  <si>
    <t>_2025テス・エンジニアリングメニューB</t>
  </si>
  <si>
    <t>_2025テス・エンジニアリングメニューC(残差)</t>
  </si>
  <si>
    <t>_2025青梅ガスメニューA</t>
  </si>
  <si>
    <t>_2025青梅ガスメニューB(残差)</t>
  </si>
  <si>
    <t>_2025イーネットワークシステムズメニューA</t>
  </si>
  <si>
    <t>_2025イーネットワークシステムズメニューB</t>
  </si>
  <si>
    <t>_2025イーネットワークシステムズメニューC</t>
  </si>
  <si>
    <t>_2025イーネットワークシステムズメニューD</t>
  </si>
  <si>
    <t>_2025イーネットワークシステムズメニューE(残差)</t>
  </si>
  <si>
    <t>_2025エネアーク関東</t>
  </si>
  <si>
    <t>_2025東急パワーサプライメニューA</t>
  </si>
  <si>
    <t>_2025東急パワーサプライメニューB</t>
  </si>
  <si>
    <t>_2025東急パワーサプライメニューC</t>
  </si>
  <si>
    <t>_2025東急パワーサプライメニューD</t>
  </si>
  <si>
    <t>_2025東急パワーサプライメニューE</t>
  </si>
  <si>
    <t>_2025東急パワーサプライメニューF</t>
  </si>
  <si>
    <t>_2025東急パワーサプライメニューG(残差)</t>
  </si>
  <si>
    <t>_2025王子・伊藤忠エネクス電力販売メニューA</t>
  </si>
  <si>
    <t>_2025王子・伊藤忠エネクス電力販売メニューB</t>
  </si>
  <si>
    <t>_2025王子・伊藤忠エネクス電力販売メニューC</t>
  </si>
  <si>
    <t>_2025王子・伊藤忠エネクス電力販売メニューD</t>
  </si>
  <si>
    <t>_2025王子・伊藤忠エネクス電力販売メニューE</t>
  </si>
  <si>
    <t>_2025王子・伊藤忠エネクス電力販売メニューF</t>
  </si>
  <si>
    <t>_2025王子・伊藤忠エネクス電力販売メニューG(残差)</t>
  </si>
  <si>
    <t>_2025伊藤忠商事メニューA</t>
  </si>
  <si>
    <t>_2025伊藤忠商事メニューB</t>
  </si>
  <si>
    <t>_2025伊藤忠商事メニューC(残差)</t>
  </si>
  <si>
    <t>_2025エコスタイルメニューA</t>
  </si>
  <si>
    <t>_2025エコスタイルメニューB</t>
  </si>
  <si>
    <t>_2025エコスタイルメニューC(残差)</t>
  </si>
  <si>
    <t>_2025入間ガス</t>
  </si>
  <si>
    <t>_2025とんでんホールディングス</t>
  </si>
  <si>
    <t>_2025日鉄エンジニアリングメニューA</t>
  </si>
  <si>
    <t>_2025日鉄エンジニアリングメニューB</t>
  </si>
  <si>
    <t>_2025日鉄エンジニアリングメニューC</t>
  </si>
  <si>
    <t>_2025日鉄エンジニアリングメニューD</t>
  </si>
  <si>
    <t>_2025日鉄エンジニアリングメニューE(残差)</t>
  </si>
  <si>
    <t>_2025auエネルギー＆ライフメニューA</t>
  </si>
  <si>
    <t>_2025auエネルギー＆ライフメニューB</t>
  </si>
  <si>
    <t>_2025auエネルギー＆ライフメニューC(残差)</t>
  </si>
  <si>
    <t>_2025イワタニ関東</t>
  </si>
  <si>
    <t>_2025イワタニ首都圏</t>
  </si>
  <si>
    <t>_2025サーラeエナジーメニューA</t>
  </si>
  <si>
    <t>_2025サーラeエナジーメニューB</t>
  </si>
  <si>
    <t>_2025サーラeエナジーメニューC(残差)</t>
  </si>
  <si>
    <t>_2025地球クラブメニューA</t>
  </si>
  <si>
    <t>_2025地球クラブメニューB</t>
  </si>
  <si>
    <t>_2025西部瓦斯メニューA</t>
  </si>
  <si>
    <t>_2025西部瓦斯メニューB(残差)</t>
  </si>
  <si>
    <t>_2025東邦ガスメニューA</t>
  </si>
  <si>
    <t>_2025東邦ガスメニューB</t>
  </si>
  <si>
    <t>_2025東邦ガスメニューC(残差)</t>
  </si>
  <si>
    <t>_2025シナネンメニューA</t>
  </si>
  <si>
    <t>_2025シナネンメニューB</t>
  </si>
  <si>
    <t>_2025シナネンメニューC</t>
  </si>
  <si>
    <t>_2025シナネンメニューD</t>
  </si>
  <si>
    <t>_2025シナネンメニューE</t>
  </si>
  <si>
    <t>_2025シナネンメニューF</t>
  </si>
  <si>
    <t>_2025シナネンメニューG</t>
  </si>
  <si>
    <t>_2025シナネンメニューH(残差)</t>
  </si>
  <si>
    <t>_2025カワサキグリーンエナジーメニューA</t>
  </si>
  <si>
    <t>_2025カワサキグリーンエナジーメニューB</t>
  </si>
  <si>
    <t>_2025カワサキグリーンエナジーメニューC(残差)</t>
  </si>
  <si>
    <t>_2025大一ガスメニューA</t>
  </si>
  <si>
    <t>_2025大一ガスメニューB</t>
  </si>
  <si>
    <t>_2025大一ガスメニューC(残差)</t>
  </si>
  <si>
    <t>_2025リミックスポイントメニューA</t>
  </si>
  <si>
    <t>_2025リミックスポイントメニューB</t>
  </si>
  <si>
    <t>_2025リミックスポイントメニューC</t>
  </si>
  <si>
    <t>_2025リミックスポイントメニューD(残差)</t>
  </si>
  <si>
    <t>_2025中海テレビ放送</t>
  </si>
  <si>
    <t>_2025パシフィックパワーメニューA</t>
  </si>
  <si>
    <t>_2025パシフィックパワーメニューB</t>
  </si>
  <si>
    <t>_2025パシフィックパワーメニューC(残差)</t>
  </si>
  <si>
    <t>_2025ジェイコム札幌メニューA</t>
  </si>
  <si>
    <t>_2025ジェイコム札幌メニューB(残差)</t>
  </si>
  <si>
    <t>_2025鹿児島電力</t>
  </si>
  <si>
    <t>_2025太陽ガス</t>
  </si>
  <si>
    <t>_2025アーバンエナジーメニューA</t>
  </si>
  <si>
    <t>_2025アーバンエナジーメニューB</t>
  </si>
  <si>
    <t>_2025アーバンエナジーメニューC</t>
  </si>
  <si>
    <t>_2025アーバンエナジーメニューD</t>
  </si>
  <si>
    <t>_2025アーバンエナジーメニューE</t>
  </si>
  <si>
    <t>_2025アーバンエナジーメニューF</t>
  </si>
  <si>
    <t>_2025アーバンエナジーメニューG(残差)</t>
  </si>
  <si>
    <t>_2025パワーネクスト</t>
  </si>
  <si>
    <t>_2025合同会社北上新電力メニューA</t>
  </si>
  <si>
    <t>_2025合同会社北上新電力メニューB(残差)</t>
  </si>
  <si>
    <t>_2025タクマエナジーメニューA</t>
  </si>
  <si>
    <t>_2025タクマエナジーメニューB</t>
  </si>
  <si>
    <t>_2025タクマエナジーメニューC</t>
  </si>
  <si>
    <t>_2025タクマエナジーメニューD</t>
  </si>
  <si>
    <t>_2025タクマエナジーメニューE</t>
  </si>
  <si>
    <t>_2025タクマエナジーメニューF</t>
  </si>
  <si>
    <t>_2025タクマエナジーメニューG</t>
  </si>
  <si>
    <t>_2025タクマエナジーメニューH</t>
  </si>
  <si>
    <t>_2025タクマエナジーメニューI</t>
  </si>
  <si>
    <t>_2025タクマエナジーメニューJ(残差)</t>
  </si>
  <si>
    <t>_2025丸紅新電力メニューA</t>
  </si>
  <si>
    <t>_2025丸紅新電力メニューB</t>
  </si>
  <si>
    <t>_2025丸紅新電力メニューC</t>
  </si>
  <si>
    <t>_2025丸紅新電力メニューD</t>
  </si>
  <si>
    <t>_2025丸紅新電力メニューE</t>
  </si>
  <si>
    <t>_2025丸紅新電力メニューF</t>
  </si>
  <si>
    <t>_2025丸紅新電力メニューG</t>
  </si>
  <si>
    <t>_2025丸紅新電力メニューH</t>
  </si>
  <si>
    <t>_2025丸紅新電力メニューI</t>
  </si>
  <si>
    <t>_2025丸紅新電力メニューJ</t>
  </si>
  <si>
    <t>_2025丸紅新電力メニューK(残差)</t>
  </si>
  <si>
    <t>_2025奈良電力</t>
  </si>
  <si>
    <t>_2025カナデビア（旧:日立造船）メニューA</t>
  </si>
  <si>
    <t>_2025カナデビア（旧:日立造船）メニューB</t>
  </si>
  <si>
    <t>_2025カナデビア（旧:日立造船）メニューC(残差)</t>
  </si>
  <si>
    <t>_2025大東ガスメニューA</t>
  </si>
  <si>
    <t>_2025大東ガスメニューB(残差)</t>
  </si>
  <si>
    <t>_2025パナソニックオペレーショナルエクセレンスメニューA</t>
  </si>
  <si>
    <t>_2025パナソニックオペレーショナルエクセレンスメニューB</t>
  </si>
  <si>
    <t>_2025パナソニックオペレーショナルエクセレンスメニューC(残差)</t>
  </si>
  <si>
    <t>_2025アストモスエネルギー</t>
  </si>
  <si>
    <t>_2025関電エネルギーソリューションメニューA</t>
  </si>
  <si>
    <t>_2025関電エネルギーソリューションメニューB(残差)</t>
  </si>
  <si>
    <t>_2025MCリテールエナジーメニューA</t>
  </si>
  <si>
    <t>_2025MCリテールエナジーメニューB</t>
  </si>
  <si>
    <t>_2025MCリテールエナジーメニューC(残差)</t>
  </si>
  <si>
    <t>_2025北九州パワーメニューA</t>
  </si>
  <si>
    <t>_2025北九州パワーメニューB</t>
  </si>
  <si>
    <t>_2025北九州パワーメニューC(残差)</t>
  </si>
  <si>
    <t>_2025武州瓦斯メニューA</t>
  </si>
  <si>
    <t>_2025武州瓦斯メニューB(残差)</t>
  </si>
  <si>
    <t>_2025リニューアブル・ジャパンメニューA</t>
  </si>
  <si>
    <t>_2025大垣ガス</t>
  </si>
  <si>
    <t>_2025藤田商店メニューA</t>
  </si>
  <si>
    <t>_2025藤田商店メニューB</t>
  </si>
  <si>
    <t>_2025藤田商店メニューC(残差)</t>
  </si>
  <si>
    <t>_2025グローバルエンジニアリングメニューA</t>
  </si>
  <si>
    <t>_2025グローバルエンジニアリングメニューB</t>
  </si>
  <si>
    <t>_2025グローバルエンジニアリングメニューC(残差)</t>
  </si>
  <si>
    <t>_2025九州エナジーメニューA</t>
  </si>
  <si>
    <t>_2025九州エナジーメニューB(残差)</t>
  </si>
  <si>
    <t>_2025トヨタエナジーソリューションズメニューA</t>
  </si>
  <si>
    <t>_2025トヨタエナジーソリューションズメニューB(残差)</t>
  </si>
  <si>
    <t>_2025エナリス・パワー・マーケティングメニューA</t>
  </si>
  <si>
    <t>_2025エナリス・パワー・マーケティングメニューB</t>
  </si>
  <si>
    <t>_2025エナリス・パワー・マーケティングメニューC</t>
  </si>
  <si>
    <t>_2025エナリス・パワー・マーケティングメニューD</t>
  </si>
  <si>
    <t>_2025エナリス・パワー・マーケティングメニューE(残差)</t>
  </si>
  <si>
    <t>_2025歌舞伎エナジー</t>
  </si>
  <si>
    <t>_2025みやまスマートエネルギーメニューA</t>
  </si>
  <si>
    <t>_2025みやまスマートエネルギーメニューB(残差)</t>
  </si>
  <si>
    <t>_2025エフィシエント</t>
  </si>
  <si>
    <t>_2025生活クラブエナジーメニューA</t>
  </si>
  <si>
    <t>_2025生活クラブエナジーメニューB</t>
  </si>
  <si>
    <t>_2025生活クラブエナジーメニューC(残差)</t>
  </si>
  <si>
    <t>_2025生活協同組合コープこうべメニューA</t>
  </si>
  <si>
    <t>_2025生活協同組合コープこうべメニューB</t>
  </si>
  <si>
    <t>_2025生活協同組合コープこうべメニューC(残差)</t>
  </si>
  <si>
    <t>_2025シーエナジー</t>
  </si>
  <si>
    <t>_2025角栄ガス</t>
  </si>
  <si>
    <t>_2025京葉瓦斯メニューA</t>
  </si>
  <si>
    <t>_2025京葉瓦斯メニューB(残差)</t>
  </si>
  <si>
    <t>_2025TOPPANホールディングスメニューA</t>
  </si>
  <si>
    <t>_2025TOPPANホールディングスメニューB</t>
  </si>
  <si>
    <t>_2025TOPPANホールディングスメニューC</t>
  </si>
  <si>
    <t>_2025TOPPANホールディングスメニューD(残差)</t>
  </si>
  <si>
    <t>_2025伊勢崎ガスメニューA</t>
  </si>
  <si>
    <t>_2025伊勢崎ガスメニューB(残差)</t>
  </si>
  <si>
    <t>_2025キヤノンマーケティングジャパン</t>
  </si>
  <si>
    <t>_2025とっとり市民電力メニューA</t>
  </si>
  <si>
    <t>_2025とっとり市民電力メニューB(残差)</t>
  </si>
  <si>
    <t>_2025エクスゲート(旧：イーエムアイ)</t>
  </si>
  <si>
    <t>_2025佐野瓦斯メニューA</t>
  </si>
  <si>
    <t>_2025佐野瓦斯メニューB(残差)</t>
  </si>
  <si>
    <t>_2025桐生瓦斯</t>
  </si>
  <si>
    <t>_2025森の電力メニューA</t>
  </si>
  <si>
    <t>_2025森の電力メニューB(残差)</t>
  </si>
  <si>
    <t>_2025大和ハウス工業メニューA</t>
  </si>
  <si>
    <t>_2025大和ハウス工業メニューB</t>
  </si>
  <si>
    <t>_2025大和ハウス工業メニューC</t>
  </si>
  <si>
    <t>_2025大和ハウス工業メニューD</t>
  </si>
  <si>
    <t>_2025大和ハウス工業メニューE</t>
  </si>
  <si>
    <t>_2025大和ハウス工業メニューF(残差)</t>
  </si>
  <si>
    <t>_2025HTBエナジーメニューA</t>
  </si>
  <si>
    <t>_2025HTBエナジーメニューB(残差)</t>
  </si>
  <si>
    <t>_2025アシストワンエナジー</t>
  </si>
  <si>
    <t>_2025フソウ・エナジー</t>
  </si>
  <si>
    <t>_2025湘南電力メニューA</t>
  </si>
  <si>
    <t>_2025湘南電力メニューB(残差)</t>
  </si>
  <si>
    <t>_2025大東建託パートナーズ</t>
  </si>
  <si>
    <t>_2025Japan電力メニューA</t>
  </si>
  <si>
    <t>_2025Japan電力メニューB(残差)</t>
  </si>
  <si>
    <t>_2025電源開発メニューA</t>
  </si>
  <si>
    <t>_2025電源開発メニューB(残差)</t>
  </si>
  <si>
    <t>_2025鈴与商事メニューA</t>
  </si>
  <si>
    <t>_2025鈴与商事メニューB</t>
  </si>
  <si>
    <t>_2025鈴与商事メニューC</t>
  </si>
  <si>
    <t>_2025鈴与商事メニューD</t>
  </si>
  <si>
    <t>_2025鈴与商事メニューE</t>
  </si>
  <si>
    <t>_2025鈴与商事メニューF</t>
  </si>
  <si>
    <t>_2025鈴与商事メニューG</t>
  </si>
  <si>
    <t>_2025鈴与商事メニューH(残差)</t>
  </si>
  <si>
    <t>_2025ワタミエナジーメニューA</t>
  </si>
  <si>
    <t>_2025ワタミエナジーメニューB(残差)</t>
  </si>
  <si>
    <t>_2025パルシステム電力</t>
  </si>
  <si>
    <t>_2025SBパワーメニューA</t>
  </si>
  <si>
    <t>_2025SBパワーメニューB</t>
  </si>
  <si>
    <t>_2025SBパワーメニューC</t>
  </si>
  <si>
    <t>_2025SBパワーメニューD</t>
  </si>
  <si>
    <t>_2025SBパワーメニューE(残差)</t>
  </si>
  <si>
    <t>_2025NFパワーサービスメニューA</t>
  </si>
  <si>
    <t>_2025NFパワーサービスメニューB(残差)</t>
  </si>
  <si>
    <t>_2025ひおき地域エネルギーメニューA</t>
  </si>
  <si>
    <t>_2025ひおき地域エネルギーメニューB</t>
  </si>
  <si>
    <t>_2025ひおき地域エネルギーメニューC</t>
  </si>
  <si>
    <t>_2025ひおき地域エネルギーメニューD</t>
  </si>
  <si>
    <t>_2025ひおき地域エネルギーメニューE(残差)</t>
  </si>
  <si>
    <t>_2025和歌山電力</t>
  </si>
  <si>
    <t>_2025日本瓦斯(日本ガス)</t>
  </si>
  <si>
    <t>_2025九電みらいエナジーメニューA</t>
  </si>
  <si>
    <t>_2025九電みらいエナジーメニューB(残差)</t>
  </si>
  <si>
    <t>_2025フォレストパワー</t>
  </si>
  <si>
    <t>_2025日高都市ガス</t>
  </si>
  <si>
    <t>_2025アドバンテックメニューA</t>
  </si>
  <si>
    <t>_2025ローカルエナジーメニューA</t>
  </si>
  <si>
    <t>_2025ローカルエナジーメニューB(残差)</t>
  </si>
  <si>
    <t>_2025エネックスメニューA</t>
  </si>
  <si>
    <t>_2025エネックスメニューB</t>
  </si>
  <si>
    <t>_2025レクスポート</t>
  </si>
  <si>
    <t>_2025なでしこ電力メニューA</t>
  </si>
  <si>
    <t>_2025なでしこ電力メニューB(残差)</t>
  </si>
  <si>
    <t>_2025日田グリーン電力メニューA</t>
  </si>
  <si>
    <t>_2025日田グリーン電力メニューB(残差)</t>
  </si>
  <si>
    <t>_2025埼玉ガス</t>
  </si>
  <si>
    <t>_2025宮崎パワーライン</t>
  </si>
  <si>
    <t>_2025パワー・オプティマイザー</t>
  </si>
  <si>
    <t>_2025UーPOWERメニューA</t>
  </si>
  <si>
    <t>_2025UーPOWERメニューB</t>
  </si>
  <si>
    <t>_2025UーPOWERメニューC</t>
  </si>
  <si>
    <t>_2025UーPOWERメニューD</t>
  </si>
  <si>
    <t>_2025UーPOWERメニューE(残差)</t>
  </si>
  <si>
    <t>_2025TTSパワー</t>
  </si>
  <si>
    <t>_2025岩手ウッドパワーメニューA</t>
  </si>
  <si>
    <t>_2025岩手ウッドパワーメニューB(残差)</t>
  </si>
  <si>
    <t>_2025里山パワーワークスメニューA</t>
  </si>
  <si>
    <t>_2025里山パワーワークスメニューB(残差)</t>
  </si>
  <si>
    <t>_2025中之条パワーメニューA</t>
  </si>
  <si>
    <t>_2025中之条パワーメニューB(残差)</t>
  </si>
  <si>
    <t>_2025日産トレーデイングメニューA</t>
  </si>
  <si>
    <t>_2025日産トレーデイングメニューB(残差)</t>
  </si>
  <si>
    <t>_2025エネウィルメニューA</t>
  </si>
  <si>
    <t>_2025エネウィルメニューB(残差)</t>
  </si>
  <si>
    <t>_2025Next Power</t>
  </si>
  <si>
    <t>_2025はりま電力メニューA</t>
  </si>
  <si>
    <t>_2025はりま電力メニューB(残差)</t>
  </si>
  <si>
    <t>_2025浜松新電力メニューA</t>
  </si>
  <si>
    <t>_2025ゼロワットパワーメニューA</t>
  </si>
  <si>
    <t>_2025ゼロワットパワーメニューB</t>
  </si>
  <si>
    <t>_2025ゼロワットパワーメニューC</t>
  </si>
  <si>
    <t>_2025ゼロワットパワーメニューD</t>
  </si>
  <si>
    <t>_2025ゼロワットパワーメニューE</t>
  </si>
  <si>
    <t>_2025ゼロワットパワーメニューF</t>
  </si>
  <si>
    <t>_2025ゼロワットパワーメニューG</t>
  </si>
  <si>
    <t>_2025ゼロワットパワーメニューH</t>
  </si>
  <si>
    <t>_2025ゼロワットパワーメニューI(残差)</t>
  </si>
  <si>
    <t>_2025アストマックスメニューA</t>
  </si>
  <si>
    <t>_2025アストマックスメニューB</t>
  </si>
  <si>
    <t>_2025アストマックスメニューC</t>
  </si>
  <si>
    <t>_2025アストマックスメニューD(残差)</t>
  </si>
  <si>
    <t>_2025やまがた新電力メニューA</t>
  </si>
  <si>
    <t>_2025やまがた新電力メニューB</t>
  </si>
  <si>
    <t>_2025やまがた新電力メニューC</t>
  </si>
  <si>
    <t>_2025やまがた新電力メニューD(残差)</t>
  </si>
  <si>
    <t>_2025一般社団法人東松島みらいとし機構メニューA</t>
  </si>
  <si>
    <t>_2025一般社団法人東松島みらいとし機構メニューB(残差)</t>
  </si>
  <si>
    <t>_2025グリーンパワー大東メニューA</t>
  </si>
  <si>
    <t>_2025グリーンパワー大東メニューB</t>
  </si>
  <si>
    <t>_2025グリーンパワー大東メニューC(残差)</t>
  </si>
  <si>
    <t>_2025シーラソーラー</t>
  </si>
  <si>
    <t>_2025御所野縄文電力</t>
  </si>
  <si>
    <t>_2025カーボンニュートラルメニューA</t>
  </si>
  <si>
    <t>_2025カーボンニュートラルメニューB(残差)</t>
  </si>
  <si>
    <t>_2025宮古新電力メニューA</t>
  </si>
  <si>
    <t>_2025宮古新電力メニューB(残差)</t>
  </si>
  <si>
    <t>_2025長崎地域電力</t>
  </si>
  <si>
    <t>_2025エネアーク関西</t>
  </si>
  <si>
    <t>_2025近畿電力</t>
  </si>
  <si>
    <t>_2025新電力おおいたメニューA</t>
  </si>
  <si>
    <t>_2025新電力おおいたメニューB(残差)</t>
  </si>
  <si>
    <t>_2025日本セレモニー</t>
  </si>
  <si>
    <t>_2025池見石油店</t>
  </si>
  <si>
    <t>_2025芝浦電力メニューA</t>
  </si>
  <si>
    <t>_2025芝浦電力メニューB(残差)</t>
  </si>
  <si>
    <t>_2025地域創生ホールディングス</t>
  </si>
  <si>
    <t>_2025エーコープサービス</t>
  </si>
  <si>
    <t>_2025宮崎瓦斯(旧：宮崎ガスリビング)</t>
  </si>
  <si>
    <t>_2025山陰エレキ・アライアンス</t>
  </si>
  <si>
    <t>_2025ジョヴィ</t>
  </si>
  <si>
    <t>_2025ミライフ東日本 メニューA</t>
  </si>
  <si>
    <t>_2025ミライフ東日本 メニューB(残差)</t>
  </si>
  <si>
    <t>_2025山陰酸素工業</t>
  </si>
  <si>
    <t>_2025武陽ガスメニューA</t>
  </si>
  <si>
    <t>_2025武陽ガスメニューB</t>
  </si>
  <si>
    <t>_2025武陽ガスメニューC(残差)</t>
  </si>
  <si>
    <t>_2025常石商事</t>
  </si>
  <si>
    <t>_2025北海道電力メニューA</t>
  </si>
  <si>
    <t>_2025北海道電力メニューB</t>
  </si>
  <si>
    <t>_2025北海道電力メニューC</t>
  </si>
  <si>
    <t>_2025北海道電力メニューD</t>
  </si>
  <si>
    <t>_2025北海道電力メニューE</t>
  </si>
  <si>
    <t>_2025北海道電力メニューF(残差)</t>
  </si>
  <si>
    <t>_2025東北電力メニューA</t>
  </si>
  <si>
    <t>_2025東北電力メニューB</t>
  </si>
  <si>
    <t>_2025東北電力メニューC</t>
  </si>
  <si>
    <t>_2025東北電力メニューD(残差)</t>
  </si>
  <si>
    <t>_2025東京電力エナジーパートナーメニューA</t>
  </si>
  <si>
    <t>_2025東京電力エナジーパートナーメニューB</t>
  </si>
  <si>
    <t>_2025東京電力エナジーパートナーメニューC</t>
  </si>
  <si>
    <t>_2025東京電力エナジーパートナーメニューD</t>
  </si>
  <si>
    <t>_2025東京電力エナジーパートナーメニューE</t>
  </si>
  <si>
    <t>_2025東京電力エナジーパートナーメニューF</t>
  </si>
  <si>
    <t>_2025東京電力エナジーパートナーメニューG</t>
  </si>
  <si>
    <t>_2025東京電力エナジーパートナーメニューH</t>
  </si>
  <si>
    <t>_2025東京電力エナジーパートナーメニューI</t>
  </si>
  <si>
    <t>_2025東京電力エナジーパートナーメニューJ</t>
  </si>
  <si>
    <t>_2025東京電力エナジーパートナーメニューK</t>
  </si>
  <si>
    <t>_2025東京電力エナジーパートナーメニューL</t>
  </si>
  <si>
    <t>_2025東京電力エナジーパートナーメニューM(残差)</t>
  </si>
  <si>
    <t>_2025中部電力ミライズメニューA</t>
  </si>
  <si>
    <t>_2025中部電力ミライズメニューB(残差)</t>
  </si>
  <si>
    <t>_2025北陸電力メニューA</t>
  </si>
  <si>
    <t>_2025北陸電力メニューB(残差)</t>
  </si>
  <si>
    <t>_2025中国電力メニューA</t>
  </si>
  <si>
    <t>_2025中国電力メニューB</t>
  </si>
  <si>
    <t>_2025中国電力メニューC</t>
  </si>
  <si>
    <t>_2025中国電力メニューD</t>
  </si>
  <si>
    <t>_2025中国電力メニューE</t>
  </si>
  <si>
    <t>_2025中国電力メニューF</t>
  </si>
  <si>
    <t>_2025中国電力メニューG</t>
  </si>
  <si>
    <t>_2025中国電力メニューH(残差)</t>
  </si>
  <si>
    <t>_2025四国電力メニューA</t>
  </si>
  <si>
    <t>_2025四国電力メニューB</t>
  </si>
  <si>
    <t>_2025四国電力メニューC(残差)</t>
  </si>
  <si>
    <t>_2025九州電力メニューA</t>
  </si>
  <si>
    <t>_2025九州電力メニューB(残差)</t>
  </si>
  <si>
    <t>_2025沖縄電力メニューA</t>
  </si>
  <si>
    <t>_2025沖縄電力メニューB(残差)</t>
  </si>
  <si>
    <t>_2025北日本石油</t>
  </si>
  <si>
    <t>_2025千葉電力</t>
  </si>
  <si>
    <t>_2025やめエネルギー</t>
  </si>
  <si>
    <t>_2025アースインフィニティ</t>
  </si>
  <si>
    <t>_2025足利ガス</t>
  </si>
  <si>
    <t>_2025Misumi</t>
  </si>
  <si>
    <t>_2025米子瓦斯</t>
  </si>
  <si>
    <t>_2025エルピオメニューA</t>
  </si>
  <si>
    <t>_2025エルピオメニューB(残差)</t>
  </si>
  <si>
    <t>_2025浜田ガス</t>
  </si>
  <si>
    <t>_2025アメニティ電力</t>
  </si>
  <si>
    <t>_2025岡田建設</t>
  </si>
  <si>
    <t>_2025出雲ガス</t>
  </si>
  <si>
    <t>_2025一般社団法人グリーンコープでんきメニューA</t>
  </si>
  <si>
    <t>_2025一般社団法人グリーンコープでんきメニューB</t>
  </si>
  <si>
    <t>_2025一般社団法人グリーンコープでんきメニューC(残差)</t>
  </si>
  <si>
    <t>_2025公益財団法人東京都環境公社メニューA</t>
  </si>
  <si>
    <t>_2025公益財団法人東京都環境公社メニューB</t>
  </si>
  <si>
    <t>_2025公益財団法人東京都環境公社メニューC</t>
  </si>
  <si>
    <t>_2025ファミリーネット・ジャパンメニューA</t>
  </si>
  <si>
    <t>_2025ファミリーネット・ジャパンメニューB</t>
  </si>
  <si>
    <t>_2025ファミリーネット・ジャパンメニューC</t>
  </si>
  <si>
    <t>_2025ファミリーネット・ジャパンメニューD</t>
  </si>
  <si>
    <t>_2025ファミリーネット・ジャパンメニューE(残差)</t>
  </si>
  <si>
    <t>_2025MKステーションズ</t>
  </si>
  <si>
    <t>_2025フラワーペイメント</t>
  </si>
  <si>
    <t>_2025JTBコミュニケーションデザイン</t>
  </si>
  <si>
    <t>_2025全農エネルギーメニューA</t>
  </si>
  <si>
    <t>_2025全農エネルギーメニューB(残差)</t>
  </si>
  <si>
    <t>_2025ハルエネメニューA</t>
  </si>
  <si>
    <t>_2025ハルエネメニューB</t>
  </si>
  <si>
    <t>_2025ハルエネメニューC(残差)</t>
  </si>
  <si>
    <t>_2025ビビット</t>
  </si>
  <si>
    <t>_2025おおた電力</t>
  </si>
  <si>
    <t>_2025伊藤忠プランテック</t>
  </si>
  <si>
    <t>_2025オカモト</t>
  </si>
  <si>
    <t>_2025キタコー</t>
  </si>
  <si>
    <t>_2025香川電力　メニューA</t>
  </si>
  <si>
    <t>_2025香川電力　メニューB</t>
  </si>
  <si>
    <t>_2025香川電力　メニューC</t>
  </si>
  <si>
    <t>_2025香川電力　メニューD(残差)</t>
  </si>
  <si>
    <t>_2025PinTメニューA</t>
  </si>
  <si>
    <t>_2025PinTメニューB</t>
  </si>
  <si>
    <t>_2025PinTメニューC(残差)</t>
  </si>
  <si>
    <t>_2025沖縄ガスニューパワーメニューA</t>
  </si>
  <si>
    <t>_2025沖縄ガスニューパワーメニューB(残差)</t>
  </si>
  <si>
    <t>_2025諏訪瓦斯</t>
  </si>
  <si>
    <t>_2025エッセンシャルエナジー</t>
  </si>
  <si>
    <t>_2025いちき串木野電力</t>
  </si>
  <si>
    <t>_2025クローバー・テクノロジーズ</t>
  </si>
  <si>
    <t>_2025西武ガス</t>
  </si>
  <si>
    <t>_2025松本ガスメニューA</t>
  </si>
  <si>
    <t>_2025松本ガスメニューB(残差)</t>
  </si>
  <si>
    <t>_2025南部だんだんエナジー</t>
  </si>
  <si>
    <t>_2025エフエネ</t>
  </si>
  <si>
    <t>_2025こなんウルトラパワー</t>
  </si>
  <si>
    <t>_2025CHIBAむつざわエナジー</t>
  </si>
  <si>
    <t>_2025関西空調</t>
  </si>
  <si>
    <t>_2025奥出雲電力</t>
  </si>
  <si>
    <t>_2025レジルメニューA</t>
  </si>
  <si>
    <t>_2025レジルメニューB</t>
  </si>
  <si>
    <t>_2025レジルメニューC</t>
  </si>
  <si>
    <t>_2025レジルメニューD(残差)</t>
  </si>
  <si>
    <t>_2025成田香取エネルギー</t>
  </si>
  <si>
    <t>_2025CWS</t>
  </si>
  <si>
    <t>_2025ふくしま新電力</t>
  </si>
  <si>
    <t>_2025ティーダッシュ合同会社メニューA</t>
  </si>
  <si>
    <t>_2025ティーダッシュ合同会社メニューB(残差)</t>
  </si>
  <si>
    <t>_2025エネクスライフサービス</t>
  </si>
  <si>
    <t>_2025ネイチャーエナジー小国</t>
  </si>
  <si>
    <t>_2025リエスパワーネクスト</t>
  </si>
  <si>
    <t>_2025エネルギーパワー</t>
  </si>
  <si>
    <t>_2025グリムスパワーメニューA</t>
  </si>
  <si>
    <t>_2025グリムスパワーメニューB(残差)</t>
  </si>
  <si>
    <t>_2025自然電力</t>
  </si>
  <si>
    <t>_2025本庄ガス</t>
  </si>
  <si>
    <t>_2025青森県民エナジー</t>
  </si>
  <si>
    <t>_2025国際航業メニューA</t>
  </si>
  <si>
    <t>_2025国際航業メニューB(残差)</t>
  </si>
  <si>
    <t>_2025ローカルでんきメニューA</t>
  </si>
  <si>
    <t>_2025ローカルでんきメニューB(残差)</t>
  </si>
  <si>
    <t>_2025明治産業</t>
  </si>
  <si>
    <t>_2025岡山電力メニューA</t>
  </si>
  <si>
    <t>_2025岡山電力メニューB(残差)</t>
  </si>
  <si>
    <t>_2025ミライフメニューA</t>
  </si>
  <si>
    <t>_2025ミライフメニューB(残差)</t>
  </si>
  <si>
    <t>_2025楽天モバイル(旧：楽天エナジー)メニューA</t>
  </si>
  <si>
    <t>_2025楽天モバイル(旧：楽天エナジー)メニューB</t>
  </si>
  <si>
    <t>_2025楽天モバイル(旧：楽天エナジー)メニューC(残差)</t>
  </si>
  <si>
    <t>_2025うすきエネルギー</t>
  </si>
  <si>
    <t>_2025森のエネルギー</t>
  </si>
  <si>
    <t>_2025岐阜電力メニューA</t>
  </si>
  <si>
    <t>_2025名南共同エネルギー</t>
  </si>
  <si>
    <t>_2025Apaman Energy</t>
  </si>
  <si>
    <t>_2025アストマックス・エネルギーメニューA</t>
  </si>
  <si>
    <t>_2025アストマックス・エネルギーメニューB</t>
  </si>
  <si>
    <t>_2025アストマックス・エネルギーメニューC</t>
  </si>
  <si>
    <t>_2025アストマックス・エネルギーメニューD(残差)</t>
  </si>
  <si>
    <t>_2025ALL GREEN POWER</t>
  </si>
  <si>
    <t>_2025福井電力</t>
  </si>
  <si>
    <t>_2025MKエネルギー</t>
  </si>
  <si>
    <t>_2025エネラボメニューA</t>
  </si>
  <si>
    <t>_2025エネラボメニューB(残差)</t>
  </si>
  <si>
    <t>_2025スマートエナジー磐田メニューA</t>
  </si>
  <si>
    <t>_2025スマートエナジー磐田メニューB</t>
  </si>
  <si>
    <t>_2025スマートエナジー磐田メニューC(残差)</t>
  </si>
  <si>
    <t>_2025そうまIグリッド合同会社</t>
  </si>
  <si>
    <t>_2025エネトレード</t>
  </si>
  <si>
    <t>_2025ニシムラ</t>
  </si>
  <si>
    <t>_2025さくら新電力メニューA</t>
  </si>
  <si>
    <t>_2025さくら新電力メニューB(残差)</t>
  </si>
  <si>
    <t>_2025グローアップ</t>
  </si>
  <si>
    <t>_2025いこま市民パワー</t>
  </si>
  <si>
    <t>_2025おもてなし山形メニューA</t>
  </si>
  <si>
    <t>_2025おもてなし山形メニューB(残差)</t>
  </si>
  <si>
    <t>_2025長野都市ガス</t>
  </si>
  <si>
    <t>_2025上田ガス</t>
  </si>
  <si>
    <t>_2025日本瓦斯メニューA</t>
  </si>
  <si>
    <t>_2025日本瓦斯メニューB(残差)</t>
  </si>
  <si>
    <t>_2025シグナストラスト</t>
  </si>
  <si>
    <t>_2025ゲーテハウス</t>
  </si>
  <si>
    <t>_2025JPエネルギー</t>
  </si>
  <si>
    <t>_2025兵庫電力</t>
  </si>
  <si>
    <t>_2025Cocoテラスたがわ</t>
  </si>
  <si>
    <t>_2025東北電力エナジートレーディング</t>
  </si>
  <si>
    <t>_2025まち未来製作所メニューA</t>
  </si>
  <si>
    <t>_2025まち未来製作所メニューB(残差)</t>
  </si>
  <si>
    <t>_2025どさんこパワー</t>
  </si>
  <si>
    <t>_2025トリニティエナジー</t>
  </si>
  <si>
    <t>_2025LIXIL TEPCO スマートパートナーズ</t>
  </si>
  <si>
    <t>_2025NEXT ONE</t>
  </si>
  <si>
    <t>_2025テラス(旧：ネオ・コーポレーション)</t>
  </si>
  <si>
    <t>_2025つばさでんき(旧：アルファライズ)</t>
  </si>
  <si>
    <t>_2025おおすみ半島スマートエネルギー</t>
  </si>
  <si>
    <t>_2025おきなわコープエナジー</t>
  </si>
  <si>
    <t>_2025久慈地域エネルギーメニューA</t>
  </si>
  <si>
    <t>_2025久慈地域エネルギーメニューB(残差)</t>
  </si>
  <si>
    <t>_2025弘前ガス</t>
  </si>
  <si>
    <t>_2025フォーバルテレコムメニューA</t>
  </si>
  <si>
    <t>_2025フォーバルテレコムメニューB(残差)</t>
  </si>
  <si>
    <t>_2025ストエネ</t>
  </si>
  <si>
    <t>_2025くるめエネルギー</t>
  </si>
  <si>
    <t>_2025松阪新電力</t>
  </si>
  <si>
    <t>_2025ヒューリックプロパティソリューションメニューA</t>
  </si>
  <si>
    <t>_2025ヒューリックプロパティソリューションメニューB(残差)</t>
  </si>
  <si>
    <t>_2025宮崎電力</t>
  </si>
  <si>
    <t>_2025CDエナジーダイレクトメニューA</t>
  </si>
  <si>
    <t>_2025CDエナジーダイレクトメニューB(残差)</t>
  </si>
  <si>
    <t>_2025Q.ENESTでんきメニューA</t>
  </si>
  <si>
    <t>_2025Q.ENESTでんきメニューB</t>
  </si>
  <si>
    <t>_2025Q.ENESTでんきメニューC</t>
  </si>
  <si>
    <t>_2025ぶんごおおのエナジーメニューA</t>
  </si>
  <si>
    <t>_2025ぶんごおおのエナジーメニューB</t>
  </si>
  <si>
    <t>_2025ヴィジョナリーパワー</t>
  </si>
  <si>
    <t>_2025有明エナジー</t>
  </si>
  <si>
    <t>_2025厚木瓦斯メニューA</t>
  </si>
  <si>
    <t>_2025厚木瓦斯メニューB(残差)</t>
  </si>
  <si>
    <t>_2025エネ・ビジョン</t>
  </si>
  <si>
    <t>_2025イワタニ三重</t>
  </si>
  <si>
    <t>_2025マルヰ</t>
  </si>
  <si>
    <t>_2025大多喜ガスメニューA</t>
  </si>
  <si>
    <t>_2025大多喜ガスメニューB(残差)</t>
  </si>
  <si>
    <t>_2025鈴与電力メニューA</t>
  </si>
  <si>
    <t>_2025鈴与電力メニューB</t>
  </si>
  <si>
    <t>_2025鈴与電力メニューC</t>
  </si>
  <si>
    <t>_2025鈴与電力メニューD</t>
  </si>
  <si>
    <t>_2025鈴与電力メニューE</t>
  </si>
  <si>
    <t>_2025鈴与電力メニューF</t>
  </si>
  <si>
    <t>_2025鈴与電力メニューG</t>
  </si>
  <si>
    <t>_2025鈴与電力メニューH</t>
  </si>
  <si>
    <t>_2025鈴与電力メニューI</t>
  </si>
  <si>
    <t>_2025鈴与電力メニューJ</t>
  </si>
  <si>
    <t>_2025鈴与電力メニューK</t>
  </si>
  <si>
    <t>_2025鈴与電力メニューL(残差)</t>
  </si>
  <si>
    <t>_2025コープ電力メニューA</t>
  </si>
  <si>
    <t>_2025コープ電力メニューB(残差)</t>
  </si>
  <si>
    <t>_2025亀岡ふるさとエナジー</t>
  </si>
  <si>
    <t>_2025織戸組メニューA</t>
  </si>
  <si>
    <t>_2025ふかやeパワーメニューA</t>
  </si>
  <si>
    <t>_2025ふかやeパワーメニューB(残差)</t>
  </si>
  <si>
    <t>_2025Link Life</t>
  </si>
  <si>
    <t>_2025グローバルキャスト</t>
  </si>
  <si>
    <t>_2025日本エネルギー総合システムメニューA</t>
  </si>
  <si>
    <t>_2025日本エネルギー総合システムメニューB</t>
  </si>
  <si>
    <t>_2025日本エネルギー総合システムメニューC</t>
  </si>
  <si>
    <t>_2025日本エネルギー総合システムメニューD</t>
  </si>
  <si>
    <t>_2025日本エネルギー総合システムメニューE</t>
  </si>
  <si>
    <t>_2025日本エネルギー総合システムメニューF</t>
  </si>
  <si>
    <t>_2025日本エネルギー総合システムメニューG(残差)</t>
  </si>
  <si>
    <t>_2025イワタニ東海</t>
  </si>
  <si>
    <t>_2025ところざわ未来電力メニューA</t>
  </si>
  <si>
    <t>_2025ところざわ未来電力メニューB</t>
  </si>
  <si>
    <t>_2025ところざわ未来電力メニューC(残差)</t>
  </si>
  <si>
    <t>_2025朝日ガスエナジー</t>
  </si>
  <si>
    <t>_2025エネファントメニューA</t>
  </si>
  <si>
    <t>_2025エネファントメニューB</t>
  </si>
  <si>
    <t>_2025エネファントメニューC(残差)</t>
  </si>
  <si>
    <t>_2025エスエナジー</t>
  </si>
  <si>
    <t>_2025フリクト電力(旧：Mpower)</t>
  </si>
  <si>
    <t>_2025秩父新電力メニューA</t>
  </si>
  <si>
    <t>_2025秩父新電力メニューB</t>
  </si>
  <si>
    <t>_2025秩父新電力メニューC(残差)</t>
  </si>
  <si>
    <t>_2025みよしエナジーメニューA</t>
  </si>
  <si>
    <t>_2025みよしエナジーメニューB(残差)</t>
  </si>
  <si>
    <t>_2025綿半パートナーズ</t>
  </si>
  <si>
    <t>_2025karch</t>
  </si>
  <si>
    <t>_2025かみでん里山公社</t>
  </si>
  <si>
    <t>_2025三郷ひまわりエナジーメニューA</t>
  </si>
  <si>
    <t>_2025球磨村森電力</t>
  </si>
  <si>
    <t>_2025くこくエネルギー</t>
  </si>
  <si>
    <t>_2025エコログ</t>
  </si>
  <si>
    <t>_2025飯田まちづくり電力メニューA</t>
  </si>
  <si>
    <t>_2025飯田まちづくり電力メニューB</t>
  </si>
  <si>
    <t>_2025飯田まちづくり電力メニューC</t>
  </si>
  <si>
    <t>_2025飯田まちづくり電力メニューD</t>
  </si>
  <si>
    <t>_2025イワタニ長野</t>
  </si>
  <si>
    <t>_2025シェルジャパンメニューA</t>
  </si>
  <si>
    <t>_2025シェルジャパンメニューB</t>
  </si>
  <si>
    <t>_2025シェルジャパンメニューC(残差)</t>
  </si>
  <si>
    <t>_2025石油資源開発</t>
  </si>
  <si>
    <t>_2025越後天然ガスメニューA</t>
  </si>
  <si>
    <t>_2025越後天然ガスメニューB(残差)</t>
  </si>
  <si>
    <t>_2025坂戸ガス</t>
  </si>
  <si>
    <t>_2025デベロップ</t>
  </si>
  <si>
    <t>_2025テレ・マーカー</t>
  </si>
  <si>
    <t>_2025MGCエネルギー</t>
  </si>
  <si>
    <t>_2025福島フェニックス電力</t>
  </si>
  <si>
    <t>_2025美作国電力</t>
  </si>
  <si>
    <t>_2025八幡商事</t>
  </si>
  <si>
    <t>_2025おいでんエネルギーメニューA</t>
  </si>
  <si>
    <t>_2025おいでんエネルギーメニューB</t>
  </si>
  <si>
    <t>_2025おいでんエネルギーメニューC(残差)</t>
  </si>
  <si>
    <t>_2025イシオ</t>
  </si>
  <si>
    <t>_2025北陸電力ビズ・エナジーソリューションメニューA</t>
  </si>
  <si>
    <t>_2025北陸電力ビズ・エナジーソリューションメニューB(残差)</t>
  </si>
  <si>
    <t>_2025リニューアブルトレード</t>
  </si>
  <si>
    <t>_2025ICT伊那みらいでんき(旧:丸紅伊那みらいでんき)メニューA</t>
  </si>
  <si>
    <t>_2025ICT伊那みらいでんき(旧:丸紅伊那みらいでんき)メニューB(残差)</t>
  </si>
  <si>
    <t>_2025富士山エナジー</t>
  </si>
  <si>
    <t>_2025WSエナジー</t>
  </si>
  <si>
    <t>_2025TERA EnergyメニューA</t>
  </si>
  <si>
    <t>_2025TERA EnergyメニューB</t>
  </si>
  <si>
    <t>_2025MCPDメニューA</t>
  </si>
  <si>
    <t>_2025MCPDメニューB(残差)</t>
  </si>
  <si>
    <t>_2025グリーンシティこばやし</t>
  </si>
  <si>
    <t>_2025吉田石油店</t>
  </si>
  <si>
    <t>_2025スマートエナジー熊本</t>
  </si>
  <si>
    <t>_2025福山未来エナジーメニューA</t>
  </si>
  <si>
    <t>_2025福山未来エナジーメニューB(残差)</t>
  </si>
  <si>
    <t>_2025五島市民電力メニューA</t>
  </si>
  <si>
    <t>_2025五島市民電力メニューB</t>
  </si>
  <si>
    <t>_2025五島市民電力メニューC(残差)</t>
  </si>
  <si>
    <t>_2025リストプロパティーズ</t>
  </si>
  <si>
    <t>_2025情熱電力</t>
  </si>
  <si>
    <t>_2025バンプーパワートレーディング合同会社メニューA</t>
  </si>
  <si>
    <t>_2025バンプーパワートレーディング合同会社メニューB(残差)</t>
  </si>
  <si>
    <t>_2025センカク</t>
  </si>
  <si>
    <t>_2025ミナサポ</t>
  </si>
  <si>
    <t>_2025唐津電力</t>
  </si>
  <si>
    <t>_2025RE100電力メニューA</t>
  </si>
  <si>
    <t>_2025RE100電力メニューB</t>
  </si>
  <si>
    <t>_2025RE100電力メニューC</t>
  </si>
  <si>
    <t>_2025RE100電力メニューD</t>
  </si>
  <si>
    <t>_2025RE100電力メニューE(残差)</t>
  </si>
  <si>
    <t>_2025日本エネルギーファーム</t>
  </si>
  <si>
    <t>_2025イーネットワーク</t>
  </si>
  <si>
    <t>_2025スマートエコエナジーメニューA</t>
  </si>
  <si>
    <t>_2025スマートエコエナジーメニューB</t>
  </si>
  <si>
    <t>_2025スマートエコエナジーメニューC</t>
  </si>
  <si>
    <t>_2025スマートエコエナジーメニューD</t>
  </si>
  <si>
    <t>_2025スマートエコエナジーメニューE</t>
  </si>
  <si>
    <t>_2025スマートエコエナジーメニューF</t>
  </si>
  <si>
    <t>_2025LENETS</t>
  </si>
  <si>
    <t>_2025アイエスジー</t>
  </si>
  <si>
    <t>_2025エネクルメニューA</t>
  </si>
  <si>
    <t>_2025エネクルメニューB(残差)</t>
  </si>
  <si>
    <t>_2025フィンテックラボ協同組合</t>
  </si>
  <si>
    <t>_2025新電力新潟</t>
  </si>
  <si>
    <t>_2025タケエイでんきメニューA</t>
  </si>
  <si>
    <t>_2025タケエイでんきメニューB</t>
  </si>
  <si>
    <t>_2025タケエイでんきメニューC(残差)</t>
  </si>
  <si>
    <t>_2025気仙沼グリーンエナジーメニューA</t>
  </si>
  <si>
    <t>_2025気仙沼グリーンエナジーメニューB(残差)</t>
  </si>
  <si>
    <t>_2025ユーラスグリーンエナジーメニューA</t>
  </si>
  <si>
    <t>_2025ユーラスグリーンエナジーメニューB(残差)</t>
  </si>
  <si>
    <t>_2025酒田天然瓦斯</t>
  </si>
  <si>
    <t>_2025東亜ガス</t>
  </si>
  <si>
    <t>_2025三河の山里コミュニティパワーメニューA</t>
  </si>
  <si>
    <t>_2025三河の山里コミュニティパワーメニューB(残差)</t>
  </si>
  <si>
    <t>_2025新潟スワンエナジーメニューA</t>
  </si>
  <si>
    <t>_2025新潟スワンエナジーメニューB</t>
  </si>
  <si>
    <t>_2025新潟スワンエナジーメニューC</t>
  </si>
  <si>
    <t>_2025新潟スワンエナジーメニューD(残差)</t>
  </si>
  <si>
    <t>_2025グリーンピープルズパワー</t>
  </si>
  <si>
    <t>_2025マルイファシリティーズ</t>
  </si>
  <si>
    <t>_2025デンケン</t>
  </si>
  <si>
    <t>_2025東名メニューA</t>
  </si>
  <si>
    <t>_2025東名メニューB(残差)</t>
  </si>
  <si>
    <t>_2025NTTアノードエナジーメニューA</t>
  </si>
  <si>
    <t>_2025NTTアノードエナジーメニューB(残差)</t>
  </si>
  <si>
    <t>_2025スマート電気</t>
  </si>
  <si>
    <t>_2025唐津パワーホールディングス</t>
  </si>
  <si>
    <t>_2025クリーンエネルギー総合研究所メニューA</t>
  </si>
  <si>
    <t>_2025クリーンエネルギー総合研究所メニューB</t>
  </si>
  <si>
    <t>_2025クリーンエネルギー総合研究所メニューC</t>
  </si>
  <si>
    <t>_2025クリーンエネルギー総合研究所メニューD(残差)</t>
  </si>
  <si>
    <t>_2025かづのパワー</t>
  </si>
  <si>
    <t>_2025UNIVERGYメニューA</t>
  </si>
  <si>
    <t>_2025UNIVERGYメニューB(残差)</t>
  </si>
  <si>
    <t>_2025デジタルグリッドメニューA</t>
  </si>
  <si>
    <t>_2025デジタルグリッドメニューB</t>
  </si>
  <si>
    <t>_2025デジタルグリッドメニューC</t>
  </si>
  <si>
    <t>_2025デジタルグリッドメニューD</t>
  </si>
  <si>
    <t>_2025デジタルグリッドメニューE</t>
  </si>
  <si>
    <t>_2025デジタルグリッドメニューF</t>
  </si>
  <si>
    <t>_2025デジタルグリッドメニューG(残差)</t>
  </si>
  <si>
    <t>_2025西九州させぼパワーズメニューA</t>
  </si>
  <si>
    <t>_2025西九州させぼパワーズメニューB</t>
  </si>
  <si>
    <t>_2025西九州させぼパワーズメニューC(残差)</t>
  </si>
  <si>
    <t>_2025たんたんエナジーメニューA</t>
  </si>
  <si>
    <t>_2025たんたんエナジーメニューB(残差)</t>
  </si>
  <si>
    <t>_2025能勢・豊能まちづくりメニューA</t>
  </si>
  <si>
    <t>_2025能勢・豊能まちづくりメニューB(残差)</t>
  </si>
  <si>
    <t>_2025再エネ思考電力</t>
  </si>
  <si>
    <t>_2025スマート</t>
  </si>
  <si>
    <t>_2025ジャパネットサービスイノベーション</t>
  </si>
  <si>
    <t>_2025KBN</t>
  </si>
  <si>
    <t>_2025しおさい電力メニューA</t>
  </si>
  <si>
    <t>_2025しおさい電力メニューB</t>
  </si>
  <si>
    <t>_2025しおさい電力メニューC(残差)</t>
  </si>
  <si>
    <t>_2025会津エナジーメニューA</t>
  </si>
  <si>
    <t>_2025会津エナジーメニューB</t>
  </si>
  <si>
    <t>_2025会津エナジーメニューC</t>
  </si>
  <si>
    <t>_2025会津エナジーメニューD</t>
  </si>
  <si>
    <t>_2025会津エナジーメニューE</t>
  </si>
  <si>
    <t>_2025会津エナジーメニューF</t>
  </si>
  <si>
    <t>_2025会津エナジーメニューG</t>
  </si>
  <si>
    <t>_2025会津エナジーメニューH</t>
  </si>
  <si>
    <t>_2025会津エナジーメニューI</t>
  </si>
  <si>
    <t>_2025会津エナジーメニューJ</t>
  </si>
  <si>
    <t>_2025会津エナジーメニューK</t>
  </si>
  <si>
    <t>_2025会津エナジーメニューL(残差)</t>
  </si>
  <si>
    <t>_2025うべ未来エネルギーメニューA</t>
  </si>
  <si>
    <t>_2025うべ未来エネルギーメニューB(残差)</t>
  </si>
  <si>
    <t>_2025永井自動車工業</t>
  </si>
  <si>
    <t>_2025陸前高田しみんエネルギー</t>
  </si>
  <si>
    <t>_2025チャームドライフ</t>
  </si>
  <si>
    <t>_2025スターティアメニューA</t>
  </si>
  <si>
    <t>_2025スターティアメニューB(残差)</t>
  </si>
  <si>
    <t>_2025東広島スマートエネルギー</t>
  </si>
  <si>
    <t>_2025旭化成メニューA</t>
  </si>
  <si>
    <t>_2025旭化成メニューB</t>
  </si>
  <si>
    <t>_2025旭化成メニューC</t>
  </si>
  <si>
    <t>_2025旭化成メニューD</t>
  </si>
  <si>
    <t>_2025旭化成メニューE</t>
  </si>
  <si>
    <t>_2025旭化成メニューF</t>
  </si>
  <si>
    <t>_2025旭化成メニューG</t>
  </si>
  <si>
    <t>_2025京和ガス</t>
  </si>
  <si>
    <t>_2025KMパワー</t>
  </si>
  <si>
    <t>_2025Okazaki</t>
  </si>
  <si>
    <t>_2025エフオンメニューA</t>
  </si>
  <si>
    <t>_2025エフオンメニューB</t>
  </si>
  <si>
    <t>_2025エフオンメニューC</t>
  </si>
  <si>
    <t>_2025エフオンメニューD</t>
  </si>
  <si>
    <t>_2025岡崎さくら電力</t>
  </si>
  <si>
    <t>_2025旭マルヰ(旧：旭マルヰガス)</t>
  </si>
  <si>
    <t>_2025ENEOSリニューアブル・エナジー・ソリューションズ(旧：JREトレーディング)</t>
  </si>
  <si>
    <t>_2025Castleton Commodities Japan合同会社</t>
  </si>
  <si>
    <t>_2025神戸電力</t>
  </si>
  <si>
    <t>_2025Valhall合同会社</t>
  </si>
  <si>
    <t>_2025エア・ウォーター・ライフソリューション</t>
  </si>
  <si>
    <t>_2025生活協同組合ひろしまメニューA</t>
  </si>
  <si>
    <t>_2025生活協同組合ひろしまメニューB(残差)</t>
  </si>
  <si>
    <t>_2025RenoLabo</t>
  </si>
  <si>
    <t>_2025アークエルテクノロジーズ</t>
  </si>
  <si>
    <t>_2025エルメック</t>
  </si>
  <si>
    <t>_2025オズエナジー</t>
  </si>
  <si>
    <t>_2025レモンガス</t>
  </si>
  <si>
    <t>_2025日本海水</t>
  </si>
  <si>
    <t>_2025しろくま電力メニューA</t>
  </si>
  <si>
    <t>_2025しろくま電力メニューB</t>
  </si>
  <si>
    <t>_2025しろくま電力メニューC(残差)</t>
  </si>
  <si>
    <t>_2025中小企業支援</t>
  </si>
  <si>
    <t>_2025サントラベラーズサービス有限会社</t>
  </si>
  <si>
    <t>_2025八千代エンジニヤリング</t>
  </si>
  <si>
    <t>_2025神楽電力メニューA</t>
  </si>
  <si>
    <t>_2025神楽電力メニューB</t>
  </si>
  <si>
    <t>_2025神楽電力メニューC(残差)</t>
  </si>
  <si>
    <t>_2025ゆきぐに新電力</t>
  </si>
  <si>
    <t>_2025ながさきサステナエナジー</t>
  </si>
  <si>
    <t>_2025葛尾創生電力</t>
  </si>
  <si>
    <t>_2025EFでんき(旧：ライフエナジー)メニューA</t>
  </si>
  <si>
    <t>_2025EFでんき(旧：ライフエナジー)メニューB</t>
  </si>
  <si>
    <t>_2025EFでんき(旧：ライフエナジー)メニューC(残差)</t>
  </si>
  <si>
    <t>_2025グルーヴエナジー</t>
  </si>
  <si>
    <t>_2025高知ニューエナジー</t>
  </si>
  <si>
    <t>_2025もみじ電力</t>
  </si>
  <si>
    <t>_2025縁人</t>
  </si>
  <si>
    <t>_2025T＆Tエナジー</t>
  </si>
  <si>
    <t>_2025ルークメニューA</t>
  </si>
  <si>
    <t>_2025ルークメニューB(残差)</t>
  </si>
  <si>
    <t>_2025かけがわ報徳パワー</t>
  </si>
  <si>
    <t>_2025SustainableEnergy</t>
  </si>
  <si>
    <t>_2025穂の国とよはし電力</t>
  </si>
  <si>
    <t>_2025イワタニセントラル北海道</t>
  </si>
  <si>
    <t>_2025ホームタウンエナジーメニューA</t>
  </si>
  <si>
    <t>_2025ホームタウンエナジーメニューB(残差)</t>
  </si>
  <si>
    <t>_2025彩の国でんき</t>
  </si>
  <si>
    <t>_2025みやきエネルギー</t>
  </si>
  <si>
    <t>_2025クリーンベンチャー21</t>
  </si>
  <si>
    <t>_2025三河商事</t>
  </si>
  <si>
    <t>_2025沖縄新エネ開発</t>
  </si>
  <si>
    <t>_2025ほくだん</t>
  </si>
  <si>
    <t>_2025エスコ</t>
  </si>
  <si>
    <t>_2025Qvou</t>
  </si>
  <si>
    <t>_2025住友商事メニューA</t>
  </si>
  <si>
    <t>_2025住友商事メニューB(残差)</t>
  </si>
  <si>
    <t>_2025丸の内電力</t>
  </si>
  <si>
    <t>_2025中京電力</t>
  </si>
  <si>
    <t>_2025クオリティプラス</t>
  </si>
  <si>
    <t>_2025Y.W.C.メニューA</t>
  </si>
  <si>
    <t>_2025Y.W.C.メニューB(残差)</t>
  </si>
  <si>
    <t>_2025MTエナジー</t>
  </si>
  <si>
    <t>_2025TGオクトパスエナジーメニューA</t>
  </si>
  <si>
    <t>_2025TGオクトパスエナジーメニューB</t>
  </si>
  <si>
    <t>_2025東北電力フロンティアメニューA</t>
  </si>
  <si>
    <t>_2025東北電力フロンティアメニューB(残差)</t>
  </si>
  <si>
    <t>_2025ファラデー</t>
  </si>
  <si>
    <t>_2025三菱HCキャピタルエナジー</t>
  </si>
  <si>
    <t>_2025Meisin</t>
  </si>
  <si>
    <t>_2025大塚ビジネスサポート</t>
  </si>
  <si>
    <t>_2025出雲ケーブルビジョン</t>
  </si>
  <si>
    <t>_2025いずも縁結び電力</t>
  </si>
  <si>
    <t>_2025恵那電力メニューA</t>
  </si>
  <si>
    <t>_2025恵那電力メニューB(残差)</t>
  </si>
  <si>
    <t>_2025宇都宮ライトパワーメニューA</t>
  </si>
  <si>
    <t>_2025宇都宮ライトパワーメニューB(残差)</t>
  </si>
  <si>
    <t>_2025帯広電力</t>
  </si>
  <si>
    <t>_2025フジ物産</t>
  </si>
  <si>
    <t>_2025金沢エナジーメニューA</t>
  </si>
  <si>
    <t>_2025金沢エナジーメニューB(残差)</t>
  </si>
  <si>
    <t>_2025なんとエナジー</t>
  </si>
  <si>
    <t>_2025ボーダレス・ジャパン</t>
  </si>
  <si>
    <t>_2025ワットメニューA</t>
  </si>
  <si>
    <t>_2025ワットメニューB</t>
  </si>
  <si>
    <t>_2025ジケイ・スペース</t>
  </si>
  <si>
    <t>_2025広島ガスメニューA</t>
  </si>
  <si>
    <t>_2025広島ガスメニューB(残差)</t>
  </si>
  <si>
    <t>_2025IQg</t>
  </si>
  <si>
    <t>_2025最適でんき（旧：エナジーサプライ）</t>
  </si>
  <si>
    <t>_2025FPSメニューA</t>
  </si>
  <si>
    <t>_2025FPSメニューB</t>
  </si>
  <si>
    <t>_2025FPSメニューC</t>
  </si>
  <si>
    <t>_2025FPSメニューD</t>
  </si>
  <si>
    <t>_2025FPSメニューE</t>
  </si>
  <si>
    <t>_2025FPSメニューF</t>
  </si>
  <si>
    <t>_2025FPSメニューG(残差)</t>
  </si>
  <si>
    <t>_2025大熊るるるん電力</t>
  </si>
  <si>
    <t>_2025レックスメニューA</t>
  </si>
  <si>
    <t>_2025おきたま新電力メニューA</t>
  </si>
  <si>
    <t>_2025おきたま新電力メニューB(残差)</t>
  </si>
  <si>
    <t>_2025河原実業</t>
  </si>
  <si>
    <t>_2025stc</t>
  </si>
  <si>
    <t>_2025工営エナジーメニューA</t>
  </si>
  <si>
    <t>_2025アースシグナルソリューションズ</t>
  </si>
  <si>
    <t>_2025シントウエナジー</t>
  </si>
  <si>
    <t>_2025那須野ヶ原みらい電力</t>
  </si>
  <si>
    <t>_2025柏崎あい・あーるエナジー</t>
  </si>
  <si>
    <t>_2025京セラメニューA</t>
  </si>
  <si>
    <t>_2025鳥取みらい電力</t>
  </si>
  <si>
    <t>_2025鈴鹿グリーンエナジー</t>
  </si>
  <si>
    <t>_2025一般社団法人東北自動車産業グリーンエネルギー普及協会</t>
  </si>
  <si>
    <t>_2025刈谷知立みらい電力メニューA</t>
  </si>
  <si>
    <t>_2025パワーエックスメニューA</t>
  </si>
  <si>
    <t>_2025パワーエックスメニューB</t>
  </si>
  <si>
    <t>_2025パワーエックスメニューC(残差)</t>
  </si>
  <si>
    <t>_2025いちのみや未来エネルギーメニューA</t>
  </si>
  <si>
    <t>_2025岡谷酸素</t>
  </si>
  <si>
    <t>_2025絆</t>
  </si>
  <si>
    <t>_2025東北エネルギーサービスメニューA</t>
  </si>
  <si>
    <t>_2025東北エネルギーサービスメニューB</t>
  </si>
  <si>
    <t>_2025東北エネルギーサービスメニューC</t>
  </si>
  <si>
    <t>_2025いなしきエナジー</t>
  </si>
  <si>
    <t>_2025ながのスマートパワー</t>
  </si>
  <si>
    <t>_2025ホクレン油機サービス</t>
  </si>
  <si>
    <t>_2025JR東日本商事メニューA</t>
  </si>
  <si>
    <t>_2025JR東日本商事メニューB(残差)</t>
  </si>
  <si>
    <t>_2025岡山ガス</t>
  </si>
  <si>
    <t>_2025合同会社グリーンパワーリテイリング</t>
  </si>
  <si>
    <t>_2025川崎未来エナジーメニューA</t>
  </si>
  <si>
    <t>_2025いずみみらい</t>
  </si>
  <si>
    <t>_2025アット東京メニューA</t>
  </si>
  <si>
    <t>_2025アット東京メニューB(残差)</t>
  </si>
  <si>
    <t>_2025つるエネルギー</t>
  </si>
  <si>
    <t>_2025川重商事</t>
  </si>
  <si>
    <t>_2025JERA CrossメニューA</t>
  </si>
  <si>
    <t>_2025JERA CrossメニューB</t>
  </si>
  <si>
    <t>_2025JERA CrossメニューC</t>
  </si>
  <si>
    <t>_2025飛騨高山電力メニューA</t>
  </si>
  <si>
    <t>_2025リボンエナジー</t>
  </si>
  <si>
    <t>_2025大崎クリエーション</t>
  </si>
  <si>
    <t>_2025UPXメニューA</t>
  </si>
  <si>
    <t>_2025UPXメニューB</t>
  </si>
  <si>
    <t>_2025UPXメニューC(残差)</t>
  </si>
  <si>
    <t>_2025MiraiつのエナジーメニューA</t>
  </si>
  <si>
    <t>_2025山口グリーンエネルギー</t>
  </si>
  <si>
    <t>_2025はちまんたいジオパワーメニューA</t>
  </si>
  <si>
    <t>_2025はちまんたいジオパワーメニューB(残差)</t>
  </si>
  <si>
    <t>_2025アイモバイル</t>
  </si>
  <si>
    <t>_2025北海道電力ネットワーク0.000423</t>
  </si>
  <si>
    <t>_2025東北電力ネットワーク0.000423</t>
  </si>
  <si>
    <t>_2025東京電力パワーグリッド0.000423</t>
  </si>
  <si>
    <t>_2025中部電力パワーグリッド0.000423</t>
  </si>
  <si>
    <t>_2025北陸電力送配電0.000423</t>
  </si>
  <si>
    <t>_2025関西電力送配電0.000423</t>
  </si>
  <si>
    <t>_2025中国電力ネットワーク0.000423</t>
  </si>
  <si>
    <t>_2025四国電力送配電0.000423</t>
  </si>
  <si>
    <t>_2025九州電力送配電0.000423</t>
  </si>
  <si>
    <t>_2025沖縄電力0.000707</t>
  </si>
  <si>
    <t>_2025代替値</t>
    <rPh sb="5" eb="7">
      <t>ダイタイ</t>
    </rPh>
    <rPh sb="7" eb="8">
      <t>チ</t>
    </rPh>
    <phoneticPr fontId="2"/>
  </si>
  <si>
    <t>　不明な場合は、県環境政策課にお問い合わせください。</t>
    <rPh sb="8" eb="9">
      <t>ケン</t>
    </rPh>
    <rPh sb="9" eb="13">
      <t>カンキョウセイサク</t>
    </rPh>
    <rPh sb="13" eb="14">
      <t>カ</t>
    </rPh>
    <phoneticPr fontId="2"/>
  </si>
  <si>
    <r>
      <t>←</t>
    </r>
    <r>
      <rPr>
        <b/>
        <i/>
        <u/>
        <sz val="11"/>
        <color indexed="10"/>
        <rFont val="ＭＳ 明朝"/>
        <family val="1"/>
        <charset val="128"/>
      </rPr>
      <t>事業所番号は、変更計画の場合は県ホームページを参照願います（必ず記入願います）</t>
    </r>
    <r>
      <rPr>
        <b/>
        <i/>
        <sz val="11"/>
        <color indexed="10"/>
        <rFont val="ＭＳ 明朝"/>
        <family val="1"/>
        <charset val="128"/>
      </rPr>
      <t>。</t>
    </r>
    <rPh sb="8" eb="10">
      <t>ヘンコウ</t>
    </rPh>
    <rPh sb="10" eb="12">
      <t>ケイカク</t>
    </rPh>
    <rPh sb="13" eb="15">
      <t>バアイ</t>
    </rPh>
    <rPh sb="16" eb="17">
      <t>ケン</t>
    </rPh>
    <rPh sb="24" eb="26">
      <t>サンショウ</t>
    </rPh>
    <rPh sb="26" eb="27">
      <t>ネガ</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</si>
</sst>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_ "/>
    <numFmt numFmtId="177" formatCode="General;General;&quot;&quot;"/>
    <numFmt numFmtId="178" formatCode="#,##0_ "/>
    <numFmt numFmtId="179" formatCode="#,##0.0_ "/>
    <numFmt numFmtId="180" formatCode="#,##0.0####"/>
    <numFmt numFmtId="181" formatCode="0_ "/>
    <numFmt numFmtId="182" formatCode="0.0_);[Red]\(0.0\)"/>
    <numFmt numFmtId="183" formatCode="#,##0.0;&quot;▲ &quot;#,##0.0"/>
    <numFmt numFmtId="184" formatCode="#,##0_);[Red]\(#,##0\)"/>
    <numFmt numFmtId="185" formatCode="0.00000_ "/>
    <numFmt numFmtId="186" formatCode="0.0000_);[Red]\(0.0000\)"/>
    <numFmt numFmtId="187" formatCode="0.000_ "/>
    <numFmt numFmtId="188" formatCode="#,##0.0000_);[Red]\(#,##0.0000\)"/>
    <numFmt numFmtId="189" formatCode="#,##0.00000_);[Red]\(#,##0.00000\)"/>
    <numFmt numFmtId="190" formatCode="#,##0.000_ "/>
    <numFmt numFmtId="191" formatCode="#,##0.00_ "/>
    <numFmt numFmtId="192" formatCode="#,##0.000000_ "/>
    <numFmt numFmtId="193" formatCode="#,##0.000000_);[Red]\(#,##0.000000\)"/>
    <numFmt numFmtId="194" formatCode="#,##0.000_);[Red]\(#,##0.000\)"/>
    <numFmt numFmtId="195" formatCode="0.0%"/>
    <numFmt numFmtId="196" formatCode="0.0000_ "/>
    <numFmt numFmtId="197" formatCode="#,##0.0_);[Red]\(#,##0.0\)"/>
    <numFmt numFmtId="198" formatCode="0.000"/>
    <numFmt numFmtId="199" formatCode="0.0"/>
    <numFmt numFmtId="200" formatCode="#,##0.00_);[Red]\(#,##0.00\)"/>
  </numFmts>
  <fonts count="11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9"/>
      <color indexed="8"/>
      <name val="ＭＳ 明朝"/>
      <family val="1"/>
      <charset val="128"/>
    </font>
    <font>
      <sz val="9"/>
      <name val="ＭＳ 明朝"/>
      <family val="1"/>
      <charset val="128"/>
    </font>
    <font>
      <sz val="12"/>
      <name val="ＭＳ 明朝"/>
      <family val="1"/>
      <charset val="128"/>
    </font>
    <font>
      <u/>
      <sz val="8.25"/>
      <color indexed="12"/>
      <name val="ＭＳ Ｐゴシック"/>
      <family val="3"/>
      <charset val="128"/>
    </font>
    <font>
      <sz val="9"/>
      <color indexed="9"/>
      <name val="ＭＳ 明朝"/>
      <family val="1"/>
      <charset val="128"/>
    </font>
    <font>
      <sz val="10.5"/>
      <name val="ＭＳ Ｐゴシック"/>
      <family val="3"/>
      <charset val="128"/>
    </font>
    <font>
      <sz val="11"/>
      <name val="ＭＳ 明朝"/>
      <family val="1"/>
      <charset val="128"/>
    </font>
    <font>
      <u/>
      <sz val="11"/>
      <color indexed="10"/>
      <name val="ＭＳ 明朝"/>
      <family val="1"/>
      <charset val="128"/>
    </font>
    <font>
      <sz val="11"/>
      <color indexed="10"/>
      <name val="ＭＳ 明朝"/>
      <family val="1"/>
      <charset val="128"/>
    </font>
    <font>
      <sz val="10"/>
      <name val="ＭＳ 明朝"/>
      <family val="1"/>
      <charset val="128"/>
    </font>
    <font>
      <i/>
      <sz val="10.5"/>
      <color indexed="10"/>
      <name val="ＭＳ Ｐゴシック"/>
      <family val="3"/>
      <charset val="128"/>
    </font>
    <font>
      <b/>
      <sz val="12"/>
      <name val="ＭＳ ゴシック"/>
      <family val="3"/>
      <charset val="128"/>
    </font>
    <font>
      <sz val="10.5"/>
      <name val="ＭＳ ゴシック"/>
      <family val="3"/>
      <charset val="128"/>
    </font>
    <font>
      <sz val="11"/>
      <name val="ＭＳ ゴシック"/>
      <family val="3"/>
      <charset val="128"/>
    </font>
    <font>
      <sz val="10.5"/>
      <name val="ＭＳ 明朝"/>
      <family val="1"/>
      <charset val="128"/>
    </font>
    <font>
      <sz val="12"/>
      <name val="ＭＳ Ｐゴシック"/>
      <family val="3"/>
      <charset val="128"/>
    </font>
    <font>
      <b/>
      <sz val="10.5"/>
      <name val="ＭＳ ゴシック"/>
      <family val="3"/>
      <charset val="128"/>
    </font>
    <font>
      <sz val="10.5"/>
      <name val="Century"/>
      <family val="1"/>
    </font>
    <font>
      <sz val="11"/>
      <color indexed="9"/>
      <name val="ＭＳ 明朝"/>
      <family val="1"/>
      <charset val="128"/>
    </font>
    <font>
      <sz val="9"/>
      <color indexed="10"/>
      <name val="ＭＳ 明朝"/>
      <family val="1"/>
      <charset val="128"/>
    </font>
    <font>
      <u/>
      <sz val="11"/>
      <name val="ＭＳ Ｐゴシック"/>
      <family val="3"/>
      <charset val="128"/>
    </font>
    <font>
      <b/>
      <u/>
      <sz val="11"/>
      <name val="ＭＳ Ｐゴシック"/>
      <family val="3"/>
      <charset val="128"/>
    </font>
    <font>
      <vertAlign val="superscript"/>
      <sz val="11"/>
      <name val="ＭＳ Ｐゴシック"/>
      <family val="3"/>
      <charset val="128"/>
    </font>
    <font>
      <u/>
      <sz val="11"/>
      <name val="ＭＳ 明朝"/>
      <family val="1"/>
      <charset val="128"/>
    </font>
    <font>
      <u/>
      <sz val="9"/>
      <name val="ＭＳ 明朝"/>
      <family val="1"/>
      <charset val="128"/>
    </font>
    <font>
      <vertAlign val="superscript"/>
      <sz val="10.5"/>
      <name val="ＭＳ Ｐゴシック"/>
      <family val="3"/>
      <charset val="128"/>
    </font>
    <font>
      <sz val="11"/>
      <color indexed="8"/>
      <name val="ＭＳ 明朝"/>
      <family val="1"/>
      <charset val="128"/>
    </font>
    <font>
      <vertAlign val="subscript"/>
      <sz val="9"/>
      <name val="ＭＳ 明朝"/>
      <family val="1"/>
      <charset val="128"/>
    </font>
    <font>
      <b/>
      <sz val="12"/>
      <color indexed="10"/>
      <name val="ＭＳ ゴシック"/>
      <family val="3"/>
      <charset val="128"/>
    </font>
    <font>
      <u/>
      <sz val="9"/>
      <color indexed="10"/>
      <name val="ＭＳ 明朝"/>
      <family val="1"/>
      <charset val="128"/>
    </font>
    <font>
      <vertAlign val="subscript"/>
      <sz val="12"/>
      <name val="ＭＳ 明朝"/>
      <family val="1"/>
      <charset val="128"/>
    </font>
    <font>
      <vertAlign val="subscript"/>
      <sz val="11"/>
      <name val="ＭＳ 明朝"/>
      <family val="1"/>
      <charset val="128"/>
    </font>
    <font>
      <vertAlign val="subscript"/>
      <sz val="10.5"/>
      <name val="ＭＳ 明朝"/>
      <family val="1"/>
      <charset val="128"/>
    </font>
    <font>
      <vertAlign val="subscript"/>
      <sz val="10.5"/>
      <name val="ＭＳ Ｐゴシック"/>
      <family val="3"/>
      <charset val="128"/>
    </font>
    <font>
      <b/>
      <i/>
      <sz val="11"/>
      <color indexed="10"/>
      <name val="ＭＳ 明朝"/>
      <family val="1"/>
      <charset val="128"/>
    </font>
    <font>
      <sz val="8.5"/>
      <name val="ＭＳ 明朝"/>
      <family val="1"/>
      <charset val="128"/>
    </font>
    <font>
      <b/>
      <sz val="9"/>
      <name val="ＭＳ ゴシック"/>
      <family val="3"/>
      <charset val="128"/>
    </font>
    <font>
      <b/>
      <sz val="10"/>
      <name val="ＭＳ ゴシック"/>
      <family val="3"/>
      <charset val="128"/>
    </font>
    <font>
      <sz val="8"/>
      <name val="ＭＳ ゴシック"/>
      <family val="3"/>
      <charset val="128"/>
    </font>
    <font>
      <b/>
      <sz val="11"/>
      <name val="ＭＳ ゴシック"/>
      <family val="3"/>
      <charset val="128"/>
    </font>
    <font>
      <b/>
      <sz val="10.5"/>
      <color indexed="12"/>
      <name val="ＭＳ 明朝"/>
      <family val="1"/>
      <charset val="128"/>
    </font>
    <font>
      <sz val="11"/>
      <color indexed="10"/>
      <name val="ＭＳ Ｐゴシック"/>
      <family val="3"/>
      <charset val="128"/>
    </font>
    <font>
      <b/>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6"/>
      <name val="ＭＳ Ｐゴシック"/>
      <family val="3"/>
      <charset val="128"/>
    </font>
    <font>
      <b/>
      <i/>
      <u/>
      <sz val="11"/>
      <color indexed="10"/>
      <name val="ＭＳ 明朝"/>
      <family val="1"/>
      <charset val="128"/>
    </font>
    <font>
      <b/>
      <sz val="11"/>
      <name val="ＭＳ 明朝"/>
      <family val="1"/>
      <charset val="128"/>
    </font>
    <font>
      <b/>
      <sz val="12"/>
      <color indexed="81"/>
      <name val="ＭＳ Ｐゴシック"/>
      <family val="3"/>
      <charset val="128"/>
    </font>
    <font>
      <b/>
      <sz val="9"/>
      <color indexed="81"/>
      <name val="ＭＳ Ｐゴシック"/>
      <family val="3"/>
      <charset val="128"/>
    </font>
    <font>
      <sz val="14"/>
      <name val="ＭＳ 明朝"/>
      <family val="1"/>
      <charset val="128"/>
    </font>
    <font>
      <sz val="9"/>
      <name val="ＭＳ Ｐゴシック"/>
      <family val="3"/>
      <charset val="128"/>
    </font>
    <font>
      <vertAlign val="subscript"/>
      <sz val="14"/>
      <name val="ＭＳ 明朝"/>
      <family val="1"/>
      <charset val="128"/>
    </font>
    <font>
      <sz val="16"/>
      <name val="ＭＳ 明朝"/>
      <family val="1"/>
      <charset val="128"/>
    </font>
    <font>
      <sz val="14"/>
      <color indexed="9"/>
      <name val="ＭＳ 明朝"/>
      <family val="1"/>
      <charset val="128"/>
    </font>
    <font>
      <sz val="10"/>
      <name val="ＭＳ Ｐゴシック"/>
      <family val="3"/>
      <charset val="128"/>
    </font>
    <font>
      <sz val="14"/>
      <name val="ＭＳ Ｐゴシック"/>
      <family val="3"/>
      <charset val="128"/>
    </font>
    <font>
      <vertAlign val="superscript"/>
      <sz val="12"/>
      <name val="ＭＳ Ｐゴシック"/>
      <family val="3"/>
      <charset val="128"/>
    </font>
    <font>
      <vertAlign val="subscript"/>
      <sz val="12"/>
      <name val="ＭＳ Ｐゴシック"/>
      <family val="3"/>
      <charset val="128"/>
    </font>
    <font>
      <sz val="9.5"/>
      <name val="ＭＳ 明朝"/>
      <family val="1"/>
      <charset val="128"/>
    </font>
    <font>
      <sz val="9"/>
      <color indexed="81"/>
      <name val="MS P ゴシック"/>
      <family val="3"/>
      <charset val="128"/>
    </font>
    <font>
      <sz val="6"/>
      <name val="ＭＳ Ｐゴシック"/>
      <family val="3"/>
      <charset val="128"/>
    </font>
    <font>
      <sz val="11"/>
      <name val="ＭＳ Ｐ明朝"/>
      <family val="1"/>
      <charset val="128"/>
    </font>
    <font>
      <b/>
      <sz val="9"/>
      <color indexed="81"/>
      <name val="MS P ゴシック"/>
      <family val="3"/>
      <charset val="128"/>
    </font>
    <font>
      <sz val="6"/>
      <name val="ＭＳ Ｐゴシック"/>
      <family val="3"/>
      <charset val="128"/>
    </font>
    <font>
      <b/>
      <sz val="14"/>
      <color indexed="81"/>
      <name val="MS P ゴシック"/>
      <family val="3"/>
      <charset val="128"/>
    </font>
    <font>
      <sz val="6"/>
      <name val="ＭＳ 明朝"/>
      <family val="1"/>
      <charset val="128"/>
    </font>
    <font>
      <sz val="9"/>
      <name val="ＭＳ Ｐ明朝"/>
      <family val="1"/>
      <charset val="128"/>
    </font>
    <font>
      <strike/>
      <sz val="11"/>
      <color indexed="9"/>
      <name val="ＭＳ Ｐゴシック"/>
      <family val="3"/>
      <charset val="128"/>
    </font>
    <font>
      <strike/>
      <sz val="9"/>
      <color indexed="8"/>
      <name val="ＭＳ Ｐゴシック"/>
      <family val="3"/>
      <charset val="128"/>
    </font>
    <font>
      <sz val="9"/>
      <color indexed="8"/>
      <name val="ＭＳ Ｐゴシック"/>
      <family val="3"/>
      <charset val="128"/>
    </font>
    <font>
      <strike/>
      <sz val="11"/>
      <name val="ＭＳ 明朝"/>
      <family val="1"/>
      <charset val="128"/>
    </font>
    <font>
      <strike/>
      <sz val="9"/>
      <color indexed="8"/>
      <name val="ＭＳ 明朝"/>
      <family val="1"/>
      <charset val="128"/>
    </font>
    <font>
      <strike/>
      <sz val="9"/>
      <name val="ＭＳ 明朝"/>
      <family val="1"/>
      <charset val="128"/>
    </font>
    <font>
      <sz val="10"/>
      <color indexed="9"/>
      <name val="ＭＳ 明朝"/>
      <family val="1"/>
      <charset val="128"/>
    </font>
    <font>
      <sz val="10"/>
      <color indexed="8"/>
      <name val="ＭＳ 明朝"/>
      <family val="1"/>
      <charset val="128"/>
    </font>
    <font>
      <vertAlign val="subscript"/>
      <sz val="10"/>
      <name val="ＭＳ 明朝"/>
      <family val="1"/>
      <charset val="128"/>
    </font>
    <font>
      <sz val="11"/>
      <color theme="1"/>
      <name val="ＭＳ Ｐゴシック"/>
      <family val="3"/>
      <charset val="128"/>
      <scheme val="minor"/>
    </font>
    <font>
      <b/>
      <u/>
      <sz val="14"/>
      <color rgb="FFFF0000"/>
      <name val="ＭＳ Ｐゴシック"/>
      <family val="3"/>
      <charset val="128"/>
    </font>
    <font>
      <i/>
      <sz val="11"/>
      <color rgb="FFFF0000"/>
      <name val="ＭＳ 明朝"/>
      <family val="1"/>
      <charset val="128"/>
    </font>
    <font>
      <b/>
      <i/>
      <sz val="11"/>
      <color rgb="FFFF0000"/>
      <name val="ＭＳ 明朝"/>
      <family val="1"/>
      <charset val="128"/>
    </font>
    <font>
      <b/>
      <i/>
      <sz val="11"/>
      <color rgb="FF0000FF"/>
      <name val="ＭＳ 明朝"/>
      <family val="1"/>
      <charset val="128"/>
    </font>
    <font>
      <u/>
      <sz val="9.5"/>
      <color rgb="FFFF0000"/>
      <name val="ＭＳ 明朝"/>
      <family val="1"/>
      <charset val="128"/>
    </font>
    <font>
      <sz val="9.5"/>
      <color rgb="FFFF0000"/>
      <name val="ＭＳ 明朝"/>
      <family val="1"/>
      <charset val="128"/>
    </font>
    <font>
      <b/>
      <sz val="16"/>
      <color rgb="FFFF0000"/>
      <name val="ＭＳ 明朝"/>
      <family val="1"/>
      <charset val="128"/>
    </font>
    <font>
      <sz val="14"/>
      <color theme="0"/>
      <name val="ＭＳ 明朝"/>
      <family val="1"/>
      <charset val="128"/>
    </font>
    <font>
      <b/>
      <i/>
      <sz val="10.5"/>
      <color rgb="FFFF0000"/>
      <name val="ＭＳ Ｐゴシック"/>
      <family val="3"/>
      <charset val="128"/>
    </font>
    <font>
      <sz val="11"/>
      <color rgb="FFFF0000"/>
      <name val="ＭＳ Ｐゴシック"/>
      <family val="3"/>
      <charset val="128"/>
    </font>
    <font>
      <sz val="12"/>
      <color rgb="FFFF0000"/>
      <name val="ＭＳ Ｐゴシック"/>
      <family val="3"/>
      <charset val="128"/>
    </font>
    <font>
      <u/>
      <sz val="16"/>
      <color rgb="FFFF0000"/>
      <name val="ＭＳ Ｐゴシック"/>
      <family val="3"/>
      <charset val="128"/>
    </font>
    <font>
      <sz val="11"/>
      <color theme="1"/>
      <name val="ＭＳ 明朝"/>
      <family val="1"/>
      <charset val="128"/>
    </font>
    <font>
      <sz val="9"/>
      <color theme="1"/>
      <name val="ＭＳ 明朝"/>
      <family val="1"/>
      <charset val="128"/>
    </font>
    <font>
      <sz val="10"/>
      <color theme="1"/>
      <name val="ＭＳ 明朝"/>
      <family val="1"/>
      <charset val="128"/>
    </font>
    <font>
      <b/>
      <u/>
      <sz val="11"/>
      <color rgb="FF0033CC"/>
      <name val="ＭＳ Ｐゴシック"/>
      <family val="3"/>
      <charset val="128"/>
    </font>
    <font>
      <sz val="12"/>
      <color indexed="8"/>
      <name val="ＭＳ 明朝"/>
      <family val="1"/>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66"/>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14999847407452621"/>
        <bgColor indexed="64"/>
      </patternFill>
    </fill>
  </fills>
  <borders count="1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bottom style="dotted">
        <color indexed="64"/>
      </bottom>
      <diagonal/>
    </border>
    <border>
      <left style="medium">
        <color indexed="64"/>
      </left>
      <right style="thin">
        <color indexed="64"/>
      </right>
      <top style="thin">
        <color indexed="64"/>
      </top>
      <bottom/>
      <diagonal/>
    </border>
    <border>
      <left style="thin">
        <color indexed="64"/>
      </left>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dotted">
        <color indexed="64"/>
      </left>
      <right/>
      <top/>
      <bottom/>
      <diagonal/>
    </border>
    <border>
      <left/>
      <right style="medium">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right style="thin">
        <color indexed="64"/>
      </right>
      <top style="dotted">
        <color indexed="64"/>
      </top>
      <bottom/>
      <diagonal/>
    </border>
    <border>
      <left style="double">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medium">
        <color theme="3"/>
      </top>
      <bottom style="thin">
        <color indexed="64"/>
      </bottom>
      <diagonal/>
    </border>
    <border>
      <left style="thin">
        <color indexed="64"/>
      </left>
      <right style="thin">
        <color indexed="64"/>
      </right>
      <top style="thin">
        <color indexed="64"/>
      </top>
      <bottom style="medium">
        <color theme="3"/>
      </bottom>
      <diagonal/>
    </border>
    <border>
      <left style="thin">
        <color indexed="64"/>
      </left>
      <right style="thin">
        <color indexed="64"/>
      </right>
      <top/>
      <bottom style="medium">
        <color theme="3"/>
      </bottom>
      <diagonal/>
    </border>
    <border>
      <left style="thin">
        <color theme="3"/>
      </left>
      <right/>
      <top/>
      <bottom/>
      <diagonal/>
    </border>
    <border>
      <left style="medium">
        <color theme="3"/>
      </left>
      <right style="thin">
        <color indexed="64"/>
      </right>
      <top style="medium">
        <color theme="3"/>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thin">
        <color indexed="64"/>
      </right>
      <top style="thin">
        <color indexed="64"/>
      </top>
      <bottom style="thin">
        <color indexed="64"/>
      </bottom>
      <diagonal/>
    </border>
    <border>
      <left style="medium">
        <color theme="3"/>
      </left>
      <right style="thin">
        <color indexed="64"/>
      </right>
      <top style="thin">
        <color indexed="64"/>
      </top>
      <bottom style="medium">
        <color theme="3"/>
      </bottom>
      <diagonal/>
    </border>
    <border>
      <left style="thin">
        <color indexed="64"/>
      </left>
      <right style="thin">
        <color indexed="64"/>
      </right>
      <top style="medium">
        <color theme="3"/>
      </top>
      <bottom style="thin">
        <color theme="1"/>
      </bottom>
      <diagonal/>
    </border>
    <border>
      <left style="medium">
        <color theme="3"/>
      </left>
      <right style="medium">
        <color indexed="64"/>
      </right>
      <top style="medium">
        <color theme="3"/>
      </top>
      <bottom style="thin">
        <color indexed="64"/>
      </bottom>
      <diagonal/>
    </border>
    <border>
      <left style="medium">
        <color theme="3"/>
      </left>
      <right style="medium">
        <color indexed="64"/>
      </right>
      <top style="thin">
        <color indexed="64"/>
      </top>
      <bottom style="medium">
        <color theme="3"/>
      </bottom>
      <diagonal/>
    </border>
    <border>
      <left style="medium">
        <color theme="3"/>
      </left>
      <right style="medium">
        <color theme="3"/>
      </right>
      <top style="medium">
        <color theme="3"/>
      </top>
      <bottom style="thin">
        <color indexed="64"/>
      </bottom>
      <diagonal/>
    </border>
    <border>
      <left style="medium">
        <color theme="3"/>
      </left>
      <right style="medium">
        <color theme="3"/>
      </right>
      <top style="thin">
        <color indexed="64"/>
      </top>
      <bottom style="medium">
        <color theme="3"/>
      </bottom>
      <diagonal/>
    </border>
    <border>
      <left style="thin">
        <color indexed="64"/>
      </left>
      <right style="medium">
        <color theme="3"/>
      </right>
      <top style="medium">
        <color theme="3"/>
      </top>
      <bottom style="thin">
        <color indexed="64"/>
      </bottom>
      <diagonal/>
    </border>
    <border>
      <left style="thin">
        <color indexed="64"/>
      </left>
      <right style="medium">
        <color theme="3"/>
      </right>
      <top style="thin">
        <color indexed="64"/>
      </top>
      <bottom style="thin">
        <color indexed="64"/>
      </bottom>
      <diagonal/>
    </border>
    <border>
      <left style="thin">
        <color indexed="64"/>
      </left>
      <right style="medium">
        <color theme="3"/>
      </right>
      <top style="thin">
        <color indexed="64"/>
      </top>
      <bottom style="medium">
        <color theme="3"/>
      </bottom>
      <diagonal/>
    </border>
    <border>
      <left/>
      <right style="medium">
        <color theme="3"/>
      </right>
      <top/>
      <bottom/>
      <diagonal/>
    </border>
    <border>
      <left style="medium">
        <color theme="3"/>
      </left>
      <right/>
      <top/>
      <bottom/>
      <diagonal/>
    </border>
    <border>
      <left/>
      <right style="thin">
        <color indexed="64"/>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style="thin">
        <color indexed="64"/>
      </left>
      <right/>
      <top style="thin">
        <color indexed="64"/>
      </top>
      <bottom style="medium">
        <color theme="3"/>
      </bottom>
      <diagonal/>
    </border>
    <border>
      <left/>
      <right/>
      <top style="medium">
        <color theme="3"/>
      </top>
      <bottom/>
      <diagonal/>
    </border>
    <border>
      <left style="thin">
        <color theme="1"/>
      </left>
      <right/>
      <top style="thin">
        <color indexed="64"/>
      </top>
      <bottom/>
      <diagonal/>
    </border>
    <border>
      <left style="thin">
        <color theme="1"/>
      </left>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medium">
        <color theme="3"/>
      </right>
      <top style="thin">
        <color theme="1"/>
      </top>
      <bottom style="thin">
        <color indexed="64"/>
      </bottom>
      <diagonal/>
    </border>
    <border>
      <left style="thin">
        <color indexed="64"/>
      </left>
      <right/>
      <top style="medium">
        <color theme="3"/>
      </top>
      <bottom/>
      <diagonal/>
    </border>
    <border>
      <left/>
      <right style="thin">
        <color indexed="64"/>
      </right>
      <top style="medium">
        <color theme="3"/>
      </top>
      <bottom/>
      <diagonal/>
    </border>
    <border>
      <left style="thin">
        <color indexed="64"/>
      </left>
      <right/>
      <top/>
      <bottom style="medium">
        <color theme="3"/>
      </bottom>
      <diagonal/>
    </border>
    <border>
      <left/>
      <right/>
      <top/>
      <bottom style="medium">
        <color theme="3"/>
      </bottom>
      <diagonal/>
    </border>
    <border>
      <left/>
      <right style="medium">
        <color theme="3"/>
      </right>
      <top style="medium">
        <color theme="3"/>
      </top>
      <bottom/>
      <diagonal/>
    </border>
    <border>
      <left style="medium">
        <color theme="3"/>
      </left>
      <right style="thin">
        <color indexed="64"/>
      </right>
      <top/>
      <bottom style="medium">
        <color theme="3"/>
      </bottom>
      <diagonal/>
    </border>
    <border>
      <left/>
      <right style="medium">
        <color theme="3"/>
      </right>
      <top style="thin">
        <color indexed="64"/>
      </top>
      <bottom style="thin">
        <color indexed="64"/>
      </bottom>
      <diagonal/>
    </border>
  </borders>
  <cellStyleXfs count="92">
    <xf numFmtId="0" fontId="0" fillId="0" borderId="0"/>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20" borderId="1" applyNumberFormat="0" applyAlignment="0" applyProtection="0">
      <alignment vertical="center"/>
    </xf>
    <xf numFmtId="0" fontId="49" fillId="20" borderId="1" applyNumberFormat="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7"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2" fillId="3" borderId="0" applyNumberFormat="0" applyBorder="0" applyAlignment="0" applyProtection="0">
      <alignment vertical="center"/>
    </xf>
    <xf numFmtId="0" fontId="52" fillId="3" borderId="0" applyNumberFormat="0" applyBorder="0" applyAlignment="0" applyProtection="0">
      <alignment vertical="center"/>
    </xf>
    <xf numFmtId="0" fontId="53" fillId="23" borderId="4" applyNumberFormat="0" applyAlignment="0" applyProtection="0">
      <alignment vertical="center"/>
    </xf>
    <xf numFmtId="0" fontId="53" fillId="23" borderId="4" applyNumberFormat="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38" fontId="1" fillId="0" borderId="0" applyFont="0" applyFill="0" applyBorder="0" applyAlignment="0" applyProtection="0"/>
    <xf numFmtId="0" fontId="54" fillId="0" borderId="5" applyNumberFormat="0" applyFill="0" applyAlignment="0" applyProtection="0">
      <alignment vertical="center"/>
    </xf>
    <xf numFmtId="0" fontId="54" fillId="0" borderId="5" applyNumberFormat="0" applyFill="0" applyAlignment="0" applyProtection="0">
      <alignment vertical="center"/>
    </xf>
    <xf numFmtId="0" fontId="55" fillId="0" borderId="6" applyNumberFormat="0" applyFill="0" applyAlignment="0" applyProtection="0">
      <alignment vertical="center"/>
    </xf>
    <xf numFmtId="0" fontId="55" fillId="0" borderId="6" applyNumberFormat="0" applyFill="0" applyAlignment="0" applyProtection="0">
      <alignment vertical="center"/>
    </xf>
    <xf numFmtId="0" fontId="56" fillId="0" borderId="7" applyNumberFormat="0" applyFill="0" applyAlignment="0" applyProtection="0">
      <alignment vertical="center"/>
    </xf>
    <xf numFmtId="0" fontId="56" fillId="0" borderId="7"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8" fillId="23" borderId="9" applyNumberFormat="0" applyAlignment="0" applyProtection="0">
      <alignment vertical="center"/>
    </xf>
    <xf numFmtId="0" fontId="58" fillId="23" borderId="9"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7" borderId="4" applyNumberFormat="0" applyAlignment="0" applyProtection="0">
      <alignment vertical="center"/>
    </xf>
    <xf numFmtId="0" fontId="60" fillId="7" borderId="4" applyNumberFormat="0" applyAlignment="0" applyProtection="0">
      <alignment vertical="center"/>
    </xf>
    <xf numFmtId="0" fontId="94" fillId="0" borderId="0"/>
    <xf numFmtId="0" fontId="94" fillId="0" borderId="0">
      <alignment vertical="center"/>
    </xf>
    <xf numFmtId="0" fontId="1" fillId="0" borderId="0"/>
    <xf numFmtId="0" fontId="1" fillId="0" borderId="0">
      <alignment vertical="center"/>
    </xf>
    <xf numFmtId="0" fontId="1" fillId="0" borderId="0">
      <alignment vertical="center"/>
    </xf>
    <xf numFmtId="0" fontId="3" fillId="0" borderId="0"/>
    <xf numFmtId="0" fontId="9" fillId="0" borderId="0"/>
    <xf numFmtId="0" fontId="61" fillId="4" borderId="0" applyNumberFormat="0" applyBorder="0" applyAlignment="0" applyProtection="0">
      <alignment vertical="center"/>
    </xf>
    <xf numFmtId="0" fontId="61" fillId="4" borderId="0" applyNumberFormat="0" applyBorder="0" applyAlignment="0" applyProtection="0">
      <alignment vertical="center"/>
    </xf>
  </cellStyleXfs>
  <cellXfs count="1407">
    <xf numFmtId="0" fontId="0" fillId="0" borderId="0" xfId="0"/>
    <xf numFmtId="49" fontId="5" fillId="24" borderId="10" xfId="0" applyNumberFormat="1" applyFont="1" applyFill="1" applyBorder="1" applyAlignment="1">
      <alignment horizontal="center" vertical="center"/>
    </xf>
    <xf numFmtId="49" fontId="6" fillId="0" borderId="0" xfId="0" applyNumberFormat="1" applyFont="1" applyAlignment="1">
      <alignment vertical="center"/>
    </xf>
    <xf numFmtId="49" fontId="5" fillId="0" borderId="0" xfId="0" applyNumberFormat="1" applyFont="1" applyAlignment="1">
      <alignment vertical="center"/>
    </xf>
    <xf numFmtId="0" fontId="5" fillId="0" borderId="0" xfId="0" applyFont="1" applyAlignment="1">
      <alignment vertical="center"/>
    </xf>
    <xf numFmtId="49" fontId="5" fillId="24" borderId="11"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49" fontId="5" fillId="24" borderId="13" xfId="0" applyNumberFormat="1" applyFont="1" applyFill="1" applyBorder="1" applyAlignment="1">
      <alignment horizontal="center" vertical="center"/>
    </xf>
    <xf numFmtId="0" fontId="4" fillId="0" borderId="11" xfId="88" applyFont="1" applyBorder="1" applyAlignment="1">
      <alignment horizontal="left" vertical="center" wrapText="1"/>
    </xf>
    <xf numFmtId="0" fontId="4" fillId="24" borderId="11" xfId="88" applyFont="1" applyFill="1" applyBorder="1" applyAlignment="1">
      <alignment horizontal="left" vertical="center" wrapText="1"/>
    </xf>
    <xf numFmtId="0" fontId="5" fillId="0" borderId="0" xfId="0" applyFont="1" applyAlignment="1">
      <alignment horizontal="right" vertical="center"/>
    </xf>
    <xf numFmtId="49" fontId="5" fillId="0" borderId="13" xfId="0" applyNumberFormat="1" applyFont="1" applyBorder="1" applyAlignment="1">
      <alignment vertical="center"/>
    </xf>
    <xf numFmtId="49" fontId="5" fillId="0" borderId="10" xfId="0" applyNumberFormat="1" applyFont="1" applyBorder="1" applyAlignment="1">
      <alignment vertical="center"/>
    </xf>
    <xf numFmtId="0" fontId="4" fillId="0" borderId="13" xfId="88" applyFont="1" applyBorder="1" applyAlignment="1">
      <alignment horizontal="left" vertical="center" wrapText="1"/>
    </xf>
    <xf numFmtId="0" fontId="4" fillId="0" borderId="10" xfId="88" applyFont="1" applyBorder="1" applyAlignment="1">
      <alignment horizontal="left" vertical="center" wrapText="1"/>
    </xf>
    <xf numFmtId="49" fontId="5" fillId="0" borderId="0" xfId="0" applyNumberFormat="1" applyFont="1" applyAlignment="1" applyProtection="1">
      <alignment vertical="center"/>
      <protection hidden="1"/>
    </xf>
    <xf numFmtId="49" fontId="8" fillId="0" borderId="0" xfId="0" applyNumberFormat="1" applyFont="1" applyAlignment="1" applyProtection="1">
      <alignment vertical="center"/>
      <protection hidden="1"/>
    </xf>
    <xf numFmtId="180" fontId="5" fillId="25" borderId="11" xfId="0" applyNumberFormat="1" applyFont="1" applyFill="1" applyBorder="1" applyAlignment="1" applyProtection="1">
      <alignment vertical="center" shrinkToFit="1"/>
      <protection locked="0"/>
    </xf>
    <xf numFmtId="0" fontId="5" fillId="24" borderId="11" xfId="0" applyFont="1" applyFill="1" applyBorder="1" applyAlignment="1">
      <alignment vertical="center" shrinkToFit="1"/>
    </xf>
    <xf numFmtId="178" fontId="5" fillId="24" borderId="11" xfId="0" applyNumberFormat="1" applyFont="1" applyFill="1" applyBorder="1" applyAlignment="1">
      <alignment vertical="center" shrinkToFit="1"/>
    </xf>
    <xf numFmtId="49" fontId="8" fillId="0" borderId="14" xfId="88" applyNumberFormat="1" applyFont="1" applyBorder="1" applyAlignment="1">
      <alignment horizontal="left" vertical="center" wrapText="1"/>
    </xf>
    <xf numFmtId="49" fontId="5" fillId="0" borderId="10" xfId="88" applyNumberFormat="1" applyFont="1" applyBorder="1" applyAlignment="1">
      <alignment horizontal="left" vertical="center" wrapText="1"/>
    </xf>
    <xf numFmtId="49" fontId="5" fillId="0" borderId="15" xfId="88" applyNumberFormat="1" applyFont="1" applyBorder="1" applyAlignment="1">
      <alignment horizontal="left" vertical="center" wrapText="1"/>
    </xf>
    <xf numFmtId="49" fontId="5" fillId="0" borderId="15" xfId="0" applyNumberFormat="1" applyFont="1" applyBorder="1" applyAlignment="1">
      <alignment vertical="center"/>
    </xf>
    <xf numFmtId="49" fontId="5" fillId="0" borderId="16" xfId="0" applyNumberFormat="1" applyFont="1" applyBorder="1" applyAlignment="1">
      <alignment vertical="center"/>
    </xf>
    <xf numFmtId="49" fontId="8" fillId="0" borderId="14" xfId="0" applyNumberFormat="1" applyFont="1" applyBorder="1" applyAlignment="1">
      <alignment vertical="center"/>
    </xf>
    <xf numFmtId="49" fontId="8" fillId="0" borderId="17" xfId="88" applyNumberFormat="1" applyFont="1" applyBorder="1" applyAlignment="1">
      <alignment horizontal="left" vertical="center" wrapText="1"/>
    </xf>
    <xf numFmtId="49" fontId="8" fillId="0" borderId="17" xfId="0" applyNumberFormat="1" applyFont="1" applyBorder="1" applyAlignment="1">
      <alignment vertical="center"/>
    </xf>
    <xf numFmtId="0" fontId="10" fillId="0" borderId="0" xfId="0" applyFont="1" applyAlignment="1">
      <alignment vertical="center"/>
    </xf>
    <xf numFmtId="0" fontId="10" fillId="0" borderId="0" xfId="0" applyFont="1" applyAlignment="1">
      <alignment horizontal="right" vertical="center"/>
    </xf>
    <xf numFmtId="0" fontId="10" fillId="0" borderId="18" xfId="0" applyFont="1" applyBorder="1" applyAlignment="1">
      <alignment horizontal="center" vertical="center"/>
    </xf>
    <xf numFmtId="0" fontId="10" fillId="0" borderId="19" xfId="0" applyFont="1" applyBorder="1" applyAlignment="1">
      <alignment horizontal="left" vertical="center"/>
    </xf>
    <xf numFmtId="0" fontId="10" fillId="0" borderId="13" xfId="0" applyFont="1" applyBorder="1" applyAlignment="1">
      <alignment horizontal="left" vertical="center"/>
    </xf>
    <xf numFmtId="0" fontId="10" fillId="0" borderId="0" xfId="0" applyFont="1" applyAlignment="1">
      <alignment vertical="top"/>
    </xf>
    <xf numFmtId="0" fontId="10" fillId="0" borderId="0" xfId="0" applyFont="1" applyAlignment="1">
      <alignment horizontal="right" vertical="top"/>
    </xf>
    <xf numFmtId="0" fontId="10" fillId="0" borderId="20" xfId="0" applyFont="1" applyBorder="1" applyAlignment="1">
      <alignment horizontal="center" vertical="center"/>
    </xf>
    <xf numFmtId="0" fontId="10" fillId="0" borderId="21" xfId="0" applyFont="1" applyBorder="1" applyAlignment="1">
      <alignment horizontal="center" vertical="center" wrapText="1"/>
    </xf>
    <xf numFmtId="0" fontId="10" fillId="0" borderId="22" xfId="0" applyFont="1" applyBorder="1" applyAlignment="1">
      <alignment horizontal="center" vertical="center"/>
    </xf>
    <xf numFmtId="0" fontId="12" fillId="0" borderId="0" xfId="0" applyFont="1" applyAlignment="1">
      <alignment vertical="top"/>
    </xf>
    <xf numFmtId="0" fontId="10" fillId="0" borderId="0" xfId="0" applyFont="1" applyAlignment="1">
      <alignment horizontal="left" vertical="top"/>
    </xf>
    <xf numFmtId="49" fontId="23" fillId="0" borderId="0" xfId="0" applyNumberFormat="1" applyFont="1" applyAlignment="1">
      <alignment vertical="center"/>
    </xf>
    <xf numFmtId="0" fontId="17" fillId="0" borderId="0" xfId="0" applyFont="1" applyAlignment="1">
      <alignment vertical="top"/>
    </xf>
    <xf numFmtId="0" fontId="17" fillId="0" borderId="0" xfId="0" applyFont="1" applyAlignment="1">
      <alignment vertical="center"/>
    </xf>
    <xf numFmtId="0" fontId="1" fillId="0" borderId="0" xfId="87">
      <alignment vertical="center"/>
    </xf>
    <xf numFmtId="0" fontId="1" fillId="0" borderId="0" xfId="87" applyAlignment="1">
      <alignment horizontal="center" vertical="center"/>
    </xf>
    <xf numFmtId="0" fontId="1" fillId="0" borderId="23" xfId="87" applyBorder="1">
      <alignment vertical="center"/>
    </xf>
    <xf numFmtId="0" fontId="1" fillId="0" borderId="24" xfId="87" applyBorder="1">
      <alignment vertical="center"/>
    </xf>
    <xf numFmtId="0" fontId="1" fillId="0" borderId="0" xfId="87" applyAlignment="1">
      <alignment horizontal="left" vertical="center" wrapText="1"/>
    </xf>
    <xf numFmtId="0" fontId="1" fillId="0" borderId="0" xfId="86">
      <alignment vertical="center"/>
    </xf>
    <xf numFmtId="0" fontId="1" fillId="0" borderId="0" xfId="86" applyAlignment="1">
      <alignment horizontal="center" vertical="center"/>
    </xf>
    <xf numFmtId="0" fontId="1" fillId="0" borderId="23" xfId="86" applyBorder="1">
      <alignment vertical="center"/>
    </xf>
    <xf numFmtId="0" fontId="1" fillId="0" borderId="25" xfId="86" applyBorder="1" applyAlignment="1">
      <alignment horizontal="center" vertical="center"/>
    </xf>
    <xf numFmtId="0" fontId="1" fillId="0" borderId="24" xfId="86" applyBorder="1">
      <alignment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wrapText="1"/>
    </xf>
    <xf numFmtId="0" fontId="12" fillId="0" borderId="0" xfId="0" applyFont="1" applyAlignment="1">
      <alignment horizontal="right" vertical="top"/>
    </xf>
    <xf numFmtId="0" fontId="10" fillId="0" borderId="26" xfId="0" applyFont="1" applyBorder="1" applyAlignment="1">
      <alignment horizontal="center" vertical="center"/>
    </xf>
    <xf numFmtId="0" fontId="10" fillId="0" borderId="0" xfId="0" applyFont="1" applyAlignment="1">
      <alignment horizontal="center" vertical="center"/>
    </xf>
    <xf numFmtId="0" fontId="10" fillId="0" borderId="21" xfId="0" applyFont="1" applyBorder="1" applyAlignment="1">
      <alignment horizontal="center" vertical="center"/>
    </xf>
    <xf numFmtId="0" fontId="25" fillId="0" borderId="0" xfId="87" applyFont="1" applyAlignment="1">
      <alignment horizontal="center" vertical="center"/>
    </xf>
    <xf numFmtId="0" fontId="5" fillId="25" borderId="11" xfId="0" applyFont="1" applyFill="1" applyBorder="1" applyAlignment="1" applyProtection="1">
      <alignment vertical="center" shrinkToFit="1"/>
      <protection locked="0"/>
    </xf>
    <xf numFmtId="49" fontId="5" fillId="0" borderId="14" xfId="88" applyNumberFormat="1" applyFont="1" applyBorder="1" applyAlignment="1">
      <alignment horizontal="left" vertical="center" wrapText="1"/>
    </xf>
    <xf numFmtId="179" fontId="5" fillId="0" borderId="0" xfId="0" applyNumberFormat="1" applyFont="1" applyAlignment="1" applyProtection="1">
      <alignment vertical="center" shrinkToFit="1"/>
      <protection hidden="1"/>
    </xf>
    <xf numFmtId="179" fontId="5" fillId="24" borderId="11" xfId="0" applyNumberFormat="1" applyFont="1" applyFill="1" applyBorder="1" applyAlignment="1" applyProtection="1">
      <alignment horizontal="center" vertical="center" shrinkToFit="1"/>
      <protection hidden="1"/>
    </xf>
    <xf numFmtId="49" fontId="28" fillId="24" borderId="11" xfId="0" applyNumberFormat="1" applyFont="1" applyFill="1" applyBorder="1" applyAlignment="1">
      <alignment horizontal="center" vertical="center"/>
    </xf>
    <xf numFmtId="183" fontId="10" fillId="25" borderId="11" xfId="0" applyNumberFormat="1" applyFont="1" applyFill="1" applyBorder="1" applyAlignment="1" applyProtection="1">
      <alignment horizontal="right" vertical="center" shrinkToFit="1"/>
      <protection locked="0"/>
    </xf>
    <xf numFmtId="183" fontId="10" fillId="0" borderId="22" xfId="0" applyNumberFormat="1" applyFont="1" applyBorder="1" applyAlignment="1">
      <alignment horizontal="right" vertical="center" shrinkToFit="1"/>
    </xf>
    <xf numFmtId="0" fontId="1" fillId="0" borderId="0" xfId="87" applyAlignment="1">
      <alignment vertical="center" wrapText="1"/>
    </xf>
    <xf numFmtId="49" fontId="8" fillId="0" borderId="27" xfId="88" applyNumberFormat="1" applyFont="1" applyBorder="1" applyAlignment="1">
      <alignment horizontal="left" vertical="center" wrapText="1"/>
    </xf>
    <xf numFmtId="49" fontId="22" fillId="0" borderId="17" xfId="0" applyNumberFormat="1" applyFont="1" applyBorder="1" applyAlignment="1">
      <alignment vertical="center" shrinkToFit="1"/>
    </xf>
    <xf numFmtId="49" fontId="10" fillId="0" borderId="24" xfId="0" applyNumberFormat="1" applyFont="1" applyBorder="1" applyAlignment="1">
      <alignment vertical="center" shrinkToFit="1"/>
    </xf>
    <xf numFmtId="187" fontId="5" fillId="24" borderId="11" xfId="0" applyNumberFormat="1" applyFont="1" applyFill="1" applyBorder="1" applyAlignment="1">
      <alignment vertical="center" shrinkToFit="1"/>
    </xf>
    <xf numFmtId="182" fontId="5" fillId="0" borderId="0" xfId="0" applyNumberFormat="1" applyFont="1" applyAlignment="1">
      <alignment vertical="center"/>
    </xf>
    <xf numFmtId="185" fontId="5" fillId="0" borderId="0" xfId="0" applyNumberFormat="1" applyFont="1" applyAlignment="1">
      <alignment vertical="center"/>
    </xf>
    <xf numFmtId="49" fontId="22" fillId="0" borderId="24" xfId="0" applyNumberFormat="1" applyFont="1" applyBorder="1" applyAlignment="1">
      <alignment vertical="center" shrinkToFit="1"/>
    </xf>
    <xf numFmtId="49" fontId="5" fillId="0" borderId="28" xfId="88" applyNumberFormat="1" applyFont="1" applyBorder="1" applyAlignment="1">
      <alignment horizontal="left" vertical="center" wrapText="1"/>
    </xf>
    <xf numFmtId="49" fontId="10" fillId="0" borderId="17" xfId="0" applyNumberFormat="1" applyFont="1" applyBorder="1" applyAlignment="1">
      <alignment vertical="center" shrinkToFit="1"/>
    </xf>
    <xf numFmtId="49" fontId="5" fillId="0" borderId="0" xfId="0" applyNumberFormat="1" applyFont="1" applyAlignment="1">
      <alignment horizontal="right" vertical="center"/>
    </xf>
    <xf numFmtId="49" fontId="10" fillId="0" borderId="15" xfId="0" applyNumberFormat="1" applyFont="1" applyBorder="1" applyAlignment="1">
      <alignment vertical="center" shrinkToFit="1"/>
    </xf>
    <xf numFmtId="49" fontId="10" fillId="0" borderId="16" xfId="0" applyNumberFormat="1" applyFont="1" applyBorder="1" applyAlignment="1">
      <alignment vertical="center" shrinkToFit="1"/>
    </xf>
    <xf numFmtId="49" fontId="5" fillId="0" borderId="29" xfId="88" applyNumberFormat="1" applyFont="1" applyBorder="1" applyAlignment="1">
      <alignment horizontal="left" vertical="center" wrapText="1"/>
    </xf>
    <xf numFmtId="49" fontId="5" fillId="0" borderId="17" xfId="88" applyNumberFormat="1" applyFont="1" applyBorder="1" applyAlignment="1">
      <alignment horizontal="left" vertical="center" wrapText="1"/>
    </xf>
    <xf numFmtId="49" fontId="5" fillId="0" borderId="27" xfId="88" applyNumberFormat="1" applyFont="1" applyBorder="1" applyAlignment="1">
      <alignment horizontal="left" vertical="center" wrapText="1"/>
    </xf>
    <xf numFmtId="49" fontId="8" fillId="0" borderId="29" xfId="88" applyNumberFormat="1" applyFont="1" applyBorder="1" applyAlignment="1">
      <alignment horizontal="left" vertical="center" wrapText="1"/>
    </xf>
    <xf numFmtId="49" fontId="10" fillId="0" borderId="10" xfId="0" applyNumberFormat="1" applyFont="1" applyBorder="1" applyAlignment="1">
      <alignment vertical="center" shrinkToFit="1"/>
    </xf>
    <xf numFmtId="49" fontId="10" fillId="0" borderId="13" xfId="0" applyNumberFormat="1" applyFont="1" applyBorder="1" applyAlignment="1">
      <alignment vertical="center" shrinkToFit="1"/>
    </xf>
    <xf numFmtId="0" fontId="4" fillId="24" borderId="11" xfId="88" applyFont="1" applyFill="1" applyBorder="1" applyAlignment="1">
      <alignment horizontal="center" vertical="center" wrapText="1"/>
    </xf>
    <xf numFmtId="0" fontId="5" fillId="24" borderId="11" xfId="0" applyFont="1" applyFill="1" applyBorder="1" applyAlignment="1">
      <alignment horizontal="center" vertical="center" shrinkToFit="1"/>
    </xf>
    <xf numFmtId="49" fontId="10" fillId="0" borderId="14" xfId="0" applyNumberFormat="1" applyFont="1" applyBorder="1" applyAlignment="1">
      <alignment vertical="center" shrinkToFit="1"/>
    </xf>
    <xf numFmtId="49" fontId="10" fillId="0" borderId="30" xfId="0" applyNumberFormat="1" applyFont="1" applyBorder="1" applyAlignment="1">
      <alignment vertical="center" shrinkToFit="1"/>
    </xf>
    <xf numFmtId="49" fontId="10" fillId="0" borderId="31" xfId="0" applyNumberFormat="1" applyFont="1" applyBorder="1" applyAlignment="1">
      <alignment vertical="center" shrinkToFit="1"/>
    </xf>
    <xf numFmtId="49" fontId="10" fillId="0" borderId="32" xfId="0" applyNumberFormat="1" applyFont="1" applyBorder="1" applyAlignment="1">
      <alignment vertical="center" shrinkToFit="1"/>
    </xf>
    <xf numFmtId="49" fontId="5" fillId="0" borderId="33" xfId="88" applyNumberFormat="1" applyFont="1" applyBorder="1" applyAlignment="1">
      <alignment horizontal="left" vertical="center" wrapText="1"/>
    </xf>
    <xf numFmtId="49" fontId="10" fillId="0" borderId="34" xfId="0" applyNumberFormat="1" applyFont="1" applyBorder="1" applyAlignment="1">
      <alignment vertical="center" shrinkToFit="1"/>
    </xf>
    <xf numFmtId="0" fontId="5" fillId="0" borderId="13" xfId="88" applyFont="1" applyBorder="1" applyAlignment="1">
      <alignment horizontal="left" vertical="center" wrapText="1"/>
    </xf>
    <xf numFmtId="0" fontId="5" fillId="24" borderId="11" xfId="88" applyFont="1" applyFill="1" applyBorder="1" applyAlignment="1">
      <alignment horizontal="left" vertical="center" wrapText="1"/>
    </xf>
    <xf numFmtId="0" fontId="5" fillId="0" borderId="11" xfId="88" applyFont="1" applyBorder="1" applyAlignment="1">
      <alignment horizontal="left" vertical="center" wrapText="1"/>
    </xf>
    <xf numFmtId="0" fontId="5" fillId="24" borderId="11" xfId="88" applyFont="1" applyFill="1" applyBorder="1" applyAlignment="1">
      <alignment horizontal="center" vertical="center" wrapText="1"/>
    </xf>
    <xf numFmtId="49" fontId="5" fillId="25" borderId="0" xfId="88" applyNumberFormat="1" applyFont="1" applyFill="1" applyAlignment="1">
      <alignment horizontal="left" vertical="center" wrapText="1"/>
    </xf>
    <xf numFmtId="49" fontId="10" fillId="25" borderId="10" xfId="0" applyNumberFormat="1" applyFont="1" applyFill="1" applyBorder="1" applyAlignment="1" applyProtection="1">
      <alignment vertical="center" shrinkToFit="1"/>
      <protection locked="0"/>
    </xf>
    <xf numFmtId="49" fontId="10" fillId="25" borderId="13" xfId="0" applyNumberFormat="1" applyFont="1" applyFill="1" applyBorder="1" applyAlignment="1" applyProtection="1">
      <alignment vertical="center" shrinkToFit="1"/>
      <protection locked="0"/>
    </xf>
    <xf numFmtId="0" fontId="4" fillId="25" borderId="10" xfId="88" applyFont="1" applyFill="1" applyBorder="1" applyAlignment="1" applyProtection="1">
      <alignment horizontal="left" vertical="center" wrapText="1"/>
      <protection locked="0"/>
    </xf>
    <xf numFmtId="0" fontId="4" fillId="25" borderId="13" xfId="88" applyFont="1" applyFill="1" applyBorder="1" applyAlignment="1" applyProtection="1">
      <alignment horizontal="left" vertical="center" wrapText="1"/>
      <protection locked="0"/>
    </xf>
    <xf numFmtId="0" fontId="4" fillId="0" borderId="13" xfId="88" applyFont="1" applyBorder="1" applyAlignment="1" applyProtection="1">
      <alignment horizontal="left" vertical="center" wrapText="1"/>
      <protection locked="0"/>
    </xf>
    <xf numFmtId="0" fontId="4" fillId="25" borderId="11" xfId="88" applyFont="1" applyFill="1" applyBorder="1" applyAlignment="1" applyProtection="1">
      <alignment horizontal="left" vertical="center" wrapText="1"/>
      <protection locked="0"/>
    </xf>
    <xf numFmtId="0" fontId="4" fillId="24" borderId="11" xfId="88" applyFont="1" applyFill="1" applyBorder="1" applyAlignment="1" applyProtection="1">
      <alignment horizontal="left" vertical="center" wrapText="1"/>
      <protection locked="0"/>
    </xf>
    <xf numFmtId="179" fontId="5" fillId="24" borderId="11" xfId="0" applyNumberFormat="1" applyFont="1" applyFill="1" applyBorder="1" applyAlignment="1" applyProtection="1">
      <alignment horizontal="center" vertical="center" shrinkToFit="1"/>
      <protection locked="0" hidden="1"/>
    </xf>
    <xf numFmtId="0" fontId="4" fillId="24" borderId="11" xfId="88" applyFont="1" applyFill="1" applyBorder="1" applyAlignment="1" applyProtection="1">
      <alignment horizontal="center" vertical="center" wrapText="1"/>
      <protection locked="0"/>
    </xf>
    <xf numFmtId="0" fontId="5" fillId="25" borderId="11" xfId="0" applyFont="1" applyFill="1" applyBorder="1" applyAlignment="1" applyProtection="1">
      <alignment horizontal="center" vertical="center" shrinkToFit="1"/>
      <protection locked="0"/>
    </xf>
    <xf numFmtId="0" fontId="5" fillId="0" borderId="0" xfId="0" applyFont="1" applyAlignment="1">
      <alignment horizontal="right" vertical="center" shrinkToFit="1"/>
    </xf>
    <xf numFmtId="49" fontId="5" fillId="0" borderId="0" xfId="0" applyNumberFormat="1" applyFont="1" applyAlignment="1">
      <alignment vertical="center" shrinkToFit="1"/>
    </xf>
    <xf numFmtId="49" fontId="28" fillId="24" borderId="13" xfId="0" applyNumberFormat="1" applyFont="1" applyFill="1" applyBorder="1" applyAlignment="1">
      <alignment horizontal="center" vertical="center"/>
    </xf>
    <xf numFmtId="49" fontId="5" fillId="0" borderId="13" xfId="0" applyNumberFormat="1" applyFont="1" applyBorder="1" applyAlignment="1" applyProtection="1">
      <alignment vertical="center"/>
      <protection locked="0"/>
    </xf>
    <xf numFmtId="49" fontId="5" fillId="0" borderId="0" xfId="0" applyNumberFormat="1" applyFont="1" applyAlignment="1" applyProtection="1">
      <alignment vertical="center"/>
      <protection locked="0"/>
    </xf>
    <xf numFmtId="49" fontId="5" fillId="0" borderId="0" xfId="0" applyNumberFormat="1" applyFont="1" applyAlignment="1">
      <alignment horizontal="center" vertical="center"/>
    </xf>
    <xf numFmtId="0" fontId="5" fillId="0" borderId="11" xfId="0" applyFont="1" applyBorder="1" applyAlignment="1" applyProtection="1">
      <alignment horizontal="center" vertical="center"/>
      <protection locked="0"/>
    </xf>
    <xf numFmtId="49" fontId="5" fillId="0" borderId="11" xfId="0" applyNumberFormat="1" applyFont="1" applyBorder="1" applyAlignment="1" applyProtection="1">
      <alignment horizontal="center" vertical="center"/>
      <protection locked="0"/>
    </xf>
    <xf numFmtId="49" fontId="5" fillId="0" borderId="13" xfId="0" applyNumberFormat="1" applyFont="1" applyBorder="1" applyAlignment="1" applyProtection="1">
      <alignment horizontal="center" vertical="center"/>
      <protection locked="0"/>
    </xf>
    <xf numFmtId="49" fontId="5" fillId="0" borderId="0" xfId="0" applyNumberFormat="1" applyFont="1" applyAlignment="1" applyProtection="1">
      <alignment vertical="center" shrinkToFit="1"/>
      <protection hidden="1"/>
    </xf>
    <xf numFmtId="49" fontId="8" fillId="0" borderId="15" xfId="88" applyNumberFormat="1" applyFont="1" applyBorder="1" applyAlignment="1">
      <alignment horizontal="left" vertical="center" wrapText="1"/>
    </xf>
    <xf numFmtId="49" fontId="8" fillId="0" borderId="28" xfId="88" applyNumberFormat="1" applyFont="1" applyBorder="1" applyAlignment="1">
      <alignment horizontal="left" vertical="center" wrapText="1"/>
    </xf>
    <xf numFmtId="0" fontId="5" fillId="0" borderId="0" xfId="0" applyFont="1" applyAlignment="1">
      <alignment vertical="center" shrinkToFit="1"/>
    </xf>
    <xf numFmtId="181" fontId="5" fillId="0" borderId="0" xfId="0" applyNumberFormat="1" applyFont="1" applyAlignment="1" applyProtection="1">
      <alignment vertical="center"/>
      <protection hidden="1"/>
    </xf>
    <xf numFmtId="0" fontId="5" fillId="24" borderId="11" xfId="0" applyFont="1" applyFill="1" applyBorder="1" applyAlignment="1">
      <alignment horizontal="right" vertical="center" shrinkToFit="1"/>
    </xf>
    <xf numFmtId="49" fontId="5" fillId="0" borderId="11" xfId="88" applyNumberFormat="1" applyFont="1" applyBorder="1" applyAlignment="1">
      <alignment horizontal="left" vertical="center" wrapText="1"/>
    </xf>
    <xf numFmtId="49" fontId="5" fillId="0" borderId="13" xfId="0" applyNumberFormat="1" applyFont="1" applyBorder="1" applyAlignment="1">
      <alignment vertical="center" wrapText="1" shrinkToFit="1"/>
    </xf>
    <xf numFmtId="49" fontId="5" fillId="0" borderId="18" xfId="0" applyNumberFormat="1" applyFont="1" applyBorder="1" applyAlignment="1">
      <alignment vertical="center"/>
    </xf>
    <xf numFmtId="49" fontId="5" fillId="0" borderId="11" xfId="0" applyNumberFormat="1" applyFont="1" applyBorder="1" applyAlignment="1">
      <alignment vertical="center"/>
    </xf>
    <xf numFmtId="49" fontId="8" fillId="0" borderId="11" xfId="88" applyNumberFormat="1" applyFont="1" applyBorder="1" applyAlignment="1">
      <alignment horizontal="left" vertical="center" wrapText="1"/>
    </xf>
    <xf numFmtId="49" fontId="8" fillId="0" borderId="18" xfId="88" applyNumberFormat="1" applyFont="1" applyBorder="1" applyAlignment="1">
      <alignment horizontal="left" vertical="center" wrapText="1"/>
    </xf>
    <xf numFmtId="185" fontId="5" fillId="0" borderId="0" xfId="0" applyNumberFormat="1" applyFont="1" applyAlignment="1" applyProtection="1">
      <alignment horizontal="right" vertical="center"/>
      <protection hidden="1"/>
    </xf>
    <xf numFmtId="185" fontId="23" fillId="0" borderId="0" xfId="0" applyNumberFormat="1" applyFont="1" applyAlignment="1" applyProtection="1">
      <alignment horizontal="right" vertical="center"/>
      <protection hidden="1"/>
    </xf>
    <xf numFmtId="49" fontId="5" fillId="0" borderId="17" xfId="0" applyNumberFormat="1" applyFont="1" applyBorder="1" applyAlignment="1">
      <alignment vertical="center"/>
    </xf>
    <xf numFmtId="181" fontId="5" fillId="0" borderId="0" xfId="0" applyNumberFormat="1" applyFont="1" applyAlignment="1" applyProtection="1">
      <alignment horizontal="center" vertical="center"/>
      <protection hidden="1"/>
    </xf>
    <xf numFmtId="49" fontId="5" fillId="0" borderId="13" xfId="0" applyNumberFormat="1" applyFont="1" applyBorder="1" applyAlignment="1">
      <alignment vertical="center" shrinkToFit="1"/>
    </xf>
    <xf numFmtId="49" fontId="5" fillId="0" borderId="11" xfId="0" applyNumberFormat="1" applyFont="1" applyBorder="1" applyAlignment="1">
      <alignment vertical="center" shrinkToFit="1"/>
    </xf>
    <xf numFmtId="0" fontId="5" fillId="0" borderId="35" xfId="88" applyFont="1" applyBorder="1" applyAlignment="1">
      <alignment horizontal="left" vertical="center" wrapText="1"/>
    </xf>
    <xf numFmtId="179" fontId="5" fillId="26" borderId="11" xfId="0" applyNumberFormat="1" applyFont="1" applyFill="1" applyBorder="1" applyAlignment="1" applyProtection="1">
      <alignment horizontal="center" vertical="center" shrinkToFit="1"/>
      <protection hidden="1"/>
    </xf>
    <xf numFmtId="178" fontId="5" fillId="25" borderId="11" xfId="0" applyNumberFormat="1" applyFont="1" applyFill="1" applyBorder="1" applyAlignment="1" applyProtection="1">
      <alignment horizontal="right" vertical="center" shrinkToFit="1"/>
      <protection locked="0"/>
    </xf>
    <xf numFmtId="49" fontId="5" fillId="0" borderId="11" xfId="0" applyNumberFormat="1" applyFont="1" applyBorder="1" applyAlignment="1">
      <alignment vertical="center" wrapText="1" shrinkToFit="1"/>
    </xf>
    <xf numFmtId="0" fontId="5" fillId="0" borderId="11" xfId="0" applyFont="1" applyBorder="1"/>
    <xf numFmtId="0" fontId="5" fillId="0" borderId="20" xfId="88" applyFont="1" applyBorder="1" applyAlignment="1">
      <alignment horizontal="left" vertical="center" wrapText="1"/>
    </xf>
    <xf numFmtId="49" fontId="5" fillId="0" borderId="0" xfId="88" applyNumberFormat="1" applyFont="1" applyAlignment="1">
      <alignment horizontal="left" vertical="center" wrapText="1"/>
    </xf>
    <xf numFmtId="0" fontId="5" fillId="0" borderId="36" xfId="88" applyFont="1" applyBorder="1" applyAlignment="1">
      <alignment horizontal="left" vertical="center" wrapText="1"/>
    </xf>
    <xf numFmtId="49" fontId="5" fillId="0" borderId="18" xfId="88" applyNumberFormat="1" applyFont="1" applyBorder="1" applyAlignment="1">
      <alignment horizontal="left" vertical="center" wrapText="1"/>
    </xf>
    <xf numFmtId="0" fontId="5" fillId="0" borderId="19" xfId="88" applyFont="1" applyBorder="1" applyAlignment="1">
      <alignment horizontal="left" vertical="center" wrapText="1"/>
    </xf>
    <xf numFmtId="0" fontId="5" fillId="0" borderId="22" xfId="88" applyFont="1" applyBorder="1" applyAlignment="1">
      <alignment horizontal="left" vertical="center" wrapText="1"/>
    </xf>
    <xf numFmtId="0" fontId="5" fillId="0" borderId="0" xfId="0" applyFont="1" applyAlignment="1">
      <alignment horizontal="left" vertical="center" shrinkToFit="1"/>
    </xf>
    <xf numFmtId="0" fontId="6" fillId="0" borderId="0" xfId="0" applyFont="1" applyAlignment="1">
      <alignment vertical="center"/>
    </xf>
    <xf numFmtId="3" fontId="0" fillId="0" borderId="11" xfId="0" applyNumberFormat="1" applyBorder="1"/>
    <xf numFmtId="0" fontId="0" fillId="0" borderId="11" xfId="0" applyBorder="1"/>
    <xf numFmtId="49" fontId="8" fillId="0" borderId="0" xfId="88" applyNumberFormat="1" applyFont="1" applyAlignment="1">
      <alignment horizontal="left" vertical="center" wrapText="1"/>
    </xf>
    <xf numFmtId="49" fontId="33" fillId="24" borderId="11" xfId="0" applyNumberFormat="1" applyFont="1" applyFill="1" applyBorder="1" applyAlignment="1">
      <alignment horizontal="center" vertical="center"/>
    </xf>
    <xf numFmtId="49" fontId="23" fillId="0" borderId="11" xfId="0" applyNumberFormat="1" applyFont="1" applyBorder="1" applyAlignment="1" applyProtection="1">
      <alignment horizontal="center" vertical="center"/>
      <protection locked="0"/>
    </xf>
    <xf numFmtId="49" fontId="5" fillId="24" borderId="19" xfId="0" applyNumberFormat="1" applyFont="1" applyFill="1" applyBorder="1" applyAlignment="1">
      <alignment vertical="center"/>
    </xf>
    <xf numFmtId="49" fontId="5" fillId="24" borderId="33" xfId="0" applyNumberFormat="1" applyFont="1" applyFill="1" applyBorder="1" applyAlignment="1">
      <alignment horizontal="center" vertical="center"/>
    </xf>
    <xf numFmtId="0" fontId="5" fillId="0" borderId="37" xfId="0" applyFont="1" applyBorder="1" applyAlignment="1">
      <alignment horizontal="left" vertical="top"/>
    </xf>
    <xf numFmtId="0" fontId="5" fillId="0" borderId="16" xfId="0" applyFont="1" applyBorder="1" applyAlignment="1">
      <alignment horizontal="left" vertical="center" wrapText="1"/>
    </xf>
    <xf numFmtId="0" fontId="5" fillId="0" borderId="38" xfId="0" applyFont="1" applyBorder="1" applyAlignment="1">
      <alignment horizontal="left" vertical="center" wrapText="1"/>
    </xf>
    <xf numFmtId="0" fontId="23" fillId="0" borderId="0" xfId="0" applyFont="1" applyAlignment="1">
      <alignment vertical="center"/>
    </xf>
    <xf numFmtId="0" fontId="23" fillId="0" borderId="0" xfId="0" applyFont="1" applyAlignment="1">
      <alignment horizontal="center" vertical="center"/>
    </xf>
    <xf numFmtId="49" fontId="28" fillId="0" borderId="0" xfId="0" applyNumberFormat="1" applyFont="1" applyAlignment="1">
      <alignment horizontal="center" vertical="center"/>
    </xf>
    <xf numFmtId="177" fontId="5" fillId="0" borderId="0" xfId="0" applyNumberFormat="1" applyFont="1" applyAlignment="1" applyProtection="1">
      <alignment vertical="center"/>
      <protection locked="0"/>
    </xf>
    <xf numFmtId="49" fontId="23" fillId="0" borderId="0" xfId="0" applyNumberFormat="1" applyFont="1" applyAlignment="1">
      <alignment horizontal="center" vertical="center"/>
    </xf>
    <xf numFmtId="176" fontId="18" fillId="27" borderId="0" xfId="89" applyNumberFormat="1" applyFont="1" applyFill="1" applyAlignment="1" applyProtection="1">
      <alignment horizontal="center"/>
      <protection locked="0"/>
    </xf>
    <xf numFmtId="0" fontId="5" fillId="0" borderId="16" xfId="0" applyFont="1" applyBorder="1" applyAlignment="1">
      <alignment horizontal="left" vertical="center" shrinkToFit="1"/>
    </xf>
    <xf numFmtId="0" fontId="38" fillId="0" borderId="0" xfId="0" applyFont="1" applyAlignment="1">
      <alignment vertical="top"/>
    </xf>
    <xf numFmtId="183" fontId="10" fillId="0" borderId="11" xfId="0" applyNumberFormat="1" applyFont="1" applyBorder="1" applyAlignment="1">
      <alignment horizontal="right" vertical="center" shrinkToFit="1"/>
    </xf>
    <xf numFmtId="184" fontId="10" fillId="0" borderId="39" xfId="0" applyNumberFormat="1" applyFont="1" applyBorder="1" applyAlignment="1">
      <alignment vertical="center" shrinkToFit="1"/>
    </xf>
    <xf numFmtId="184" fontId="10" fillId="0" borderId="40" xfId="0" applyNumberFormat="1" applyFont="1" applyBorder="1" applyAlignment="1">
      <alignment vertical="center" shrinkToFit="1"/>
    </xf>
    <xf numFmtId="184" fontId="10" fillId="0" borderId="41" xfId="0" applyNumberFormat="1" applyFont="1" applyBorder="1" applyAlignment="1">
      <alignment vertical="center" shrinkToFit="1"/>
    </xf>
    <xf numFmtId="184" fontId="10" fillId="0" borderId="20" xfId="0" applyNumberFormat="1" applyFont="1" applyBorder="1" applyAlignment="1">
      <alignment vertical="center" shrinkToFit="1"/>
    </xf>
    <xf numFmtId="184" fontId="5" fillId="25" borderId="11" xfId="0" applyNumberFormat="1" applyFont="1" applyFill="1" applyBorder="1" applyAlignment="1" applyProtection="1">
      <alignment vertical="center" shrinkToFit="1"/>
      <protection locked="0"/>
    </xf>
    <xf numFmtId="183" fontId="10" fillId="25" borderId="11" xfId="0" applyNumberFormat="1" applyFont="1" applyFill="1" applyBorder="1" applyAlignment="1" applyProtection="1">
      <alignment vertical="center" shrinkToFit="1"/>
      <protection locked="0"/>
    </xf>
    <xf numFmtId="0" fontId="10" fillId="0" borderId="11" xfId="0" applyFont="1" applyBorder="1" applyAlignment="1">
      <alignment horizontal="center" vertical="center" shrinkToFit="1"/>
    </xf>
    <xf numFmtId="0" fontId="10" fillId="0" borderId="22" xfId="0" applyFont="1" applyBorder="1" applyAlignment="1">
      <alignment horizontal="center" vertical="center" shrinkToFit="1"/>
    </xf>
    <xf numFmtId="184" fontId="5" fillId="24" borderId="11" xfId="0" applyNumberFormat="1" applyFont="1" applyFill="1" applyBorder="1" applyAlignment="1">
      <alignment vertical="center" shrinkToFit="1"/>
    </xf>
    <xf numFmtId="184" fontId="5" fillId="0" borderId="0" xfId="0" applyNumberFormat="1" applyFont="1" applyAlignment="1">
      <alignment vertical="center"/>
    </xf>
    <xf numFmtId="0" fontId="10" fillId="0" borderId="0" xfId="0" applyFont="1" applyAlignment="1">
      <alignment vertical="top" wrapText="1"/>
    </xf>
    <xf numFmtId="0" fontId="10" fillId="0" borderId="11" xfId="0" applyFont="1" applyBorder="1" applyAlignment="1">
      <alignment vertical="top" wrapText="1"/>
    </xf>
    <xf numFmtId="0" fontId="10" fillId="0" borderId="37" xfId="0" applyFont="1" applyBorder="1" applyAlignment="1">
      <alignment horizontal="center" vertical="center"/>
    </xf>
    <xf numFmtId="0" fontId="10" fillId="0" borderId="20" xfId="0" applyFont="1" applyBorder="1" applyAlignment="1">
      <alignment horizontal="center" vertical="center" wrapText="1"/>
    </xf>
    <xf numFmtId="183" fontId="10" fillId="0" borderId="20" xfId="0" applyNumberFormat="1" applyFont="1" applyBorder="1" applyAlignment="1">
      <alignment horizontal="right" vertical="center" shrinkToFit="1"/>
    </xf>
    <xf numFmtId="183" fontId="10" fillId="0" borderId="40" xfId="0" applyNumberFormat="1" applyFont="1" applyBorder="1" applyAlignment="1">
      <alignment horizontal="right" vertical="center" shrinkToFit="1"/>
    </xf>
    <xf numFmtId="0" fontId="25" fillId="0" borderId="42" xfId="87" applyFont="1" applyBorder="1" applyAlignment="1">
      <alignment horizontal="center" vertical="center"/>
    </xf>
    <xf numFmtId="0" fontId="1" fillId="0" borderId="0" xfId="87" applyAlignment="1">
      <alignment horizontal="center" vertical="top"/>
    </xf>
    <xf numFmtId="0" fontId="0" fillId="0" borderId="43" xfId="87" applyFont="1" applyBorder="1" applyAlignment="1">
      <alignment horizontal="center" vertical="center"/>
    </xf>
    <xf numFmtId="0" fontId="25" fillId="0" borderId="44" xfId="87" applyFont="1" applyBorder="1" applyAlignment="1">
      <alignment horizontal="center" vertical="center"/>
    </xf>
    <xf numFmtId="178" fontId="5" fillId="28" borderId="11" xfId="0" applyNumberFormat="1" applyFont="1" applyFill="1" applyBorder="1" applyAlignment="1">
      <alignment vertical="center" shrinkToFit="1"/>
    </xf>
    <xf numFmtId="191" fontId="5" fillId="24" borderId="11" xfId="0" applyNumberFormat="1" applyFont="1" applyFill="1" applyBorder="1" applyAlignment="1">
      <alignment vertical="center" shrinkToFit="1"/>
    </xf>
    <xf numFmtId="191" fontId="5" fillId="25" borderId="11" xfId="0" applyNumberFormat="1" applyFont="1" applyFill="1" applyBorder="1" applyAlignment="1" applyProtection="1">
      <alignment vertical="center" shrinkToFit="1"/>
      <protection locked="0"/>
    </xf>
    <xf numFmtId="191" fontId="5" fillId="28" borderId="11" xfId="0" applyNumberFormat="1" applyFont="1" applyFill="1" applyBorder="1" applyAlignment="1">
      <alignment vertical="center" shrinkToFit="1"/>
    </xf>
    <xf numFmtId="189" fontId="5" fillId="28" borderId="22" xfId="0" applyNumberFormat="1" applyFont="1" applyFill="1" applyBorder="1" applyAlignment="1">
      <alignment vertical="center" shrinkToFit="1"/>
    </xf>
    <xf numFmtId="184" fontId="5" fillId="28" borderId="22" xfId="0" applyNumberFormat="1" applyFont="1" applyFill="1" applyBorder="1" applyAlignment="1">
      <alignment vertical="center" shrinkToFit="1"/>
    </xf>
    <xf numFmtId="179" fontId="5" fillId="24" borderId="11" xfId="0" applyNumberFormat="1" applyFont="1" applyFill="1" applyBorder="1" applyAlignment="1">
      <alignment horizontal="center" vertical="center" shrinkToFit="1"/>
    </xf>
    <xf numFmtId="178" fontId="5" fillId="24" borderId="11" xfId="0" applyNumberFormat="1" applyFont="1" applyFill="1" applyBorder="1" applyAlignment="1">
      <alignment horizontal="center" vertical="center" shrinkToFit="1"/>
    </xf>
    <xf numFmtId="179" fontId="5" fillId="24" borderId="11" xfId="0" applyNumberFormat="1" applyFont="1" applyFill="1" applyBorder="1" applyAlignment="1" applyProtection="1">
      <alignment horizontal="center" vertical="center" shrinkToFit="1"/>
      <protection locked="0"/>
    </xf>
    <xf numFmtId="178" fontId="5" fillId="24" borderId="11" xfId="0" applyNumberFormat="1" applyFont="1" applyFill="1" applyBorder="1" applyAlignment="1" applyProtection="1">
      <alignment horizontal="center" vertical="center" shrinkToFit="1"/>
      <protection locked="0"/>
    </xf>
    <xf numFmtId="184" fontId="5" fillId="28" borderId="11" xfId="0" applyNumberFormat="1" applyFont="1" applyFill="1" applyBorder="1" applyAlignment="1">
      <alignment vertical="center" shrinkToFit="1"/>
    </xf>
    <xf numFmtId="179" fontId="5" fillId="24" borderId="11" xfId="0" applyNumberFormat="1" applyFont="1" applyFill="1" applyBorder="1" applyAlignment="1">
      <alignment vertical="center" shrinkToFit="1"/>
    </xf>
    <xf numFmtId="179" fontId="5" fillId="25" borderId="11" xfId="0" applyNumberFormat="1" applyFont="1" applyFill="1" applyBorder="1" applyAlignment="1" applyProtection="1">
      <alignment vertical="center" shrinkToFit="1"/>
      <protection locked="0"/>
    </xf>
    <xf numFmtId="179" fontId="5" fillId="28" borderId="22" xfId="0" applyNumberFormat="1" applyFont="1" applyFill="1" applyBorder="1" applyAlignment="1">
      <alignment vertical="center" shrinkToFit="1"/>
    </xf>
    <xf numFmtId="178" fontId="5" fillId="28" borderId="22" xfId="0" applyNumberFormat="1" applyFont="1" applyFill="1" applyBorder="1" applyAlignment="1">
      <alignment vertical="center" shrinkToFit="1"/>
    </xf>
    <xf numFmtId="184" fontId="5" fillId="24" borderId="11" xfId="0" applyNumberFormat="1" applyFont="1" applyFill="1" applyBorder="1" applyAlignment="1">
      <alignment horizontal="right" vertical="center" shrinkToFit="1"/>
    </xf>
    <xf numFmtId="188" fontId="5" fillId="28" borderId="11" xfId="0" applyNumberFormat="1" applyFont="1" applyFill="1" applyBorder="1" applyAlignment="1">
      <alignment vertical="center" shrinkToFit="1"/>
    </xf>
    <xf numFmtId="178" fontId="5" fillId="25" borderId="11" xfId="0" applyNumberFormat="1" applyFont="1" applyFill="1" applyBorder="1" applyAlignment="1" applyProtection="1">
      <alignment vertical="center" shrinkToFit="1"/>
      <protection locked="0"/>
    </xf>
    <xf numFmtId="0" fontId="95" fillId="0" borderId="24" xfId="87" applyFont="1" applyBorder="1">
      <alignment vertical="center"/>
    </xf>
    <xf numFmtId="0" fontId="1" fillId="0" borderId="45" xfId="86" applyBorder="1" applyAlignment="1">
      <alignment horizontal="center" vertical="center" wrapText="1" shrinkToFit="1"/>
    </xf>
    <xf numFmtId="183" fontId="10" fillId="25" borderId="46" xfId="0" applyNumberFormat="1" applyFont="1" applyFill="1" applyBorder="1" applyAlignment="1" applyProtection="1">
      <alignment vertical="center" shrinkToFit="1"/>
      <protection locked="0"/>
    </xf>
    <xf numFmtId="0" fontId="96" fillId="0" borderId="0" xfId="0" applyFont="1" applyAlignment="1">
      <alignment vertical="top"/>
    </xf>
    <xf numFmtId="0" fontId="97" fillId="0" borderId="0" xfId="0" applyFont="1" applyAlignment="1">
      <alignment vertical="top"/>
    </xf>
    <xf numFmtId="184" fontId="10" fillId="0" borderId="20" xfId="0" applyNumberFormat="1" applyFont="1" applyBorder="1" applyAlignment="1" applyProtection="1">
      <alignment vertical="center" shrinkToFit="1"/>
      <protection locked="0"/>
    </xf>
    <xf numFmtId="0" fontId="97" fillId="0" borderId="0" xfId="0" applyFont="1" applyAlignment="1">
      <alignment vertical="center"/>
    </xf>
    <xf numFmtId="0" fontId="64" fillId="0" borderId="0" xfId="0" applyFont="1" applyAlignment="1">
      <alignment vertical="center"/>
    </xf>
    <xf numFmtId="0" fontId="38" fillId="0" borderId="0" xfId="0" applyFont="1" applyAlignment="1">
      <alignment vertical="center"/>
    </xf>
    <xf numFmtId="0" fontId="98" fillId="0" borderId="0" xfId="0" applyFont="1" applyAlignment="1">
      <alignment vertical="center"/>
    </xf>
    <xf numFmtId="0" fontId="13" fillId="25" borderId="11" xfId="0" applyFont="1" applyFill="1" applyBorder="1" applyAlignment="1" applyProtection="1">
      <alignment horizontal="left" vertical="center" wrapText="1"/>
      <protection locked="0"/>
    </xf>
    <xf numFmtId="49" fontId="13" fillId="25" borderId="11" xfId="0" applyNumberFormat="1" applyFont="1" applyFill="1" applyBorder="1" applyAlignment="1" applyProtection="1">
      <alignment horizontal="left" vertical="center"/>
      <protection locked="0"/>
    </xf>
    <xf numFmtId="0" fontId="0" fillId="0" borderId="0" xfId="87" applyFont="1" applyAlignment="1">
      <alignment horizontal="left" vertical="center"/>
    </xf>
    <xf numFmtId="0" fontId="27" fillId="0" borderId="0" xfId="0" applyFont="1" applyAlignment="1">
      <alignment horizontal="right" vertical="top"/>
    </xf>
    <xf numFmtId="0" fontId="10" fillId="0" borderId="20" xfId="0" applyFont="1" applyBorder="1" applyAlignment="1">
      <alignment horizontal="center" vertical="center" shrinkToFit="1"/>
    </xf>
    <xf numFmtId="0" fontId="10" fillId="0" borderId="47" xfId="0" applyFont="1" applyBorder="1" applyAlignment="1">
      <alignment horizontal="center" vertical="center" shrinkToFit="1"/>
    </xf>
    <xf numFmtId="183" fontId="10" fillId="25" borderId="47" xfId="0" applyNumberFormat="1" applyFont="1" applyFill="1" applyBorder="1" applyAlignment="1" applyProtection="1">
      <alignment horizontal="right" vertical="center" shrinkToFit="1"/>
      <protection locked="0"/>
    </xf>
    <xf numFmtId="183" fontId="10" fillId="25" borderId="20" xfId="0" applyNumberFormat="1" applyFont="1" applyFill="1" applyBorder="1" applyAlignment="1" applyProtection="1">
      <alignment vertical="center" shrinkToFit="1"/>
      <protection locked="0"/>
    </xf>
    <xf numFmtId="183" fontId="10" fillId="25" borderId="20" xfId="0" applyNumberFormat="1" applyFont="1" applyFill="1" applyBorder="1" applyAlignment="1" applyProtection="1">
      <alignment horizontal="right" vertical="center" shrinkToFit="1"/>
      <protection locked="0"/>
    </xf>
    <xf numFmtId="183" fontId="10" fillId="0" borderId="47" xfId="0" applyNumberFormat="1" applyFont="1" applyBorder="1" applyAlignment="1">
      <alignment horizontal="right" vertical="center" shrinkToFit="1"/>
    </xf>
    <xf numFmtId="0" fontId="10" fillId="25" borderId="48" xfId="0" applyFont="1" applyFill="1" applyBorder="1" applyAlignment="1" applyProtection="1">
      <alignment horizontal="center" vertical="top" shrinkToFit="1"/>
      <protection locked="0"/>
    </xf>
    <xf numFmtId="0" fontId="68" fillId="0" borderId="49" xfId="87" applyFont="1" applyBorder="1" applyAlignment="1">
      <alignment horizontal="center" vertical="center" wrapText="1"/>
    </xf>
    <xf numFmtId="0" fontId="67" fillId="25" borderId="0" xfId="0" applyFont="1" applyFill="1" applyAlignment="1" applyProtection="1">
      <alignment horizontal="right" vertical="center"/>
      <protection locked="0"/>
    </xf>
    <xf numFmtId="0" fontId="70" fillId="0" borderId="0" xfId="0" applyFont="1" applyAlignment="1">
      <alignment horizontal="left" vertical="top"/>
    </xf>
    <xf numFmtId="0" fontId="70" fillId="24" borderId="11" xfId="0" applyFont="1" applyFill="1" applyBorder="1" applyAlignment="1">
      <alignment horizontal="center" vertical="center" wrapText="1"/>
    </xf>
    <xf numFmtId="0" fontId="70" fillId="0" borderId="11" xfId="0" applyFont="1" applyBorder="1" applyAlignment="1">
      <alignment horizontal="center" vertical="center"/>
    </xf>
    <xf numFmtId="49" fontId="6" fillId="0" borderId="11" xfId="0" applyNumberFormat="1" applyFont="1" applyBorder="1" applyAlignment="1">
      <alignment vertical="top" wrapText="1"/>
    </xf>
    <xf numFmtId="0" fontId="6" fillId="0" borderId="11" xfId="0" applyFont="1" applyBorder="1" applyAlignment="1">
      <alignment vertical="top" wrapText="1"/>
    </xf>
    <xf numFmtId="0" fontId="72" fillId="0" borderId="24" xfId="87" applyFont="1" applyBorder="1">
      <alignment vertical="center"/>
    </xf>
    <xf numFmtId="0" fontId="73" fillId="0" borderId="0" xfId="0" applyFont="1"/>
    <xf numFmtId="49" fontId="10" fillId="29" borderId="32" xfId="0" applyNumberFormat="1" applyFont="1" applyFill="1" applyBorder="1" applyAlignment="1" applyProtection="1">
      <alignment vertical="center" shrinkToFit="1"/>
      <protection locked="0"/>
    </xf>
    <xf numFmtId="49" fontId="10" fillId="29" borderId="13" xfId="0" applyNumberFormat="1" applyFont="1" applyFill="1" applyBorder="1" applyAlignment="1" applyProtection="1">
      <alignment vertical="center" shrinkToFit="1"/>
      <protection locked="0"/>
    </xf>
    <xf numFmtId="0" fontId="4" fillId="29" borderId="13" xfId="88" applyFont="1" applyFill="1" applyBorder="1" applyAlignment="1" applyProtection="1">
      <alignment horizontal="left" vertical="center" wrapText="1"/>
      <protection locked="0"/>
    </xf>
    <xf numFmtId="0" fontId="19" fillId="0" borderId="11" xfId="0" applyFont="1" applyBorder="1" applyAlignment="1">
      <alignment horizontal="center" vertical="center" wrapText="1"/>
    </xf>
    <xf numFmtId="0" fontId="19" fillId="0" borderId="11" xfId="0" applyFont="1" applyBorder="1" applyAlignment="1">
      <alignment vertical="center" wrapText="1"/>
    </xf>
    <xf numFmtId="31" fontId="19" fillId="0" borderId="11" xfId="0" applyNumberFormat="1" applyFont="1" applyBorder="1" applyAlignment="1">
      <alignment vertical="center" wrapText="1"/>
    </xf>
    <xf numFmtId="3" fontId="19" fillId="0" borderId="11" xfId="0" applyNumberFormat="1" applyFont="1" applyBorder="1" applyAlignment="1">
      <alignment horizontal="right" vertical="center" wrapText="1"/>
    </xf>
    <xf numFmtId="178" fontId="19" fillId="0" borderId="11" xfId="0" applyNumberFormat="1" applyFont="1" applyBorder="1" applyAlignment="1">
      <alignment horizontal="right" vertical="center" shrinkToFit="1"/>
    </xf>
    <xf numFmtId="184" fontId="19" fillId="0" borderId="11" xfId="0" applyNumberFormat="1" applyFont="1" applyBorder="1" applyAlignment="1">
      <alignment horizontal="right" vertical="center" shrinkToFit="1"/>
    </xf>
    <xf numFmtId="178" fontId="19" fillId="25" borderId="11" xfId="0" applyNumberFormat="1" applyFont="1" applyFill="1" applyBorder="1" applyAlignment="1" applyProtection="1">
      <alignment horizontal="right" vertical="center" wrapText="1"/>
      <protection locked="0"/>
    </xf>
    <xf numFmtId="178" fontId="73" fillId="29" borderId="11" xfId="0" applyNumberFormat="1" applyFont="1" applyFill="1" applyBorder="1" applyAlignment="1" applyProtection="1">
      <alignment horizontal="right"/>
      <protection locked="0"/>
    </xf>
    <xf numFmtId="0" fontId="19" fillId="0" borderId="11" xfId="0" applyFont="1" applyBorder="1" applyAlignment="1">
      <alignment horizontal="center" vertical="center" wrapText="1" shrinkToFit="1"/>
    </xf>
    <xf numFmtId="178" fontId="73" fillId="29" borderId="131" xfId="0" applyNumberFormat="1" applyFont="1" applyFill="1" applyBorder="1" applyAlignment="1" applyProtection="1">
      <alignment horizontal="right"/>
      <protection locked="0"/>
    </xf>
    <xf numFmtId="178" fontId="73" fillId="29" borderId="132" xfId="0" applyNumberFormat="1" applyFont="1" applyFill="1" applyBorder="1" applyAlignment="1" applyProtection="1">
      <alignment horizontal="right"/>
      <protection locked="0"/>
    </xf>
    <xf numFmtId="0" fontId="19" fillId="0" borderId="20" xfId="0" applyFont="1" applyBorder="1" applyAlignment="1">
      <alignment vertical="center" wrapText="1"/>
    </xf>
    <xf numFmtId="31" fontId="19" fillId="0" borderId="20" xfId="0" applyNumberFormat="1" applyFont="1" applyBorder="1" applyAlignment="1">
      <alignment vertical="center" wrapText="1"/>
    </xf>
    <xf numFmtId="178" fontId="19" fillId="0" borderId="20" xfId="0" applyNumberFormat="1" applyFont="1" applyBorder="1" applyAlignment="1">
      <alignment horizontal="right" vertical="center" wrapText="1"/>
    </xf>
    <xf numFmtId="178" fontId="19" fillId="0" borderId="20" xfId="0" applyNumberFormat="1" applyFont="1" applyBorder="1" applyAlignment="1">
      <alignment horizontal="right" vertical="center" shrinkToFit="1"/>
    </xf>
    <xf numFmtId="184" fontId="19" fillId="0" borderId="20" xfId="0" applyNumberFormat="1" applyFont="1" applyBorder="1" applyAlignment="1">
      <alignment horizontal="right" vertical="center" shrinkToFit="1"/>
    </xf>
    <xf numFmtId="178" fontId="19" fillId="25" borderId="131" xfId="0" applyNumberFormat="1" applyFont="1" applyFill="1" applyBorder="1" applyAlignment="1" applyProtection="1">
      <alignment horizontal="right" vertical="center" wrapText="1"/>
      <protection locked="0"/>
    </xf>
    <xf numFmtId="178" fontId="19" fillId="25" borderId="132" xfId="0" applyNumberFormat="1" applyFont="1" applyFill="1" applyBorder="1" applyAlignment="1" applyProtection="1">
      <alignment horizontal="right" vertical="center" wrapText="1"/>
      <protection locked="0"/>
    </xf>
    <xf numFmtId="0" fontId="19" fillId="0" borderId="18" xfId="0" applyFont="1" applyBorder="1" applyAlignment="1">
      <alignment horizontal="center" vertical="center" wrapText="1"/>
    </xf>
    <xf numFmtId="0" fontId="19" fillId="0" borderId="21" xfId="0" applyFont="1" applyBorder="1" applyAlignment="1">
      <alignment vertical="center" wrapText="1"/>
    </xf>
    <xf numFmtId="0" fontId="19" fillId="0" borderId="133" xfId="0" applyFont="1" applyBorder="1" applyAlignment="1">
      <alignment horizontal="center" vertical="center" shrinkToFit="1"/>
    </xf>
    <xf numFmtId="192" fontId="19" fillId="0" borderId="50" xfId="0" applyNumberFormat="1" applyFont="1" applyBorder="1" applyAlignment="1">
      <alignment vertical="center" shrinkToFit="1"/>
    </xf>
    <xf numFmtId="192" fontId="0" fillId="0" borderId="134" xfId="0" applyNumberFormat="1" applyBorder="1" applyAlignment="1">
      <alignment vertical="center" shrinkToFit="1"/>
    </xf>
    <xf numFmtId="0" fontId="19" fillId="0" borderId="133" xfId="0" applyFont="1" applyBorder="1" applyAlignment="1">
      <alignment vertical="center" wrapText="1"/>
    </xf>
    <xf numFmtId="0" fontId="10" fillId="0" borderId="11" xfId="0" applyFont="1" applyBorder="1" applyAlignment="1">
      <alignment vertical="top"/>
    </xf>
    <xf numFmtId="0" fontId="5" fillId="0" borderId="0" xfId="0" applyFont="1" applyAlignment="1" applyProtection="1">
      <alignment horizontal="center" vertical="center"/>
      <protection locked="0"/>
    </xf>
    <xf numFmtId="49" fontId="10" fillId="0" borderId="50" xfId="0" applyNumberFormat="1" applyFont="1" applyBorder="1" applyAlignment="1">
      <alignment vertical="center" shrinkToFit="1"/>
    </xf>
    <xf numFmtId="187" fontId="5" fillId="24" borderId="51" xfId="0" applyNumberFormat="1" applyFont="1" applyFill="1" applyBorder="1" applyAlignment="1">
      <alignment vertical="center" shrinkToFit="1"/>
    </xf>
    <xf numFmtId="178" fontId="5" fillId="24" borderId="51" xfId="0" applyNumberFormat="1" applyFont="1" applyFill="1" applyBorder="1" applyAlignment="1">
      <alignment vertical="center" shrinkToFit="1"/>
    </xf>
    <xf numFmtId="0" fontId="5" fillId="24" borderId="51" xfId="0" applyFont="1" applyFill="1" applyBorder="1" applyAlignment="1">
      <alignment vertical="center" shrinkToFit="1"/>
    </xf>
    <xf numFmtId="0" fontId="19" fillId="29" borderId="135" xfId="0" applyFont="1" applyFill="1" applyBorder="1" applyProtection="1">
      <protection locked="0"/>
    </xf>
    <xf numFmtId="0" fontId="19" fillId="29" borderId="136" xfId="0" applyFont="1" applyFill="1" applyBorder="1" applyProtection="1">
      <protection locked="0"/>
    </xf>
    <xf numFmtId="0" fontId="19" fillId="29" borderId="137" xfId="0" applyFont="1" applyFill="1" applyBorder="1" applyProtection="1">
      <protection locked="0"/>
    </xf>
    <xf numFmtId="0" fontId="19" fillId="0" borderId="22" xfId="0" applyFont="1" applyBorder="1" applyAlignment="1">
      <alignment horizontal="center" vertical="center" wrapText="1"/>
    </xf>
    <xf numFmtId="0" fontId="19" fillId="0" borderId="26"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37" xfId="0" applyFont="1" applyBorder="1" applyAlignment="1">
      <alignment horizontal="center" vertical="center" shrinkToFit="1"/>
    </xf>
    <xf numFmtId="0" fontId="10" fillId="0" borderId="0" xfId="85" applyFont="1" applyAlignment="1">
      <alignment horizontal="left" vertical="top"/>
    </xf>
    <xf numFmtId="0" fontId="10" fillId="0" borderId="0" xfId="85" applyFont="1" applyAlignment="1">
      <alignment vertical="top"/>
    </xf>
    <xf numFmtId="0" fontId="67" fillId="24" borderId="11" xfId="85" applyFont="1" applyFill="1" applyBorder="1" applyAlignment="1">
      <alignment horizontal="center" vertical="top" wrapText="1"/>
    </xf>
    <xf numFmtId="0" fontId="67" fillId="24" borderId="11" xfId="85" applyFont="1" applyFill="1" applyBorder="1" applyAlignment="1">
      <alignment horizontal="center" vertical="center" wrapText="1"/>
    </xf>
    <xf numFmtId="0" fontId="67" fillId="0" borderId="18" xfId="85" applyFont="1" applyBorder="1" applyAlignment="1">
      <alignment horizontal="center" vertical="center"/>
    </xf>
    <xf numFmtId="0" fontId="67" fillId="0" borderId="20" xfId="85" applyFont="1" applyBorder="1" applyAlignment="1">
      <alignment vertical="top" wrapText="1" shrinkToFit="1"/>
    </xf>
    <xf numFmtId="49" fontId="67" fillId="0" borderId="13" xfId="85" applyNumberFormat="1" applyFont="1" applyBorder="1" applyAlignment="1">
      <alignment vertical="top" wrapText="1"/>
    </xf>
    <xf numFmtId="0" fontId="76" fillId="0" borderId="0" xfId="85" applyFont="1" applyAlignment="1">
      <alignment horizontal="left" vertical="center"/>
    </xf>
    <xf numFmtId="0" fontId="71" fillId="0" borderId="21" xfId="85" applyFont="1" applyBorder="1" applyAlignment="1">
      <alignment vertical="top"/>
    </xf>
    <xf numFmtId="0" fontId="99" fillId="0" borderId="0" xfId="85" applyFont="1" applyAlignment="1">
      <alignment horizontal="left" vertical="center"/>
    </xf>
    <xf numFmtId="0" fontId="100" fillId="0" borderId="0" xfId="85" applyFont="1" applyAlignment="1">
      <alignment horizontal="left" vertical="center"/>
    </xf>
    <xf numFmtId="0" fontId="76" fillId="0" borderId="0" xfId="85" applyFont="1"/>
    <xf numFmtId="0" fontId="71" fillId="0" borderId="22" xfId="85" applyFont="1" applyBorder="1" applyAlignment="1">
      <alignment vertical="top"/>
    </xf>
    <xf numFmtId="0" fontId="76" fillId="0" borderId="0" xfId="85" applyFont="1" applyAlignment="1">
      <alignment horizontal="left" vertical="center" wrapText="1"/>
    </xf>
    <xf numFmtId="49" fontId="71" fillId="0" borderId="21" xfId="85" applyNumberFormat="1" applyFont="1" applyBorder="1" applyAlignment="1">
      <alignment horizontal="left" vertical="top" wrapText="1"/>
    </xf>
    <xf numFmtId="0" fontId="67" fillId="0" borderId="13" xfId="85" applyFont="1" applyBorder="1" applyAlignment="1">
      <alignment vertical="top" wrapText="1"/>
    </xf>
    <xf numFmtId="0" fontId="99" fillId="0" borderId="0" xfId="85" applyFont="1" applyAlignment="1">
      <alignment horizontal="left" vertical="center" wrapText="1"/>
    </xf>
    <xf numFmtId="0" fontId="99" fillId="0" borderId="0" xfId="85" applyFont="1" applyAlignment="1">
      <alignment horizontal="left" vertical="center" wrapText="1" indent="1"/>
    </xf>
    <xf numFmtId="0" fontId="100" fillId="0" borderId="0" xfId="85" applyFont="1" applyAlignment="1">
      <alignment horizontal="justify" vertical="center" wrapText="1"/>
    </xf>
    <xf numFmtId="0" fontId="76" fillId="0" borderId="0" xfId="85" applyFont="1" applyAlignment="1">
      <alignment horizontal="justify" vertical="center" wrapText="1"/>
    </xf>
    <xf numFmtId="0" fontId="99" fillId="0" borderId="0" xfId="85" applyFont="1" applyAlignment="1">
      <alignment horizontal="justify" vertical="center" wrapText="1"/>
    </xf>
    <xf numFmtId="0" fontId="100" fillId="0" borderId="0" xfId="85" applyFont="1" applyAlignment="1">
      <alignment horizontal="left" vertical="center" wrapText="1"/>
    </xf>
    <xf numFmtId="49" fontId="71" fillId="0" borderId="22" xfId="85" applyNumberFormat="1" applyFont="1" applyBorder="1" applyAlignment="1">
      <alignment horizontal="left" vertical="top" wrapText="1"/>
    </xf>
    <xf numFmtId="0" fontId="71" fillId="0" borderId="22" xfId="85" applyFont="1" applyBorder="1" applyAlignment="1">
      <alignment vertical="top" wrapText="1"/>
    </xf>
    <xf numFmtId="0" fontId="76" fillId="0" borderId="0" xfId="85" applyFont="1" applyAlignment="1">
      <alignment horizontal="justify" vertical="center"/>
    </xf>
    <xf numFmtId="0" fontId="67" fillId="0" borderId="13" xfId="85" applyFont="1" applyBorder="1" applyAlignment="1">
      <alignment horizontal="justify" vertical="center"/>
    </xf>
    <xf numFmtId="0" fontId="67" fillId="0" borderId="13" xfId="85" applyFont="1" applyBorder="1" applyAlignment="1">
      <alignment horizontal="left" vertical="center" wrapText="1"/>
    </xf>
    <xf numFmtId="0" fontId="71" fillId="0" borderId="21" xfId="85" applyFont="1" applyBorder="1" applyAlignment="1">
      <alignment vertical="top" wrapText="1"/>
    </xf>
    <xf numFmtId="0" fontId="101" fillId="0" borderId="0" xfId="85" applyFont="1" applyAlignment="1">
      <alignment horizontal="left" vertical="top"/>
    </xf>
    <xf numFmtId="0" fontId="0" fillId="0" borderId="0" xfId="86" applyFont="1">
      <alignment vertical="center"/>
    </xf>
    <xf numFmtId="0" fontId="0" fillId="0" borderId="0" xfId="87" applyFont="1">
      <alignment vertical="center"/>
    </xf>
    <xf numFmtId="0" fontId="5" fillId="29" borderId="11" xfId="0" applyFont="1" applyFill="1" applyBorder="1" applyAlignment="1" applyProtection="1">
      <alignment horizontal="center" vertical="center" shrinkToFit="1"/>
      <protection locked="0"/>
    </xf>
    <xf numFmtId="196" fontId="5" fillId="29" borderId="11" xfId="0" applyNumberFormat="1" applyFont="1" applyFill="1" applyBorder="1" applyAlignment="1" applyProtection="1">
      <alignment vertical="center" shrinkToFit="1"/>
      <protection locked="0"/>
    </xf>
    <xf numFmtId="187" fontId="5" fillId="29" borderId="11" xfId="0" applyNumberFormat="1" applyFont="1" applyFill="1" applyBorder="1" applyAlignment="1" applyProtection="1">
      <alignment vertical="center" shrinkToFit="1"/>
      <protection locked="0"/>
    </xf>
    <xf numFmtId="0" fontId="19" fillId="25" borderId="11" xfId="0" applyFont="1" applyFill="1" applyBorder="1" applyAlignment="1" applyProtection="1">
      <alignment horizontal="center" vertical="top" wrapText="1"/>
      <protection locked="0"/>
    </xf>
    <xf numFmtId="0" fontId="0" fillId="29" borderId="0" xfId="0" applyFill="1" applyAlignment="1" applyProtection="1">
      <alignment horizontal="left" vertical="top"/>
      <protection locked="0"/>
    </xf>
    <xf numFmtId="0" fontId="73" fillId="29" borderId="135" xfId="0" applyFont="1" applyFill="1" applyBorder="1" applyAlignment="1" applyProtection="1">
      <alignment horizontal="left" shrinkToFit="1"/>
      <protection locked="0"/>
    </xf>
    <xf numFmtId="0" fontId="73" fillId="29" borderId="138" xfId="0" applyFont="1" applyFill="1" applyBorder="1" applyAlignment="1" applyProtection="1">
      <alignment horizontal="left" shrinkToFit="1"/>
      <protection locked="0"/>
    </xf>
    <xf numFmtId="0" fontId="73" fillId="29" borderId="139" xfId="0" applyFont="1" applyFill="1" applyBorder="1" applyAlignment="1" applyProtection="1">
      <alignment horizontal="left" shrinkToFit="1"/>
      <protection locked="0"/>
    </xf>
    <xf numFmtId="31" fontId="73" fillId="29" borderId="131" xfId="0" applyNumberFormat="1" applyFont="1" applyFill="1" applyBorder="1" applyAlignment="1" applyProtection="1">
      <alignment horizontal="left" shrinkToFit="1"/>
      <protection locked="0"/>
    </xf>
    <xf numFmtId="0" fontId="73" fillId="29" borderId="11" xfId="0" applyFont="1" applyFill="1" applyBorder="1" applyAlignment="1" applyProtection="1">
      <alignment horizontal="left" shrinkToFit="1"/>
      <protection locked="0"/>
    </xf>
    <xf numFmtId="0" fontId="73" fillId="29" borderId="132" xfId="0" applyFont="1" applyFill="1" applyBorder="1" applyAlignment="1" applyProtection="1">
      <alignment horizontal="left" shrinkToFit="1"/>
      <protection locked="0"/>
    </xf>
    <xf numFmtId="178" fontId="73" fillId="29" borderId="131" xfId="0" applyNumberFormat="1" applyFont="1" applyFill="1" applyBorder="1" applyProtection="1">
      <protection locked="0"/>
    </xf>
    <xf numFmtId="178" fontId="73" fillId="29" borderId="11" xfId="0" applyNumberFormat="1" applyFont="1" applyFill="1" applyBorder="1" applyProtection="1">
      <protection locked="0"/>
    </xf>
    <xf numFmtId="178" fontId="73" fillId="29" borderId="132" xfId="0" applyNumberFormat="1" applyFont="1" applyFill="1" applyBorder="1" applyProtection="1">
      <protection locked="0"/>
    </xf>
    <xf numFmtId="9" fontId="73" fillId="29" borderId="11" xfId="0" applyNumberFormat="1" applyFont="1" applyFill="1" applyBorder="1" applyAlignment="1" applyProtection="1">
      <alignment horizontal="right"/>
      <protection locked="0"/>
    </xf>
    <xf numFmtId="0" fontId="0" fillId="29" borderId="11" xfId="0" applyFill="1" applyBorder="1" applyAlignment="1" applyProtection="1">
      <alignment horizontal="left" shrinkToFit="1"/>
      <protection locked="0"/>
    </xf>
    <xf numFmtId="0" fontId="19" fillId="25" borderId="135" xfId="0" applyFont="1" applyFill="1" applyBorder="1" applyAlignment="1" applyProtection="1">
      <alignment horizontal="left" vertical="center" wrapText="1"/>
      <protection locked="0"/>
    </xf>
    <xf numFmtId="0" fontId="19" fillId="25" borderId="138" xfId="0" applyFont="1" applyFill="1" applyBorder="1" applyAlignment="1" applyProtection="1">
      <alignment horizontal="left" vertical="center" wrapText="1"/>
      <protection locked="0"/>
    </xf>
    <xf numFmtId="0" fontId="19" fillId="25" borderId="11" xfId="0" applyFont="1" applyFill="1" applyBorder="1" applyAlignment="1" applyProtection="1">
      <alignment horizontal="left" vertical="center" wrapText="1"/>
      <protection locked="0"/>
    </xf>
    <xf numFmtId="0" fontId="19" fillId="25" borderId="139" xfId="0" applyFont="1" applyFill="1" applyBorder="1" applyAlignment="1" applyProtection="1">
      <alignment horizontal="left" vertical="center" wrapText="1"/>
      <protection locked="0"/>
    </xf>
    <xf numFmtId="0" fontId="19" fillId="25" borderId="132" xfId="0" applyFont="1" applyFill="1" applyBorder="1" applyAlignment="1" applyProtection="1">
      <alignment horizontal="left" vertical="center" wrapText="1"/>
      <protection locked="0"/>
    </xf>
    <xf numFmtId="0" fontId="19" fillId="25" borderId="131" xfId="0" applyFont="1" applyFill="1" applyBorder="1" applyAlignment="1" applyProtection="1">
      <alignment horizontal="left" vertical="center" wrapText="1"/>
      <protection locked="0"/>
    </xf>
    <xf numFmtId="0" fontId="0" fillId="29" borderId="37" xfId="0" applyFill="1" applyBorder="1" applyAlignment="1" applyProtection="1">
      <alignment horizontal="left"/>
      <protection locked="0"/>
    </xf>
    <xf numFmtId="0" fontId="0" fillId="29" borderId="52" xfId="0" applyFill="1" applyBorder="1" applyAlignment="1" applyProtection="1">
      <alignment horizontal="left"/>
      <protection locked="0"/>
    </xf>
    <xf numFmtId="0" fontId="0" fillId="29" borderId="16" xfId="0" applyFill="1" applyBorder="1" applyAlignment="1" applyProtection="1">
      <alignment horizontal="left"/>
      <protection locked="0"/>
    </xf>
    <xf numFmtId="0" fontId="0" fillId="29" borderId="50" xfId="0" applyFill="1" applyBorder="1" applyAlignment="1" applyProtection="1">
      <alignment horizontal="left"/>
      <protection locked="0"/>
    </xf>
    <xf numFmtId="0" fontId="0" fillId="29" borderId="0" xfId="0" applyFill="1" applyAlignment="1" applyProtection="1">
      <alignment horizontal="left"/>
      <protection locked="0"/>
    </xf>
    <xf numFmtId="0" fontId="0" fillId="29" borderId="24" xfId="0" applyFill="1" applyBorder="1" applyAlignment="1" applyProtection="1">
      <alignment horizontal="left"/>
      <protection locked="0"/>
    </xf>
    <xf numFmtId="0" fontId="0" fillId="29" borderId="26"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30" xfId="0" applyFill="1" applyBorder="1" applyAlignment="1" applyProtection="1">
      <alignment horizontal="left"/>
      <protection locked="0"/>
    </xf>
    <xf numFmtId="0" fontId="67" fillId="0" borderId="20" xfId="85" applyFont="1" applyBorder="1" applyAlignment="1">
      <alignment horizontal="left" vertical="center" wrapText="1"/>
    </xf>
    <xf numFmtId="0" fontId="67" fillId="0" borderId="21" xfId="85" applyFont="1" applyBorder="1" applyAlignment="1">
      <alignment horizontal="left" vertical="center" wrapText="1"/>
    </xf>
    <xf numFmtId="0" fontId="0" fillId="0" borderId="21" xfId="0" applyBorder="1"/>
    <xf numFmtId="0" fontId="0" fillId="0" borderId="22" xfId="0" applyBorder="1"/>
    <xf numFmtId="49" fontId="102" fillId="0" borderId="50" xfId="0" applyNumberFormat="1" applyFont="1" applyBorder="1" applyAlignment="1">
      <alignment horizontal="left" vertical="top" shrinkToFit="1"/>
    </xf>
    <xf numFmtId="49" fontId="102" fillId="30" borderId="50" xfId="0" applyNumberFormat="1" applyFont="1" applyFill="1" applyBorder="1" applyAlignment="1">
      <alignment horizontal="left" vertical="top" shrinkToFit="1"/>
    </xf>
    <xf numFmtId="0" fontId="102" fillId="0" borderId="50" xfId="0" applyFont="1" applyBorder="1" applyAlignment="1">
      <alignment vertical="top" shrinkToFit="1"/>
    </xf>
    <xf numFmtId="0" fontId="102" fillId="0" borderId="26" xfId="0" applyFont="1" applyBorder="1" applyAlignment="1">
      <alignment vertical="top" shrinkToFit="1"/>
    </xf>
    <xf numFmtId="0" fontId="102" fillId="0" borderId="37" xfId="0" applyFont="1" applyBorder="1" applyAlignment="1">
      <alignment vertical="top" shrinkToFit="1"/>
    </xf>
    <xf numFmtId="0" fontId="0" fillId="0" borderId="11" xfId="0" applyBorder="1" applyAlignment="1">
      <alignment shrinkToFit="1"/>
    </xf>
    <xf numFmtId="0" fontId="67" fillId="0" borderId="13" xfId="85" applyFont="1" applyBorder="1" applyAlignment="1">
      <alignment horizontal="left" vertical="center"/>
    </xf>
    <xf numFmtId="0" fontId="67" fillId="0" borderId="11" xfId="0" applyFont="1" applyBorder="1" applyAlignment="1">
      <alignment vertical="center"/>
    </xf>
    <xf numFmtId="0" fontId="67" fillId="0" borderId="13" xfId="85" applyFont="1" applyBorder="1" applyAlignment="1">
      <alignment vertical="center" wrapText="1"/>
    </xf>
    <xf numFmtId="0" fontId="67" fillId="0" borderId="21" xfId="85" applyFont="1" applyBorder="1" applyAlignment="1">
      <alignment vertical="top" wrapText="1"/>
    </xf>
    <xf numFmtId="0" fontId="67" fillId="0" borderId="20" xfId="85" applyFont="1" applyBorder="1" applyAlignment="1">
      <alignment vertical="top" wrapText="1"/>
    </xf>
    <xf numFmtId="10" fontId="73" fillId="29" borderId="53" xfId="0" applyNumberFormat="1" applyFont="1" applyFill="1" applyBorder="1" applyAlignment="1" applyProtection="1">
      <alignment horizontal="right"/>
      <protection locked="0"/>
    </xf>
    <xf numFmtId="9" fontId="73" fillId="29" borderId="54" xfId="0" applyNumberFormat="1" applyFont="1" applyFill="1" applyBorder="1" applyAlignment="1" applyProtection="1">
      <alignment horizontal="right"/>
      <protection locked="0"/>
    </xf>
    <xf numFmtId="0" fontId="0" fillId="29" borderId="55" xfId="0" applyFill="1" applyBorder="1" applyAlignment="1" applyProtection="1">
      <alignment horizontal="left" shrinkToFit="1"/>
      <protection locked="0"/>
    </xf>
    <xf numFmtId="0" fontId="0" fillId="29" borderId="53" xfId="0" applyFill="1" applyBorder="1" applyAlignment="1" applyProtection="1">
      <alignment horizontal="left" shrinkToFit="1"/>
      <protection locked="0"/>
    </xf>
    <xf numFmtId="178" fontId="0" fillId="29" borderId="56" xfId="0" applyNumberFormat="1" applyFill="1" applyBorder="1" applyAlignment="1" applyProtection="1">
      <alignment horizontal="right"/>
      <protection locked="0"/>
    </xf>
    <xf numFmtId="0" fontId="0" fillId="29" borderId="57" xfId="0" applyFill="1" applyBorder="1" applyAlignment="1" applyProtection="1">
      <alignment horizontal="left" shrinkToFit="1"/>
      <protection locked="0"/>
    </xf>
    <xf numFmtId="178" fontId="0" fillId="29" borderId="58" xfId="0" applyNumberFormat="1" applyFill="1" applyBorder="1" applyAlignment="1" applyProtection="1">
      <alignment horizontal="right"/>
      <protection locked="0"/>
    </xf>
    <xf numFmtId="0" fontId="0" fillId="29" borderId="45" xfId="0" applyFill="1" applyBorder="1" applyAlignment="1" applyProtection="1">
      <alignment horizontal="left" shrinkToFit="1"/>
      <protection locked="0"/>
    </xf>
    <xf numFmtId="0" fontId="0" fillId="29" borderId="54" xfId="0" applyFill="1" applyBorder="1" applyAlignment="1" applyProtection="1">
      <alignment horizontal="left" shrinkToFit="1"/>
      <protection locked="0"/>
    </xf>
    <xf numFmtId="178" fontId="0" fillId="29" borderId="59" xfId="0" applyNumberFormat="1" applyFill="1" applyBorder="1" applyAlignment="1" applyProtection="1">
      <alignment horizontal="right"/>
      <protection locked="0"/>
    </xf>
    <xf numFmtId="0" fontId="73" fillId="29" borderId="11" xfId="0" applyFont="1" applyFill="1" applyBorder="1" applyAlignment="1" applyProtection="1">
      <alignment horizontal="right" shrinkToFit="1"/>
      <protection locked="0"/>
    </xf>
    <xf numFmtId="0" fontId="73" fillId="29" borderId="54" xfId="0" applyFont="1" applyFill="1" applyBorder="1" applyAlignment="1" applyProtection="1">
      <alignment horizontal="right" shrinkToFit="1"/>
      <protection locked="0"/>
    </xf>
    <xf numFmtId="38" fontId="73" fillId="29" borderId="53" xfId="66" applyFont="1" applyFill="1" applyBorder="1" applyAlignment="1" applyProtection="1">
      <alignment horizontal="right" shrinkToFit="1"/>
      <protection locked="0"/>
    </xf>
    <xf numFmtId="0" fontId="10" fillId="25" borderId="21" xfId="0" applyFont="1" applyFill="1" applyBorder="1" applyAlignment="1" applyProtection="1">
      <alignment horizontal="center" vertical="center" shrinkToFit="1"/>
      <protection locked="0"/>
    </xf>
    <xf numFmtId="0" fontId="19" fillId="25" borderId="0" xfId="0" applyFont="1" applyFill="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0" borderId="24" xfId="0" applyFont="1" applyBorder="1" applyAlignment="1">
      <alignment horizontal="center" vertical="top" wrapText="1"/>
    </xf>
    <xf numFmtId="0" fontId="19" fillId="0" borderId="26" xfId="0" applyFont="1" applyBorder="1" applyAlignment="1">
      <alignment horizontal="right" vertical="top" wrapText="1"/>
    </xf>
    <xf numFmtId="0" fontId="19" fillId="0" borderId="36" xfId="0" applyFont="1" applyBorder="1" applyAlignment="1">
      <alignment horizontal="right" vertical="top" wrapText="1"/>
    </xf>
    <xf numFmtId="0" fontId="14" fillId="0" borderId="0" xfId="89" applyFont="1" applyAlignment="1">
      <alignment horizontal="left" vertical="center"/>
    </xf>
    <xf numFmtId="0" fontId="19" fillId="29" borderId="20" xfId="0" applyFont="1" applyFill="1" applyBorder="1" applyAlignment="1" applyProtection="1">
      <alignment horizontal="center" vertical="top" wrapText="1"/>
      <protection locked="0"/>
    </xf>
    <xf numFmtId="0" fontId="19" fillId="29" borderId="11" xfId="0" applyFont="1" applyFill="1" applyBorder="1" applyAlignment="1" applyProtection="1">
      <alignment horizontal="center" vertical="top" wrapText="1"/>
      <protection locked="0"/>
    </xf>
    <xf numFmtId="0" fontId="19" fillId="29" borderId="21" xfId="0" applyFont="1" applyFill="1" applyBorder="1" applyAlignment="1" applyProtection="1">
      <alignment horizontal="center" vertical="top" wrapText="1"/>
      <protection locked="0"/>
    </xf>
    <xf numFmtId="0" fontId="10" fillId="0" borderId="0" xfId="0" applyFont="1"/>
    <xf numFmtId="0" fontId="10" fillId="25" borderId="0" xfId="0" applyFont="1" applyFill="1" applyAlignment="1" applyProtection="1">
      <alignment vertical="center"/>
      <protection locked="0"/>
    </xf>
    <xf numFmtId="0" fontId="102" fillId="0" borderId="20" xfId="0" applyFont="1" applyBorder="1" applyAlignment="1">
      <alignment vertical="top" shrinkToFit="1"/>
    </xf>
    <xf numFmtId="0" fontId="102" fillId="0" borderId="21" xfId="0" applyFont="1" applyBorder="1" applyAlignment="1">
      <alignment vertical="top" shrinkToFit="1"/>
    </xf>
    <xf numFmtId="0" fontId="102" fillId="0" borderId="60" xfId="0" applyFont="1" applyBorder="1" applyAlignment="1">
      <alignment shrinkToFit="1"/>
    </xf>
    <xf numFmtId="0" fontId="102" fillId="31" borderId="60" xfId="0" applyFont="1" applyFill="1" applyBorder="1" applyAlignment="1">
      <alignment shrinkToFit="1"/>
    </xf>
    <xf numFmtId="0" fontId="9" fillId="0" borderId="0" xfId="89"/>
    <xf numFmtId="0" fontId="14" fillId="0" borderId="0" xfId="89" applyFont="1" applyAlignment="1">
      <alignment horizontal="right" vertical="center"/>
    </xf>
    <xf numFmtId="0" fontId="15" fillId="0" borderId="0" xfId="89" applyFont="1" applyAlignment="1">
      <alignment horizontal="left" vertical="center"/>
    </xf>
    <xf numFmtId="0" fontId="103" fillId="0" borderId="0" xfId="89" applyFont="1"/>
    <xf numFmtId="0" fontId="9" fillId="0" borderId="0" xfId="89" applyAlignment="1">
      <alignment vertical="center"/>
    </xf>
    <xf numFmtId="49" fontId="17" fillId="0" borderId="0" xfId="89" applyNumberFormat="1" applyFont="1" applyAlignment="1">
      <alignment horizontal="left" vertical="center"/>
    </xf>
    <xf numFmtId="0" fontId="18" fillId="0" borderId="0" xfId="89" applyFont="1" applyAlignment="1">
      <alignment horizontal="left" vertical="center"/>
    </xf>
    <xf numFmtId="0" fontId="9" fillId="0" borderId="0" xfId="89" applyAlignment="1">
      <alignment horizontal="left" vertical="center"/>
    </xf>
    <xf numFmtId="0" fontId="18" fillId="0" borderId="0" xfId="89" applyFont="1" applyAlignment="1">
      <alignment vertical="center"/>
    </xf>
    <xf numFmtId="0" fontId="9" fillId="0" borderId="0" xfId="89" applyAlignment="1">
      <alignment horizontal="center"/>
    </xf>
    <xf numFmtId="0" fontId="16" fillId="0" borderId="0" xfId="89" applyFont="1" applyAlignment="1">
      <alignment horizontal="left" vertical="center"/>
    </xf>
    <xf numFmtId="49" fontId="16" fillId="0" borderId="0" xfId="89" applyNumberFormat="1" applyFont="1" applyAlignment="1">
      <alignment horizontal="left" vertical="center"/>
    </xf>
    <xf numFmtId="0" fontId="9" fillId="0" borderId="36" xfId="89" applyBorder="1" applyAlignment="1">
      <alignment horizontal="left" vertical="center"/>
    </xf>
    <xf numFmtId="0" fontId="18" fillId="0" borderId="0" xfId="89" applyFont="1" applyAlignment="1">
      <alignment horizontal="left" vertical="center" wrapText="1"/>
    </xf>
    <xf numFmtId="0" fontId="18" fillId="0" borderId="37" xfId="89" applyFont="1" applyBorder="1" applyAlignment="1">
      <alignment horizontal="left" vertical="center" wrapText="1"/>
    </xf>
    <xf numFmtId="0" fontId="18" fillId="0" borderId="16" xfId="89" applyFont="1" applyBorder="1" applyAlignment="1">
      <alignment horizontal="center" vertical="center"/>
    </xf>
    <xf numFmtId="0" fontId="18" fillId="0" borderId="26" xfId="89" applyFont="1" applyBorder="1" applyAlignment="1">
      <alignment horizontal="left" vertical="center" wrapText="1"/>
    </xf>
    <xf numFmtId="0" fontId="18" fillId="0" borderId="30" xfId="89" applyFont="1" applyBorder="1" applyAlignment="1">
      <alignment horizontal="center" vertical="center"/>
    </xf>
    <xf numFmtId="0" fontId="9" fillId="0" borderId="37" xfId="89" applyBorder="1" applyAlignment="1">
      <alignment vertical="center"/>
    </xf>
    <xf numFmtId="0" fontId="9" fillId="0" borderId="16" xfId="89" applyBorder="1" applyAlignment="1">
      <alignment vertical="center"/>
    </xf>
    <xf numFmtId="0" fontId="9" fillId="0" borderId="16" xfId="89" applyBorder="1" applyAlignment="1">
      <alignment horizontal="center" vertical="center"/>
    </xf>
    <xf numFmtId="0" fontId="18" fillId="0" borderId="37" xfId="89" applyFont="1" applyBorder="1" applyAlignment="1">
      <alignment horizontal="left" vertical="center"/>
    </xf>
    <xf numFmtId="0" fontId="18" fillId="0" borderId="16" xfId="89" applyFont="1" applyBorder="1" applyAlignment="1">
      <alignment horizontal="center" vertical="center" wrapText="1"/>
    </xf>
    <xf numFmtId="0" fontId="9" fillId="0" borderId="16" xfId="89" applyBorder="1" applyAlignment="1">
      <alignment vertical="center" shrinkToFit="1"/>
    </xf>
    <xf numFmtId="0" fontId="9" fillId="0" borderId="13" xfId="89" applyBorder="1" applyAlignment="1">
      <alignment vertical="center" shrinkToFit="1"/>
    </xf>
    <xf numFmtId="0" fontId="18" fillId="0" borderId="26" xfId="89" applyFont="1" applyBorder="1" applyAlignment="1">
      <alignment horizontal="right" vertical="center"/>
    </xf>
    <xf numFmtId="0" fontId="9" fillId="0" borderId="30" xfId="89" applyBorder="1" applyAlignment="1">
      <alignment vertical="center"/>
    </xf>
    <xf numFmtId="184" fontId="9" fillId="0" borderId="36" xfId="89" applyNumberFormat="1" applyBorder="1" applyAlignment="1">
      <alignment vertical="center"/>
    </xf>
    <xf numFmtId="0" fontId="18" fillId="0" borderId="26" xfId="89" applyFont="1" applyBorder="1" applyAlignment="1">
      <alignment horizontal="left" vertical="center"/>
    </xf>
    <xf numFmtId="0" fontId="18" fillId="0" borderId="36" xfId="89" applyFont="1" applyBorder="1" applyAlignment="1">
      <alignment horizontal="left" vertical="center"/>
    </xf>
    <xf numFmtId="0" fontId="9" fillId="0" borderId="36" xfId="89" applyBorder="1" applyAlignment="1">
      <alignment vertical="center"/>
    </xf>
    <xf numFmtId="49" fontId="20" fillId="0" borderId="0" xfId="89" applyNumberFormat="1" applyFont="1" applyAlignment="1">
      <alignment horizontal="center" vertical="center"/>
    </xf>
    <xf numFmtId="0" fontId="18" fillId="0" borderId="0" xfId="89" applyFont="1" applyAlignment="1">
      <alignment horizontal="left" vertical="top" wrapText="1"/>
    </xf>
    <xf numFmtId="0" fontId="9" fillId="0" borderId="18" xfId="89" applyBorder="1" applyAlignment="1">
      <alignment horizontal="center" vertical="center"/>
    </xf>
    <xf numFmtId="0" fontId="21" fillId="0" borderId="0" xfId="89" applyFont="1" applyAlignment="1">
      <alignment horizontal="left" vertical="top" wrapText="1"/>
    </xf>
    <xf numFmtId="0" fontId="9" fillId="0" borderId="26" xfId="89" applyBorder="1" applyAlignment="1">
      <alignment horizontal="center" vertical="center"/>
    </xf>
    <xf numFmtId="0" fontId="18" fillId="0" borderId="0" xfId="89" applyFont="1" applyAlignment="1">
      <alignment vertical="top" wrapText="1"/>
    </xf>
    <xf numFmtId="0" fontId="9" fillId="0" borderId="37" xfId="89" applyBorder="1" applyAlignment="1">
      <alignment horizontal="center" vertical="center"/>
    </xf>
    <xf numFmtId="0" fontId="21" fillId="0" borderId="0" xfId="89" applyFont="1" applyAlignment="1">
      <alignment vertical="top" wrapText="1"/>
    </xf>
    <xf numFmtId="0" fontId="14" fillId="0" borderId="0" xfId="89" applyFont="1" applyAlignment="1">
      <alignment horizontal="right"/>
    </xf>
    <xf numFmtId="0" fontId="15" fillId="0" borderId="0" xfId="89" applyFont="1" applyAlignment="1">
      <alignment horizontal="left"/>
    </xf>
    <xf numFmtId="0" fontId="9" fillId="0" borderId="0" xfId="89" applyAlignment="1">
      <alignment horizontal="left"/>
    </xf>
    <xf numFmtId="0" fontId="16" fillId="0" borderId="0" xfId="89" applyFont="1"/>
    <xf numFmtId="0" fontId="16" fillId="0" borderId="0" xfId="89" applyFont="1" applyAlignment="1">
      <alignment horizontal="left"/>
    </xf>
    <xf numFmtId="0" fontId="18" fillId="0" borderId="61" xfId="89" applyFont="1" applyBorder="1" applyAlignment="1">
      <alignment horizontal="left" vertical="top" wrapText="1"/>
    </xf>
    <xf numFmtId="0" fontId="18" fillId="0" borderId="50" xfId="89" applyFont="1" applyBorder="1" applyAlignment="1">
      <alignment horizontal="left" vertical="top" wrapText="1"/>
    </xf>
    <xf numFmtId="0" fontId="18" fillId="0" borderId="0" xfId="89" applyFont="1" applyAlignment="1">
      <alignment horizontal="left"/>
    </xf>
    <xf numFmtId="0" fontId="18" fillId="0" borderId="0" xfId="89" applyFont="1"/>
    <xf numFmtId="0" fontId="16" fillId="0" borderId="50" xfId="89" applyFont="1" applyBorder="1" applyAlignment="1">
      <alignment horizontal="center"/>
    </xf>
    <xf numFmtId="0" fontId="18" fillId="0" borderId="50" xfId="89" applyFont="1" applyBorder="1" applyAlignment="1">
      <alignment horizontal="left"/>
    </xf>
    <xf numFmtId="0" fontId="9" fillId="0" borderId="50" xfId="89" applyBorder="1" applyAlignment="1">
      <alignment horizontal="left" vertical="top" wrapText="1"/>
    </xf>
    <xf numFmtId="0" fontId="9" fillId="0" borderId="62" xfId="89" applyBorder="1" applyAlignment="1">
      <alignment horizontal="left" vertical="top" wrapText="1"/>
    </xf>
    <xf numFmtId="0" fontId="9" fillId="0" borderId="63" xfId="89" applyBorder="1" applyAlignment="1">
      <alignment horizontal="left"/>
    </xf>
    <xf numFmtId="0" fontId="18" fillId="0" borderId="64" xfId="89" applyFont="1" applyBorder="1"/>
    <xf numFmtId="0" fontId="9" fillId="0" borderId="65" xfId="89" applyBorder="1"/>
    <xf numFmtId="0" fontId="9" fillId="0" borderId="66" xfId="89" applyBorder="1" applyAlignment="1">
      <alignment horizontal="left"/>
    </xf>
    <xf numFmtId="0" fontId="16" fillId="0" borderId="0" xfId="89" applyFont="1" applyAlignment="1">
      <alignment horizontal="right"/>
    </xf>
    <xf numFmtId="0" fontId="9" fillId="0" borderId="67" xfId="89" applyBorder="1"/>
    <xf numFmtId="178" fontId="16" fillId="0" borderId="0" xfId="89" applyNumberFormat="1" applyFont="1"/>
    <xf numFmtId="0" fontId="9" fillId="0" borderId="68" xfId="89" applyBorder="1" applyAlignment="1">
      <alignment horizontal="left" vertical="center" wrapText="1"/>
    </xf>
    <xf numFmtId="0" fontId="9" fillId="0" borderId="69" xfId="89" applyBorder="1" applyAlignment="1">
      <alignment horizontal="left" vertical="center"/>
    </xf>
    <xf numFmtId="0" fontId="18" fillId="0" borderId="36" xfId="89" applyFont="1" applyBorder="1" applyAlignment="1">
      <alignment vertical="center"/>
    </xf>
    <xf numFmtId="0" fontId="9" fillId="0" borderId="70" xfId="89" applyBorder="1" applyAlignment="1">
      <alignment vertical="center"/>
    </xf>
    <xf numFmtId="0" fontId="9" fillId="0" borderId="37" xfId="89" applyBorder="1" applyAlignment="1">
      <alignment horizontal="left" vertical="center"/>
    </xf>
    <xf numFmtId="0" fontId="9" fillId="0" borderId="18" xfId="89" applyBorder="1" applyAlignment="1">
      <alignment horizontal="left" vertical="center"/>
    </xf>
    <xf numFmtId="0" fontId="9" fillId="0" borderId="37" xfId="89" applyBorder="1" applyAlignment="1">
      <alignment horizontal="left"/>
    </xf>
    <xf numFmtId="0" fontId="9" fillId="0" borderId="71" xfId="89" applyBorder="1" applyAlignment="1">
      <alignment horizontal="right" vertical="center"/>
    </xf>
    <xf numFmtId="0" fontId="9" fillId="0" borderId="61" xfId="89" applyBorder="1" applyAlignment="1">
      <alignment horizontal="left" vertical="top" wrapText="1"/>
    </xf>
    <xf numFmtId="0" fontId="9" fillId="0" borderId="72" xfId="89" applyBorder="1" applyAlignment="1">
      <alignment horizontal="center" vertical="center"/>
    </xf>
    <xf numFmtId="0" fontId="9" fillId="0" borderId="73" xfId="89" applyBorder="1" applyAlignment="1">
      <alignment horizontal="center" vertical="distributed" wrapText="1"/>
    </xf>
    <xf numFmtId="0" fontId="9" fillId="0" borderId="50" xfId="89" applyBorder="1" applyAlignment="1">
      <alignment horizontal="center" vertical="center"/>
    </xf>
    <xf numFmtId="0" fontId="9" fillId="0" borderId="37" xfId="89" applyBorder="1" applyAlignment="1">
      <alignment horizontal="center"/>
    </xf>
    <xf numFmtId="0" fontId="18" fillId="0" borderId="74" xfId="89" applyFont="1" applyBorder="1" applyAlignment="1">
      <alignment horizontal="left" vertical="top" wrapText="1"/>
    </xf>
    <xf numFmtId="0" fontId="9" fillId="0" borderId="71" xfId="89" applyBorder="1" applyAlignment="1">
      <alignment horizontal="right" vertical="top"/>
    </xf>
    <xf numFmtId="0" fontId="62" fillId="0" borderId="0" xfId="0" applyFont="1"/>
    <xf numFmtId="0" fontId="19" fillId="0" borderId="0" xfId="0" applyFont="1"/>
    <xf numFmtId="0" fontId="73" fillId="0" borderId="11" xfId="0" applyFont="1" applyBorder="1" applyAlignment="1">
      <alignment horizontal="center" vertical="center" wrapText="1"/>
    </xf>
    <xf numFmtId="0" fontId="73" fillId="0" borderId="20" xfId="0" applyFont="1" applyBorder="1" applyAlignment="1">
      <alignment horizontal="center" vertical="center"/>
    </xf>
    <xf numFmtId="0" fontId="73" fillId="0" borderId="11" xfId="0" applyFont="1" applyBorder="1" applyAlignment="1">
      <alignment shrinkToFit="1"/>
    </xf>
    <xf numFmtId="31" fontId="73" fillId="0" borderId="11" xfId="0" applyNumberFormat="1" applyFont="1" applyBorder="1" applyAlignment="1">
      <alignment shrinkToFit="1"/>
    </xf>
    <xf numFmtId="178" fontId="73" fillId="0" borderId="11" xfId="0" applyNumberFormat="1" applyFont="1" applyBorder="1"/>
    <xf numFmtId="178" fontId="73" fillId="0" borderId="11" xfId="0" applyNumberFormat="1" applyFont="1" applyBorder="1" applyAlignment="1">
      <alignment horizontal="right"/>
    </xf>
    <xf numFmtId="0" fontId="73" fillId="0" borderId="11" xfId="0" applyFont="1" applyBorder="1" applyAlignment="1">
      <alignment horizontal="right"/>
    </xf>
    <xf numFmtId="0" fontId="73" fillId="0" borderId="11" xfId="0" applyFont="1" applyBorder="1" applyAlignment="1">
      <alignment horizontal="center" vertical="center"/>
    </xf>
    <xf numFmtId="0" fontId="73" fillId="0" borderId="20" xfId="0" applyFont="1" applyBorder="1" applyAlignment="1">
      <alignment shrinkToFit="1"/>
    </xf>
    <xf numFmtId="31" fontId="73" fillId="0" borderId="20" xfId="0" applyNumberFormat="1" applyFont="1" applyBorder="1" applyAlignment="1">
      <alignment shrinkToFit="1"/>
    </xf>
    <xf numFmtId="178" fontId="73" fillId="0" borderId="20" xfId="0" applyNumberFormat="1" applyFont="1" applyBorder="1"/>
    <xf numFmtId="178" fontId="73" fillId="0" borderId="20" xfId="0" applyNumberFormat="1" applyFont="1" applyBorder="1" applyAlignment="1">
      <alignment horizontal="right"/>
    </xf>
    <xf numFmtId="0" fontId="73" fillId="0" borderId="20" xfId="0" applyFont="1" applyBorder="1" applyAlignment="1">
      <alignment horizontal="right"/>
    </xf>
    <xf numFmtId="0" fontId="104" fillId="0" borderId="50" xfId="0" applyFont="1" applyBorder="1"/>
    <xf numFmtId="0" fontId="73" fillId="0" borderId="18" xfId="0" applyFont="1" applyBorder="1" applyAlignment="1">
      <alignment horizontal="center" vertical="center"/>
    </xf>
    <xf numFmtId="178" fontId="73" fillId="32" borderId="22" xfId="0" applyNumberFormat="1" applyFont="1" applyFill="1" applyBorder="1"/>
    <xf numFmtId="178" fontId="73" fillId="32" borderId="22" xfId="0" applyNumberFormat="1" applyFont="1" applyFill="1" applyBorder="1" applyAlignment="1">
      <alignment horizontal="right"/>
    </xf>
    <xf numFmtId="178" fontId="73" fillId="33" borderId="22" xfId="0" applyNumberFormat="1" applyFont="1" applyFill="1" applyBorder="1" applyAlignment="1">
      <alignment horizontal="right"/>
    </xf>
    <xf numFmtId="178" fontId="73" fillId="32" borderId="140" xfId="0" applyNumberFormat="1" applyFont="1" applyFill="1" applyBorder="1" applyAlignment="1">
      <alignment horizontal="right"/>
    </xf>
    <xf numFmtId="178" fontId="73" fillId="0" borderId="134" xfId="0" applyNumberFormat="1" applyFont="1" applyBorder="1" applyAlignment="1">
      <alignment horizontal="right"/>
    </xf>
    <xf numFmtId="0" fontId="73" fillId="0" borderId="26" xfId="0" applyFont="1" applyBorder="1" applyAlignment="1">
      <alignment horizontal="center" vertical="center"/>
    </xf>
    <xf numFmtId="0" fontId="0" fillId="0" borderId="50" xfId="0" applyBorder="1"/>
    <xf numFmtId="0" fontId="73" fillId="0" borderId="20" xfId="0" applyFont="1" applyBorder="1"/>
    <xf numFmtId="0" fontId="105" fillId="0" borderId="50" xfId="0" applyFont="1" applyBorder="1"/>
    <xf numFmtId="0" fontId="73" fillId="32" borderId="22" xfId="0" applyFont="1" applyFill="1" applyBorder="1"/>
    <xf numFmtId="178" fontId="0" fillId="0" borderId="50" xfId="0" applyNumberFormat="1" applyBorder="1"/>
    <xf numFmtId="0" fontId="73" fillId="0" borderId="21" xfId="0" applyFont="1" applyBorder="1" applyAlignment="1">
      <alignment shrinkToFit="1"/>
    </xf>
    <xf numFmtId="178" fontId="73" fillId="0" borderId="21" xfId="0" applyNumberFormat="1" applyFont="1" applyBorder="1" applyAlignment="1">
      <alignment vertical="center" wrapText="1"/>
    </xf>
    <xf numFmtId="9" fontId="73" fillId="0" borderId="20" xfId="0" applyNumberFormat="1" applyFont="1" applyBorder="1" applyAlignment="1">
      <alignment horizontal="right"/>
    </xf>
    <xf numFmtId="178" fontId="73" fillId="34" borderId="20" xfId="0" applyNumberFormat="1" applyFont="1" applyFill="1" applyBorder="1"/>
    <xf numFmtId="178" fontId="73" fillId="34" borderId="75" xfId="0" applyNumberFormat="1" applyFont="1" applyFill="1" applyBorder="1" applyAlignment="1">
      <alignment horizontal="right"/>
    </xf>
    <xf numFmtId="178" fontId="73" fillId="34" borderId="76" xfId="0" applyNumberFormat="1" applyFont="1" applyFill="1" applyBorder="1" applyAlignment="1">
      <alignment horizontal="right"/>
    </xf>
    <xf numFmtId="178" fontId="73" fillId="34" borderId="25" xfId="0" applyNumberFormat="1" applyFont="1" applyFill="1" applyBorder="1" applyAlignment="1">
      <alignment horizontal="right"/>
    </xf>
    <xf numFmtId="178" fontId="73" fillId="33" borderId="22" xfId="0" applyNumberFormat="1" applyFont="1" applyFill="1" applyBorder="1"/>
    <xf numFmtId="0" fontId="73" fillId="0" borderId="20" xfId="0" applyFont="1" applyBorder="1" applyAlignment="1">
      <alignment vertical="center"/>
    </xf>
    <xf numFmtId="0" fontId="72" fillId="0" borderId="11" xfId="0" applyFont="1" applyBorder="1" applyAlignment="1">
      <alignment vertical="center" wrapText="1"/>
    </xf>
    <xf numFmtId="0" fontId="73" fillId="0" borderId="0" xfId="0" applyFont="1" applyAlignment="1">
      <alignment horizontal="center" vertical="center" wrapText="1"/>
    </xf>
    <xf numFmtId="0" fontId="73" fillId="35" borderId="0" xfId="0" applyFont="1" applyFill="1"/>
    <xf numFmtId="0" fontId="105" fillId="0" borderId="0" xfId="0" applyFont="1"/>
    <xf numFmtId="0" fontId="0" fillId="35" borderId="0" xfId="0" applyFill="1"/>
    <xf numFmtId="38" fontId="73" fillId="33" borderId="22" xfId="66" applyFont="1" applyFill="1" applyBorder="1" applyProtection="1"/>
    <xf numFmtId="0" fontId="19" fillId="0" borderId="50" xfId="0" applyFont="1" applyBorder="1"/>
    <xf numFmtId="0" fontId="73" fillId="0" borderId="0" xfId="0" applyFont="1" applyAlignment="1">
      <alignment horizontal="center" vertical="center"/>
    </xf>
    <xf numFmtId="9" fontId="62" fillId="0" borderId="0" xfId="0" applyNumberFormat="1" applyFont="1"/>
    <xf numFmtId="0" fontId="73" fillId="0" borderId="0" xfId="0" applyFont="1" applyAlignment="1">
      <alignment horizontal="left" vertical="center"/>
    </xf>
    <xf numFmtId="0" fontId="73" fillId="0" borderId="77" xfId="0" applyFont="1" applyBorder="1" applyAlignment="1">
      <alignment horizontal="center" vertical="center" shrinkToFit="1"/>
    </xf>
    <xf numFmtId="184" fontId="62" fillId="32" borderId="78" xfId="0" applyNumberFormat="1" applyFont="1" applyFill="1" applyBorder="1"/>
    <xf numFmtId="184" fontId="62" fillId="29" borderId="141" xfId="0" applyNumberFormat="1" applyFont="1" applyFill="1" applyBorder="1" applyAlignment="1">
      <alignment horizontal="right"/>
    </xf>
    <xf numFmtId="184" fontId="62" fillId="29" borderId="142" xfId="0" applyNumberFormat="1" applyFont="1" applyFill="1" applyBorder="1" applyAlignment="1">
      <alignment horizontal="right"/>
    </xf>
    <xf numFmtId="184" fontId="62" fillId="32" borderId="79" xfId="0" applyNumberFormat="1" applyFont="1" applyFill="1" applyBorder="1"/>
    <xf numFmtId="184" fontId="73" fillId="32" borderId="80" xfId="0" applyNumberFormat="1" applyFont="1" applyFill="1" applyBorder="1" applyAlignment="1">
      <alignment vertical="center"/>
    </xf>
    <xf numFmtId="195" fontId="62" fillId="32" borderId="79" xfId="0" applyNumberFormat="1" applyFont="1" applyFill="1" applyBorder="1"/>
    <xf numFmtId="0" fontId="73" fillId="0" borderId="0" xfId="0" applyFont="1" applyAlignment="1">
      <alignment horizontal="right"/>
    </xf>
    <xf numFmtId="0" fontId="73" fillId="0" borderId="81" xfId="0" applyFont="1" applyBorder="1" applyAlignment="1">
      <alignment horizontal="right" vertical="center"/>
    </xf>
    <xf numFmtId="0" fontId="62" fillId="0" borderId="0" xfId="0" applyFont="1" applyAlignment="1">
      <alignment horizontal="center" vertical="center"/>
    </xf>
    <xf numFmtId="0" fontId="73" fillId="0" borderId="18" xfId="0" applyFont="1" applyBorder="1" applyAlignment="1">
      <alignment vertical="center"/>
    </xf>
    <xf numFmtId="0" fontId="73" fillId="0" borderId="13" xfId="0" applyFont="1" applyBorder="1" applyAlignment="1">
      <alignment vertical="center"/>
    </xf>
    <xf numFmtId="0" fontId="73" fillId="0" borderId="0" xfId="0" applyFont="1" applyAlignment="1">
      <alignment vertical="center"/>
    </xf>
    <xf numFmtId="184" fontId="62" fillId="32" borderId="82" xfId="0" applyNumberFormat="1" applyFont="1" applyFill="1" applyBorder="1"/>
    <xf numFmtId="184" fontId="62" fillId="32" borderId="20" xfId="0" applyNumberFormat="1" applyFont="1" applyFill="1" applyBorder="1"/>
    <xf numFmtId="184" fontId="62" fillId="0" borderId="0" xfId="0" applyNumberFormat="1" applyFont="1"/>
    <xf numFmtId="184" fontId="62" fillId="29" borderId="143" xfId="0" applyNumberFormat="1" applyFont="1" applyFill="1" applyBorder="1" applyAlignment="1">
      <alignment horizontal="right"/>
    </xf>
    <xf numFmtId="184" fontId="62" fillId="35" borderId="0" xfId="0" applyNumberFormat="1" applyFont="1" applyFill="1" applyAlignment="1">
      <alignment horizontal="right"/>
    </xf>
    <xf numFmtId="184" fontId="62" fillId="29" borderId="144" xfId="0" applyNumberFormat="1" applyFont="1" applyFill="1" applyBorder="1" applyAlignment="1">
      <alignment horizontal="right"/>
    </xf>
    <xf numFmtId="184" fontId="62" fillId="32" borderId="83" xfId="0" applyNumberFormat="1" applyFont="1" applyFill="1" applyBorder="1"/>
    <xf numFmtId="184" fontId="62" fillId="32" borderId="22" xfId="0" applyNumberFormat="1" applyFont="1" applyFill="1" applyBorder="1"/>
    <xf numFmtId="184" fontId="62" fillId="35" borderId="0" xfId="0" applyNumberFormat="1" applyFont="1" applyFill="1"/>
    <xf numFmtId="195" fontId="62" fillId="32" borderId="59" xfId="0" applyNumberFormat="1" applyFont="1" applyFill="1" applyBorder="1"/>
    <xf numFmtId="9" fontId="62" fillId="32" borderId="11" xfId="0" applyNumberFormat="1" applyFont="1" applyFill="1" applyBorder="1"/>
    <xf numFmtId="184" fontId="62" fillId="29" borderId="141" xfId="0" applyNumberFormat="1" applyFont="1" applyFill="1" applyBorder="1" applyAlignment="1" applyProtection="1">
      <alignment horizontal="right"/>
      <protection locked="0"/>
    </xf>
    <xf numFmtId="184" fontId="62" fillId="29" borderId="142" xfId="0" applyNumberFormat="1" applyFont="1" applyFill="1" applyBorder="1" applyAlignment="1" applyProtection="1">
      <alignment horizontal="right"/>
      <protection locked="0"/>
    </xf>
    <xf numFmtId="38" fontId="62" fillId="29" borderId="84" xfId="66" applyFont="1" applyFill="1" applyBorder="1" applyAlignment="1" applyProtection="1">
      <alignment horizontal="right"/>
      <protection locked="0"/>
    </xf>
    <xf numFmtId="38" fontId="62" fillId="29" borderId="85" xfId="66" applyFont="1" applyFill="1" applyBorder="1" applyAlignment="1" applyProtection="1">
      <alignment horizontal="right"/>
      <protection locked="0"/>
    </xf>
    <xf numFmtId="38" fontId="62" fillId="29" borderId="86" xfId="66" applyFont="1" applyFill="1" applyBorder="1" applyAlignment="1" applyProtection="1">
      <alignment horizontal="right"/>
      <protection locked="0"/>
    </xf>
    <xf numFmtId="38" fontId="62" fillId="29" borderId="87" xfId="66" applyFont="1" applyFill="1" applyBorder="1" applyAlignment="1" applyProtection="1">
      <alignment horizontal="right"/>
      <protection locked="0"/>
    </xf>
    <xf numFmtId="0" fontId="0" fillId="29" borderId="87" xfId="0" applyFill="1" applyBorder="1" applyProtection="1">
      <protection locked="0"/>
    </xf>
    <xf numFmtId="0" fontId="73" fillId="29" borderId="84" xfId="0" applyFont="1" applyFill="1" applyBorder="1" applyAlignment="1" applyProtection="1">
      <alignment horizontal="right"/>
      <protection locked="0"/>
    </xf>
    <xf numFmtId="0" fontId="73" fillId="29" borderId="88" xfId="0" applyFont="1" applyFill="1" applyBorder="1" applyAlignment="1" applyProtection="1">
      <alignment horizontal="right"/>
      <protection locked="0"/>
    </xf>
    <xf numFmtId="0" fontId="0" fillId="29" borderId="84" xfId="0" applyFill="1" applyBorder="1" applyAlignment="1" applyProtection="1">
      <alignment horizontal="right"/>
      <protection locked="0"/>
    </xf>
    <xf numFmtId="0" fontId="0" fillId="29" borderId="85" xfId="0" applyFill="1" applyBorder="1" applyAlignment="1" applyProtection="1">
      <alignment horizontal="right"/>
      <protection locked="0"/>
    </xf>
    <xf numFmtId="0" fontId="0" fillId="29" borderId="88" xfId="0" applyFill="1" applyBorder="1" applyAlignment="1" applyProtection="1">
      <alignment horizontal="right"/>
      <protection locked="0"/>
    </xf>
    <xf numFmtId="0" fontId="73" fillId="29" borderId="145" xfId="0" applyFont="1" applyFill="1" applyBorder="1" applyAlignment="1" applyProtection="1">
      <alignment horizontal="right"/>
      <protection locked="0"/>
    </xf>
    <xf numFmtId="0" fontId="73" fillId="29" borderId="146" xfId="0" applyFont="1" applyFill="1" applyBorder="1" applyAlignment="1" applyProtection="1">
      <alignment horizontal="right"/>
      <protection locked="0"/>
    </xf>
    <xf numFmtId="0" fontId="73" fillId="29" borderId="147" xfId="0" applyFont="1" applyFill="1" applyBorder="1" applyAlignment="1" applyProtection="1">
      <alignment horizontal="right"/>
      <protection locked="0"/>
    </xf>
    <xf numFmtId="31" fontId="73" fillId="29" borderId="131" xfId="0" applyNumberFormat="1" applyFont="1" applyFill="1" applyBorder="1" applyAlignment="1" applyProtection="1">
      <alignment horizontal="right" shrinkToFit="1"/>
      <protection locked="0"/>
    </xf>
    <xf numFmtId="31" fontId="73" fillId="29" borderId="11" xfId="0" applyNumberFormat="1" applyFont="1" applyFill="1" applyBorder="1" applyAlignment="1" applyProtection="1">
      <alignment horizontal="right" shrinkToFit="1"/>
      <protection locked="0"/>
    </xf>
    <xf numFmtId="0" fontId="73" fillId="29" borderId="132" xfId="0" applyFont="1" applyFill="1" applyBorder="1" applyAlignment="1" applyProtection="1">
      <alignment horizontal="right" shrinkToFit="1"/>
      <protection locked="0"/>
    </xf>
    <xf numFmtId="0" fontId="73" fillId="29" borderId="131" xfId="0" applyFont="1" applyFill="1" applyBorder="1" applyProtection="1">
      <protection locked="0"/>
    </xf>
    <xf numFmtId="0" fontId="73" fillId="29" borderId="11" xfId="0" applyFont="1" applyFill="1" applyBorder="1" applyProtection="1">
      <protection locked="0"/>
    </xf>
    <xf numFmtId="0" fontId="73" fillId="29" borderId="132" xfId="0" applyFont="1" applyFill="1" applyBorder="1" applyProtection="1">
      <protection locked="0"/>
    </xf>
    <xf numFmtId="178" fontId="73" fillId="29" borderId="145" xfId="0" applyNumberFormat="1" applyFont="1" applyFill="1" applyBorder="1" applyProtection="1">
      <protection locked="0"/>
    </xf>
    <xf numFmtId="178" fontId="73" fillId="29" borderId="146" xfId="0" applyNumberFormat="1" applyFont="1" applyFill="1" applyBorder="1" applyProtection="1">
      <protection locked="0"/>
    </xf>
    <xf numFmtId="178" fontId="73" fillId="29" borderId="147" xfId="0" applyNumberFormat="1" applyFont="1" applyFill="1" applyBorder="1" applyProtection="1">
      <protection locked="0"/>
    </xf>
    <xf numFmtId="0" fontId="73" fillId="29" borderId="55" xfId="0" applyFont="1" applyFill="1" applyBorder="1" applyAlignment="1" applyProtection="1">
      <alignment shrinkToFit="1"/>
      <protection locked="0"/>
    </xf>
    <xf numFmtId="0" fontId="73" fillId="29" borderId="57" xfId="0" applyFont="1" applyFill="1" applyBorder="1" applyAlignment="1" applyProtection="1">
      <alignment shrinkToFit="1"/>
      <protection locked="0"/>
    </xf>
    <xf numFmtId="0" fontId="73" fillId="29" borderId="89" xfId="0" applyFont="1" applyFill="1" applyBorder="1" applyAlignment="1" applyProtection="1">
      <alignment shrinkToFit="1"/>
      <protection locked="0"/>
    </xf>
    <xf numFmtId="0" fontId="73" fillId="29" borderId="53" xfId="0" applyFont="1" applyFill="1" applyBorder="1" applyAlignment="1" applyProtection="1">
      <alignment shrinkToFit="1"/>
      <protection locked="0"/>
    </xf>
    <xf numFmtId="0" fontId="73" fillId="29" borderId="11" xfId="0" applyFont="1" applyFill="1" applyBorder="1" applyAlignment="1" applyProtection="1">
      <alignment shrinkToFit="1"/>
      <protection locked="0"/>
    </xf>
    <xf numFmtId="0" fontId="73" fillId="29" borderId="54" xfId="0" applyFont="1" applyFill="1" applyBorder="1" applyAlignment="1" applyProtection="1">
      <alignment shrinkToFit="1"/>
      <protection locked="0"/>
    </xf>
    <xf numFmtId="0" fontId="62" fillId="0" borderId="0" xfId="87" applyFont="1">
      <alignment vertical="center"/>
    </xf>
    <xf numFmtId="0" fontId="62" fillId="0" borderId="36"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46" fillId="0" borderId="0" xfId="0" applyFont="1" applyAlignment="1">
      <alignment horizontal="center" vertical="center" shrinkToFit="1"/>
    </xf>
    <xf numFmtId="0" fontId="19" fillId="0" borderId="11" xfId="0" applyFont="1" applyBorder="1" applyAlignment="1">
      <alignment horizontal="center" vertical="center" shrinkToFit="1"/>
    </xf>
    <xf numFmtId="0" fontId="46" fillId="0" borderId="0" xfId="0" applyFont="1" applyAlignment="1">
      <alignment horizontal="center" vertical="center" wrapText="1"/>
    </xf>
    <xf numFmtId="0" fontId="19" fillId="0" borderId="18" xfId="0" applyFont="1" applyBorder="1" applyAlignment="1">
      <alignment vertical="center" wrapText="1"/>
    </xf>
    <xf numFmtId="0" fontId="19" fillId="25" borderId="135" xfId="0" applyFont="1" applyFill="1" applyBorder="1" applyAlignment="1">
      <alignment vertical="center" wrapText="1"/>
    </xf>
    <xf numFmtId="0" fontId="19" fillId="25" borderId="131" xfId="0" applyFont="1" applyFill="1" applyBorder="1" applyAlignment="1">
      <alignment vertical="center" wrapText="1"/>
    </xf>
    <xf numFmtId="0" fontId="19" fillId="25" borderId="24" xfId="0" applyFont="1" applyFill="1" applyBorder="1" applyAlignment="1">
      <alignment horizontal="center" vertical="center" shrinkToFit="1"/>
    </xf>
    <xf numFmtId="192" fontId="19" fillId="25" borderId="145" xfId="0" applyNumberFormat="1" applyFont="1" applyFill="1" applyBorder="1" applyAlignment="1">
      <alignment vertical="center" shrinkToFit="1"/>
    </xf>
    <xf numFmtId="192" fontId="0" fillId="0" borderId="0" xfId="0" applyNumberFormat="1" applyAlignment="1">
      <alignment vertical="center" shrinkToFit="1"/>
    </xf>
    <xf numFmtId="0" fontId="45" fillId="0" borderId="0" xfId="0" applyFont="1" applyAlignment="1">
      <alignment vertical="center" wrapText="1"/>
    </xf>
    <xf numFmtId="49" fontId="19" fillId="25" borderId="138" xfId="0" applyNumberFormat="1" applyFont="1" applyFill="1" applyBorder="1" applyAlignment="1">
      <alignment vertical="center" wrapText="1"/>
    </xf>
    <xf numFmtId="0" fontId="19" fillId="25" borderId="11" xfId="0" applyFont="1" applyFill="1" applyBorder="1" applyAlignment="1">
      <alignment vertical="center" wrapText="1"/>
    </xf>
    <xf numFmtId="0" fontId="19" fillId="25" borderId="13" xfId="0" applyFont="1" applyFill="1" applyBorder="1" applyAlignment="1">
      <alignment horizontal="center" vertical="center" shrinkToFit="1"/>
    </xf>
    <xf numFmtId="192" fontId="19" fillId="25" borderId="146" xfId="0" applyNumberFormat="1" applyFont="1" applyFill="1" applyBorder="1" applyAlignment="1">
      <alignment vertical="center" shrinkToFit="1"/>
    </xf>
    <xf numFmtId="0" fontId="0" fillId="0" borderId="0" xfId="0" applyAlignment="1">
      <alignment vertical="top" wrapText="1"/>
    </xf>
    <xf numFmtId="0" fontId="19" fillId="25" borderId="21" xfId="0" applyFont="1" applyFill="1" applyBorder="1" applyAlignment="1">
      <alignment vertical="center" wrapText="1"/>
    </xf>
    <xf numFmtId="192" fontId="19" fillId="25" borderId="148" xfId="0" applyNumberFormat="1" applyFont="1" applyFill="1" applyBorder="1" applyAlignment="1">
      <alignment vertical="center" shrinkToFit="1"/>
    </xf>
    <xf numFmtId="192" fontId="19" fillId="25" borderId="19" xfId="0" applyNumberFormat="1" applyFont="1" applyFill="1" applyBorder="1" applyAlignment="1">
      <alignment vertical="center" shrinkToFit="1"/>
    </xf>
    <xf numFmtId="192" fontId="0" fillId="0" borderId="149" xfId="0" applyNumberFormat="1" applyBorder="1" applyAlignment="1">
      <alignment vertical="center" shrinkToFit="1"/>
    </xf>
    <xf numFmtId="0" fontId="19" fillId="25" borderId="133" xfId="0" applyFont="1" applyFill="1" applyBorder="1" applyAlignment="1">
      <alignment vertical="center" wrapText="1"/>
    </xf>
    <xf numFmtId="0" fontId="19" fillId="25" borderId="150" xfId="0" applyFont="1" applyFill="1" applyBorder="1" applyAlignment="1">
      <alignment horizontal="center" vertical="center" shrinkToFit="1"/>
    </xf>
    <xf numFmtId="192" fontId="19" fillId="25" borderId="151" xfId="0" applyNumberFormat="1" applyFont="1" applyFill="1" applyBorder="1" applyAlignment="1">
      <alignment vertical="center" shrinkToFit="1"/>
    </xf>
    <xf numFmtId="0" fontId="19" fillId="0" borderId="16" xfId="0" applyFont="1" applyBorder="1"/>
    <xf numFmtId="0" fontId="19" fillId="0" borderId="22" xfId="0" applyFont="1" applyBorder="1" applyAlignment="1">
      <alignment horizontal="right" vertical="center" wrapText="1"/>
    </xf>
    <xf numFmtId="0" fontId="19" fillId="0" borderId="90" xfId="0" applyFont="1" applyBorder="1" applyAlignment="1">
      <alignment horizontal="right" vertical="center" wrapText="1"/>
    </xf>
    <xf numFmtId="190" fontId="19" fillId="0" borderId="50" xfId="0" applyNumberFormat="1" applyFont="1" applyBorder="1" applyAlignment="1">
      <alignment vertical="center" shrinkToFit="1"/>
    </xf>
    <xf numFmtId="190" fontId="19" fillId="0" borderId="0" xfId="0" applyNumberFormat="1" applyFont="1" applyAlignment="1">
      <alignment vertical="center" shrinkToFit="1"/>
    </xf>
    <xf numFmtId="190" fontId="0" fillId="0" borderId="0" xfId="0" applyNumberFormat="1" applyAlignment="1">
      <alignment vertical="center" shrinkToFit="1"/>
    </xf>
    <xf numFmtId="0" fontId="45" fillId="0" borderId="0" xfId="0" applyFont="1" applyAlignment="1">
      <alignment horizontal="center" vertical="center" wrapText="1"/>
    </xf>
    <xf numFmtId="0" fontId="45" fillId="0" borderId="0" xfId="0" applyFont="1" applyAlignment="1">
      <alignment horizontal="left" vertical="center" wrapText="1"/>
    </xf>
    <xf numFmtId="0" fontId="0" fillId="0" borderId="0" xfId="0" applyAlignment="1">
      <alignment vertical="center" wrapText="1"/>
    </xf>
    <xf numFmtId="0" fontId="0" fillId="0" borderId="0" xfId="87" applyFont="1" applyAlignment="1">
      <alignment horizontal="left" vertical="top" wrapText="1"/>
    </xf>
    <xf numFmtId="0" fontId="1" fillId="0" borderId="0" xfId="87" applyAlignment="1">
      <alignment horizontal="left" vertical="top" wrapText="1"/>
    </xf>
    <xf numFmtId="178" fontId="106" fillId="0" borderId="0" xfId="0" applyNumberFormat="1" applyFont="1"/>
    <xf numFmtId="0" fontId="106" fillId="0" borderId="0" xfId="0" applyFont="1"/>
    <xf numFmtId="0" fontId="62" fillId="0" borderId="0" xfId="87" applyFont="1" applyAlignment="1">
      <alignment horizontal="left" vertical="top"/>
    </xf>
    <xf numFmtId="0" fontId="73" fillId="0" borderId="0" xfId="87" applyFont="1" applyAlignment="1">
      <alignment horizontal="left" vertical="top"/>
    </xf>
    <xf numFmtId="0" fontId="19" fillId="0" borderId="0" xfId="87" applyFont="1" applyAlignment="1">
      <alignment horizontal="left" vertical="top"/>
    </xf>
    <xf numFmtId="0" fontId="1" fillId="0" borderId="0" xfId="87" applyAlignment="1">
      <alignment horizontal="left" vertical="top"/>
    </xf>
    <xf numFmtId="193" fontId="19" fillId="0" borderId="18" xfId="0" applyNumberFormat="1" applyFont="1" applyBorder="1" applyAlignment="1">
      <alignment horizontal="right" vertical="center" shrinkToFit="1"/>
    </xf>
    <xf numFmtId="197" fontId="19" fillId="0" borderId="11" xfId="0" applyNumberFormat="1" applyFont="1" applyBorder="1" applyAlignment="1">
      <alignment horizontal="right" vertical="center" shrinkToFit="1"/>
    </xf>
    <xf numFmtId="193" fontId="19" fillId="0" borderId="37" xfId="0" applyNumberFormat="1" applyFont="1" applyBorder="1" applyAlignment="1">
      <alignment horizontal="right" vertical="center" shrinkToFit="1"/>
    </xf>
    <xf numFmtId="197" fontId="19" fillId="0" borderId="132" xfId="0" applyNumberFormat="1" applyFont="1" applyBorder="1" applyAlignment="1">
      <alignment horizontal="right" vertical="center" shrinkToFit="1"/>
    </xf>
    <xf numFmtId="184" fontId="19" fillId="25" borderId="131" xfId="0" applyNumberFormat="1" applyFont="1" applyFill="1" applyBorder="1" applyAlignment="1">
      <alignment horizontal="right" vertical="center" shrinkToFit="1"/>
    </xf>
    <xf numFmtId="193" fontId="19" fillId="25" borderId="152" xfId="0" applyNumberFormat="1" applyFont="1" applyFill="1" applyBorder="1" applyAlignment="1">
      <alignment horizontal="right" vertical="center" shrinkToFit="1"/>
    </xf>
    <xf numFmtId="197" fontId="19" fillId="25" borderId="22" xfId="0" applyNumberFormat="1" applyFont="1" applyFill="1" applyBorder="1" applyAlignment="1">
      <alignment horizontal="right" vertical="center" shrinkToFit="1"/>
    </xf>
    <xf numFmtId="184" fontId="19" fillId="25" borderId="11" xfId="0" applyNumberFormat="1" applyFont="1" applyFill="1" applyBorder="1" applyAlignment="1">
      <alignment horizontal="right" vertical="center" shrinkToFit="1"/>
    </xf>
    <xf numFmtId="193" fontId="19" fillId="25" borderId="18" xfId="0" applyNumberFormat="1" applyFont="1" applyFill="1" applyBorder="1" applyAlignment="1">
      <alignment horizontal="right" vertical="center" shrinkToFit="1"/>
    </xf>
    <xf numFmtId="197" fontId="19" fillId="25" borderId="11" xfId="0" applyNumberFormat="1" applyFont="1" applyFill="1" applyBorder="1" applyAlignment="1">
      <alignment horizontal="right" vertical="center" shrinkToFit="1"/>
    </xf>
    <xf numFmtId="184" fontId="19" fillId="25" borderId="132" xfId="0" applyNumberFormat="1" applyFont="1" applyFill="1" applyBorder="1" applyAlignment="1">
      <alignment horizontal="right" vertical="center" shrinkToFit="1"/>
    </xf>
    <xf numFmtId="193" fontId="19" fillId="25" borderId="153" xfId="0" applyNumberFormat="1" applyFont="1" applyFill="1" applyBorder="1" applyAlignment="1">
      <alignment horizontal="right" vertical="center" shrinkToFit="1"/>
    </xf>
    <xf numFmtId="197" fontId="19" fillId="25" borderId="132" xfId="0" applyNumberFormat="1" applyFont="1" applyFill="1" applyBorder="1" applyAlignment="1">
      <alignment horizontal="right" vertical="center" shrinkToFit="1"/>
    </xf>
    <xf numFmtId="197" fontId="19" fillId="25" borderId="20" xfId="0" applyNumberFormat="1" applyFont="1" applyFill="1" applyBorder="1" applyAlignment="1">
      <alignment horizontal="right" vertical="center" shrinkToFit="1"/>
    </xf>
    <xf numFmtId="178" fontId="19" fillId="32" borderId="22" xfId="0" applyNumberFormat="1" applyFont="1" applyFill="1" applyBorder="1" applyAlignment="1">
      <alignment horizontal="right" vertical="center" wrapText="1" indent="1"/>
    </xf>
    <xf numFmtId="178" fontId="19" fillId="32" borderId="22" xfId="0" applyNumberFormat="1" applyFont="1" applyFill="1" applyBorder="1" applyAlignment="1">
      <alignment horizontal="right" vertical="center" shrinkToFit="1"/>
    </xf>
    <xf numFmtId="0" fontId="19" fillId="0" borderId="154" xfId="0" applyFont="1" applyBorder="1"/>
    <xf numFmtId="31" fontId="19" fillId="25" borderId="131" xfId="0" applyNumberFormat="1" applyFont="1" applyFill="1" applyBorder="1" applyAlignment="1" applyProtection="1">
      <alignment horizontal="right" vertical="center" wrapText="1"/>
      <protection locked="0"/>
    </xf>
    <xf numFmtId="0" fontId="19" fillId="25" borderId="11" xfId="0" applyFont="1" applyFill="1" applyBorder="1" applyAlignment="1" applyProtection="1">
      <alignment horizontal="right" vertical="center" wrapText="1"/>
      <protection locked="0"/>
    </xf>
    <xf numFmtId="0" fontId="19" fillId="25" borderId="132" xfId="0" applyFont="1" applyFill="1" applyBorder="1" applyAlignment="1" applyProtection="1">
      <alignment horizontal="right" vertical="center" wrapText="1"/>
      <protection locked="0"/>
    </xf>
    <xf numFmtId="0" fontId="5" fillId="0" borderId="11" xfId="0" applyFont="1" applyBorder="1" applyAlignment="1">
      <alignment vertical="center"/>
    </xf>
    <xf numFmtId="49" fontId="5" fillId="0" borderId="34" xfId="0" applyNumberFormat="1" applyFont="1" applyBorder="1" applyAlignment="1">
      <alignment horizontal="left" vertical="center" wrapText="1"/>
    </xf>
    <xf numFmtId="184" fontId="5" fillId="24" borderId="20" xfId="0" applyNumberFormat="1" applyFont="1" applyFill="1" applyBorder="1" applyAlignment="1">
      <alignment horizontal="right" vertical="center" shrinkToFit="1"/>
    </xf>
    <xf numFmtId="178" fontId="5" fillId="25" borderId="20" xfId="0" applyNumberFormat="1" applyFont="1" applyFill="1" applyBorder="1" applyAlignment="1" applyProtection="1">
      <alignment horizontal="right" vertical="center" shrinkToFit="1"/>
      <protection locked="0"/>
    </xf>
    <xf numFmtId="184" fontId="10" fillId="0" borderId="52" xfId="0" applyNumberFormat="1" applyFont="1" applyBorder="1" applyAlignment="1" applyProtection="1">
      <alignment vertical="center" shrinkToFit="1"/>
      <protection locked="0"/>
    </xf>
    <xf numFmtId="184" fontId="10" fillId="0" borderId="11" xfId="0" applyNumberFormat="1" applyFont="1" applyBorder="1" applyAlignment="1" applyProtection="1">
      <alignment vertical="center" shrinkToFit="1"/>
      <protection locked="0"/>
    </xf>
    <xf numFmtId="184" fontId="10" fillId="0" borderId="52" xfId="0" applyNumberFormat="1" applyFont="1" applyBorder="1" applyAlignment="1">
      <alignment vertical="center" shrinkToFit="1"/>
    </xf>
    <xf numFmtId="184" fontId="10" fillId="0" borderId="37" xfId="0" applyNumberFormat="1" applyFont="1" applyBorder="1" applyAlignment="1" applyProtection="1">
      <alignment vertical="center" shrinkToFit="1"/>
      <protection locked="0"/>
    </xf>
    <xf numFmtId="184" fontId="10" fillId="0" borderId="91" xfId="0" applyNumberFormat="1" applyFont="1" applyBorder="1" applyAlignment="1" applyProtection="1">
      <alignment vertical="center" shrinkToFit="1"/>
      <protection locked="0"/>
    </xf>
    <xf numFmtId="184" fontId="10" fillId="0" borderId="92" xfId="0" applyNumberFormat="1" applyFont="1" applyBorder="1" applyAlignment="1" applyProtection="1">
      <alignment vertical="center" shrinkToFit="1"/>
      <protection locked="0"/>
    </xf>
    <xf numFmtId="184" fontId="10" fillId="0" borderId="93" xfId="0" applyNumberFormat="1" applyFont="1" applyBorder="1" applyAlignment="1">
      <alignment vertical="center" shrinkToFit="1"/>
    </xf>
    <xf numFmtId="49" fontId="22" fillId="0" borderId="31" xfId="0" applyNumberFormat="1" applyFont="1" applyBorder="1" applyAlignment="1">
      <alignment vertical="center" shrinkToFit="1"/>
    </xf>
    <xf numFmtId="0" fontId="4" fillId="36" borderId="13" xfId="88" applyFont="1" applyFill="1" applyBorder="1" applyAlignment="1">
      <alignment horizontal="left" vertical="center" wrapText="1"/>
    </xf>
    <xf numFmtId="49" fontId="22" fillId="0" borderId="32" xfId="0" applyNumberFormat="1" applyFont="1" applyBorder="1" applyAlignment="1">
      <alignment vertical="center" shrinkToFit="1"/>
    </xf>
    <xf numFmtId="49" fontId="107" fillId="0" borderId="24" xfId="0" applyNumberFormat="1" applyFont="1" applyBorder="1" applyAlignment="1">
      <alignment vertical="center" shrinkToFit="1"/>
    </xf>
    <xf numFmtId="0" fontId="4" fillId="37" borderId="13" xfId="88" applyFont="1" applyFill="1" applyBorder="1" applyAlignment="1">
      <alignment horizontal="left" vertical="center" wrapText="1"/>
    </xf>
    <xf numFmtId="0" fontId="4" fillId="0" borderId="18" xfId="88" applyFont="1" applyBorder="1" applyAlignment="1">
      <alignment horizontal="left" vertical="center" wrapText="1"/>
    </xf>
    <xf numFmtId="49" fontId="10" fillId="29" borderId="11" xfId="0" applyNumberFormat="1" applyFont="1" applyFill="1" applyBorder="1" applyAlignment="1" applyProtection="1">
      <alignment vertical="center" shrinkToFit="1"/>
      <protection locked="0"/>
    </xf>
    <xf numFmtId="0" fontId="79" fillId="29" borderId="11" xfId="0" applyFont="1" applyFill="1" applyBorder="1" applyAlignment="1" applyProtection="1">
      <alignment horizontal="right" vertical="center" shrinkToFit="1"/>
      <protection locked="0"/>
    </xf>
    <xf numFmtId="49" fontId="10" fillId="38" borderId="15" xfId="0" applyNumberFormat="1" applyFont="1" applyFill="1" applyBorder="1" applyAlignment="1">
      <alignment vertical="center" shrinkToFit="1"/>
    </xf>
    <xf numFmtId="49" fontId="22" fillId="38" borderId="14" xfId="0" applyNumberFormat="1" applyFont="1" applyFill="1" applyBorder="1" applyAlignment="1">
      <alignment vertical="center" shrinkToFit="1"/>
    </xf>
    <xf numFmtId="49" fontId="85" fillId="29" borderId="30" xfId="0" applyNumberFormat="1" applyFont="1" applyFill="1" applyBorder="1" applyAlignment="1">
      <alignment vertical="center" shrinkToFit="1"/>
    </xf>
    <xf numFmtId="0" fontId="0" fillId="0" borderId="30" xfId="0" applyBorder="1" applyAlignment="1">
      <alignment horizontal="left" vertical="center" wrapText="1"/>
    </xf>
    <xf numFmtId="0" fontId="86" fillId="36" borderId="13" xfId="88" applyFont="1" applyFill="1" applyBorder="1" applyAlignment="1">
      <alignment horizontal="left" vertical="center" wrapText="1"/>
    </xf>
    <xf numFmtId="49" fontId="10" fillId="38" borderId="10" xfId="0" applyNumberFormat="1" applyFont="1" applyFill="1" applyBorder="1" applyAlignment="1">
      <alignment vertical="center" shrinkToFit="1"/>
    </xf>
    <xf numFmtId="181" fontId="79" fillId="29" borderId="11" xfId="0" applyNumberFormat="1" applyFont="1" applyFill="1" applyBorder="1" applyAlignment="1" applyProtection="1">
      <alignment horizontal="right" vertical="center" shrinkToFit="1"/>
      <protection locked="0"/>
    </xf>
    <xf numFmtId="0" fontId="87" fillId="36" borderId="13" xfId="88" applyFont="1" applyFill="1" applyBorder="1" applyAlignment="1">
      <alignment horizontal="left" vertical="center" wrapText="1"/>
    </xf>
    <xf numFmtId="49" fontId="10" fillId="36" borderId="10" xfId="0" applyNumberFormat="1" applyFont="1" applyFill="1" applyBorder="1" applyAlignment="1">
      <alignment vertical="center" shrinkToFit="1"/>
    </xf>
    <xf numFmtId="0" fontId="5" fillId="36" borderId="13" xfId="88" applyFont="1" applyFill="1" applyBorder="1" applyAlignment="1">
      <alignment horizontal="left" vertical="center" wrapText="1"/>
    </xf>
    <xf numFmtId="49" fontId="10" fillId="29" borderId="10" xfId="0" applyNumberFormat="1" applyFont="1" applyFill="1" applyBorder="1" applyAlignment="1" applyProtection="1">
      <alignment vertical="center" shrinkToFit="1"/>
      <protection locked="0"/>
    </xf>
    <xf numFmtId="180" fontId="5" fillId="29" borderId="11" xfId="0" applyNumberFormat="1" applyFont="1" applyFill="1" applyBorder="1" applyAlignment="1" applyProtection="1">
      <alignment vertical="center" shrinkToFit="1"/>
      <protection locked="0"/>
    </xf>
    <xf numFmtId="0" fontId="4" fillId="29" borderId="11" xfId="88" applyFont="1" applyFill="1" applyBorder="1" applyAlignment="1" applyProtection="1">
      <alignment horizontal="left" vertical="center" wrapText="1"/>
      <protection locked="0"/>
    </xf>
    <xf numFmtId="0" fontId="5" fillId="29" borderId="11" xfId="0" applyFont="1" applyFill="1" applyBorder="1" applyAlignment="1" applyProtection="1">
      <alignment vertical="center" shrinkToFit="1"/>
      <protection locked="0"/>
    </xf>
    <xf numFmtId="178" fontId="5" fillId="29" borderId="11" xfId="0" applyNumberFormat="1" applyFont="1" applyFill="1" applyBorder="1" applyAlignment="1" applyProtection="1">
      <alignment vertical="center" shrinkToFit="1"/>
      <protection locked="0"/>
    </xf>
    <xf numFmtId="49" fontId="68" fillId="0" borderId="55" xfId="0" applyNumberFormat="1" applyFont="1" applyBorder="1" applyAlignment="1">
      <alignment vertical="center" shrinkToFit="1"/>
    </xf>
    <xf numFmtId="49" fontId="68" fillId="0" borderId="53" xfId="0" applyNumberFormat="1" applyFont="1" applyBorder="1" applyAlignment="1">
      <alignment vertical="center" shrinkToFit="1"/>
    </xf>
    <xf numFmtId="49" fontId="68" fillId="0" borderId="56" xfId="0" applyNumberFormat="1" applyFont="1" applyBorder="1" applyAlignment="1">
      <alignment horizontal="right" vertical="center"/>
    </xf>
    <xf numFmtId="49" fontId="68" fillId="0" borderId="57" xfId="0" applyNumberFormat="1" applyFont="1" applyBorder="1" applyAlignment="1">
      <alignment vertical="center" shrinkToFit="1"/>
    </xf>
    <xf numFmtId="49" fontId="68" fillId="0" borderId="11" xfId="0" applyNumberFormat="1" applyFont="1" applyBorder="1" applyAlignment="1">
      <alignment vertical="center" shrinkToFit="1"/>
    </xf>
    <xf numFmtId="49" fontId="68" fillId="0" borderId="58" xfId="0" applyNumberFormat="1" applyFont="1" applyBorder="1" applyAlignment="1">
      <alignment horizontal="right" vertical="center"/>
    </xf>
    <xf numFmtId="49" fontId="5" fillId="0" borderId="94" xfId="0" applyNumberFormat="1" applyFont="1" applyBorder="1" applyAlignment="1">
      <alignment vertical="center"/>
    </xf>
    <xf numFmtId="49" fontId="5" fillId="0" borderId="67" xfId="0" applyNumberFormat="1" applyFont="1" applyBorder="1" applyAlignment="1">
      <alignment vertical="center"/>
    </xf>
    <xf numFmtId="49" fontId="5" fillId="0" borderId="74" xfId="0" applyNumberFormat="1" applyFont="1" applyBorder="1" applyAlignment="1">
      <alignment vertical="center"/>
    </xf>
    <xf numFmtId="49" fontId="5" fillId="0" borderId="95" xfId="0" applyNumberFormat="1" applyFont="1" applyBorder="1" applyAlignment="1">
      <alignment vertical="center"/>
    </xf>
    <xf numFmtId="49" fontId="5" fillId="0" borderId="61" xfId="0" applyNumberFormat="1" applyFont="1" applyBorder="1" applyAlignment="1">
      <alignment vertical="center"/>
    </xf>
    <xf numFmtId="49" fontId="5" fillId="0" borderId="96" xfId="0" applyNumberFormat="1" applyFont="1" applyBorder="1" applyAlignment="1">
      <alignment vertical="center"/>
    </xf>
    <xf numFmtId="49" fontId="5" fillId="0" borderId="77" xfId="0" applyNumberFormat="1" applyFont="1" applyBorder="1" applyAlignment="1">
      <alignment vertical="center"/>
    </xf>
    <xf numFmtId="49" fontId="5" fillId="0" borderId="97" xfId="0" applyNumberFormat="1" applyFont="1" applyBorder="1" applyAlignment="1">
      <alignment vertical="center"/>
    </xf>
    <xf numFmtId="0" fontId="4" fillId="25" borderId="13" xfId="88" applyFont="1" applyFill="1" applyBorder="1" applyAlignment="1" applyProtection="1">
      <alignment horizontal="left" vertical="center" shrinkToFit="1"/>
      <protection locked="0"/>
    </xf>
    <xf numFmtId="49" fontId="5" fillId="0" borderId="11" xfId="0" applyNumberFormat="1" applyFont="1" applyBorder="1" applyAlignment="1">
      <alignment horizontal="center" vertical="center"/>
    </xf>
    <xf numFmtId="49" fontId="108" fillId="0" borderId="0" xfId="0" applyNumberFormat="1" applyFont="1" applyAlignment="1">
      <alignment vertical="center" shrinkToFit="1"/>
    </xf>
    <xf numFmtId="49" fontId="108" fillId="0" borderId="0" xfId="0" applyNumberFormat="1" applyFont="1" applyAlignment="1">
      <alignment vertical="center"/>
    </xf>
    <xf numFmtId="0" fontId="4" fillId="0" borderId="13" xfId="88" applyFont="1" applyBorder="1" applyAlignment="1">
      <alignment horizontal="left" vertical="center" shrinkToFit="1"/>
    </xf>
    <xf numFmtId="49" fontId="5" fillId="0" borderId="11" xfId="0" applyNumberFormat="1" applyFont="1" applyBorder="1" applyAlignment="1">
      <alignment horizontal="center" vertical="center" shrinkToFit="1"/>
    </xf>
    <xf numFmtId="0" fontId="5" fillId="0" borderId="11" xfId="0" applyFont="1" applyBorder="1" applyAlignment="1">
      <alignment horizontal="left" vertical="center"/>
    </xf>
    <xf numFmtId="184" fontId="5" fillId="24" borderId="11" xfId="0" applyNumberFormat="1" applyFont="1" applyFill="1" applyBorder="1" applyAlignment="1">
      <alignment horizontal="right" vertical="center"/>
    </xf>
    <xf numFmtId="0" fontId="4" fillId="39" borderId="13" xfId="88" applyFont="1" applyFill="1" applyBorder="1" applyAlignment="1">
      <alignment horizontal="left" vertical="center" wrapText="1"/>
    </xf>
    <xf numFmtId="49" fontId="30" fillId="0" borderId="20" xfId="88" applyNumberFormat="1" applyFont="1" applyBorder="1" applyAlignment="1">
      <alignment horizontal="left" vertical="center" shrinkToFit="1"/>
    </xf>
    <xf numFmtId="0" fontId="4" fillId="39" borderId="11" xfId="88" applyFont="1" applyFill="1" applyBorder="1" applyAlignment="1">
      <alignment horizontal="left" vertical="center" wrapText="1"/>
    </xf>
    <xf numFmtId="0" fontId="5" fillId="39" borderId="11" xfId="0" applyFont="1" applyFill="1" applyBorder="1" applyAlignment="1">
      <alignment vertical="center" shrinkToFit="1"/>
    </xf>
    <xf numFmtId="186" fontId="5" fillId="39" borderId="11" xfId="0" applyNumberFormat="1" applyFont="1" applyFill="1" applyBorder="1" applyAlignment="1">
      <alignment vertical="center" shrinkToFit="1"/>
    </xf>
    <xf numFmtId="49" fontId="91" fillId="0" borderId="21" xfId="88" applyNumberFormat="1" applyFont="1" applyBorder="1" applyAlignment="1">
      <alignment horizontal="left" vertical="center" shrinkToFit="1"/>
    </xf>
    <xf numFmtId="199" fontId="5" fillId="39" borderId="11" xfId="0" applyNumberFormat="1" applyFont="1" applyFill="1" applyBorder="1" applyAlignment="1">
      <alignment vertical="center" shrinkToFit="1"/>
    </xf>
    <xf numFmtId="49" fontId="13" fillId="0" borderId="21" xfId="88" applyNumberFormat="1" applyFont="1" applyBorder="1" applyAlignment="1">
      <alignment horizontal="left" vertical="center" shrinkToFit="1"/>
    </xf>
    <xf numFmtId="0" fontId="4" fillId="29" borderId="30" xfId="88" applyFont="1" applyFill="1" applyBorder="1" applyAlignment="1" applyProtection="1">
      <alignment horizontal="left" vertical="center" wrapText="1"/>
      <protection locked="0"/>
    </xf>
    <xf numFmtId="184" fontId="5" fillId="29" borderId="11" xfId="0" applyNumberFormat="1" applyFont="1" applyFill="1" applyBorder="1" applyAlignment="1" applyProtection="1">
      <alignment vertical="center" shrinkToFit="1"/>
      <protection locked="0"/>
    </xf>
    <xf numFmtId="187" fontId="5" fillId="39" borderId="11" xfId="0" applyNumberFormat="1" applyFont="1" applyFill="1" applyBorder="1" applyAlignment="1">
      <alignment vertical="center" shrinkToFit="1"/>
    </xf>
    <xf numFmtId="178" fontId="5" fillId="39" borderId="11" xfId="0" applyNumberFormat="1" applyFont="1" applyFill="1" applyBorder="1" applyAlignment="1">
      <alignment vertical="center" shrinkToFit="1"/>
    </xf>
    <xf numFmtId="186" fontId="5" fillId="29" borderId="11" xfId="0" applyNumberFormat="1" applyFont="1" applyFill="1" applyBorder="1" applyAlignment="1" applyProtection="1">
      <alignment vertical="center" shrinkToFit="1"/>
      <protection locked="0"/>
    </xf>
    <xf numFmtId="178" fontId="5" fillId="39" borderId="51" xfId="0" applyNumberFormat="1" applyFont="1" applyFill="1" applyBorder="1" applyAlignment="1">
      <alignment vertical="center" shrinkToFit="1"/>
    </xf>
    <xf numFmtId="49" fontId="13" fillId="0" borderId="20" xfId="88" applyNumberFormat="1" applyFont="1" applyBorder="1" applyAlignment="1">
      <alignment horizontal="left" vertical="center" shrinkToFit="1"/>
    </xf>
    <xf numFmtId="187" fontId="84" fillId="29" borderId="20" xfId="0" applyNumberFormat="1" applyFont="1" applyFill="1" applyBorder="1" applyAlignment="1" applyProtection="1">
      <alignment horizontal="right" vertical="center"/>
      <protection locked="0"/>
    </xf>
    <xf numFmtId="49" fontId="10" fillId="0" borderId="13" xfId="0" applyNumberFormat="1" applyFont="1" applyBorder="1" applyAlignment="1" applyProtection="1">
      <alignment vertical="center" shrinkToFit="1"/>
      <protection locked="0"/>
    </xf>
    <xf numFmtId="2" fontId="5" fillId="39" borderId="11" xfId="0" applyNumberFormat="1" applyFont="1" applyFill="1" applyBorder="1" applyAlignment="1">
      <alignment vertical="center" shrinkToFit="1"/>
    </xf>
    <xf numFmtId="187" fontId="5" fillId="39" borderId="51" xfId="0" applyNumberFormat="1" applyFont="1" applyFill="1" applyBorder="1" applyAlignment="1">
      <alignment vertical="center" shrinkToFit="1"/>
    </xf>
    <xf numFmtId="49" fontId="109" fillId="0" borderId="22" xfId="88" applyNumberFormat="1" applyFont="1" applyBorder="1" applyAlignment="1">
      <alignment horizontal="left" vertical="center" shrinkToFit="1"/>
    </xf>
    <xf numFmtId="187" fontId="109" fillId="29" borderId="20" xfId="0" applyNumberFormat="1" applyFont="1" applyFill="1" applyBorder="1" applyAlignment="1" applyProtection="1">
      <alignment horizontal="right" vertical="center"/>
      <protection locked="0"/>
    </xf>
    <xf numFmtId="49" fontId="92" fillId="0" borderId="11" xfId="88" applyNumberFormat="1" applyFont="1" applyBorder="1" applyAlignment="1">
      <alignment horizontal="left" vertical="center" shrinkToFit="1"/>
    </xf>
    <xf numFmtId="49" fontId="92" fillId="0" borderId="22" xfId="88" applyNumberFormat="1" applyFont="1" applyBorder="1" applyAlignment="1">
      <alignment horizontal="left" vertical="center" shrinkToFit="1"/>
    </xf>
    <xf numFmtId="49" fontId="92" fillId="0" borderId="21" xfId="88" applyNumberFormat="1" applyFont="1" applyBorder="1" applyAlignment="1">
      <alignment horizontal="left" vertical="center" shrinkToFit="1"/>
    </xf>
    <xf numFmtId="180" fontId="68" fillId="29" borderId="11" xfId="0" applyNumberFormat="1" applyFont="1" applyFill="1" applyBorder="1" applyAlignment="1" applyProtection="1">
      <alignment vertical="center" shrinkToFit="1"/>
      <protection locked="0"/>
    </xf>
    <xf numFmtId="0" fontId="87" fillId="39" borderId="11" xfId="88" applyFont="1" applyFill="1" applyBorder="1" applyAlignment="1">
      <alignment horizontal="left" vertical="center" wrapText="1"/>
    </xf>
    <xf numFmtId="179" fontId="68" fillId="39" borderId="11" xfId="0" applyNumberFormat="1" applyFont="1" applyFill="1" applyBorder="1" applyAlignment="1">
      <alignment horizontal="center" vertical="center" shrinkToFit="1"/>
    </xf>
    <xf numFmtId="178" fontId="68" fillId="39" borderId="11" xfId="0" applyNumberFormat="1" applyFont="1" applyFill="1" applyBorder="1" applyAlignment="1">
      <alignment horizontal="center" vertical="center" shrinkToFit="1"/>
    </xf>
    <xf numFmtId="0" fontId="87" fillId="39" borderId="11" xfId="88" applyFont="1" applyFill="1" applyBorder="1" applyAlignment="1">
      <alignment horizontal="center" vertical="center" wrapText="1"/>
    </xf>
    <xf numFmtId="0" fontId="68" fillId="39" borderId="11" xfId="0" applyFont="1" applyFill="1" applyBorder="1" applyAlignment="1">
      <alignment horizontal="center" vertical="center" shrinkToFit="1"/>
    </xf>
    <xf numFmtId="178" fontId="68" fillId="39" borderId="11" xfId="0" applyNumberFormat="1" applyFont="1" applyFill="1" applyBorder="1" applyAlignment="1">
      <alignment vertical="center" shrinkToFit="1"/>
    </xf>
    <xf numFmtId="0" fontId="5" fillId="39" borderId="11" xfId="88" applyFont="1" applyFill="1" applyBorder="1" applyAlignment="1">
      <alignment horizontal="left" vertical="center" wrapText="1"/>
    </xf>
    <xf numFmtId="179" fontId="5" fillId="39" borderId="11" xfId="0" applyNumberFormat="1" applyFont="1" applyFill="1" applyBorder="1" applyAlignment="1">
      <alignment horizontal="center" vertical="center" shrinkToFit="1"/>
    </xf>
    <xf numFmtId="178" fontId="5" fillId="39" borderId="11" xfId="0" applyNumberFormat="1" applyFont="1" applyFill="1" applyBorder="1" applyAlignment="1">
      <alignment horizontal="center" vertical="center" shrinkToFit="1"/>
    </xf>
    <xf numFmtId="0" fontId="4" fillId="39" borderId="11" xfId="88" applyFont="1" applyFill="1" applyBorder="1" applyAlignment="1">
      <alignment horizontal="center" vertical="center" wrapText="1"/>
    </xf>
    <xf numFmtId="0" fontId="5" fillId="39" borderId="11" xfId="0" applyFont="1" applyFill="1" applyBorder="1" applyAlignment="1">
      <alignment horizontal="center" vertical="center" shrinkToFit="1"/>
    </xf>
    <xf numFmtId="49" fontId="13" fillId="29" borderId="11" xfId="88" applyNumberFormat="1" applyFont="1" applyFill="1" applyBorder="1" applyAlignment="1" applyProtection="1">
      <alignment horizontal="left" vertical="center" wrapText="1" shrinkToFit="1"/>
      <protection locked="0"/>
    </xf>
    <xf numFmtId="49" fontId="13" fillId="39" borderId="22" xfId="88" applyNumberFormat="1" applyFont="1" applyFill="1" applyBorder="1" applyAlignment="1">
      <alignment horizontal="left" vertical="center" shrinkToFit="1"/>
    </xf>
    <xf numFmtId="49" fontId="88" fillId="39" borderId="10" xfId="0" applyNumberFormat="1" applyFont="1" applyFill="1" applyBorder="1" applyAlignment="1">
      <alignment vertical="center" shrinkToFit="1"/>
    </xf>
    <xf numFmtId="0" fontId="89" fillId="39" borderId="13" xfId="88" applyFont="1" applyFill="1" applyBorder="1" applyAlignment="1" applyProtection="1">
      <alignment horizontal="left" vertical="center" wrapText="1"/>
      <protection locked="0"/>
    </xf>
    <xf numFmtId="180" fontId="90" fillId="39" borderId="11" xfId="0" applyNumberFormat="1" applyFont="1" applyFill="1" applyBorder="1" applyAlignment="1" applyProtection="1">
      <alignment vertical="center" shrinkToFit="1"/>
      <protection locked="0"/>
    </xf>
    <xf numFmtId="0" fontId="4" fillId="39" borderId="11" xfId="88" applyFont="1" applyFill="1" applyBorder="1" applyAlignment="1" applyProtection="1">
      <alignment horizontal="left" vertical="center" wrapText="1"/>
      <protection locked="0"/>
    </xf>
    <xf numFmtId="49" fontId="13" fillId="40" borderId="22" xfId="88" applyNumberFormat="1" applyFont="1" applyFill="1" applyBorder="1" applyAlignment="1">
      <alignment horizontal="left" vertical="center" shrinkToFit="1"/>
    </xf>
    <xf numFmtId="49" fontId="88" fillId="40" borderId="10" xfId="0" applyNumberFormat="1" applyFont="1" applyFill="1" applyBorder="1" applyAlignment="1">
      <alignment vertical="center" shrinkToFit="1"/>
    </xf>
    <xf numFmtId="0" fontId="4" fillId="40" borderId="13" xfId="88" applyFont="1" applyFill="1" applyBorder="1" applyAlignment="1">
      <alignment horizontal="left" vertical="center" wrapText="1"/>
    </xf>
    <xf numFmtId="0" fontId="4" fillId="40" borderId="11" xfId="88" applyFont="1" applyFill="1" applyBorder="1" applyAlignment="1" applyProtection="1">
      <alignment horizontal="left" vertical="center" wrapText="1"/>
      <protection locked="0"/>
    </xf>
    <xf numFmtId="178" fontId="5" fillId="40" borderId="11" xfId="0" applyNumberFormat="1" applyFont="1" applyFill="1" applyBorder="1" applyAlignment="1">
      <alignment vertical="center" shrinkToFit="1"/>
    </xf>
    <xf numFmtId="178" fontId="5" fillId="41" borderId="11" xfId="0" applyNumberFormat="1" applyFont="1" applyFill="1" applyBorder="1" applyAlignment="1">
      <alignment vertical="center" shrinkToFit="1"/>
    </xf>
    <xf numFmtId="196" fontId="5" fillId="39" borderId="11" xfId="0" applyNumberFormat="1" applyFont="1" applyFill="1" applyBorder="1" applyAlignment="1">
      <alignment vertical="center" shrinkToFit="1"/>
    </xf>
    <xf numFmtId="49" fontId="13" fillId="0" borderId="20" xfId="88" applyNumberFormat="1" applyFont="1" applyBorder="1" applyAlignment="1">
      <alignment horizontal="left" vertical="center" wrapText="1"/>
    </xf>
    <xf numFmtId="179" fontId="5" fillId="39" borderId="11" xfId="0" applyNumberFormat="1" applyFont="1" applyFill="1" applyBorder="1" applyAlignment="1">
      <alignment vertical="center" shrinkToFit="1"/>
    </xf>
    <xf numFmtId="178" fontId="5" fillId="39" borderId="11" xfId="0" applyNumberFormat="1" applyFont="1" applyFill="1" applyBorder="1" applyAlignment="1">
      <alignment horizontal="right" vertical="center" shrinkToFit="1"/>
    </xf>
    <xf numFmtId="0" fontId="5" fillId="39" borderId="11" xfId="0" applyFont="1" applyFill="1" applyBorder="1" applyAlignment="1">
      <alignment horizontal="right" vertical="center" shrinkToFit="1"/>
    </xf>
    <xf numFmtId="49" fontId="13" fillId="0" borderId="11" xfId="88" applyNumberFormat="1" applyFont="1" applyBorder="1" applyAlignment="1">
      <alignment horizontal="left" vertical="center" wrapText="1"/>
    </xf>
    <xf numFmtId="49" fontId="13" fillId="0" borderId="37" xfId="0" applyNumberFormat="1" applyFont="1" applyBorder="1" applyAlignment="1">
      <alignment vertical="center"/>
    </xf>
    <xf numFmtId="49" fontId="13" fillId="0" borderId="50" xfId="0" applyNumberFormat="1" applyFont="1" applyBorder="1" applyAlignment="1">
      <alignment vertical="center"/>
    </xf>
    <xf numFmtId="0" fontId="4" fillId="35" borderId="13" xfId="88" applyFont="1" applyFill="1" applyBorder="1" applyAlignment="1">
      <alignment horizontal="left" vertical="center" wrapText="1"/>
    </xf>
    <xf numFmtId="49" fontId="13" fillId="0" borderId="10" xfId="0" applyNumberFormat="1" applyFont="1" applyBorder="1" applyAlignment="1">
      <alignment vertical="center"/>
    </xf>
    <xf numFmtId="49" fontId="13" fillId="0" borderId="13" xfId="0" applyNumberFormat="1" applyFont="1" applyBorder="1" applyAlignment="1">
      <alignment vertical="center"/>
    </xf>
    <xf numFmtId="49" fontId="13" fillId="0" borderId="13" xfId="0" applyNumberFormat="1" applyFont="1" applyBorder="1" applyAlignment="1">
      <alignment vertical="center" wrapText="1"/>
    </xf>
    <xf numFmtId="49" fontId="13" fillId="0" borderId="16" xfId="0" applyNumberFormat="1" applyFont="1" applyBorder="1" applyAlignment="1">
      <alignment vertical="center"/>
    </xf>
    <xf numFmtId="49" fontId="13" fillId="0" borderId="13" xfId="0" applyNumberFormat="1" applyFont="1" applyBorder="1" applyAlignment="1">
      <alignment vertical="center" shrinkToFit="1"/>
    </xf>
    <xf numFmtId="49" fontId="13" fillId="0" borderId="18" xfId="0" applyNumberFormat="1" applyFont="1" applyBorder="1" applyAlignment="1">
      <alignment vertical="center"/>
    </xf>
    <xf numFmtId="49" fontId="13" fillId="0" borderId="13" xfId="0" applyNumberFormat="1" applyFont="1" applyBorder="1" applyAlignment="1">
      <alignment vertical="center" wrapText="1" shrinkToFit="1"/>
    </xf>
    <xf numFmtId="49" fontId="13" fillId="0" borderId="11" xfId="0" applyNumberFormat="1" applyFont="1" applyBorder="1" applyAlignment="1">
      <alignment vertical="center" shrinkToFit="1"/>
    </xf>
    <xf numFmtId="49" fontId="13" fillId="0" borderId="11" xfId="0" applyNumberFormat="1" applyFont="1" applyBorder="1" applyAlignment="1">
      <alignment vertical="center" wrapText="1" shrinkToFit="1"/>
    </xf>
    <xf numFmtId="49" fontId="13" fillId="0" borderId="11" xfId="0" applyNumberFormat="1" applyFont="1" applyBorder="1" applyAlignment="1">
      <alignment vertical="center"/>
    </xf>
    <xf numFmtId="49" fontId="13" fillId="25" borderId="10" xfId="0" applyNumberFormat="1" applyFont="1" applyFill="1" applyBorder="1" applyAlignment="1" applyProtection="1">
      <alignment vertical="center" shrinkToFit="1"/>
      <protection locked="0"/>
    </xf>
    <xf numFmtId="49" fontId="13" fillId="25" borderId="13" xfId="0" applyNumberFormat="1" applyFont="1" applyFill="1" applyBorder="1" applyAlignment="1" applyProtection="1">
      <alignment vertical="center" shrinkToFit="1"/>
      <protection locked="0"/>
    </xf>
    <xf numFmtId="49" fontId="13" fillId="0" borderId="20" xfId="0" applyNumberFormat="1" applyFont="1" applyBorder="1" applyAlignment="1">
      <alignment vertical="center" shrinkToFit="1"/>
    </xf>
    <xf numFmtId="49" fontId="13" fillId="0" borderId="20" xfId="0" applyNumberFormat="1" applyFont="1" applyBorder="1" applyAlignment="1">
      <alignment horizontal="left" vertical="center" wrapText="1" shrinkToFit="1"/>
    </xf>
    <xf numFmtId="49" fontId="13" fillId="0" borderId="26" xfId="0" applyNumberFormat="1" applyFont="1" applyBorder="1" applyAlignment="1">
      <alignment vertical="center"/>
    </xf>
    <xf numFmtId="49" fontId="13" fillId="0" borderId="22" xfId="0" applyNumberFormat="1" applyFont="1" applyBorder="1" applyAlignment="1">
      <alignment vertical="center" shrinkToFit="1"/>
    </xf>
    <xf numFmtId="0" fontId="92" fillId="0" borderId="11" xfId="88" applyFont="1" applyBorder="1" applyAlignment="1">
      <alignment horizontal="left" vertical="center" wrapText="1"/>
    </xf>
    <xf numFmtId="38" fontId="79" fillId="29" borderId="11" xfId="66" applyFont="1" applyFill="1" applyBorder="1" applyAlignment="1" applyProtection="1">
      <alignment horizontal="right" vertical="center" shrinkToFit="1"/>
      <protection locked="0"/>
    </xf>
    <xf numFmtId="184" fontId="5" fillId="24" borderId="11" xfId="0" applyNumberFormat="1" applyFont="1" applyFill="1" applyBorder="1" applyAlignment="1">
      <alignment vertical="center"/>
    </xf>
    <xf numFmtId="184" fontId="10" fillId="0" borderId="11" xfId="0" applyNumberFormat="1" applyFont="1" applyBorder="1" applyAlignment="1">
      <alignment vertical="center" shrinkToFit="1"/>
    </xf>
    <xf numFmtId="0" fontId="4" fillId="37" borderId="13" xfId="88" applyFont="1" applyFill="1" applyBorder="1" applyAlignment="1" applyProtection="1">
      <alignment horizontal="left" vertical="center" wrapText="1"/>
      <protection locked="0"/>
    </xf>
    <xf numFmtId="0" fontId="4" fillId="36" borderId="13" xfId="88" applyFont="1" applyFill="1" applyBorder="1" applyAlignment="1" applyProtection="1">
      <alignment horizontal="left" vertical="center" wrapText="1"/>
      <protection locked="0"/>
    </xf>
    <xf numFmtId="38" fontId="5" fillId="24" borderId="11" xfId="66" applyFont="1" applyFill="1" applyBorder="1" applyAlignment="1" applyProtection="1">
      <alignment vertical="center" shrinkToFit="1"/>
    </xf>
    <xf numFmtId="38" fontId="5" fillId="24" borderId="20" xfId="66" applyFont="1" applyFill="1" applyBorder="1" applyAlignment="1" applyProtection="1">
      <alignment horizontal="right" vertical="center" shrinkToFit="1"/>
    </xf>
    <xf numFmtId="38" fontId="5" fillId="24" borderId="11" xfId="66" applyFont="1" applyFill="1" applyBorder="1" applyAlignment="1" applyProtection="1">
      <alignment vertical="center"/>
    </xf>
    <xf numFmtId="38" fontId="5" fillId="24" borderId="11" xfId="66" applyFont="1" applyFill="1" applyBorder="1" applyAlignment="1" applyProtection="1">
      <alignment horizontal="right" vertical="center" shrinkToFit="1"/>
    </xf>
    <xf numFmtId="179"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vertical="center" shrinkToFit="1"/>
      <protection locked="0"/>
    </xf>
    <xf numFmtId="180" fontId="5" fillId="40" borderId="11" xfId="0" applyNumberFormat="1" applyFont="1" applyFill="1" applyBorder="1" applyAlignment="1" applyProtection="1">
      <alignment vertical="center" shrinkToFit="1"/>
      <protection locked="0"/>
    </xf>
    <xf numFmtId="0" fontId="4" fillId="40" borderId="13" xfId="88" applyFont="1" applyFill="1" applyBorder="1" applyAlignment="1" applyProtection="1">
      <alignment horizontal="left" vertical="center" wrapText="1"/>
      <protection locked="0"/>
    </xf>
    <xf numFmtId="0" fontId="87" fillId="40" borderId="13" xfId="88" applyFont="1" applyFill="1" applyBorder="1" applyAlignment="1" applyProtection="1">
      <alignment horizontal="left" vertical="center" wrapText="1"/>
      <protection locked="0"/>
    </xf>
    <xf numFmtId="180" fontId="68" fillId="40" borderId="11" xfId="0" applyNumberFormat="1" applyFont="1" applyFill="1" applyBorder="1" applyAlignment="1" applyProtection="1">
      <alignment vertical="center" shrinkToFit="1"/>
      <protection locked="0"/>
    </xf>
    <xf numFmtId="0" fontId="87" fillId="40" borderId="11" xfId="88" applyFont="1" applyFill="1" applyBorder="1" applyAlignment="1" applyProtection="1">
      <alignment horizontal="left" vertical="center" wrapText="1"/>
      <protection locked="0"/>
    </xf>
    <xf numFmtId="179"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vertical="center" shrinkToFit="1"/>
      <protection locked="0"/>
    </xf>
    <xf numFmtId="0" fontId="5" fillId="29" borderId="10" xfId="0" applyFont="1" applyFill="1" applyBorder="1" applyAlignment="1" applyProtection="1">
      <alignment horizontal="center" vertical="center" wrapText="1"/>
      <protection locked="0"/>
    </xf>
    <xf numFmtId="0" fontId="10" fillId="42" borderId="16" xfId="0" applyFont="1" applyFill="1" applyBorder="1" applyAlignment="1">
      <alignment vertical="center" wrapText="1"/>
    </xf>
    <xf numFmtId="0" fontId="10" fillId="42" borderId="16" xfId="0" applyFont="1" applyFill="1" applyBorder="1" applyAlignment="1">
      <alignment vertical="center" shrinkToFit="1"/>
    </xf>
    <xf numFmtId="0" fontId="10" fillId="30" borderId="16" xfId="0" applyFont="1" applyFill="1" applyBorder="1" applyAlignment="1">
      <alignment vertical="center" wrapText="1"/>
    </xf>
    <xf numFmtId="0" fontId="10" fillId="29" borderId="16" xfId="0" applyFont="1" applyFill="1" applyBorder="1" applyAlignment="1" applyProtection="1">
      <alignment vertical="center" wrapText="1"/>
      <protection locked="0"/>
    </xf>
    <xf numFmtId="0" fontId="10" fillId="42" borderId="16" xfId="0" applyFont="1" applyFill="1" applyBorder="1" applyAlignment="1">
      <alignment vertical="center" wrapText="1" shrinkToFit="1"/>
    </xf>
    <xf numFmtId="49" fontId="10" fillId="36" borderId="15" xfId="0" applyNumberFormat="1" applyFont="1" applyFill="1" applyBorder="1" applyAlignment="1">
      <alignment vertical="center" shrinkToFit="1"/>
    </xf>
    <xf numFmtId="49" fontId="10" fillId="36" borderId="14" xfId="0" applyNumberFormat="1" applyFont="1" applyFill="1" applyBorder="1" applyAlignment="1">
      <alignment vertical="center" shrinkToFit="1"/>
    </xf>
    <xf numFmtId="1" fontId="5" fillId="39" borderId="11" xfId="0" applyNumberFormat="1" applyFont="1" applyFill="1" applyBorder="1" applyAlignment="1">
      <alignment vertical="center" shrinkToFit="1"/>
    </xf>
    <xf numFmtId="198" fontId="5" fillId="39" borderId="11" xfId="0" applyNumberFormat="1" applyFont="1" applyFill="1" applyBorder="1" applyAlignment="1">
      <alignment vertical="center" shrinkToFit="1"/>
    </xf>
    <xf numFmtId="0" fontId="4" fillId="0" borderId="11" xfId="88" applyFont="1" applyBorder="1" applyAlignment="1">
      <alignment horizontal="left" vertical="center" shrinkToFit="1"/>
    </xf>
    <xf numFmtId="49" fontId="13" fillId="0" borderId="20" xfId="88" applyNumberFormat="1" applyFont="1" applyBorder="1" applyAlignment="1">
      <alignment horizontal="left" vertical="top" shrinkToFit="1"/>
    </xf>
    <xf numFmtId="49" fontId="13" fillId="0" borderId="20" xfId="88" applyNumberFormat="1" applyFont="1" applyBorder="1" applyAlignment="1">
      <alignment horizontal="left" vertical="top" wrapText="1"/>
    </xf>
    <xf numFmtId="49" fontId="13" fillId="0" borderId="11" xfId="0" applyNumberFormat="1" applyFont="1" applyBorder="1" applyAlignment="1">
      <alignment vertical="top" shrinkToFit="1"/>
    </xf>
    <xf numFmtId="49" fontId="13" fillId="0" borderId="11" xfId="88" applyNumberFormat="1" applyFont="1" applyBorder="1" applyAlignment="1">
      <alignment horizontal="left" vertical="top" wrapText="1"/>
    </xf>
    <xf numFmtId="49" fontId="13" fillId="0" borderId="11" xfId="88" applyNumberFormat="1" applyFont="1" applyBorder="1" applyAlignment="1">
      <alignment horizontal="left" vertical="top" shrinkToFit="1"/>
    </xf>
    <xf numFmtId="49" fontId="10" fillId="0" borderId="10" xfId="0" applyNumberFormat="1" applyFont="1" applyBorder="1" applyAlignment="1">
      <alignment vertical="top" shrinkToFit="1"/>
    </xf>
    <xf numFmtId="49" fontId="10" fillId="0" borderId="13" xfId="0" applyNumberFormat="1" applyFont="1" applyBorder="1" applyAlignment="1">
      <alignment vertical="top" shrinkToFit="1"/>
    </xf>
    <xf numFmtId="49" fontId="10" fillId="0" borderId="34" xfId="0" applyNumberFormat="1" applyFont="1" applyBorder="1" applyAlignment="1">
      <alignment vertical="top" shrinkToFit="1"/>
    </xf>
    <xf numFmtId="49" fontId="10" fillId="0" borderId="32" xfId="0" applyNumberFormat="1" applyFont="1" applyBorder="1" applyAlignment="1">
      <alignment vertical="top" shrinkToFit="1"/>
    </xf>
    <xf numFmtId="49" fontId="10" fillId="0" borderId="31" xfId="0" applyNumberFormat="1" applyFont="1" applyBorder="1" applyAlignment="1">
      <alignment vertical="top" shrinkToFit="1"/>
    </xf>
    <xf numFmtId="0" fontId="4" fillId="0" borderId="13" xfId="88" applyFont="1" applyBorder="1" applyAlignment="1">
      <alignment horizontal="left" vertical="top" wrapText="1"/>
    </xf>
    <xf numFmtId="49" fontId="10" fillId="0" borderId="15" xfId="0" applyNumberFormat="1" applyFont="1" applyBorder="1" applyAlignment="1">
      <alignment vertical="top" shrinkToFit="1"/>
    </xf>
    <xf numFmtId="49" fontId="10" fillId="0" borderId="14" xfId="0" applyNumberFormat="1" applyFont="1" applyBorder="1" applyAlignment="1">
      <alignment vertical="top" shrinkToFit="1"/>
    </xf>
    <xf numFmtId="49" fontId="10" fillId="0" borderId="24" xfId="0" applyNumberFormat="1" applyFont="1" applyBorder="1" applyAlignment="1">
      <alignment vertical="top" shrinkToFit="1"/>
    </xf>
    <xf numFmtId="49" fontId="13" fillId="0" borderId="21" xfId="88" applyNumberFormat="1" applyFont="1" applyBorder="1" applyAlignment="1">
      <alignment horizontal="left" vertical="top" shrinkToFit="1"/>
    </xf>
    <xf numFmtId="49" fontId="10" fillId="0" borderId="16" xfId="0" applyNumberFormat="1" applyFont="1" applyBorder="1" applyAlignment="1">
      <alignment vertical="top" shrinkToFit="1"/>
    </xf>
    <xf numFmtId="49" fontId="13" fillId="0" borderId="22" xfId="88" applyNumberFormat="1" applyFont="1" applyBorder="1" applyAlignment="1">
      <alignment horizontal="left" vertical="top" shrinkToFit="1"/>
    </xf>
    <xf numFmtId="49" fontId="10" fillId="0" borderId="30" xfId="0" applyNumberFormat="1" applyFont="1" applyBorder="1" applyAlignment="1">
      <alignment vertical="top" shrinkToFit="1"/>
    </xf>
    <xf numFmtId="49" fontId="10" fillId="36" borderId="10" xfId="0" applyNumberFormat="1" applyFont="1" applyFill="1" applyBorder="1" applyAlignment="1">
      <alignment vertical="top" shrinkToFit="1"/>
    </xf>
    <xf numFmtId="49" fontId="10" fillId="36" borderId="15" xfId="0" applyNumberFormat="1" applyFont="1" applyFill="1" applyBorder="1" applyAlignment="1">
      <alignment vertical="top" shrinkToFit="1"/>
    </xf>
    <xf numFmtId="49" fontId="10" fillId="36" borderId="14" xfId="0" applyNumberFormat="1" applyFont="1" applyFill="1" applyBorder="1" applyAlignment="1">
      <alignment vertical="top" shrinkToFit="1"/>
    </xf>
    <xf numFmtId="49" fontId="13" fillId="0" borderId="20" xfId="88" applyNumberFormat="1" applyFont="1" applyBorder="1" applyAlignment="1">
      <alignment horizontal="left" vertical="top" wrapText="1" shrinkToFit="1"/>
    </xf>
    <xf numFmtId="49" fontId="13" fillId="0" borderId="21" xfId="88" applyNumberFormat="1" applyFont="1" applyBorder="1" applyAlignment="1">
      <alignment horizontal="left" vertical="top" wrapText="1" shrinkToFit="1"/>
    </xf>
    <xf numFmtId="49" fontId="5" fillId="0" borderId="15" xfId="0" applyNumberFormat="1" applyFont="1" applyBorder="1" applyAlignment="1">
      <alignment vertical="top"/>
    </xf>
    <xf numFmtId="49" fontId="8" fillId="0" borderId="17" xfId="0" applyNumberFormat="1" applyFont="1" applyBorder="1" applyAlignment="1">
      <alignment vertical="top"/>
    </xf>
    <xf numFmtId="49" fontId="8" fillId="0" borderId="14" xfId="0" applyNumberFormat="1" applyFont="1" applyBorder="1" applyAlignment="1">
      <alignment vertical="top"/>
    </xf>
    <xf numFmtId="49" fontId="5" fillId="0" borderId="10" xfId="0" applyNumberFormat="1" applyFont="1" applyBorder="1" applyAlignment="1">
      <alignment vertical="top"/>
    </xf>
    <xf numFmtId="49" fontId="5" fillId="0" borderId="18" xfId="0" applyNumberFormat="1" applyFont="1" applyBorder="1" applyAlignment="1">
      <alignment vertical="top"/>
    </xf>
    <xf numFmtId="49" fontId="5" fillId="0" borderId="17" xfId="0" applyNumberFormat="1" applyFont="1" applyBorder="1" applyAlignment="1">
      <alignment vertical="top"/>
    </xf>
    <xf numFmtId="49" fontId="13" fillId="0" borderId="37" xfId="0" applyNumberFormat="1" applyFont="1" applyBorder="1" applyAlignment="1">
      <alignment vertical="top"/>
    </xf>
    <xf numFmtId="49" fontId="13" fillId="0" borderId="50" xfId="0" applyNumberFormat="1" applyFont="1" applyBorder="1" applyAlignment="1">
      <alignment vertical="top"/>
    </xf>
    <xf numFmtId="49" fontId="13" fillId="0" borderId="10" xfId="0" applyNumberFormat="1" applyFont="1" applyBorder="1" applyAlignment="1">
      <alignment vertical="top"/>
    </xf>
    <xf numFmtId="49" fontId="13" fillId="0" borderId="18" xfId="0" applyNumberFormat="1" applyFont="1" applyBorder="1" applyAlignment="1">
      <alignment vertical="top"/>
    </xf>
    <xf numFmtId="49" fontId="13" fillId="0" borderId="22" xfId="88" applyNumberFormat="1" applyFont="1" applyBorder="1" applyAlignment="1">
      <alignment horizontal="left" vertical="top" wrapText="1"/>
    </xf>
    <xf numFmtId="0" fontId="13" fillId="0" borderId="20" xfId="0" applyFont="1" applyBorder="1" applyAlignment="1">
      <alignment horizontal="left" vertical="top" wrapText="1"/>
    </xf>
    <xf numFmtId="49" fontId="13" fillId="0" borderId="26" xfId="0" applyNumberFormat="1" applyFont="1" applyBorder="1" applyAlignment="1">
      <alignment vertical="top"/>
    </xf>
    <xf numFmtId="49" fontId="13" fillId="0" borderId="22" xfId="0" applyNumberFormat="1" applyFont="1" applyBorder="1" applyAlignment="1">
      <alignment vertical="top" shrinkToFit="1"/>
    </xf>
    <xf numFmtId="0" fontId="13" fillId="0" borderId="11" xfId="0" applyFont="1" applyBorder="1" applyAlignment="1">
      <alignment vertical="top"/>
    </xf>
    <xf numFmtId="0" fontId="5" fillId="0" borderId="11" xfId="0" applyFont="1" applyBorder="1" applyAlignment="1">
      <alignment vertical="top"/>
    </xf>
    <xf numFmtId="49" fontId="30" fillId="0" borderId="20" xfId="88" applyNumberFormat="1" applyFont="1" applyBorder="1" applyAlignment="1">
      <alignment horizontal="left" vertical="top" shrinkToFit="1"/>
    </xf>
    <xf numFmtId="49" fontId="91" fillId="0" borderId="21" xfId="88" applyNumberFormat="1" applyFont="1" applyBorder="1" applyAlignment="1">
      <alignment horizontal="left" vertical="top" shrinkToFit="1"/>
    </xf>
    <xf numFmtId="49" fontId="109" fillId="0" borderId="22" xfId="88" applyNumberFormat="1" applyFont="1" applyBorder="1" applyAlignment="1">
      <alignment horizontal="left" vertical="top" shrinkToFit="1"/>
    </xf>
    <xf numFmtId="49" fontId="92" fillId="0" borderId="11" xfId="88" applyNumberFormat="1" applyFont="1" applyBorder="1" applyAlignment="1">
      <alignment horizontal="left" vertical="top" shrinkToFit="1"/>
    </xf>
    <xf numFmtId="49" fontId="92" fillId="0" borderId="22" xfId="88" applyNumberFormat="1" applyFont="1" applyBorder="1" applyAlignment="1">
      <alignment horizontal="left" vertical="top" shrinkToFit="1"/>
    </xf>
    <xf numFmtId="49" fontId="92" fillId="0" borderId="21" xfId="88" applyNumberFormat="1" applyFont="1" applyBorder="1" applyAlignment="1">
      <alignment horizontal="left" vertical="top" shrinkToFit="1"/>
    </xf>
    <xf numFmtId="49" fontId="13" fillId="0" borderId="11" xfId="88" applyNumberFormat="1" applyFont="1" applyBorder="1" applyAlignment="1">
      <alignment horizontal="left" vertical="top" wrapText="1" shrinkToFit="1"/>
    </xf>
    <xf numFmtId="200" fontId="5" fillId="24" borderId="11" xfId="0" applyNumberFormat="1" applyFont="1" applyFill="1" applyBorder="1" applyAlignment="1">
      <alignment horizontal="right" vertical="center"/>
    </xf>
    <xf numFmtId="0" fontId="0" fillId="0" borderId="94" xfId="0" applyBorder="1" applyAlignment="1">
      <alignment vertical="center"/>
    </xf>
    <xf numFmtId="0" fontId="0" fillId="0" borderId="67" xfId="0" applyBorder="1" applyAlignment="1">
      <alignment vertical="center"/>
    </xf>
    <xf numFmtId="0" fontId="0" fillId="0" borderId="74" xfId="0" applyBorder="1" applyAlignment="1">
      <alignment vertical="center"/>
    </xf>
    <xf numFmtId="0" fontId="0" fillId="0" borderId="97" xfId="0" applyBorder="1" applyAlignment="1">
      <alignment vertical="center"/>
    </xf>
    <xf numFmtId="0" fontId="0" fillId="0" borderId="95" xfId="0" applyBorder="1" applyAlignment="1">
      <alignment vertical="center"/>
    </xf>
    <xf numFmtId="0" fontId="13" fillId="29" borderId="16" xfId="0" applyFont="1" applyFill="1" applyBorder="1" applyAlignment="1" applyProtection="1">
      <alignment vertical="center" wrapText="1"/>
      <protection locked="0"/>
    </xf>
    <xf numFmtId="0" fontId="13" fillId="42" borderId="16" xfId="0" applyFont="1" applyFill="1" applyBorder="1" applyAlignment="1">
      <alignment vertical="center" wrapText="1"/>
    </xf>
    <xf numFmtId="0" fontId="0" fillId="0" borderId="61" xfId="0" applyBorder="1"/>
    <xf numFmtId="0" fontId="0" fillId="0" borderId="96" xfId="0" applyBorder="1"/>
    <xf numFmtId="187" fontId="0" fillId="0" borderId="77" xfId="0" applyNumberFormat="1" applyBorder="1"/>
    <xf numFmtId="0" fontId="0" fillId="0" borderId="94" xfId="0" applyBorder="1"/>
    <xf numFmtId="187" fontId="0" fillId="0" borderId="67" xfId="0" applyNumberFormat="1" applyBorder="1"/>
    <xf numFmtId="0" fontId="0" fillId="0" borderId="74" xfId="0" applyBorder="1"/>
    <xf numFmtId="0" fontId="0" fillId="0" borderId="97" xfId="0" applyBorder="1"/>
    <xf numFmtId="187" fontId="0" fillId="0" borderId="95" xfId="0" applyNumberFormat="1" applyBorder="1"/>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13" xfId="0" applyFont="1" applyBorder="1" applyAlignment="1">
      <alignment horizontal="center" vertical="center"/>
    </xf>
    <xf numFmtId="0" fontId="10" fillId="25" borderId="11" xfId="0" applyFont="1" applyFill="1" applyBorder="1" applyAlignment="1" applyProtection="1">
      <alignment horizontal="center" vertical="center"/>
      <protection locked="0"/>
    </xf>
    <xf numFmtId="0" fontId="10" fillId="0" borderId="18" xfId="0" applyFont="1" applyBorder="1" applyAlignment="1">
      <alignment horizontal="left" vertical="center" shrinkToFit="1"/>
    </xf>
    <xf numFmtId="0" fontId="10" fillId="0" borderId="19"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0" xfId="0" applyFont="1" applyAlignment="1">
      <alignment horizontal="left" vertical="center"/>
    </xf>
    <xf numFmtId="0" fontId="10" fillId="0" borderId="24" xfId="0" applyFont="1" applyBorder="1" applyAlignment="1">
      <alignment horizontal="left" vertical="center"/>
    </xf>
    <xf numFmtId="184" fontId="10" fillId="0" borderId="64" xfId="66" applyNumberFormat="1" applyFont="1" applyFill="1" applyBorder="1" applyAlignment="1" applyProtection="1">
      <alignment horizontal="right" vertical="center" shrinkToFit="1"/>
    </xf>
    <xf numFmtId="0" fontId="10" fillId="0" borderId="36" xfId="0" applyFont="1" applyBorder="1" applyAlignment="1">
      <alignment horizontal="left" vertical="center"/>
    </xf>
    <xf numFmtId="0" fontId="10" fillId="0" borderId="30" xfId="0" applyFont="1" applyBorder="1" applyAlignment="1">
      <alignment horizontal="left" vertical="center"/>
    </xf>
    <xf numFmtId="0" fontId="10" fillId="0" borderId="37" xfId="0" applyFont="1" applyBorder="1" applyAlignment="1">
      <alignment horizontal="center" vertical="center"/>
    </xf>
    <xf numFmtId="0" fontId="10" fillId="0" borderId="52" xfId="0" applyFont="1" applyBorder="1" applyAlignment="1">
      <alignment horizontal="center" vertical="center"/>
    </xf>
    <xf numFmtId="0" fontId="10" fillId="0" borderId="98" xfId="0" applyFont="1" applyBorder="1" applyAlignment="1">
      <alignment horizontal="left" vertical="center"/>
    </xf>
    <xf numFmtId="0" fontId="10" fillId="0" borderId="99" xfId="0" applyFont="1" applyBorder="1" applyAlignment="1">
      <alignment horizontal="left" vertical="center"/>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13" xfId="0" applyFont="1" applyFill="1" applyBorder="1" applyAlignment="1" applyProtection="1">
      <alignment horizontal="left" vertical="center"/>
      <protection locked="0"/>
    </xf>
    <xf numFmtId="0" fontId="10" fillId="25" borderId="0" xfId="0" applyFont="1" applyFill="1" applyAlignment="1" applyProtection="1">
      <alignment horizontal="left" vertical="center"/>
      <protection locked="0"/>
    </xf>
    <xf numFmtId="0" fontId="10" fillId="25" borderId="24" xfId="0" applyFont="1" applyFill="1" applyBorder="1" applyAlignment="1" applyProtection="1">
      <alignment horizontal="left" vertical="center"/>
      <protection locked="0"/>
    </xf>
    <xf numFmtId="0" fontId="10" fillId="0" borderId="101" xfId="0" applyFont="1" applyBorder="1" applyAlignment="1">
      <alignment horizontal="center" vertical="center"/>
    </xf>
    <xf numFmtId="0" fontId="10" fillId="0" borderId="98" xfId="0" applyFont="1" applyBorder="1" applyAlignment="1">
      <alignment horizontal="center" vertical="center"/>
    </xf>
    <xf numFmtId="0" fontId="10" fillId="0" borderId="26" xfId="0" applyFont="1" applyBorder="1" applyAlignment="1">
      <alignment horizontal="center" vertical="center"/>
    </xf>
    <xf numFmtId="0" fontId="10" fillId="0" borderId="36" xfId="0" applyFont="1" applyBorder="1" applyAlignment="1">
      <alignment horizontal="center" vertical="center"/>
    </xf>
    <xf numFmtId="184" fontId="10" fillId="0" borderId="98" xfId="66" applyNumberFormat="1" applyFont="1" applyFill="1" applyBorder="1" applyAlignment="1" applyProtection="1">
      <alignment horizontal="right" vertical="center" shrinkToFit="1"/>
    </xf>
    <xf numFmtId="184" fontId="10" fillId="0" borderId="36" xfId="66" applyNumberFormat="1" applyFont="1" applyFill="1" applyBorder="1" applyAlignment="1" applyProtection="1">
      <alignment horizontal="right" vertical="center" shrinkToFit="1"/>
    </xf>
    <xf numFmtId="0" fontId="10" fillId="25" borderId="20" xfId="0" applyFont="1" applyFill="1" applyBorder="1" applyAlignment="1" applyProtection="1">
      <alignment horizontal="left" vertical="center"/>
      <protection locked="0"/>
    </xf>
    <xf numFmtId="0" fontId="10" fillId="0" borderId="0" xfId="0" applyFont="1" applyAlignment="1">
      <alignment horizontal="center" vertical="center"/>
    </xf>
    <xf numFmtId="0" fontId="10" fillId="25" borderId="18" xfId="0" applyFont="1" applyFill="1" applyBorder="1" applyAlignment="1" applyProtection="1">
      <alignment horizontal="left" vertical="top" wrapText="1"/>
      <protection locked="0"/>
    </xf>
    <xf numFmtId="0" fontId="10" fillId="25" borderId="19" xfId="0" applyFont="1" applyFill="1" applyBorder="1" applyAlignment="1" applyProtection="1">
      <alignment horizontal="left" vertical="top" wrapText="1"/>
      <protection locked="0"/>
    </xf>
    <xf numFmtId="0" fontId="10" fillId="25" borderId="13" xfId="0" applyFont="1" applyFill="1" applyBorder="1" applyAlignment="1" applyProtection="1">
      <alignment horizontal="left" vertical="top" wrapText="1"/>
      <protection locked="0"/>
    </xf>
    <xf numFmtId="0" fontId="10" fillId="0" borderId="50" xfId="0" applyFont="1" applyBorder="1" applyAlignment="1">
      <alignment horizontal="center" vertical="center"/>
    </xf>
    <xf numFmtId="0" fontId="10" fillId="0" borderId="11" xfId="0" applyFont="1" applyBorder="1" applyAlignment="1">
      <alignment horizontal="left" vertical="center" shrinkToFit="1"/>
    </xf>
    <xf numFmtId="0" fontId="10" fillId="0" borderId="11" xfId="0" applyFont="1" applyBorder="1" applyAlignment="1">
      <alignment horizontal="center" vertical="center"/>
    </xf>
    <xf numFmtId="0" fontId="10" fillId="25" borderId="37" xfId="0" applyFont="1" applyFill="1" applyBorder="1" applyAlignment="1" applyProtection="1">
      <alignment horizontal="left" vertical="top"/>
      <protection locked="0"/>
    </xf>
    <xf numFmtId="0" fontId="10" fillId="25" borderId="52" xfId="0" applyFont="1" applyFill="1" applyBorder="1" applyAlignment="1" applyProtection="1">
      <alignment horizontal="left" vertical="top"/>
      <protection locked="0"/>
    </xf>
    <xf numFmtId="0" fontId="10" fillId="25" borderId="16" xfId="0" applyFont="1" applyFill="1" applyBorder="1" applyAlignment="1" applyProtection="1">
      <alignment horizontal="left" vertical="top"/>
      <protection locked="0"/>
    </xf>
    <xf numFmtId="0" fontId="10" fillId="25" borderId="50" xfId="0" applyFont="1" applyFill="1" applyBorder="1" applyAlignment="1" applyProtection="1">
      <alignment horizontal="left" vertical="top"/>
      <protection locked="0"/>
    </xf>
    <xf numFmtId="0" fontId="10" fillId="25" borderId="0" xfId="0" applyFont="1" applyFill="1" applyAlignment="1" applyProtection="1">
      <alignment horizontal="left" vertical="top"/>
      <protection locked="0"/>
    </xf>
    <xf numFmtId="0" fontId="10" fillId="25" borderId="24" xfId="0" applyFont="1" applyFill="1" applyBorder="1" applyAlignment="1" applyProtection="1">
      <alignment horizontal="left" vertical="top"/>
      <protection locked="0"/>
    </xf>
    <xf numFmtId="0" fontId="10" fillId="25" borderId="26" xfId="0" applyFont="1" applyFill="1" applyBorder="1" applyAlignment="1" applyProtection="1">
      <alignment horizontal="left" vertical="top"/>
      <protection locked="0"/>
    </xf>
    <xf numFmtId="0" fontId="10" fillId="25" borderId="36" xfId="0" applyFont="1" applyFill="1" applyBorder="1" applyAlignment="1" applyProtection="1">
      <alignment horizontal="left" vertical="top"/>
      <protection locked="0"/>
    </xf>
    <xf numFmtId="0" fontId="10" fillId="25" borderId="30" xfId="0" applyFont="1" applyFill="1" applyBorder="1" applyAlignment="1" applyProtection="1">
      <alignment horizontal="left" vertical="top"/>
      <protection locked="0"/>
    </xf>
    <xf numFmtId="0" fontId="10" fillId="25" borderId="36" xfId="0" applyFont="1" applyFill="1" applyBorder="1" applyAlignment="1" applyProtection="1">
      <alignment horizontal="left" vertical="center"/>
      <protection locked="0"/>
    </xf>
    <xf numFmtId="0" fontId="10" fillId="25" borderId="30" xfId="0" applyFont="1" applyFill="1" applyBorder="1" applyAlignment="1" applyProtection="1">
      <alignment horizontal="left" vertical="center"/>
      <protection locked="0"/>
    </xf>
    <xf numFmtId="0" fontId="10" fillId="25" borderId="52"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27" fillId="0" borderId="11" xfId="0" applyFont="1" applyBorder="1" applyAlignment="1">
      <alignment horizontal="center" vertical="center"/>
    </xf>
    <xf numFmtId="49" fontId="10" fillId="0" borderId="20" xfId="0" applyNumberFormat="1" applyFont="1" applyBorder="1" applyAlignment="1">
      <alignment horizontal="center" vertical="center"/>
    </xf>
    <xf numFmtId="0" fontId="27" fillId="0" borderId="18" xfId="0" applyFont="1" applyBorder="1" applyAlignment="1">
      <alignment horizontal="center" vertical="center"/>
    </xf>
    <xf numFmtId="49" fontId="10" fillId="25" borderId="102" xfId="0" applyNumberFormat="1" applyFont="1" applyFill="1" applyBorder="1" applyAlignment="1" applyProtection="1">
      <alignment horizontal="center" vertical="center"/>
      <protection locked="0"/>
    </xf>
    <xf numFmtId="49" fontId="10" fillId="25" borderId="103" xfId="0" applyNumberFormat="1" applyFont="1" applyFill="1" applyBorder="1" applyAlignment="1" applyProtection="1">
      <alignment horizontal="center" vertical="center"/>
      <protection locked="0"/>
    </xf>
    <xf numFmtId="49" fontId="10" fillId="25" borderId="80" xfId="0" applyNumberFormat="1" applyFont="1" applyFill="1" applyBorder="1" applyAlignment="1" applyProtection="1">
      <alignment horizontal="center" vertical="center"/>
      <protection locked="0"/>
    </xf>
    <xf numFmtId="0" fontId="10" fillId="25" borderId="100" xfId="0" applyFont="1" applyFill="1" applyBorder="1" applyAlignment="1" applyProtection="1">
      <alignment horizontal="left" vertical="center" shrinkToFit="1"/>
      <protection locked="0"/>
    </xf>
    <xf numFmtId="0" fontId="11" fillId="0" borderId="0" xfId="0" applyFont="1" applyAlignment="1">
      <alignment horizontal="right" vertical="center"/>
    </xf>
    <xf numFmtId="0" fontId="10" fillId="25" borderId="48" xfId="0" applyFont="1" applyFill="1" applyBorder="1" applyAlignment="1" applyProtection="1">
      <alignment horizontal="left" vertical="center" shrinkToFit="1"/>
      <protection locked="0"/>
    </xf>
    <xf numFmtId="0" fontId="10" fillId="25" borderId="48" xfId="0" applyFont="1" applyFill="1" applyBorder="1" applyAlignment="1" applyProtection="1">
      <alignment horizontal="left" vertical="center"/>
      <protection locked="0"/>
    </xf>
    <xf numFmtId="31" fontId="10" fillId="25" borderId="48" xfId="0" applyNumberFormat="1" applyFont="1" applyFill="1" applyBorder="1" applyAlignment="1" applyProtection="1">
      <alignment horizontal="center" vertical="center"/>
      <protection locked="0"/>
    </xf>
    <xf numFmtId="0" fontId="10" fillId="25" borderId="20" xfId="0" applyFont="1" applyFill="1" applyBorder="1" applyAlignment="1" applyProtection="1">
      <alignment horizontal="left" vertical="center" wrapText="1"/>
      <protection locked="0"/>
    </xf>
    <xf numFmtId="0" fontId="10" fillId="25" borderId="21" xfId="0" applyFont="1" applyFill="1" applyBorder="1" applyAlignment="1" applyProtection="1">
      <alignment horizontal="left" vertical="center"/>
      <protection locked="0"/>
    </xf>
    <xf numFmtId="0" fontId="10" fillId="25" borderId="19" xfId="0" applyFont="1" applyFill="1" applyBorder="1" applyAlignment="1" applyProtection="1">
      <alignment horizontal="center" vertical="center"/>
      <protection locked="0"/>
    </xf>
    <xf numFmtId="0" fontId="19" fillId="25" borderId="37" xfId="0" applyFont="1" applyFill="1" applyBorder="1" applyAlignment="1" applyProtection="1">
      <alignment horizontal="left" vertical="top" wrapText="1"/>
      <protection locked="0"/>
    </xf>
    <xf numFmtId="0" fontId="19" fillId="25" borderId="52" xfId="0" applyFont="1" applyFill="1" applyBorder="1" applyAlignment="1" applyProtection="1">
      <alignment horizontal="left" vertical="top" wrapText="1"/>
      <protection locked="0"/>
    </xf>
    <xf numFmtId="0" fontId="19" fillId="25" borderId="16" xfId="0" applyFont="1" applyFill="1" applyBorder="1" applyAlignment="1" applyProtection="1">
      <alignment horizontal="left" vertical="top" wrapText="1"/>
      <protection locked="0"/>
    </xf>
    <xf numFmtId="0" fontId="19" fillId="0" borderId="11" xfId="0" applyFont="1" applyBorder="1" applyAlignment="1">
      <alignment horizontal="left" vertical="top" wrapText="1"/>
    </xf>
    <xf numFmtId="0" fontId="19" fillId="25" borderId="18" xfId="0" applyFont="1" applyFill="1" applyBorder="1" applyAlignment="1" applyProtection="1">
      <alignment horizontal="left" vertical="top" wrapText="1"/>
      <protection locked="0"/>
    </xf>
    <xf numFmtId="0" fontId="19" fillId="25" borderId="19" xfId="0" applyFont="1" applyFill="1" applyBorder="1" applyAlignment="1" applyProtection="1">
      <alignment horizontal="left" vertical="top" wrapText="1"/>
      <protection locked="0"/>
    </xf>
    <xf numFmtId="0" fontId="19" fillId="25" borderId="13" xfId="0" applyFont="1" applyFill="1" applyBorder="1" applyAlignment="1" applyProtection="1">
      <alignment horizontal="left" vertical="top" wrapText="1"/>
      <protection locked="0"/>
    </xf>
    <xf numFmtId="0" fontId="19" fillId="0" borderId="104" xfId="0" applyFont="1" applyBorder="1" applyAlignment="1">
      <alignment horizontal="left" vertical="top" wrapText="1"/>
    </xf>
    <xf numFmtId="0" fontId="19" fillId="0" borderId="64" xfId="0" applyFont="1" applyBorder="1" applyAlignment="1">
      <alignment horizontal="left" vertical="top" wrapText="1"/>
    </xf>
    <xf numFmtId="0" fontId="19" fillId="0" borderId="105" xfId="0" applyFont="1" applyBorder="1" applyAlignment="1">
      <alignment horizontal="left" vertical="top" wrapText="1"/>
    </xf>
    <xf numFmtId="0" fontId="19" fillId="0" borderId="52" xfId="0" applyFont="1" applyBorder="1" applyAlignment="1">
      <alignment horizontal="right" vertical="top" wrapText="1"/>
    </xf>
    <xf numFmtId="0" fontId="19" fillId="0" borderId="16" xfId="0" applyFont="1" applyBorder="1" applyAlignment="1">
      <alignment horizontal="right" vertical="top" wrapText="1"/>
    </xf>
    <xf numFmtId="0" fontId="19" fillId="29" borderId="0" xfId="0" applyFont="1" applyFill="1" applyAlignment="1" applyProtection="1">
      <alignment horizontal="left" vertical="top" wrapText="1"/>
      <protection locked="0"/>
    </xf>
    <xf numFmtId="0" fontId="19" fillId="29" borderId="24" xfId="0" applyFont="1" applyFill="1" applyBorder="1" applyAlignment="1" applyProtection="1">
      <alignment horizontal="left" vertical="top" wrapText="1"/>
      <protection locked="0"/>
    </xf>
    <xf numFmtId="0" fontId="19" fillId="29" borderId="36" xfId="0" applyFont="1" applyFill="1" applyBorder="1" applyAlignment="1" applyProtection="1">
      <alignment horizontal="left" vertical="top" wrapText="1"/>
      <protection locked="0"/>
    </xf>
    <xf numFmtId="0" fontId="19" fillId="29" borderId="30" xfId="0" applyFont="1" applyFill="1" applyBorder="1" applyAlignment="1" applyProtection="1">
      <alignment horizontal="left" vertical="top" wrapText="1"/>
      <protection locked="0"/>
    </xf>
    <xf numFmtId="0" fontId="110" fillId="0" borderId="0" xfId="55" applyFont="1" applyBorder="1" applyAlignment="1" applyProtection="1">
      <alignment vertical="top" shrinkToFit="1"/>
    </xf>
    <xf numFmtId="0" fontId="10" fillId="0" borderId="1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6" xfId="0" applyFont="1" applyBorder="1" applyAlignment="1">
      <alignment horizontal="center" vertical="center"/>
    </xf>
    <xf numFmtId="0" fontId="10" fillId="0" borderId="30" xfId="0" applyFont="1" applyBorder="1" applyAlignment="1">
      <alignment horizontal="center" vertical="center"/>
    </xf>
    <xf numFmtId="0" fontId="10" fillId="0" borderId="106" xfId="0" applyFont="1" applyBorder="1" applyAlignment="1">
      <alignment horizontal="center" vertical="center" wrapText="1"/>
    </xf>
    <xf numFmtId="0" fontId="10" fillId="0" borderId="106" xfId="0" applyFont="1" applyBorder="1" applyAlignment="1">
      <alignment horizontal="center" vertical="center"/>
    </xf>
    <xf numFmtId="0" fontId="10" fillId="0" borderId="40" xfId="0" applyFont="1" applyBorder="1" applyAlignment="1">
      <alignment horizontal="center" vertical="top"/>
    </xf>
    <xf numFmtId="0" fontId="10" fillId="0" borderId="91" xfId="0" applyFont="1" applyBorder="1" applyAlignment="1">
      <alignment horizontal="center" vertical="center" wrapText="1"/>
    </xf>
    <xf numFmtId="0" fontId="10" fillId="0" borderId="91" xfId="0" applyFont="1" applyBorder="1" applyAlignment="1">
      <alignment horizontal="center" vertical="center"/>
    </xf>
    <xf numFmtId="0" fontId="10" fillId="0" borderId="18" xfId="0" applyFont="1" applyBorder="1" applyAlignment="1">
      <alignment horizontal="center" vertical="center" wrapText="1"/>
    </xf>
    <xf numFmtId="0" fontId="10" fillId="0" borderId="20"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67" fillId="0" borderId="11" xfId="0" applyFont="1" applyBorder="1" applyAlignment="1">
      <alignment horizontal="center" vertical="center"/>
    </xf>
    <xf numFmtId="0" fontId="10" fillId="25" borderId="18" xfId="0" applyFont="1" applyFill="1" applyBorder="1" applyAlignment="1" applyProtection="1">
      <alignment vertical="top" wrapText="1"/>
      <protection locked="0"/>
    </xf>
    <xf numFmtId="0" fontId="10" fillId="25" borderId="19" xfId="0" applyFont="1" applyFill="1" applyBorder="1" applyAlignment="1" applyProtection="1">
      <alignment vertical="top" wrapText="1"/>
      <protection locked="0"/>
    </xf>
    <xf numFmtId="0" fontId="10" fillId="25" borderId="13" xfId="0" applyFont="1" applyFill="1" applyBorder="1" applyAlignment="1" applyProtection="1">
      <alignment vertical="top" wrapText="1"/>
      <protection locked="0"/>
    </xf>
    <xf numFmtId="0" fontId="13" fillId="0" borderId="11" xfId="0" applyFont="1" applyBorder="1" applyAlignment="1">
      <alignment horizontal="center" vertical="center"/>
    </xf>
    <xf numFmtId="0" fontId="13" fillId="0" borderId="20" xfId="0" applyFont="1" applyBorder="1" applyAlignment="1">
      <alignment horizontal="center" vertical="center"/>
    </xf>
    <xf numFmtId="0" fontId="13" fillId="0" borderId="22" xfId="0" applyFont="1" applyBorder="1" applyAlignment="1">
      <alignment horizontal="center" vertical="center"/>
    </xf>
    <xf numFmtId="49" fontId="67" fillId="0" borderId="20" xfId="85" applyNumberFormat="1" applyFont="1" applyBorder="1" applyAlignment="1">
      <alignment horizontal="left" vertical="top" wrapText="1"/>
    </xf>
    <xf numFmtId="49" fontId="67" fillId="0" borderId="21" xfId="85" applyNumberFormat="1" applyFont="1" applyBorder="1" applyAlignment="1">
      <alignment horizontal="left" vertical="top" wrapText="1"/>
    </xf>
    <xf numFmtId="0" fontId="67" fillId="0" borderId="20" xfId="85" applyFont="1" applyBorder="1" applyAlignment="1">
      <alignment horizontal="left" vertical="top" wrapText="1"/>
    </xf>
    <xf numFmtId="0" fontId="67" fillId="0" borderId="21" xfId="85" applyFont="1" applyBorder="1" applyAlignment="1">
      <alignment horizontal="left" vertical="top" wrapText="1"/>
    </xf>
    <xf numFmtId="0" fontId="67" fillId="0" borderId="22" xfId="85" applyFont="1" applyBorder="1" applyAlignment="1">
      <alignment horizontal="left" vertical="top" wrapText="1"/>
    </xf>
    <xf numFmtId="0" fontId="14" fillId="33" borderId="0" xfId="89" applyFont="1" applyFill="1" applyAlignment="1">
      <alignment horizontal="right" vertical="center"/>
    </xf>
    <xf numFmtId="0" fontId="18" fillId="0" borderId="19" xfId="89" applyFont="1" applyBorder="1" applyAlignment="1">
      <alignment horizontal="left" vertical="center"/>
    </xf>
    <xf numFmtId="184" fontId="9" fillId="0" borderId="18" xfId="89" applyNumberFormat="1" applyBorder="1" applyAlignment="1">
      <alignment vertical="center"/>
    </xf>
    <xf numFmtId="184" fontId="9" fillId="0" borderId="19" xfId="89" applyNumberFormat="1" applyBorder="1" applyAlignment="1">
      <alignment vertical="center"/>
    </xf>
    <xf numFmtId="184" fontId="9" fillId="0" borderId="13" xfId="89" applyNumberFormat="1" applyBorder="1" applyAlignment="1">
      <alignment vertical="center"/>
    </xf>
    <xf numFmtId="38" fontId="9" fillId="0" borderId="0" xfId="66" quotePrefix="1" applyFont="1" applyFill="1" applyAlignment="1" applyProtection="1">
      <alignment horizontal="right" vertical="center"/>
    </xf>
    <xf numFmtId="38" fontId="9" fillId="0" borderId="0" xfId="66" applyFont="1" applyFill="1" applyAlignment="1" applyProtection="1">
      <alignment horizontal="right" vertical="center"/>
    </xf>
    <xf numFmtId="38" fontId="9" fillId="27" borderId="19" xfId="66" applyFont="1" applyFill="1" applyBorder="1" applyAlignment="1" applyProtection="1">
      <alignment vertical="center"/>
      <protection locked="0"/>
    </xf>
    <xf numFmtId="0" fontId="1" fillId="0" borderId="11" xfId="89" applyFont="1" applyBorder="1" applyAlignment="1">
      <alignment horizontal="center" vertical="center" wrapText="1"/>
    </xf>
    <xf numFmtId="0" fontId="9" fillId="0" borderId="36" xfId="89" applyBorder="1" applyAlignment="1">
      <alignment horizontal="left" vertical="center"/>
    </xf>
    <xf numFmtId="0" fontId="9" fillId="0" borderId="36" xfId="89" applyBorder="1" applyAlignment="1">
      <alignment horizontal="right" vertical="center"/>
    </xf>
    <xf numFmtId="0" fontId="16" fillId="0" borderId="0" xfId="89" applyFont="1" applyAlignment="1">
      <alignment horizontal="left" vertical="center"/>
    </xf>
    <xf numFmtId="184" fontId="19" fillId="0" borderId="18" xfId="66" applyNumberFormat="1" applyFont="1" applyBorder="1" applyAlignment="1" applyProtection="1">
      <alignment horizontal="center" vertical="center"/>
    </xf>
    <xf numFmtId="184" fontId="19" fillId="0" borderId="19" xfId="66" applyNumberFormat="1" applyFont="1" applyBorder="1" applyAlignment="1" applyProtection="1">
      <alignment horizontal="center" vertical="center"/>
    </xf>
    <xf numFmtId="184" fontId="19" fillId="0" borderId="13" xfId="66" applyNumberFormat="1" applyFont="1" applyBorder="1" applyAlignment="1" applyProtection="1">
      <alignment horizontal="center" vertical="center"/>
    </xf>
    <xf numFmtId="0" fontId="18" fillId="0" borderId="52" xfId="89" applyFont="1" applyBorder="1" applyAlignment="1">
      <alignment horizontal="center" vertical="center"/>
    </xf>
    <xf numFmtId="0" fontId="18" fillId="0" borderId="36" xfId="89" applyFont="1" applyBorder="1" applyAlignment="1">
      <alignment horizontal="center" vertical="center"/>
    </xf>
    <xf numFmtId="0" fontId="18" fillId="0" borderId="37" xfId="89" applyFont="1" applyBorder="1" applyAlignment="1">
      <alignment horizontal="center" vertical="center"/>
    </xf>
    <xf numFmtId="0" fontId="18" fillId="0" borderId="16" xfId="89" applyFont="1" applyBorder="1" applyAlignment="1">
      <alignment horizontal="center" vertical="center"/>
    </xf>
    <xf numFmtId="184" fontId="9" fillId="0" borderId="26" xfId="66" applyNumberFormat="1" applyFont="1" applyBorder="1" applyAlignment="1" applyProtection="1">
      <alignment vertical="center"/>
    </xf>
    <xf numFmtId="184" fontId="9" fillId="0" borderId="36" xfId="66" applyNumberFormat="1" applyFont="1" applyBorder="1" applyAlignment="1" applyProtection="1">
      <alignment vertical="center"/>
    </xf>
    <xf numFmtId="184" fontId="9" fillId="0" borderId="30" xfId="66" applyNumberFormat="1" applyFont="1" applyBorder="1" applyAlignment="1" applyProtection="1">
      <alignment vertical="center"/>
    </xf>
    <xf numFmtId="184" fontId="19" fillId="27" borderId="18" xfId="66" applyNumberFormat="1" applyFont="1" applyFill="1" applyBorder="1" applyAlignment="1" applyProtection="1">
      <alignment horizontal="center" vertical="center"/>
      <protection locked="0"/>
    </xf>
    <xf numFmtId="184" fontId="19" fillId="27" borderId="19" xfId="66" applyNumberFormat="1" applyFont="1" applyFill="1" applyBorder="1" applyAlignment="1" applyProtection="1">
      <alignment horizontal="center" vertical="center"/>
      <protection locked="0"/>
    </xf>
    <xf numFmtId="184" fontId="19" fillId="27" borderId="13" xfId="66" applyNumberFormat="1" applyFont="1" applyFill="1" applyBorder="1" applyAlignment="1" applyProtection="1">
      <alignment horizontal="center" vertical="center"/>
      <protection locked="0"/>
    </xf>
    <xf numFmtId="0" fontId="18" fillId="0" borderId="26" xfId="89" applyFont="1" applyBorder="1" applyAlignment="1">
      <alignment horizontal="center" vertical="center"/>
    </xf>
    <xf numFmtId="0" fontId="18" fillId="0" borderId="30" xfId="89" applyFont="1" applyBorder="1" applyAlignment="1">
      <alignment horizontal="center" vertical="center"/>
    </xf>
    <xf numFmtId="0" fontId="18" fillId="0" borderId="0" xfId="89" applyFont="1" applyAlignment="1">
      <alignment horizontal="left" vertical="center"/>
    </xf>
    <xf numFmtId="0" fontId="9" fillId="0" borderId="0" xfId="89" applyAlignment="1">
      <alignment horizontal="distributed" vertical="center"/>
    </xf>
    <xf numFmtId="0" fontId="9" fillId="27" borderId="0" xfId="89" applyFill="1" applyAlignment="1" applyProtection="1">
      <alignment horizontal="left" vertical="center" shrinkToFit="1"/>
      <protection locked="0"/>
    </xf>
    <xf numFmtId="0" fontId="18" fillId="0" borderId="26" xfId="89" applyFont="1" applyBorder="1" applyAlignment="1">
      <alignment horizontal="center" vertical="top"/>
    </xf>
    <xf numFmtId="0" fontId="18" fillId="0" borderId="36" xfId="89" applyFont="1" applyBorder="1" applyAlignment="1">
      <alignment horizontal="center" vertical="top"/>
    </xf>
    <xf numFmtId="0" fontId="18" fillId="0" borderId="30" xfId="89" applyFont="1" applyBorder="1" applyAlignment="1">
      <alignment horizontal="center" vertical="top"/>
    </xf>
    <xf numFmtId="0" fontId="18" fillId="0" borderId="37" xfId="89" applyFont="1" applyBorder="1" applyAlignment="1">
      <alignment horizontal="center"/>
    </xf>
    <xf numFmtId="0" fontId="18" fillId="0" borderId="52" xfId="89" applyFont="1" applyBorder="1" applyAlignment="1">
      <alignment horizontal="center"/>
    </xf>
    <xf numFmtId="0" fontId="18" fillId="0" borderId="16" xfId="89" applyFont="1" applyBorder="1" applyAlignment="1">
      <alignment horizontal="center"/>
    </xf>
    <xf numFmtId="0" fontId="9" fillId="27" borderId="0" xfId="89" applyFill="1" applyAlignment="1" applyProtection="1">
      <alignment horizontal="right" vertical="center"/>
      <protection locked="0"/>
    </xf>
    <xf numFmtId="38" fontId="9" fillId="27" borderId="0" xfId="66" applyFont="1" applyFill="1" applyAlignment="1" applyProtection="1">
      <alignment vertical="center"/>
      <protection locked="0"/>
    </xf>
    <xf numFmtId="0" fontId="14" fillId="0" borderId="52" xfId="89" applyFont="1" applyBorder="1" applyAlignment="1">
      <alignment horizontal="right" vertical="center"/>
    </xf>
    <xf numFmtId="0" fontId="14" fillId="0" borderId="0" xfId="89" applyFont="1" applyAlignment="1">
      <alignment horizontal="right" vertical="center"/>
    </xf>
    <xf numFmtId="0" fontId="9" fillId="0" borderId="19" xfId="89" applyBorder="1" applyAlignment="1">
      <alignment vertical="center" wrapText="1"/>
    </xf>
    <xf numFmtId="0" fontId="9" fillId="27" borderId="11" xfId="89" applyFill="1" applyBorder="1" applyAlignment="1" applyProtection="1">
      <alignment horizontal="left" vertical="top" wrapText="1"/>
      <protection locked="0"/>
    </xf>
    <xf numFmtId="0" fontId="9" fillId="0" borderId="37" xfId="89" applyBorder="1" applyAlignment="1">
      <alignment horizontal="center" vertical="center"/>
    </xf>
    <xf numFmtId="0" fontId="9" fillId="0" borderId="26" xfId="89" applyBorder="1" applyAlignment="1">
      <alignment horizontal="center" vertical="center"/>
    </xf>
    <xf numFmtId="0" fontId="9" fillId="27" borderId="36" xfId="89" applyFill="1" applyBorder="1" applyAlignment="1" applyProtection="1">
      <alignment horizontal="left" vertical="center" wrapText="1"/>
      <protection locked="0"/>
    </xf>
    <xf numFmtId="0" fontId="9" fillId="27" borderId="30" xfId="89" applyFill="1" applyBorder="1" applyAlignment="1" applyProtection="1">
      <alignment horizontal="left" vertical="center" wrapText="1"/>
      <protection locked="0"/>
    </xf>
    <xf numFmtId="0" fontId="9" fillId="0" borderId="52" xfId="89" applyBorder="1" applyAlignment="1">
      <alignment wrapText="1"/>
    </xf>
    <xf numFmtId="0" fontId="43" fillId="0" borderId="0" xfId="89" applyFont="1" applyAlignment="1">
      <alignment horizontal="left" vertical="center" wrapText="1"/>
    </xf>
    <xf numFmtId="0" fontId="41" fillId="0" borderId="0" xfId="89" applyFont="1" applyAlignment="1">
      <alignment horizontal="left" vertical="center" wrapText="1"/>
    </xf>
    <xf numFmtId="0" fontId="13" fillId="0" borderId="0" xfId="89" applyFont="1" applyAlignment="1">
      <alignment horizontal="left" vertical="center" shrinkToFit="1"/>
    </xf>
    <xf numFmtId="0" fontId="44" fillId="0" borderId="0" xfId="89" applyFont="1" applyAlignment="1">
      <alignment horizontal="right" vertical="center"/>
    </xf>
    <xf numFmtId="0" fontId="17" fillId="0" borderId="0" xfId="89" applyFont="1" applyAlignment="1">
      <alignment vertical="center" shrinkToFit="1"/>
    </xf>
    <xf numFmtId="0" fontId="1" fillId="0" borderId="0" xfId="89" applyFont="1" applyAlignment="1">
      <alignment horizontal="center" vertical="center" shrinkToFit="1"/>
    </xf>
    <xf numFmtId="0" fontId="1" fillId="0" borderId="0" xfId="89" applyFont="1" applyAlignment="1">
      <alignment vertical="center"/>
    </xf>
    <xf numFmtId="38" fontId="9" fillId="27" borderId="0" xfId="66" applyFont="1" applyFill="1" applyAlignment="1" applyProtection="1">
      <alignment horizontal="right" vertical="center"/>
      <protection locked="0"/>
    </xf>
    <xf numFmtId="0" fontId="9" fillId="27" borderId="37" xfId="89" applyFill="1" applyBorder="1" applyAlignment="1" applyProtection="1">
      <alignment horizontal="left" vertical="top" wrapText="1"/>
      <protection locked="0"/>
    </xf>
    <xf numFmtId="0" fontId="9" fillId="27" borderId="52" xfId="89" applyFill="1" applyBorder="1" applyAlignment="1" applyProtection="1">
      <alignment horizontal="left" vertical="top" wrapText="1"/>
      <protection locked="0"/>
    </xf>
    <xf numFmtId="0" fontId="9" fillId="27" borderId="16" xfId="89" applyFill="1" applyBorder="1" applyAlignment="1" applyProtection="1">
      <alignment horizontal="left" vertical="top" wrapText="1"/>
      <protection locked="0"/>
    </xf>
    <xf numFmtId="0" fontId="9" fillId="27" borderId="50" xfId="89" applyFill="1" applyBorder="1" applyAlignment="1" applyProtection="1">
      <alignment horizontal="left" vertical="top" wrapText="1"/>
      <protection locked="0"/>
    </xf>
    <xf numFmtId="0" fontId="9" fillId="27" borderId="0" xfId="89" applyFill="1" applyAlignment="1" applyProtection="1">
      <alignment horizontal="left" vertical="top" wrapText="1"/>
      <protection locked="0"/>
    </xf>
    <xf numFmtId="0" fontId="9" fillId="27" borderId="24" xfId="89" applyFill="1" applyBorder="1" applyAlignment="1" applyProtection="1">
      <alignment horizontal="left" vertical="top" wrapText="1"/>
      <protection locked="0"/>
    </xf>
    <xf numFmtId="0" fontId="9" fillId="27" borderId="26" xfId="89" applyFill="1" applyBorder="1" applyAlignment="1" applyProtection="1">
      <alignment horizontal="left" vertical="top" wrapText="1"/>
      <protection locked="0"/>
    </xf>
    <xf numFmtId="0" fontId="9" fillId="27" borderId="36" xfId="89" applyFill="1" applyBorder="1" applyAlignment="1" applyProtection="1">
      <alignment horizontal="left" vertical="top" wrapText="1"/>
      <protection locked="0"/>
    </xf>
    <xf numFmtId="0" fontId="9" fillId="27" borderId="30" xfId="89" applyFill="1" applyBorder="1" applyAlignment="1" applyProtection="1">
      <alignment horizontal="left" vertical="top" wrapText="1"/>
      <protection locked="0"/>
    </xf>
    <xf numFmtId="0" fontId="20" fillId="0" borderId="36" xfId="89" applyFont="1" applyBorder="1" applyAlignment="1">
      <alignment horizontal="left" vertical="center"/>
    </xf>
    <xf numFmtId="0" fontId="20" fillId="0" borderId="0" xfId="89" applyFont="1" applyAlignment="1">
      <alignment horizontal="left" vertical="center"/>
    </xf>
    <xf numFmtId="184" fontId="19" fillId="27" borderId="37" xfId="66" applyNumberFormat="1" applyFont="1" applyFill="1" applyBorder="1" applyAlignment="1" applyProtection="1">
      <alignment horizontal="center" vertical="center"/>
      <protection locked="0"/>
    </xf>
    <xf numFmtId="184" fontId="19" fillId="27" borderId="52" xfId="66" applyNumberFormat="1" applyFont="1" applyFill="1" applyBorder="1" applyAlignment="1" applyProtection="1">
      <alignment horizontal="center" vertical="center"/>
      <protection locked="0"/>
    </xf>
    <xf numFmtId="184" fontId="19" fillId="27" borderId="16" xfId="66" applyNumberFormat="1" applyFont="1" applyFill="1" applyBorder="1" applyAlignment="1" applyProtection="1">
      <alignment horizontal="center" vertical="center"/>
      <protection locked="0"/>
    </xf>
    <xf numFmtId="184" fontId="19" fillId="27" borderId="26" xfId="66" applyNumberFormat="1" applyFont="1" applyFill="1" applyBorder="1" applyAlignment="1" applyProtection="1">
      <alignment horizontal="center" vertical="center"/>
      <protection locked="0"/>
    </xf>
    <xf numFmtId="184" fontId="19" fillId="27" borderId="36" xfId="66" applyNumberFormat="1" applyFont="1" applyFill="1" applyBorder="1" applyAlignment="1" applyProtection="1">
      <alignment horizontal="center" vertical="center"/>
      <protection locked="0"/>
    </xf>
    <xf numFmtId="184" fontId="19" fillId="27" borderId="30" xfId="66" applyNumberFormat="1" applyFont="1" applyFill="1" applyBorder="1" applyAlignment="1" applyProtection="1">
      <alignment horizontal="center" vertical="center"/>
      <protection locked="0"/>
    </xf>
    <xf numFmtId="0" fontId="72" fillId="0" borderId="19" xfId="89" applyFont="1" applyBorder="1" applyAlignment="1">
      <alignment horizontal="left" vertical="center" wrapText="1"/>
    </xf>
    <xf numFmtId="0" fontId="18" fillId="0" borderId="52" xfId="89" applyFont="1" applyBorder="1" applyAlignment="1">
      <alignment horizontal="left" vertical="center"/>
    </xf>
    <xf numFmtId="0" fontId="9" fillId="27" borderId="36" xfId="89" applyFill="1" applyBorder="1" applyAlignment="1" applyProtection="1">
      <alignment horizontal="left" vertical="center"/>
      <protection locked="0"/>
    </xf>
    <xf numFmtId="184" fontId="9" fillId="0" borderId="37" xfId="89" applyNumberFormat="1" applyBorder="1" applyAlignment="1">
      <alignment vertical="center"/>
    </xf>
    <xf numFmtId="184" fontId="9" fillId="0" borderId="52" xfId="89" applyNumberFormat="1" applyBorder="1" applyAlignment="1">
      <alignment vertical="center"/>
    </xf>
    <xf numFmtId="184" fontId="9" fillId="0" borderId="16" xfId="89" applyNumberFormat="1" applyBorder="1" applyAlignment="1">
      <alignment vertical="center"/>
    </xf>
    <xf numFmtId="184" fontId="9" fillId="0" borderId="26" xfId="89" applyNumberFormat="1" applyBorder="1" applyAlignment="1">
      <alignment vertical="center"/>
    </xf>
    <xf numFmtId="184" fontId="9" fillId="0" borderId="36" xfId="89" applyNumberFormat="1" applyBorder="1" applyAlignment="1">
      <alignment vertical="center"/>
    </xf>
    <xf numFmtId="184" fontId="9" fillId="0" borderId="30" xfId="89" applyNumberFormat="1" applyBorder="1" applyAlignment="1">
      <alignment vertical="center"/>
    </xf>
    <xf numFmtId="38" fontId="9" fillId="27" borderId="37" xfId="66" applyFont="1" applyFill="1" applyBorder="1" applyAlignment="1" applyProtection="1">
      <alignment vertical="center"/>
      <protection locked="0"/>
    </xf>
    <xf numFmtId="38" fontId="9" fillId="27" borderId="52" xfId="66" applyFont="1" applyFill="1" applyBorder="1" applyAlignment="1" applyProtection="1">
      <alignment vertical="center"/>
      <protection locked="0"/>
    </xf>
    <xf numFmtId="38" fontId="9" fillId="27" borderId="26" xfId="66" applyFont="1" applyFill="1" applyBorder="1" applyAlignment="1" applyProtection="1">
      <alignment vertical="center"/>
      <protection locked="0"/>
    </xf>
    <xf numFmtId="38" fontId="9" fillId="27" borderId="36" xfId="66" applyFont="1" applyFill="1" applyBorder="1" applyAlignment="1" applyProtection="1">
      <alignment vertical="center"/>
      <protection locked="0"/>
    </xf>
    <xf numFmtId="0" fontId="9" fillId="27" borderId="16" xfId="89" applyFill="1" applyBorder="1" applyAlignment="1" applyProtection="1">
      <alignment horizontal="center" vertical="center" shrinkToFit="1"/>
      <protection locked="0"/>
    </xf>
    <xf numFmtId="0" fontId="9" fillId="27" borderId="30" xfId="89" applyFill="1" applyBorder="1" applyAlignment="1" applyProtection="1">
      <alignment horizontal="center" vertical="center" shrinkToFit="1"/>
      <protection locked="0"/>
    </xf>
    <xf numFmtId="0" fontId="1" fillId="0" borderId="37" xfId="89" applyFont="1" applyBorder="1" applyAlignment="1">
      <alignment horizontal="center" vertical="center"/>
    </xf>
    <xf numFmtId="0" fontId="1" fillId="0" borderId="52" xfId="89" applyFont="1" applyBorder="1" applyAlignment="1">
      <alignment horizontal="center" vertical="center"/>
    </xf>
    <xf numFmtId="0" fontId="1" fillId="0" borderId="16" xfId="89" applyFont="1" applyBorder="1" applyAlignment="1">
      <alignment horizontal="center" vertical="center"/>
    </xf>
    <xf numFmtId="0" fontId="1" fillId="0" borderId="26" xfId="89" applyFont="1" applyBorder="1" applyAlignment="1">
      <alignment horizontal="center" vertical="center"/>
    </xf>
    <xf numFmtId="0" fontId="1" fillId="0" borderId="36" xfId="89" applyFont="1" applyBorder="1" applyAlignment="1">
      <alignment horizontal="center" vertical="center"/>
    </xf>
    <xf numFmtId="0" fontId="1" fillId="0" borderId="30" xfId="89" applyFont="1" applyBorder="1" applyAlignment="1">
      <alignment horizontal="center" vertical="center"/>
    </xf>
    <xf numFmtId="38" fontId="9" fillId="27" borderId="18" xfId="66" applyFont="1" applyFill="1" applyBorder="1" applyAlignment="1" applyProtection="1">
      <alignment vertical="center"/>
      <protection locked="0"/>
    </xf>
    <xf numFmtId="178" fontId="19" fillId="31" borderId="18" xfId="89" applyNumberFormat="1" applyFont="1" applyFill="1" applyBorder="1" applyAlignment="1" applyProtection="1">
      <alignment horizontal="center" vertical="center"/>
      <protection locked="0"/>
    </xf>
    <xf numFmtId="178" fontId="19" fillId="31" borderId="19" xfId="89" applyNumberFormat="1" applyFont="1" applyFill="1" applyBorder="1" applyAlignment="1" applyProtection="1">
      <alignment horizontal="center" vertical="center"/>
      <protection locked="0"/>
    </xf>
    <xf numFmtId="178" fontId="19" fillId="31" borderId="13" xfId="89" applyNumberFormat="1" applyFont="1" applyFill="1" applyBorder="1" applyAlignment="1" applyProtection="1">
      <alignment horizontal="center" vertical="center"/>
      <protection locked="0"/>
    </xf>
    <xf numFmtId="0" fontId="18" fillId="27" borderId="97" xfId="89" applyFont="1" applyFill="1" applyBorder="1" applyAlignment="1" applyProtection="1">
      <alignment vertical="center" wrapText="1"/>
      <protection locked="0"/>
    </xf>
    <xf numFmtId="0" fontId="18" fillId="27" borderId="107" xfId="89" applyFont="1" applyFill="1" applyBorder="1" applyAlignment="1" applyProtection="1">
      <alignment vertical="center" wrapText="1"/>
      <protection locked="0"/>
    </xf>
    <xf numFmtId="0" fontId="18" fillId="0" borderId="52" xfId="89" applyFont="1" applyBorder="1" applyAlignment="1">
      <alignment horizontal="left" wrapText="1"/>
    </xf>
    <xf numFmtId="0" fontId="18" fillId="27" borderId="18" xfId="89" applyFont="1" applyFill="1" applyBorder="1" applyAlignment="1" applyProtection="1">
      <alignment horizontal="left" vertical="top" wrapText="1"/>
      <protection locked="0"/>
    </xf>
    <xf numFmtId="0" fontId="18" fillId="27" borderId="19" xfId="89" applyFont="1" applyFill="1" applyBorder="1" applyAlignment="1" applyProtection="1">
      <alignment horizontal="left" vertical="top" wrapText="1"/>
      <protection locked="0"/>
    </xf>
    <xf numFmtId="0" fontId="18" fillId="27" borderId="76" xfId="89" applyFont="1" applyFill="1" applyBorder="1" applyAlignment="1" applyProtection="1">
      <alignment horizontal="left" vertical="top" wrapText="1"/>
      <protection locked="0"/>
    </xf>
    <xf numFmtId="0" fontId="18" fillId="27" borderId="37" xfId="89" applyFont="1" applyFill="1" applyBorder="1" applyAlignment="1" applyProtection="1">
      <alignment horizontal="left" vertical="top" wrapText="1"/>
      <protection locked="0"/>
    </xf>
    <xf numFmtId="0" fontId="18" fillId="27" borderId="52" xfId="89" applyFont="1" applyFill="1" applyBorder="1" applyAlignment="1" applyProtection="1">
      <alignment horizontal="left" vertical="top" wrapText="1"/>
      <protection locked="0"/>
    </xf>
    <xf numFmtId="0" fontId="18" fillId="27" borderId="42" xfId="89" applyFont="1" applyFill="1" applyBorder="1" applyAlignment="1" applyProtection="1">
      <alignment horizontal="left" vertical="top" wrapText="1"/>
      <protection locked="0"/>
    </xf>
    <xf numFmtId="0" fontId="18" fillId="27" borderId="71" xfId="89" applyFont="1" applyFill="1" applyBorder="1" applyAlignment="1" applyProtection="1">
      <alignment horizontal="left" vertical="top" wrapText="1"/>
      <protection locked="0"/>
    </xf>
    <xf numFmtId="0" fontId="18" fillId="27" borderId="97" xfId="89" applyFont="1" applyFill="1" applyBorder="1" applyAlignment="1" applyProtection="1">
      <alignment horizontal="left" vertical="top" wrapText="1"/>
      <protection locked="0"/>
    </xf>
    <xf numFmtId="0" fontId="18" fillId="27" borderId="95" xfId="89" applyFont="1" applyFill="1" applyBorder="1" applyAlignment="1" applyProtection="1">
      <alignment horizontal="left" vertical="top" wrapText="1"/>
      <protection locked="0"/>
    </xf>
    <xf numFmtId="0" fontId="5" fillId="0" borderId="19" xfId="89" applyFont="1" applyBorder="1" applyAlignment="1">
      <alignment horizontal="left" vertical="center" wrapText="1"/>
    </xf>
    <xf numFmtId="0" fontId="13" fillId="0" borderId="19" xfId="89" applyFont="1" applyBorder="1" applyAlignment="1">
      <alignment horizontal="left" vertical="center" wrapText="1"/>
    </xf>
    <xf numFmtId="0" fontId="18" fillId="27" borderId="108" xfId="89" applyFont="1" applyFill="1" applyBorder="1" applyAlignment="1" applyProtection="1">
      <alignment horizontal="left" vertical="top" wrapText="1"/>
      <protection locked="0"/>
    </xf>
    <xf numFmtId="0" fontId="18" fillId="27" borderId="109" xfId="89" applyFont="1" applyFill="1" applyBorder="1" applyAlignment="1" applyProtection="1">
      <alignment horizontal="left" vertical="top" wrapText="1"/>
      <protection locked="0"/>
    </xf>
    <xf numFmtId="0" fontId="18" fillId="27" borderId="75" xfId="89" applyFont="1" applyFill="1" applyBorder="1" applyAlignment="1" applyProtection="1">
      <alignment horizontal="left" vertical="top" wrapText="1"/>
      <protection locked="0"/>
    </xf>
    <xf numFmtId="0" fontId="5" fillId="0" borderId="109" xfId="89" applyFont="1" applyBorder="1" applyAlignment="1">
      <alignment horizontal="left" vertical="center" wrapText="1"/>
    </xf>
    <xf numFmtId="0" fontId="5" fillId="0" borderId="0" xfId="89" applyFont="1" applyAlignment="1">
      <alignment horizontal="left" vertical="center" wrapText="1"/>
    </xf>
    <xf numFmtId="0" fontId="18" fillId="0" borderId="52" xfId="89" applyFont="1" applyBorder="1" applyAlignment="1">
      <alignment horizontal="left"/>
    </xf>
    <xf numFmtId="0" fontId="18" fillId="0" borderId="0" xfId="89" applyFont="1" applyAlignment="1">
      <alignment horizontal="left"/>
    </xf>
    <xf numFmtId="0" fontId="16" fillId="0" borderId="64" xfId="89" applyFont="1" applyBorder="1" applyAlignment="1">
      <alignment horizontal="right"/>
    </xf>
    <xf numFmtId="0" fontId="18" fillId="0" borderId="0" xfId="89" applyFont="1" applyAlignment="1">
      <alignment horizontal="left" shrinkToFit="1"/>
    </xf>
    <xf numFmtId="178" fontId="16" fillId="27" borderId="0" xfId="89" applyNumberFormat="1" applyFont="1" applyFill="1" applyAlignment="1" applyProtection="1">
      <alignment horizontal="right"/>
      <protection locked="0"/>
    </xf>
    <xf numFmtId="178" fontId="16" fillId="0" borderId="0" xfId="89" applyNumberFormat="1" applyFont="1" applyAlignment="1">
      <alignment horizontal="right"/>
    </xf>
    <xf numFmtId="0" fontId="14" fillId="0" borderId="96" xfId="89" applyFont="1" applyBorder="1" applyAlignment="1">
      <alignment horizontal="right" vertical="center"/>
    </xf>
    <xf numFmtId="0" fontId="39" fillId="0" borderId="19" xfId="89" applyFont="1" applyBorder="1" applyAlignment="1">
      <alignment horizontal="left" vertical="center" wrapText="1"/>
    </xf>
    <xf numFmtId="0" fontId="14" fillId="0" borderId="0" xfId="89" applyFont="1" applyAlignment="1">
      <alignment horizontal="right"/>
    </xf>
    <xf numFmtId="0" fontId="9" fillId="0" borderId="73" xfId="89" applyBorder="1" applyAlignment="1">
      <alignment horizontal="center" vertical="distributed" wrapText="1"/>
    </xf>
    <xf numFmtId="0" fontId="17" fillId="0" borderId="61" xfId="89" applyFont="1" applyBorder="1" applyAlignment="1">
      <alignment horizontal="center"/>
    </xf>
    <xf numFmtId="0" fontId="17" fillId="0" borderId="96" xfId="89" applyFont="1" applyBorder="1" applyAlignment="1">
      <alignment horizontal="center"/>
    </xf>
    <xf numFmtId="0" fontId="18" fillId="0" borderId="74" xfId="89" applyFont="1" applyBorder="1" applyAlignment="1">
      <alignment horizontal="center" vertical="center"/>
    </xf>
    <xf numFmtId="0" fontId="18" fillId="0" borderId="97" xfId="89" applyFont="1" applyBorder="1" applyAlignment="1">
      <alignment horizontal="center" vertical="center"/>
    </xf>
    <xf numFmtId="0" fontId="17" fillId="0" borderId="72" xfId="89" applyFont="1" applyBorder="1" applyAlignment="1">
      <alignment horizontal="center"/>
    </xf>
    <xf numFmtId="0" fontId="17" fillId="0" borderId="77" xfId="89" applyFont="1" applyBorder="1" applyAlignment="1">
      <alignment horizontal="center"/>
    </xf>
    <xf numFmtId="0" fontId="18" fillId="0" borderId="71" xfId="89" applyFont="1" applyBorder="1" applyAlignment="1">
      <alignment horizontal="center" vertical="center"/>
    </xf>
    <xf numFmtId="0" fontId="18" fillId="0" borderId="95" xfId="89" applyFont="1" applyBorder="1" applyAlignment="1">
      <alignment horizontal="center" vertical="center"/>
    </xf>
    <xf numFmtId="0" fontId="18" fillId="27" borderId="72" xfId="89" applyFont="1" applyFill="1" applyBorder="1" applyAlignment="1" applyProtection="1">
      <alignment horizontal="left" vertical="top" wrapText="1"/>
      <protection locked="0"/>
    </xf>
    <xf numFmtId="0" fontId="18" fillId="27" borderId="96" xfId="89" applyFont="1" applyFill="1" applyBorder="1" applyAlignment="1" applyProtection="1">
      <alignment horizontal="left" vertical="top" wrapText="1"/>
      <protection locked="0"/>
    </xf>
    <xf numFmtId="0" fontId="18" fillId="27" borderId="77" xfId="89" applyFont="1" applyFill="1" applyBorder="1" applyAlignment="1" applyProtection="1">
      <alignment horizontal="left" vertical="top" wrapText="1"/>
      <protection locked="0"/>
    </xf>
    <xf numFmtId="0" fontId="18" fillId="27" borderId="50" xfId="89" applyFont="1" applyFill="1" applyBorder="1" applyAlignment="1" applyProtection="1">
      <alignment horizontal="left" vertical="top" wrapText="1"/>
      <protection locked="0"/>
    </xf>
    <xf numFmtId="0" fontId="18" fillId="27" borderId="0" xfId="89" applyFont="1" applyFill="1" applyAlignment="1" applyProtection="1">
      <alignment horizontal="left" vertical="top" wrapText="1"/>
      <protection locked="0"/>
    </xf>
    <xf numFmtId="0" fontId="18" fillId="27" borderId="67" xfId="89" applyFont="1" applyFill="1" applyBorder="1" applyAlignment="1" applyProtection="1">
      <alignment horizontal="left" vertical="top" wrapText="1"/>
      <protection locked="0"/>
    </xf>
    <xf numFmtId="0" fontId="18" fillId="27" borderId="110" xfId="89" applyFont="1" applyFill="1" applyBorder="1" applyAlignment="1" applyProtection="1">
      <alignment horizontal="left" vertical="top" wrapText="1"/>
      <protection locked="0"/>
    </xf>
    <xf numFmtId="0" fontId="18" fillId="27" borderId="48" xfId="89" applyFont="1" applyFill="1" applyBorder="1" applyAlignment="1" applyProtection="1">
      <alignment horizontal="left" vertical="top" wrapText="1"/>
      <protection locked="0"/>
    </xf>
    <xf numFmtId="0" fontId="18" fillId="27" borderId="111" xfId="89" applyFont="1" applyFill="1" applyBorder="1" applyAlignment="1" applyProtection="1">
      <alignment horizontal="left" vertical="top" wrapText="1"/>
      <protection locked="0"/>
    </xf>
    <xf numFmtId="0" fontId="9" fillId="0" borderId="94" xfId="89" applyBorder="1" applyAlignment="1">
      <alignment horizontal="center" vertical="center" textRotation="255" wrapText="1"/>
    </xf>
    <xf numFmtId="0" fontId="9" fillId="0" borderId="74" xfId="89" applyBorder="1" applyAlignment="1">
      <alignment horizontal="center" vertical="center" textRotation="255" wrapText="1"/>
    </xf>
    <xf numFmtId="0" fontId="18" fillId="0" borderId="64" xfId="89" applyFont="1" applyBorder="1"/>
    <xf numFmtId="0" fontId="73" fillId="0" borderId="20" xfId="0" applyFont="1" applyBorder="1" applyAlignment="1">
      <alignment horizontal="center" vertical="center" wrapText="1"/>
    </xf>
    <xf numFmtId="0" fontId="73" fillId="0" borderId="22" xfId="0" applyFont="1" applyBorder="1" applyAlignment="1">
      <alignment horizontal="center" vertical="center"/>
    </xf>
    <xf numFmtId="0" fontId="62" fillId="0" borderId="89" xfId="0" applyFont="1" applyBorder="1" applyAlignment="1">
      <alignment horizontal="center" vertical="center"/>
    </xf>
    <xf numFmtId="0" fontId="62" fillId="0" borderId="112" xfId="0" applyFont="1" applyBorder="1" applyAlignment="1">
      <alignment horizontal="center" vertical="center"/>
    </xf>
    <xf numFmtId="0" fontId="73" fillId="0" borderId="113" xfId="0" applyFont="1" applyBorder="1" applyAlignment="1">
      <alignment horizontal="center" vertical="center"/>
    </xf>
    <xf numFmtId="0" fontId="73" fillId="0" borderId="114" xfId="0" applyFont="1" applyBorder="1" applyAlignment="1">
      <alignment horizontal="center" vertical="center"/>
    </xf>
    <xf numFmtId="0" fontId="73" fillId="0" borderId="37" xfId="0" applyFont="1" applyBorder="1" applyAlignment="1">
      <alignment horizontal="center" vertical="center" wrapText="1"/>
    </xf>
    <xf numFmtId="0" fontId="0" fillId="0" borderId="26" xfId="0" applyBorder="1" applyAlignment="1">
      <alignment vertical="center" wrapText="1"/>
    </xf>
    <xf numFmtId="0" fontId="62" fillId="0" borderId="113" xfId="0" applyFont="1" applyBorder="1" applyAlignment="1">
      <alignment horizontal="center" vertical="center"/>
    </xf>
    <xf numFmtId="0" fontId="62" fillId="0" borderId="114" xfId="0" applyFont="1" applyBorder="1" applyAlignment="1">
      <alignment horizontal="center" vertical="center"/>
    </xf>
    <xf numFmtId="0" fontId="0" fillId="0" borderId="115" xfId="0" applyBorder="1"/>
    <xf numFmtId="0" fontId="62" fillId="0" borderId="113" xfId="0" quotePrefix="1" applyFont="1"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62" fillId="0" borderId="115" xfId="0" applyFont="1" applyBorder="1" applyAlignment="1">
      <alignment horizontal="center" vertical="center"/>
    </xf>
    <xf numFmtId="0" fontId="73" fillId="0" borderId="116" xfId="0" applyFont="1" applyBorder="1" applyAlignment="1">
      <alignment horizontal="center" vertical="center"/>
    </xf>
    <xf numFmtId="0" fontId="0" fillId="0" borderId="117" xfId="0" applyBorder="1" applyAlignment="1">
      <alignment horizontal="center" vertical="center"/>
    </xf>
    <xf numFmtId="0" fontId="73" fillId="0" borderId="118" xfId="0" applyFont="1" applyBorder="1" applyAlignment="1">
      <alignment horizontal="center" vertical="center"/>
    </xf>
    <xf numFmtId="0" fontId="0" fillId="0" borderId="19" xfId="0" applyBorder="1" applyAlignment="1">
      <alignment horizontal="center" vertical="center"/>
    </xf>
    <xf numFmtId="0" fontId="73" fillId="0" borderId="119" xfId="0" applyFont="1" applyBorder="1" applyAlignment="1">
      <alignment horizontal="center" vertical="center"/>
    </xf>
    <xf numFmtId="0" fontId="0" fillId="0" borderId="120" xfId="0" applyBorder="1" applyAlignment="1">
      <alignment horizontal="center" vertical="center"/>
    </xf>
    <xf numFmtId="0" fontId="73" fillId="0" borderId="18" xfId="0" applyFont="1" applyBorder="1" applyAlignment="1">
      <alignment horizontal="left" vertical="center" wrapText="1"/>
    </xf>
    <xf numFmtId="0" fontId="73" fillId="0" borderId="19" xfId="0" applyFont="1" applyBorder="1" applyAlignment="1">
      <alignment horizontal="left" vertical="center" wrapText="1"/>
    </xf>
    <xf numFmtId="0" fontId="73" fillId="0" borderId="13" xfId="0" applyFont="1" applyBorder="1" applyAlignment="1">
      <alignment horizontal="left" vertical="center" wrapText="1"/>
    </xf>
    <xf numFmtId="0" fontId="73" fillId="0" borderId="11" xfId="0" applyFont="1" applyBorder="1" applyAlignment="1">
      <alignment horizontal="center" vertical="center" shrinkToFit="1"/>
    </xf>
    <xf numFmtId="0" fontId="73" fillId="0" borderId="57" xfId="0" applyFont="1" applyBorder="1" applyAlignment="1">
      <alignment horizontal="center" vertical="center"/>
    </xf>
    <xf numFmtId="0" fontId="73" fillId="0" borderId="11" xfId="0" applyFont="1" applyBorder="1" applyAlignment="1">
      <alignment horizontal="center" vertical="center"/>
    </xf>
    <xf numFmtId="0" fontId="73" fillId="0" borderId="18" xfId="0" applyFont="1" applyBorder="1" applyAlignment="1">
      <alignment horizontal="center" vertical="center"/>
    </xf>
    <xf numFmtId="0" fontId="73" fillId="0" borderId="19" xfId="0" applyFont="1" applyBorder="1" applyAlignment="1">
      <alignment horizontal="center" vertical="center"/>
    </xf>
    <xf numFmtId="0" fontId="73" fillId="0" borderId="36" xfId="0" applyFont="1" applyBorder="1" applyAlignment="1">
      <alignment horizontal="center" vertical="center"/>
    </xf>
    <xf numFmtId="0" fontId="73" fillId="0" borderId="30" xfId="0" applyFont="1" applyBorder="1" applyAlignment="1">
      <alignment horizontal="center" vertical="center"/>
    </xf>
    <xf numFmtId="0" fontId="73" fillId="0" borderId="20" xfId="0" applyFont="1" applyBorder="1" applyAlignment="1">
      <alignment horizontal="center" vertical="center" textRotation="255"/>
    </xf>
    <xf numFmtId="0" fontId="73" fillId="0" borderId="21" xfId="0" applyFont="1" applyBorder="1" applyAlignment="1">
      <alignment horizontal="center" vertical="center" textRotation="255"/>
    </xf>
    <xf numFmtId="0" fontId="73" fillId="0" borderId="22" xfId="0" applyFont="1" applyBorder="1" applyAlignment="1">
      <alignment horizontal="center" vertical="center" textRotation="255"/>
    </xf>
    <xf numFmtId="0" fontId="73" fillId="0" borderId="45" xfId="0" applyFont="1" applyBorder="1" applyAlignment="1">
      <alignment horizontal="left" vertical="center" wrapText="1"/>
    </xf>
    <xf numFmtId="0" fontId="73" fillId="0" borderId="54" xfId="0" applyFont="1" applyBorder="1" applyAlignment="1">
      <alignment horizontal="left" vertical="center" wrapText="1"/>
    </xf>
    <xf numFmtId="0" fontId="73" fillId="0" borderId="155" xfId="0" applyFont="1" applyBorder="1" applyAlignment="1">
      <alignment horizontal="center" vertical="center"/>
    </xf>
    <xf numFmtId="0" fontId="73" fillId="0" borderId="156" xfId="0" applyFont="1" applyBorder="1" applyAlignment="1">
      <alignment horizontal="center" vertical="center"/>
    </xf>
    <xf numFmtId="0" fontId="73" fillId="0" borderId="37" xfId="0" applyFont="1" applyBorder="1" applyAlignment="1">
      <alignment horizontal="center" vertical="center"/>
    </xf>
    <xf numFmtId="0" fontId="73" fillId="0" borderId="26" xfId="0" applyFont="1" applyBorder="1" applyAlignment="1">
      <alignment horizontal="center" vertical="center"/>
    </xf>
    <xf numFmtId="184" fontId="73" fillId="0" borderId="18" xfId="0" applyNumberFormat="1" applyFont="1" applyBorder="1" applyAlignment="1">
      <alignment horizontal="center" wrapText="1"/>
    </xf>
    <xf numFmtId="184" fontId="73" fillId="0" borderId="13" xfId="0" applyNumberFormat="1" applyFont="1" applyBorder="1" applyAlignment="1">
      <alignment horizontal="center" wrapText="1"/>
    </xf>
    <xf numFmtId="0" fontId="73" fillId="0" borderId="13" xfId="0" applyFont="1" applyBorder="1" applyAlignment="1">
      <alignment horizontal="center" vertical="center"/>
    </xf>
    <xf numFmtId="0" fontId="62" fillId="0" borderId="11" xfId="0" applyFont="1" applyBorder="1" applyAlignment="1">
      <alignment horizontal="center" vertical="center"/>
    </xf>
    <xf numFmtId="0" fontId="62" fillId="0" borderId="20" xfId="0" applyFont="1" applyBorder="1" applyAlignment="1">
      <alignment horizontal="center" vertical="center" shrinkToFit="1"/>
    </xf>
    <xf numFmtId="0" fontId="62" fillId="0" borderId="21" xfId="0" applyFont="1" applyBorder="1" applyAlignment="1">
      <alignment horizontal="center" vertical="center" shrinkToFit="1"/>
    </xf>
    <xf numFmtId="0" fontId="62" fillId="0" borderId="22" xfId="0" applyFont="1" applyBorder="1" applyAlignment="1">
      <alignment horizontal="center" vertical="center" shrinkToFit="1"/>
    </xf>
    <xf numFmtId="0" fontId="62" fillId="0" borderId="20" xfId="0" applyFont="1" applyBorder="1" applyAlignment="1">
      <alignment horizontal="center" vertical="center"/>
    </xf>
    <xf numFmtId="0" fontId="62" fillId="0" borderId="21" xfId="0" applyFont="1" applyBorder="1" applyAlignment="1">
      <alignment horizontal="center" vertical="center"/>
    </xf>
    <xf numFmtId="0" fontId="62" fillId="0" borderId="22" xfId="0" applyFont="1" applyBorder="1" applyAlignment="1">
      <alignment horizontal="center" vertical="center"/>
    </xf>
    <xf numFmtId="0" fontId="62" fillId="0" borderId="20"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18" xfId="85" applyFont="1" applyBorder="1" applyAlignment="1">
      <alignment horizontal="center" vertical="center" shrinkToFit="1"/>
    </xf>
    <xf numFmtId="0" fontId="62" fillId="0" borderId="13" xfId="85" applyFont="1" applyBorder="1" applyAlignment="1">
      <alignment horizontal="center" vertical="center" shrinkToFit="1"/>
    </xf>
    <xf numFmtId="178" fontId="73" fillId="0" borderId="18" xfId="0" applyNumberFormat="1" applyFont="1" applyBorder="1" applyAlignment="1">
      <alignment horizontal="center"/>
    </xf>
    <xf numFmtId="178" fontId="73" fillId="0" borderId="13" xfId="0" applyNumberFormat="1" applyFont="1" applyBorder="1" applyAlignment="1">
      <alignment horizontal="center"/>
    </xf>
    <xf numFmtId="0" fontId="73" fillId="0" borderId="22"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2" xfId="0" applyFont="1" applyBorder="1" applyAlignment="1">
      <alignment horizontal="center" vertical="center" wrapText="1"/>
    </xf>
    <xf numFmtId="0" fontId="73" fillId="0" borderId="20" xfId="0" applyFont="1" applyBorder="1" applyAlignment="1">
      <alignment horizontal="center" vertical="center"/>
    </xf>
    <xf numFmtId="184" fontId="62" fillId="0" borderId="11" xfId="0" applyNumberFormat="1" applyFont="1" applyBorder="1" applyAlignment="1">
      <alignment horizontal="center"/>
    </xf>
    <xf numFmtId="184" fontId="62" fillId="0" borderId="13" xfId="0" applyNumberFormat="1" applyFont="1" applyBorder="1" applyAlignment="1">
      <alignment horizontal="center"/>
    </xf>
    <xf numFmtId="184" fontId="62" fillId="0" borderId="18" xfId="0" applyNumberFormat="1" applyFont="1" applyBorder="1" applyAlignment="1">
      <alignment horizontal="center"/>
    </xf>
    <xf numFmtId="0" fontId="62" fillId="0" borderId="18" xfId="0" applyFont="1" applyBorder="1" applyAlignment="1">
      <alignment horizontal="center" vertical="center"/>
    </xf>
    <xf numFmtId="0" fontId="62" fillId="0" borderId="13" xfId="0" applyFont="1" applyBorder="1" applyAlignment="1">
      <alignment horizontal="center" vertical="center"/>
    </xf>
    <xf numFmtId="0" fontId="0" fillId="0" borderId="114" xfId="0" applyBorder="1"/>
    <xf numFmtId="0" fontId="73" fillId="0" borderId="157" xfId="0" applyFont="1" applyBorder="1" applyAlignment="1">
      <alignment horizontal="center" vertical="center" wrapText="1"/>
    </xf>
    <xf numFmtId="0" fontId="73" fillId="0" borderId="158" xfId="0" applyFont="1" applyBorder="1" applyAlignment="1">
      <alignment horizontal="center" vertical="center" wrapText="1"/>
    </xf>
    <xf numFmtId="0" fontId="0" fillId="0" borderId="109" xfId="0" applyBorder="1" applyAlignment="1">
      <alignment horizontal="center" vertical="center"/>
    </xf>
    <xf numFmtId="0" fontId="19" fillId="0" borderId="11" xfId="0" applyFont="1" applyBorder="1" applyAlignment="1">
      <alignment horizontal="center" vertical="center" wrapText="1"/>
    </xf>
    <xf numFmtId="0" fontId="73" fillId="0" borderId="21" xfId="0" applyFont="1" applyBorder="1" applyAlignment="1">
      <alignment horizontal="center" vertical="center"/>
    </xf>
    <xf numFmtId="0" fontId="73" fillId="35" borderId="20" xfId="0" applyFont="1" applyFill="1" applyBorder="1" applyAlignment="1">
      <alignment horizontal="center"/>
    </xf>
    <xf numFmtId="0" fontId="73" fillId="35" borderId="132" xfId="0" applyFont="1" applyFill="1" applyBorder="1" applyAlignment="1">
      <alignment horizontal="center"/>
    </xf>
    <xf numFmtId="0" fontId="73" fillId="35" borderId="132" xfId="0" quotePrefix="1" applyFont="1" applyFill="1" applyBorder="1" applyAlignment="1">
      <alignment horizontal="center"/>
    </xf>
    <xf numFmtId="0" fontId="73" fillId="35" borderId="159" xfId="0" applyFont="1" applyFill="1" applyBorder="1" applyAlignment="1">
      <alignment horizontal="center" wrapText="1"/>
    </xf>
    <xf numFmtId="0" fontId="73" fillId="35" borderId="160" xfId="0" applyFont="1" applyFill="1" applyBorder="1" applyAlignment="1">
      <alignment horizontal="center" wrapText="1"/>
    </xf>
    <xf numFmtId="0" fontId="73" fillId="35" borderId="161" xfId="0" applyFont="1" applyFill="1" applyBorder="1" applyAlignment="1">
      <alignment horizontal="center" wrapText="1"/>
    </xf>
    <xf numFmtId="0" fontId="19" fillId="29" borderId="162" xfId="0" applyFont="1" applyFill="1" applyBorder="1" applyAlignment="1" applyProtection="1">
      <alignment horizontal="left" vertical="top"/>
      <protection locked="0"/>
    </xf>
    <xf numFmtId="0" fontId="19" fillId="29" borderId="154" xfId="0" applyFont="1" applyFill="1" applyBorder="1" applyAlignment="1" applyProtection="1">
      <alignment horizontal="left" vertical="top"/>
      <protection locked="0"/>
    </xf>
    <xf numFmtId="0" fontId="19" fillId="29" borderId="163" xfId="0" applyFont="1" applyFill="1" applyBorder="1" applyAlignment="1" applyProtection="1">
      <alignment horizontal="left" vertical="top"/>
      <protection locked="0"/>
    </xf>
    <xf numFmtId="0" fontId="19" fillId="29" borderId="50" xfId="0" applyFont="1" applyFill="1" applyBorder="1" applyAlignment="1" applyProtection="1">
      <alignment horizontal="left" vertical="top"/>
      <protection locked="0"/>
    </xf>
    <xf numFmtId="0" fontId="19" fillId="29" borderId="0" xfId="0" applyFont="1" applyFill="1" applyAlignment="1" applyProtection="1">
      <alignment horizontal="left" vertical="top"/>
      <protection locked="0"/>
    </xf>
    <xf numFmtId="0" fontId="19" fillId="29" borderId="24" xfId="0" applyFont="1" applyFill="1" applyBorder="1" applyAlignment="1" applyProtection="1">
      <alignment horizontal="left" vertical="top"/>
      <protection locked="0"/>
    </xf>
    <xf numFmtId="0" fontId="19" fillId="29" borderId="164" xfId="0" applyFont="1" applyFill="1" applyBorder="1" applyAlignment="1" applyProtection="1">
      <alignment horizontal="left" vertical="top"/>
      <protection locked="0"/>
    </xf>
    <xf numFmtId="0" fontId="19" fillId="29" borderId="165" xfId="0" applyFont="1" applyFill="1" applyBorder="1" applyAlignment="1" applyProtection="1">
      <alignment horizontal="left" vertical="top"/>
      <protection locked="0"/>
    </xf>
    <xf numFmtId="0" fontId="19" fillId="29" borderId="150" xfId="0" applyFont="1" applyFill="1" applyBorder="1" applyAlignment="1" applyProtection="1">
      <alignment horizontal="left" vertical="top"/>
      <protection locked="0"/>
    </xf>
    <xf numFmtId="0" fontId="19" fillId="29" borderId="166" xfId="0" applyFont="1" applyFill="1" applyBorder="1" applyAlignment="1" applyProtection="1">
      <alignment horizontal="left" vertical="top"/>
      <protection locked="0"/>
    </xf>
    <xf numFmtId="0" fontId="19" fillId="29" borderId="148" xfId="0" applyFont="1" applyFill="1" applyBorder="1" applyAlignment="1" applyProtection="1">
      <alignment horizontal="left" vertical="top"/>
      <protection locked="0"/>
    </xf>
    <xf numFmtId="0" fontId="19" fillId="29" borderId="151" xfId="0" applyFont="1" applyFill="1" applyBorder="1" applyAlignment="1" applyProtection="1">
      <alignment horizontal="left" vertical="top"/>
      <protection locked="0"/>
    </xf>
    <xf numFmtId="0" fontId="73" fillId="35" borderId="18" xfId="0" applyFont="1" applyFill="1" applyBorder="1" applyAlignment="1">
      <alignment horizontal="center" wrapText="1"/>
    </xf>
    <xf numFmtId="0" fontId="73" fillId="35" borderId="19" xfId="0" applyFont="1" applyFill="1" applyBorder="1" applyAlignment="1">
      <alignment horizontal="center" wrapText="1"/>
    </xf>
    <xf numFmtId="0" fontId="73" fillId="29" borderId="11" xfId="0" applyFont="1" applyFill="1" applyBorder="1" applyAlignment="1" applyProtection="1">
      <alignment horizontal="center"/>
      <protection locked="0"/>
    </xf>
    <xf numFmtId="0" fontId="73" fillId="29" borderId="18" xfId="0" applyFont="1" applyFill="1" applyBorder="1" applyAlignment="1" applyProtection="1">
      <alignment horizontal="center"/>
      <protection locked="0"/>
    </xf>
    <xf numFmtId="0" fontId="73" fillId="0" borderId="18" xfId="0" applyFont="1" applyBorder="1" applyAlignment="1">
      <alignment horizontal="center" vertical="center" shrinkToFit="1"/>
    </xf>
    <xf numFmtId="0" fontId="73" fillId="0" borderId="19" xfId="0" applyFont="1" applyBorder="1" applyAlignment="1">
      <alignment horizontal="center" vertical="center" shrinkToFit="1"/>
    </xf>
    <xf numFmtId="0" fontId="73" fillId="0" borderId="13" xfId="0" applyFont="1" applyBorder="1" applyAlignment="1">
      <alignment horizontal="center" vertical="center" shrinkToFit="1"/>
    </xf>
    <xf numFmtId="178" fontId="19" fillId="32" borderId="26" xfId="0" applyNumberFormat="1" applyFont="1" applyFill="1" applyBorder="1" applyAlignment="1">
      <alignment horizontal="right" vertical="center" shrinkToFit="1"/>
    </xf>
    <xf numFmtId="178" fontId="19" fillId="32" borderId="30" xfId="0" applyNumberFormat="1" applyFont="1" applyFill="1" applyBorder="1" applyAlignment="1">
      <alignment horizontal="right" vertical="center" shrinkToFit="1"/>
    </xf>
    <xf numFmtId="178" fontId="19" fillId="29" borderId="50" xfId="0" applyNumberFormat="1" applyFont="1" applyFill="1" applyBorder="1" applyAlignment="1">
      <alignment horizontal="right" vertical="center" shrinkToFit="1"/>
    </xf>
    <xf numFmtId="178" fontId="19" fillId="29" borderId="24" xfId="0" applyNumberFormat="1" applyFont="1" applyFill="1" applyBorder="1" applyAlignment="1">
      <alignment horizontal="right" vertical="center" shrinkToFit="1"/>
    </xf>
    <xf numFmtId="0" fontId="19" fillId="0" borderId="37" xfId="0" applyFont="1" applyBorder="1" applyAlignment="1">
      <alignment horizontal="center" vertical="center" wrapText="1"/>
    </xf>
    <xf numFmtId="0" fontId="19" fillId="0" borderId="26" xfId="0" applyFont="1" applyBorder="1" applyAlignment="1">
      <alignment horizontal="center" vertical="center" wrapText="1"/>
    </xf>
    <xf numFmtId="178" fontId="19" fillId="25" borderId="151" xfId="0" applyNumberFormat="1" applyFont="1" applyFill="1" applyBorder="1" applyAlignment="1">
      <alignment horizontal="right" vertical="center" wrapText="1"/>
    </xf>
    <xf numFmtId="178" fontId="19" fillId="25" borderId="167" xfId="0" applyNumberFormat="1" applyFont="1" applyFill="1" applyBorder="1" applyAlignment="1">
      <alignment horizontal="right" vertical="center" wrapText="1"/>
    </xf>
    <xf numFmtId="0" fontId="0" fillId="0" borderId="0" xfId="87" applyFont="1" applyAlignment="1">
      <alignment horizontal="left" vertical="top" wrapText="1"/>
    </xf>
    <xf numFmtId="0" fontId="1" fillId="0" borderId="0" xfId="87" applyAlignment="1">
      <alignment horizontal="left" vertical="top" wrapText="1"/>
    </xf>
    <xf numFmtId="178" fontId="19" fillId="25" borderId="168" xfId="0" applyNumberFormat="1" applyFont="1" applyFill="1" applyBorder="1" applyAlignment="1">
      <alignment horizontal="right" vertical="center" wrapText="1"/>
    </xf>
    <xf numFmtId="178" fontId="19" fillId="25" borderId="138" xfId="0" applyNumberFormat="1" applyFont="1" applyFill="1" applyBorder="1" applyAlignment="1">
      <alignment horizontal="right" vertical="center" wrapText="1"/>
    </xf>
    <xf numFmtId="0" fontId="19" fillId="0" borderId="20" xfId="0" applyFont="1" applyBorder="1" applyAlignment="1">
      <alignment horizontal="center"/>
    </xf>
    <xf numFmtId="0" fontId="19" fillId="0" borderId="22" xfId="0" applyFont="1" applyBorder="1" applyAlignment="1">
      <alignment horizontal="center"/>
    </xf>
    <xf numFmtId="178" fontId="19" fillId="25" borderId="145" xfId="0" applyNumberFormat="1" applyFont="1" applyFill="1" applyBorder="1" applyAlignment="1">
      <alignment horizontal="right" vertical="center" wrapText="1"/>
    </xf>
    <xf numFmtId="178" fontId="19" fillId="25" borderId="135" xfId="0" applyNumberFormat="1" applyFont="1" applyFill="1" applyBorder="1" applyAlignment="1">
      <alignment horizontal="right" vertical="center" wrapText="1"/>
    </xf>
    <xf numFmtId="178" fontId="19" fillId="25" borderId="18" xfId="0" applyNumberFormat="1" applyFont="1" applyFill="1" applyBorder="1" applyAlignment="1">
      <alignment horizontal="right" vertical="center" wrapText="1"/>
    </xf>
    <xf numFmtId="178" fontId="19" fillId="25" borderId="13" xfId="0" applyNumberFormat="1" applyFont="1" applyFill="1" applyBorder="1" applyAlignment="1">
      <alignment horizontal="right" vertical="center" wrapText="1"/>
    </xf>
    <xf numFmtId="0" fontId="19" fillId="0" borderId="18" xfId="0" applyFont="1" applyBorder="1" applyAlignment="1">
      <alignment horizontal="center" vertical="center" shrinkToFit="1"/>
    </xf>
    <xf numFmtId="0" fontId="19" fillId="0" borderId="13" xfId="0" applyFont="1" applyBorder="1" applyAlignment="1">
      <alignment horizontal="center" vertical="center" shrinkToFit="1"/>
    </xf>
    <xf numFmtId="0" fontId="1" fillId="0" borderId="121" xfId="86" applyBorder="1" applyAlignment="1">
      <alignment horizontal="center" vertical="center"/>
    </xf>
    <xf numFmtId="0" fontId="1" fillId="0" borderId="122" xfId="86" applyBorder="1" applyAlignment="1">
      <alignment horizontal="center" vertical="center"/>
    </xf>
    <xf numFmtId="0" fontId="1" fillId="0" borderId="97" xfId="86" applyBorder="1" applyAlignment="1">
      <alignment horizontal="center" vertical="center"/>
    </xf>
    <xf numFmtId="0" fontId="0" fillId="25" borderId="123" xfId="86" applyFont="1" applyFill="1" applyBorder="1" applyAlignment="1" applyProtection="1">
      <alignment horizontal="center" vertical="center"/>
      <protection locked="0"/>
    </xf>
    <xf numFmtId="0" fontId="1" fillId="25" borderId="124" xfId="86" applyFill="1" applyBorder="1" applyAlignment="1" applyProtection="1">
      <alignment horizontal="center" vertical="center"/>
      <protection locked="0"/>
    </xf>
    <xf numFmtId="0" fontId="1" fillId="25" borderId="125" xfId="86" applyFill="1" applyBorder="1" applyAlignment="1" applyProtection="1">
      <alignment horizontal="center" vertical="center"/>
      <protection locked="0"/>
    </xf>
    <xf numFmtId="0" fontId="0" fillId="0" borderId="0" xfId="87" applyFont="1" applyAlignment="1">
      <alignment horizontal="left" vertical="center" wrapText="1"/>
    </xf>
    <xf numFmtId="0" fontId="1" fillId="0" borderId="0" xfId="87" applyAlignment="1">
      <alignment horizontal="left" vertical="center" wrapText="1"/>
    </xf>
    <xf numFmtId="0" fontId="1" fillId="0" borderId="121" xfId="87" applyBorder="1" applyAlignment="1">
      <alignment horizontal="center" vertical="center"/>
    </xf>
    <xf numFmtId="0" fontId="1" fillId="0" borderId="122" xfId="87" applyBorder="1" applyAlignment="1">
      <alignment horizontal="center" vertical="center"/>
    </xf>
    <xf numFmtId="0" fontId="1" fillId="0" borderId="97" xfId="87" applyBorder="1" applyAlignment="1">
      <alignment horizontal="center" vertical="center"/>
    </xf>
    <xf numFmtId="181" fontId="0" fillId="25" borderId="126" xfId="87" applyNumberFormat="1" applyFont="1" applyFill="1" applyBorder="1" applyAlignment="1" applyProtection="1">
      <alignment horizontal="center" vertical="center"/>
      <protection locked="0"/>
    </xf>
    <xf numFmtId="181" fontId="1" fillId="25" borderId="127" xfId="87" applyNumberFormat="1" applyFill="1" applyBorder="1" applyAlignment="1" applyProtection="1">
      <alignment horizontal="center" vertical="center"/>
      <protection locked="0"/>
    </xf>
    <xf numFmtId="181" fontId="1" fillId="25" borderId="128" xfId="87" applyNumberFormat="1" applyFill="1" applyBorder="1" applyAlignment="1" applyProtection="1">
      <alignment horizontal="center" vertical="center"/>
      <protection locked="0"/>
    </xf>
    <xf numFmtId="0" fontId="1" fillId="25" borderId="0" xfId="87" applyFill="1" applyAlignment="1" applyProtection="1">
      <alignment vertical="top" wrapText="1"/>
      <protection locked="0"/>
    </xf>
    <xf numFmtId="3" fontId="1" fillId="0" borderId="129" xfId="87" applyNumberFormat="1" applyBorder="1" applyAlignment="1">
      <alignment horizontal="center" vertical="center"/>
    </xf>
    <xf numFmtId="3" fontId="1" fillId="0" borderId="130" xfId="87" applyNumberFormat="1" applyBorder="1" applyAlignment="1">
      <alignment horizontal="center" vertical="center"/>
    </xf>
    <xf numFmtId="0" fontId="4" fillId="29" borderId="18" xfId="88"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4" fillId="0" borderId="18" xfId="88" applyFont="1" applyBorder="1" applyAlignment="1">
      <alignment horizontal="left" vertical="top" wrapText="1"/>
    </xf>
    <xf numFmtId="0" fontId="10" fillId="0" borderId="13" xfId="0" applyFont="1" applyBorder="1" applyAlignment="1">
      <alignment horizontal="left" vertical="top" wrapText="1"/>
    </xf>
    <xf numFmtId="0" fontId="89" fillId="39" borderId="18" xfId="88" applyFont="1" applyFill="1" applyBorder="1" applyAlignment="1" applyProtection="1">
      <alignment horizontal="left" vertical="center" wrapText="1"/>
      <protection locked="0"/>
    </xf>
    <xf numFmtId="0" fontId="0" fillId="39" borderId="13" xfId="0" applyFill="1" applyBorder="1" applyAlignment="1" applyProtection="1">
      <alignment horizontal="left" vertical="center" wrapText="1"/>
      <protection locked="0"/>
    </xf>
    <xf numFmtId="0" fontId="5" fillId="40" borderId="18" xfId="88" applyFont="1" applyFill="1" applyBorder="1" applyAlignment="1" applyProtection="1">
      <alignment horizontal="left" vertical="center" wrapText="1"/>
      <protection locked="0"/>
    </xf>
    <xf numFmtId="0" fontId="5" fillId="40" borderId="13" xfId="0" applyFont="1" applyFill="1" applyBorder="1" applyAlignment="1" applyProtection="1">
      <alignment horizontal="left" vertical="center" wrapText="1"/>
      <protection locked="0"/>
    </xf>
    <xf numFmtId="0" fontId="5" fillId="0" borderId="18" xfId="88" applyFont="1" applyBorder="1" applyAlignment="1">
      <alignment horizontal="left" vertical="top" wrapText="1"/>
    </xf>
    <xf numFmtId="0" fontId="5" fillId="0" borderId="18" xfId="88" applyFont="1" applyBorder="1" applyAlignment="1">
      <alignment horizontal="left" vertical="top" shrinkToFit="1"/>
    </xf>
    <xf numFmtId="0" fontId="0" fillId="0" borderId="13" xfId="0" applyBorder="1" applyAlignment="1">
      <alignment horizontal="left" vertical="top" shrinkToFit="1"/>
    </xf>
    <xf numFmtId="0" fontId="0" fillId="0" borderId="13" xfId="0" applyBorder="1" applyAlignment="1">
      <alignment horizontal="left" vertical="top" wrapText="1"/>
    </xf>
    <xf numFmtId="0" fontId="5" fillId="0" borderId="13" xfId="88" applyFont="1" applyBorder="1" applyAlignment="1">
      <alignment horizontal="left" vertical="top" wrapText="1"/>
    </xf>
    <xf numFmtId="0" fontId="4" fillId="0" borderId="18" xfId="88" applyFont="1" applyBorder="1" applyAlignment="1">
      <alignment horizontal="left" vertical="top" shrinkToFit="1"/>
    </xf>
    <xf numFmtId="49" fontId="13" fillId="0" borderId="20" xfId="88" applyNumberFormat="1" applyFont="1" applyBorder="1" applyAlignment="1">
      <alignment horizontal="left" vertical="top" shrinkToFit="1"/>
    </xf>
    <xf numFmtId="0" fontId="72" fillId="0" borderId="21" xfId="0" applyFont="1" applyBorder="1" applyAlignment="1">
      <alignment horizontal="left" vertical="top" shrinkToFit="1"/>
    </xf>
    <xf numFmtId="0" fontId="72" fillId="0" borderId="22" xfId="0" applyFont="1" applyBorder="1" applyAlignment="1">
      <alignment horizontal="left" vertical="top" shrinkToFit="1"/>
    </xf>
    <xf numFmtId="49" fontId="109" fillId="0" borderId="20" xfId="88" applyNumberFormat="1" applyFont="1" applyBorder="1" applyAlignment="1">
      <alignment horizontal="left" vertical="top" shrinkToFit="1"/>
    </xf>
    <xf numFmtId="0" fontId="4" fillId="0" borderId="13" xfId="88" applyFont="1" applyBorder="1" applyAlignment="1">
      <alignment horizontal="left" vertical="top" wrapText="1"/>
    </xf>
    <xf numFmtId="49" fontId="13" fillId="0" borderId="16" xfId="0" applyNumberFormat="1" applyFont="1" applyBorder="1" applyAlignment="1">
      <alignment vertical="top" shrinkToFit="1"/>
    </xf>
    <xf numFmtId="0" fontId="72" fillId="0" borderId="24" xfId="0" applyFont="1" applyBorder="1" applyAlignment="1">
      <alignment vertical="top" shrinkToFit="1"/>
    </xf>
    <xf numFmtId="0" fontId="72" fillId="0" borderId="30" xfId="0" applyFont="1" applyBorder="1" applyAlignment="1">
      <alignment vertical="top" shrinkToFit="1"/>
    </xf>
    <xf numFmtId="49" fontId="10" fillId="0" borderId="34" xfId="0" applyNumberFormat="1" applyFont="1" applyBorder="1" applyAlignment="1">
      <alignment vertical="center" shrinkToFit="1"/>
    </xf>
    <xf numFmtId="0" fontId="0" fillId="0" borderId="31" xfId="0" applyBorder="1" applyAlignment="1">
      <alignment vertical="center" shrinkToFit="1"/>
    </xf>
    <xf numFmtId="0" fontId="0" fillId="0" borderId="32" xfId="0" applyBorder="1" applyAlignment="1">
      <alignment vertical="center" shrinkToFit="1"/>
    </xf>
    <xf numFmtId="0" fontId="4" fillId="0" borderId="18" xfId="88" applyFont="1" applyBorder="1" applyAlignment="1">
      <alignment horizontal="left" vertical="center" shrinkToFit="1"/>
    </xf>
    <xf numFmtId="0" fontId="0" fillId="0" borderId="13" xfId="0" applyBorder="1" applyAlignment="1">
      <alignment horizontal="left" vertical="center" shrinkToFit="1"/>
    </xf>
    <xf numFmtId="49" fontId="10" fillId="0" borderId="18" xfId="0" applyNumberFormat="1" applyFont="1" applyBorder="1" applyAlignment="1">
      <alignment vertical="center" shrinkToFit="1"/>
    </xf>
    <xf numFmtId="0" fontId="0" fillId="0" borderId="13" xfId="0" applyBorder="1" applyAlignment="1">
      <alignment vertical="center"/>
    </xf>
    <xf numFmtId="0" fontId="4" fillId="0" borderId="18" xfId="88" applyFont="1" applyBorder="1" applyAlignment="1">
      <alignment horizontal="left" vertical="center" wrapText="1"/>
    </xf>
    <xf numFmtId="0" fontId="0" fillId="0" borderId="13" xfId="0" applyBorder="1" applyAlignment="1">
      <alignment horizontal="left" vertical="center" wrapText="1"/>
    </xf>
    <xf numFmtId="0" fontId="0" fillId="29" borderId="13" xfId="0" applyFill="1" applyBorder="1" applyAlignment="1">
      <alignment horizontal="left" vertical="center" wrapText="1"/>
    </xf>
    <xf numFmtId="49" fontId="109" fillId="0" borderId="20" xfId="88" applyNumberFormat="1" applyFont="1" applyBorder="1" applyAlignment="1">
      <alignment horizontal="left" vertical="center" shrinkToFit="1"/>
    </xf>
    <xf numFmtId="0" fontId="72" fillId="0" borderId="22" xfId="0" applyFont="1" applyBorder="1" applyAlignment="1">
      <alignment horizontal="left" vertical="center" shrinkToFit="1"/>
    </xf>
    <xf numFmtId="178" fontId="5" fillId="24" borderId="20" xfId="0" applyNumberFormat="1" applyFont="1" applyFill="1" applyBorder="1" applyAlignment="1">
      <alignment vertical="center" shrinkToFit="1"/>
    </xf>
    <xf numFmtId="0" fontId="0" fillId="0" borderId="22" xfId="0" applyBorder="1" applyAlignment="1">
      <alignment vertical="center" shrinkToFit="1"/>
    </xf>
    <xf numFmtId="0" fontId="4" fillId="0" borderId="37" xfId="88" applyFont="1" applyBorder="1" applyAlignment="1">
      <alignment horizontal="left" vertical="center" wrapText="1"/>
    </xf>
    <xf numFmtId="0" fontId="0" fillId="0" borderId="16" xfId="0" applyBorder="1" applyAlignment="1">
      <alignment horizontal="left" vertical="center" wrapText="1"/>
    </xf>
    <xf numFmtId="0" fontId="0" fillId="0" borderId="26" xfId="0" applyBorder="1" applyAlignment="1">
      <alignment horizontal="left" vertical="center" wrapText="1"/>
    </xf>
    <xf numFmtId="0" fontId="0" fillId="0" borderId="30" xfId="0" applyBorder="1" applyAlignment="1">
      <alignment horizontal="left" vertical="center" wrapText="1"/>
    </xf>
    <xf numFmtId="184" fontId="5" fillId="25" borderId="20" xfId="0" applyNumberFormat="1" applyFont="1" applyFill="1" applyBorder="1" applyAlignment="1" applyProtection="1">
      <alignment vertical="center" shrinkToFit="1"/>
      <protection locked="0"/>
    </xf>
    <xf numFmtId="184" fontId="5" fillId="25" borderId="22" xfId="0" applyNumberFormat="1" applyFont="1" applyFill="1" applyBorder="1" applyAlignment="1" applyProtection="1">
      <alignment vertical="center" shrinkToFit="1"/>
      <protection locked="0"/>
    </xf>
    <xf numFmtId="0" fontId="4" fillId="0" borderId="20" xfId="88" applyFont="1" applyBorder="1" applyAlignment="1">
      <alignment vertical="center" shrinkToFit="1"/>
    </xf>
    <xf numFmtId="0" fontId="4" fillId="24" borderId="20" xfId="88" applyFont="1" applyFill="1" applyBorder="1" applyAlignment="1">
      <alignment vertical="center" shrinkToFit="1"/>
    </xf>
    <xf numFmtId="187" fontId="5" fillId="24" borderId="20" xfId="0" applyNumberFormat="1" applyFont="1" applyFill="1" applyBorder="1" applyAlignment="1">
      <alignment vertical="center" shrinkToFit="1"/>
    </xf>
    <xf numFmtId="0" fontId="5" fillId="39" borderId="20" xfId="0" applyFont="1" applyFill="1" applyBorder="1" applyAlignment="1">
      <alignment vertical="center" shrinkToFit="1"/>
    </xf>
    <xf numFmtId="0" fontId="0" fillId="39" borderId="22" xfId="0" applyFill="1" applyBorder="1" applyAlignment="1">
      <alignment vertical="center" shrinkToFit="1"/>
    </xf>
    <xf numFmtId="194" fontId="5" fillId="0" borderId="20" xfId="0" applyNumberFormat="1" applyFont="1" applyBorder="1" applyAlignment="1">
      <alignment vertical="center" shrinkToFit="1"/>
    </xf>
    <xf numFmtId="194" fontId="5" fillId="0" borderId="20" xfId="0" applyNumberFormat="1" applyFont="1" applyBorder="1" applyAlignment="1">
      <alignment horizontal="right" vertical="center" shrinkToFit="1"/>
    </xf>
    <xf numFmtId="0" fontId="0" fillId="0" borderId="22" xfId="0" applyBorder="1" applyAlignment="1">
      <alignment horizontal="right" vertical="center" shrinkToFit="1"/>
    </xf>
    <xf numFmtId="0" fontId="5" fillId="0" borderId="11" xfId="0" applyFont="1" applyBorder="1" applyAlignment="1">
      <alignment horizontal="left" vertical="center" wrapText="1"/>
    </xf>
    <xf numFmtId="0" fontId="5" fillId="0" borderId="20" xfId="0" applyFont="1" applyBorder="1" applyAlignment="1">
      <alignment horizontal="left" vertical="center" wrapText="1"/>
    </xf>
    <xf numFmtId="0" fontId="5" fillId="0" borderId="17" xfId="0" applyFont="1" applyBorder="1" applyAlignment="1">
      <alignment horizontal="center" vertical="center" wrapText="1"/>
    </xf>
    <xf numFmtId="0" fontId="0" fillId="0" borderId="14" xfId="0" applyBorder="1" applyAlignment="1">
      <alignment horizontal="center" vertical="center" wrapText="1"/>
    </xf>
    <xf numFmtId="0" fontId="4" fillId="42" borderId="15" xfId="88" applyFont="1" applyFill="1" applyBorder="1" applyAlignment="1">
      <alignment horizontal="center" vertical="center" wrapText="1"/>
    </xf>
    <xf numFmtId="0" fontId="0" fillId="42" borderId="17" xfId="0" applyFill="1" applyBorder="1" applyAlignment="1">
      <alignment horizontal="center" vertical="center" wrapText="1"/>
    </xf>
    <xf numFmtId="0" fontId="0" fillId="42" borderId="14" xfId="0" applyFill="1" applyBorder="1" applyAlignment="1">
      <alignment horizontal="center" vertical="center" wrapText="1"/>
    </xf>
    <xf numFmtId="49" fontId="13" fillId="0" borderId="20" xfId="88" applyNumberFormat="1" applyFont="1" applyBorder="1" applyAlignment="1">
      <alignment horizontal="left" vertical="center" shrinkToFit="1"/>
    </xf>
    <xf numFmtId="0" fontId="72" fillId="0" borderId="21" xfId="0" applyFont="1" applyBorder="1" applyAlignment="1">
      <alignment horizontal="left" vertical="center" shrinkToFit="1"/>
    </xf>
    <xf numFmtId="0" fontId="4" fillId="0" borderId="11" xfId="88" applyFont="1" applyBorder="1" applyAlignment="1">
      <alignment horizontal="left" vertical="center" wrapText="1"/>
    </xf>
    <xf numFmtId="0" fontId="0" fillId="0" borderId="11" xfId="0" applyBorder="1" applyAlignment="1">
      <alignment horizontal="left" vertical="center" wrapText="1"/>
    </xf>
    <xf numFmtId="49" fontId="5" fillId="24" borderId="10"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0" fontId="5" fillId="24" borderId="11" xfId="0" applyFont="1" applyFill="1" applyBorder="1" applyAlignment="1">
      <alignment horizontal="center" vertical="center" wrapText="1"/>
    </xf>
    <xf numFmtId="0" fontId="5" fillId="24" borderId="11" xfId="0" applyFont="1" applyFill="1" applyBorder="1" applyAlignment="1">
      <alignment horizontal="center" vertical="center"/>
    </xf>
    <xf numFmtId="49" fontId="5" fillId="24" borderId="11" xfId="0" applyNumberFormat="1" applyFont="1" applyFill="1" applyBorder="1" applyAlignment="1">
      <alignment horizontal="center" vertical="center"/>
    </xf>
    <xf numFmtId="0" fontId="5" fillId="24" borderId="37" xfId="0" applyFont="1" applyFill="1" applyBorder="1" applyAlignment="1">
      <alignment horizontal="center" vertical="center" wrapText="1"/>
    </xf>
    <xf numFmtId="0" fontId="5" fillId="24" borderId="16" xfId="0" applyFont="1" applyFill="1" applyBorder="1" applyAlignment="1">
      <alignment horizontal="center" vertical="center" wrapText="1"/>
    </xf>
    <xf numFmtId="0" fontId="5" fillId="24" borderId="26" xfId="0" applyFont="1" applyFill="1" applyBorder="1" applyAlignment="1">
      <alignment horizontal="center" vertical="center" wrapText="1"/>
    </xf>
    <xf numFmtId="0" fontId="5" fillId="24" borderId="30" xfId="0" applyFont="1" applyFill="1" applyBorder="1" applyAlignment="1">
      <alignment horizontal="center" vertical="center" wrapText="1"/>
    </xf>
    <xf numFmtId="49" fontId="5" fillId="24" borderId="13" xfId="0" applyNumberFormat="1" applyFont="1" applyFill="1" applyBorder="1" applyAlignment="1">
      <alignment horizontal="center" vertical="center"/>
    </xf>
    <xf numFmtId="49" fontId="5" fillId="24" borderId="20" xfId="0" applyNumberFormat="1" applyFont="1" applyFill="1" applyBorder="1" applyAlignment="1">
      <alignment horizontal="center" vertical="center"/>
    </xf>
    <xf numFmtId="49" fontId="5" fillId="24" borderId="22" xfId="0" applyNumberFormat="1" applyFont="1" applyFill="1" applyBorder="1" applyAlignment="1">
      <alignment horizontal="center" vertical="center"/>
    </xf>
    <xf numFmtId="49" fontId="5" fillId="24" borderId="18" xfId="0" applyNumberFormat="1" applyFont="1" applyFill="1" applyBorder="1" applyAlignment="1">
      <alignment horizontal="center" vertical="center"/>
    </xf>
    <xf numFmtId="0" fontId="0" fillId="0" borderId="13" xfId="0" applyBorder="1" applyAlignment="1">
      <alignment horizontal="center" vertical="center"/>
    </xf>
    <xf numFmtId="49" fontId="13" fillId="0" borderId="20" xfId="88" applyNumberFormat="1" applyFont="1" applyBorder="1" applyAlignment="1">
      <alignment horizontal="left" vertical="top" wrapText="1"/>
    </xf>
    <xf numFmtId="0" fontId="72" fillId="0" borderId="21" xfId="0" applyFont="1" applyBorder="1" applyAlignment="1">
      <alignment horizontal="left" vertical="top" wrapText="1"/>
    </xf>
    <xf numFmtId="0" fontId="72" fillId="0" borderId="22" xfId="0" applyFont="1" applyBorder="1" applyAlignment="1">
      <alignment horizontal="left" vertical="top" wrapText="1"/>
    </xf>
    <xf numFmtId="49" fontId="5" fillId="0" borderId="34" xfId="0" applyNumberFormat="1"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49" fontId="5" fillId="0" borderId="34" xfId="0" applyNumberFormat="1" applyFont="1" applyBorder="1" applyAlignment="1">
      <alignment horizontal="left" vertical="center" wrapText="1"/>
    </xf>
    <xf numFmtId="0" fontId="0" fillId="0" borderId="32" xfId="0" applyBorder="1" applyAlignment="1">
      <alignment horizontal="left" vertical="center" wrapText="1"/>
    </xf>
    <xf numFmtId="49" fontId="5" fillId="0" borderId="18" xfId="0" applyNumberFormat="1" applyFont="1" applyBorder="1" applyAlignment="1">
      <alignment horizontal="center" vertical="center"/>
    </xf>
    <xf numFmtId="49" fontId="5" fillId="0" borderId="34" xfId="0" applyNumberFormat="1" applyFont="1" applyBorder="1"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49" fontId="5" fillId="0" borderId="31" xfId="0" applyNumberFormat="1" applyFont="1" applyBorder="1" applyAlignment="1">
      <alignment horizontal="left" vertical="center" wrapText="1"/>
    </xf>
    <xf numFmtId="49" fontId="5" fillId="0" borderId="32" xfId="0" applyNumberFormat="1" applyFont="1" applyBorder="1" applyAlignment="1">
      <alignment horizontal="left" vertical="center" wrapText="1"/>
    </xf>
    <xf numFmtId="49" fontId="13" fillId="0" borderId="21" xfId="88" applyNumberFormat="1" applyFont="1" applyBorder="1" applyAlignment="1">
      <alignment horizontal="left" vertical="top" wrapText="1"/>
    </xf>
    <xf numFmtId="49" fontId="5" fillId="0" borderId="11" xfId="0" applyNumberFormat="1" applyFont="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vertical="center"/>
    </xf>
    <xf numFmtId="0" fontId="13" fillId="0" borderId="21" xfId="0" applyFont="1" applyBorder="1" applyAlignment="1">
      <alignment horizontal="left" vertical="top" wrapText="1"/>
    </xf>
    <xf numFmtId="0" fontId="13" fillId="0" borderId="22" xfId="0" applyFont="1" applyBorder="1" applyAlignment="1">
      <alignment horizontal="left" vertical="top" wrapText="1"/>
    </xf>
    <xf numFmtId="49" fontId="5" fillId="0" borderId="18" xfId="0" applyNumberFormat="1" applyFont="1" applyBorder="1" applyAlignment="1">
      <alignment vertical="center"/>
    </xf>
    <xf numFmtId="49" fontId="5" fillId="0" borderId="13" xfId="0" applyNumberFormat="1" applyFont="1" applyBorder="1" applyAlignment="1">
      <alignment vertical="center"/>
    </xf>
    <xf numFmtId="49" fontId="13" fillId="0" borderId="34" xfId="0" applyNumberFormat="1" applyFont="1" applyBorder="1" applyAlignment="1">
      <alignment horizontal="left" vertical="center" wrapText="1"/>
    </xf>
    <xf numFmtId="49" fontId="13" fillId="0" borderId="31" xfId="0" applyNumberFormat="1" applyFont="1" applyBorder="1" applyAlignment="1">
      <alignment horizontal="left" vertical="center" wrapText="1"/>
    </xf>
    <xf numFmtId="49" fontId="13" fillId="0" borderId="32" xfId="0" applyNumberFormat="1" applyFont="1" applyBorder="1" applyAlignment="1">
      <alignment horizontal="left" vertical="center" wrapText="1"/>
    </xf>
    <xf numFmtId="49" fontId="5" fillId="0" borderId="11" xfId="0" applyNumberFormat="1" applyFont="1" applyBorder="1" applyAlignment="1">
      <alignment vertical="center"/>
    </xf>
    <xf numFmtId="49" fontId="13" fillId="0" borderId="34" xfId="0" applyNumberFormat="1"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49" fontId="13" fillId="0" borderId="20" xfId="0" applyNumberFormat="1" applyFont="1" applyBorder="1" applyAlignment="1">
      <alignment vertical="center" wrapText="1"/>
    </xf>
    <xf numFmtId="0" fontId="13" fillId="0" borderId="21" xfId="0" applyFont="1" applyBorder="1" applyAlignment="1">
      <alignment vertical="center" wrapText="1"/>
    </xf>
    <xf numFmtId="0" fontId="13" fillId="0" borderId="22" xfId="0" applyFont="1" applyBorder="1" applyAlignment="1">
      <alignment vertical="center" wrapText="1"/>
    </xf>
    <xf numFmtId="49" fontId="13" fillId="0" borderId="20"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49" fontId="13" fillId="0" borderId="20" xfId="0" applyNumberFormat="1"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0" fontId="0" fillId="0" borderId="11" xfId="0" applyBorder="1" applyAlignment="1">
      <alignment horizontal="left"/>
    </xf>
    <xf numFmtId="0" fontId="0" fillId="0" borderId="11" xfId="0" applyBorder="1" applyAlignment="1">
      <alignment horizontal="left" shrinkToFit="1"/>
    </xf>
    <xf numFmtId="184" fontId="5" fillId="29" borderId="20" xfId="0" applyNumberFormat="1" applyFont="1" applyFill="1" applyBorder="1" applyAlignment="1" applyProtection="1">
      <alignment vertical="center" shrinkToFit="1"/>
      <protection locked="0"/>
    </xf>
    <xf numFmtId="184" fontId="5" fillId="29" borderId="22" xfId="0" applyNumberFormat="1" applyFont="1" applyFill="1" applyBorder="1" applyAlignment="1" applyProtection="1">
      <alignment vertical="center" shrinkToFit="1"/>
      <protection locked="0"/>
    </xf>
    <xf numFmtId="184" fontId="5" fillId="24" borderId="20" xfId="0" applyNumberFormat="1" applyFont="1" applyFill="1" applyBorder="1" applyAlignment="1">
      <alignment horizontal="right" vertical="center" shrinkToFit="1"/>
    </xf>
    <xf numFmtId="184" fontId="5" fillId="24" borderId="22" xfId="0" applyNumberFormat="1" applyFont="1" applyFill="1" applyBorder="1" applyAlignment="1">
      <alignment horizontal="right" vertical="center" shrinkToFit="1"/>
    </xf>
    <xf numFmtId="178" fontId="5" fillId="25" borderId="20" xfId="0" applyNumberFormat="1" applyFont="1" applyFill="1" applyBorder="1" applyAlignment="1" applyProtection="1">
      <alignment horizontal="right" vertical="center" shrinkToFit="1"/>
      <protection locked="0"/>
    </xf>
    <xf numFmtId="178" fontId="5" fillId="25" borderId="22" xfId="0" applyNumberFormat="1" applyFont="1" applyFill="1" applyBorder="1" applyAlignment="1" applyProtection="1">
      <alignment horizontal="right" vertical="center" shrinkToFit="1"/>
      <protection locked="0"/>
    </xf>
    <xf numFmtId="49" fontId="13" fillId="0" borderId="20" xfId="0" applyNumberFormat="1" applyFont="1" applyBorder="1" applyAlignment="1">
      <alignment horizontal="left" vertical="center" wrapText="1" shrinkToFit="1"/>
    </xf>
    <xf numFmtId="49" fontId="13" fillId="0" borderId="22" xfId="0" applyNumberFormat="1" applyFont="1" applyBorder="1" applyAlignment="1">
      <alignment horizontal="left" vertical="center" wrapText="1" shrinkToFit="1"/>
    </xf>
    <xf numFmtId="38" fontId="5" fillId="24" borderId="20" xfId="66" applyFont="1" applyFill="1" applyBorder="1" applyAlignment="1" applyProtection="1">
      <alignment horizontal="right" vertical="center" shrinkToFit="1"/>
    </xf>
    <xf numFmtId="38" fontId="5" fillId="24" borderId="22" xfId="66" applyFont="1" applyFill="1" applyBorder="1" applyAlignment="1" applyProtection="1">
      <alignment horizontal="right" vertical="center" shrinkToFit="1"/>
    </xf>
    <xf numFmtId="184" fontId="5" fillId="24" borderId="20" xfId="0" applyNumberFormat="1" applyFont="1" applyFill="1" applyBorder="1" applyAlignment="1">
      <alignment vertical="center" shrinkToFit="1"/>
    </xf>
    <xf numFmtId="184" fontId="5" fillId="24" borderId="22" xfId="0" applyNumberFormat="1" applyFont="1" applyFill="1" applyBorder="1" applyAlignment="1">
      <alignment vertical="center" shrinkToFit="1"/>
    </xf>
    <xf numFmtId="38" fontId="5" fillId="24" borderId="20" xfId="66" applyFont="1" applyFill="1" applyBorder="1" applyAlignment="1" applyProtection="1">
      <alignment vertical="center" shrinkToFit="1"/>
    </xf>
    <xf numFmtId="38" fontId="5" fillId="24" borderId="22" xfId="66" applyFont="1" applyFill="1" applyBorder="1" applyAlignment="1" applyProtection="1">
      <alignment vertical="center" shrinkToFit="1"/>
    </xf>
    <xf numFmtId="49" fontId="13" fillId="0" borderId="22" xfId="88" applyNumberFormat="1" applyFont="1" applyBorder="1" applyAlignment="1">
      <alignment horizontal="left" vertical="top" wrapText="1"/>
    </xf>
    <xf numFmtId="49" fontId="5" fillId="24" borderId="37" xfId="0" applyNumberFormat="1" applyFont="1" applyFill="1" applyBorder="1" applyAlignment="1">
      <alignment horizontal="center" vertical="center"/>
    </xf>
    <xf numFmtId="49" fontId="5" fillId="24" borderId="16" xfId="0" applyNumberFormat="1" applyFont="1" applyFill="1" applyBorder="1" applyAlignment="1">
      <alignment horizontal="center" vertical="center"/>
    </xf>
    <xf numFmtId="0" fontId="0" fillId="0" borderId="26" xfId="0" applyBorder="1" applyAlignment="1">
      <alignment horizontal="center" vertical="center"/>
    </xf>
    <xf numFmtId="0" fontId="0" fillId="0" borderId="30" xfId="0" applyBorder="1" applyAlignment="1">
      <alignment horizontal="center" vertical="center"/>
    </xf>
    <xf numFmtId="0" fontId="0" fillId="0" borderId="11" xfId="0" applyBorder="1"/>
    <xf numFmtId="49" fontId="13" fillId="0" borderId="20" xfId="88" applyNumberFormat="1" applyFont="1" applyBorder="1" applyAlignment="1">
      <alignment vertical="top"/>
    </xf>
    <xf numFmtId="0" fontId="72" fillId="0" borderId="22" xfId="0" applyFont="1" applyBorder="1" applyAlignment="1">
      <alignment vertical="top"/>
    </xf>
    <xf numFmtId="0" fontId="72" fillId="0" borderId="32" xfId="0" applyFont="1" applyBorder="1" applyAlignment="1">
      <alignment vertical="center"/>
    </xf>
    <xf numFmtId="38" fontId="5" fillId="24" borderId="20" xfId="66" applyFont="1" applyFill="1" applyBorder="1" applyAlignment="1" applyProtection="1">
      <alignment horizontal="right" vertical="center"/>
    </xf>
    <xf numFmtId="38" fontId="5" fillId="24" borderId="21" xfId="66" applyFont="1" applyFill="1" applyBorder="1" applyAlignment="1" applyProtection="1">
      <alignment horizontal="right" vertical="center"/>
    </xf>
    <xf numFmtId="178" fontId="5" fillId="39" borderId="20" xfId="0" applyNumberFormat="1" applyFont="1" applyFill="1" applyBorder="1" applyAlignment="1">
      <alignment horizontal="right" vertical="center" shrinkToFit="1"/>
    </xf>
    <xf numFmtId="178" fontId="5" fillId="39" borderId="22" xfId="0" applyNumberFormat="1" applyFont="1" applyFill="1" applyBorder="1" applyAlignment="1">
      <alignment horizontal="right" vertical="center" shrinkToFit="1"/>
    </xf>
    <xf numFmtId="0" fontId="72" fillId="0" borderId="31" xfId="0" applyFont="1" applyBorder="1" applyAlignment="1">
      <alignment horizontal="left" vertical="center"/>
    </xf>
    <xf numFmtId="0" fontId="0" fillId="39" borderId="22" xfId="0" applyFill="1" applyBorder="1" applyAlignment="1">
      <alignment horizontal="right" vertical="center" shrinkToFit="1"/>
    </xf>
    <xf numFmtId="49" fontId="13" fillId="0" borderId="31" xfId="0" applyNumberFormat="1" applyFont="1" applyBorder="1" applyAlignment="1">
      <alignment horizontal="left" vertical="center"/>
    </xf>
    <xf numFmtId="49" fontId="13" fillId="0" borderId="32" xfId="0" applyNumberFormat="1" applyFont="1" applyBorder="1" applyAlignment="1">
      <alignment horizontal="left" vertical="center"/>
    </xf>
    <xf numFmtId="0" fontId="72" fillId="0" borderId="32" xfId="0" applyFont="1" applyBorder="1" applyAlignment="1">
      <alignment horizontal="left" vertical="center"/>
    </xf>
    <xf numFmtId="0" fontId="92" fillId="0" borderId="11" xfId="88" applyFont="1" applyBorder="1" applyAlignment="1">
      <alignment vertical="center" wrapText="1"/>
    </xf>
    <xf numFmtId="0" fontId="72" fillId="0" borderId="11" xfId="0" applyFont="1" applyBorder="1" applyAlignment="1">
      <alignment vertical="center" wrapText="1"/>
    </xf>
    <xf numFmtId="38" fontId="5" fillId="24" borderId="11" xfId="66" applyFont="1" applyFill="1" applyBorder="1" applyAlignment="1" applyProtection="1">
      <alignment horizontal="right" vertical="center" shrinkToFit="1"/>
    </xf>
    <xf numFmtId="0" fontId="13" fillId="0" borderId="11" xfId="0" applyFont="1" applyBorder="1" applyAlignment="1">
      <alignment vertical="top"/>
    </xf>
    <xf numFmtId="0" fontId="72" fillId="0" borderId="11" xfId="0" applyFont="1" applyBorder="1" applyAlignment="1">
      <alignment vertical="top"/>
    </xf>
    <xf numFmtId="0" fontId="13" fillId="0" borderId="20" xfId="0" applyFont="1" applyBorder="1" applyAlignment="1">
      <alignment horizontal="left" vertical="top"/>
    </xf>
    <xf numFmtId="0" fontId="13" fillId="0" borderId="21" xfId="0" applyFont="1" applyBorder="1" applyAlignment="1">
      <alignment horizontal="left" vertical="top"/>
    </xf>
    <xf numFmtId="0" fontId="72" fillId="0" borderId="21" xfId="0" applyFont="1" applyBorder="1" applyAlignment="1">
      <alignment horizontal="left" vertical="top"/>
    </xf>
    <xf numFmtId="0" fontId="72" fillId="0" borderId="22" xfId="0" applyFont="1" applyBorder="1" applyAlignment="1">
      <alignment horizontal="left" vertical="top"/>
    </xf>
    <xf numFmtId="0" fontId="92" fillId="0" borderId="20" xfId="88" applyFont="1" applyBorder="1" applyAlignment="1">
      <alignment horizontal="left" vertical="center" wrapText="1"/>
    </xf>
    <xf numFmtId="0" fontId="72" fillId="0" borderId="22" xfId="0" applyFont="1" applyBorder="1" applyAlignment="1">
      <alignment horizontal="left" vertical="center" wrapText="1"/>
    </xf>
    <xf numFmtId="0" fontId="5" fillId="0" borderId="20"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87" fillId="40" borderId="18" xfId="88" applyFont="1" applyFill="1" applyBorder="1" applyAlignment="1" applyProtection="1">
      <alignment horizontal="left" vertical="center" wrapText="1"/>
      <protection locked="0"/>
    </xf>
    <xf numFmtId="0" fontId="1" fillId="40" borderId="13" xfId="0" applyFont="1" applyFill="1" applyBorder="1" applyAlignment="1" applyProtection="1">
      <alignment horizontal="left" vertical="center" wrapText="1"/>
      <protection locked="0"/>
    </xf>
    <xf numFmtId="0" fontId="10" fillId="0" borderId="13" xfId="0" applyFont="1" applyBorder="1" applyAlignment="1">
      <alignment horizontal="left" vertical="center" wrapText="1"/>
    </xf>
    <xf numFmtId="0" fontId="5" fillId="0" borderId="18" xfId="88" applyFont="1" applyBorder="1" applyAlignment="1">
      <alignment horizontal="left" vertical="center" wrapText="1"/>
    </xf>
    <xf numFmtId="0" fontId="5" fillId="0" borderId="18" xfId="88" applyFont="1" applyBorder="1" applyAlignment="1">
      <alignment horizontal="left" vertical="center" shrinkToFit="1"/>
    </xf>
    <xf numFmtId="0" fontId="5" fillId="0" borderId="13" xfId="88" applyFont="1" applyBorder="1" applyAlignment="1">
      <alignment horizontal="left" vertical="center" wrapText="1"/>
    </xf>
    <xf numFmtId="0" fontId="13" fillId="0" borderId="21" xfId="0" applyFont="1" applyBorder="1" applyAlignment="1">
      <alignment horizontal="left" vertical="top" shrinkToFit="1"/>
    </xf>
    <xf numFmtId="0" fontId="13" fillId="0" borderId="22" xfId="0" applyFont="1" applyBorder="1" applyAlignment="1">
      <alignment horizontal="left" vertical="top" shrinkToFit="1"/>
    </xf>
    <xf numFmtId="0" fontId="4" fillId="0" borderId="13" xfId="88" applyFont="1" applyBorder="1" applyAlignment="1">
      <alignment horizontal="left" vertical="center" wrapText="1"/>
    </xf>
    <xf numFmtId="0" fontId="10" fillId="42" borderId="17" xfId="0" applyFont="1" applyFill="1" applyBorder="1" applyAlignment="1">
      <alignment horizontal="center" vertical="center" wrapText="1"/>
    </xf>
    <xf numFmtId="0" fontId="10" fillId="42" borderId="14" xfId="0" applyFont="1" applyFill="1" applyBorder="1" applyAlignment="1">
      <alignment horizontal="center" vertical="center" wrapText="1"/>
    </xf>
    <xf numFmtId="49" fontId="13" fillId="0" borderId="20" xfId="88" applyNumberFormat="1" applyFont="1" applyBorder="1" applyAlignment="1">
      <alignment horizontal="left" vertical="center" wrapText="1"/>
    </xf>
    <xf numFmtId="0" fontId="72" fillId="0" borderId="21" xfId="0" applyFont="1" applyBorder="1" applyAlignment="1">
      <alignment horizontal="left" vertical="center" wrapText="1"/>
    </xf>
    <xf numFmtId="184" fontId="5" fillId="24" borderId="20" xfId="0" applyNumberFormat="1" applyFont="1" applyFill="1" applyBorder="1" applyAlignment="1">
      <alignment horizontal="right" vertical="center"/>
    </xf>
    <xf numFmtId="184" fontId="5" fillId="24" borderId="21" xfId="0" applyNumberFormat="1" applyFont="1" applyFill="1" applyBorder="1" applyAlignment="1">
      <alignment horizontal="right" vertical="center"/>
    </xf>
    <xf numFmtId="184" fontId="5" fillId="24" borderId="11" xfId="0" applyNumberFormat="1" applyFont="1" applyFill="1" applyBorder="1" applyAlignment="1">
      <alignment horizontal="right" vertical="center" shrinkToFit="1"/>
    </xf>
  </cellXfs>
  <cellStyles count="92">
    <cellStyle name="20% - アクセント 1" xfId="1" builtinId="30" customBuiltin="1"/>
    <cellStyle name="20% - アクセント 1 2" xfId="2" xr:uid="{9BC902C5-0450-4153-BFD0-6516D85A9988}"/>
    <cellStyle name="20% - アクセント 2" xfId="3" builtinId="34" customBuiltin="1"/>
    <cellStyle name="20% - アクセント 2 2" xfId="4" xr:uid="{AA46AFD3-2181-42A6-81C0-85BE2D4546F9}"/>
    <cellStyle name="20% - アクセント 3" xfId="5" builtinId="38" customBuiltin="1"/>
    <cellStyle name="20% - アクセント 3 2" xfId="6" xr:uid="{6ADFE203-7681-4772-84F6-0CA5B6B0E197}"/>
    <cellStyle name="20% - アクセント 4" xfId="7" builtinId="42" customBuiltin="1"/>
    <cellStyle name="20% - アクセント 4 2" xfId="8" xr:uid="{2AD78E4A-9078-4A7E-9B67-3C61E2E4EED6}"/>
    <cellStyle name="20% - アクセント 5" xfId="9" builtinId="46" customBuiltin="1"/>
    <cellStyle name="20% - アクセント 5 2" xfId="10" xr:uid="{1B135A85-5BAD-433C-90F0-78DC735CED8B}"/>
    <cellStyle name="20% - アクセント 6" xfId="11" builtinId="50" customBuiltin="1"/>
    <cellStyle name="20% - アクセント 6 2" xfId="12" xr:uid="{AEB0856F-D668-49FF-A3C6-BE1D8B24E496}"/>
    <cellStyle name="40% - アクセント 1" xfId="13" builtinId="31" customBuiltin="1"/>
    <cellStyle name="40% - アクセント 1 2" xfId="14" xr:uid="{876DF32C-E417-4FD9-BA57-E99703591DCE}"/>
    <cellStyle name="40% - アクセント 2" xfId="15" builtinId="35" customBuiltin="1"/>
    <cellStyle name="40% - アクセント 2 2" xfId="16" xr:uid="{35AA0805-78D5-49CD-925A-9A68D46BD8D2}"/>
    <cellStyle name="40% - アクセント 3" xfId="17" builtinId="39" customBuiltin="1"/>
    <cellStyle name="40% - アクセント 3 2" xfId="18" xr:uid="{F2FAE5C8-A93C-4FE9-9D7C-32BF4845AF06}"/>
    <cellStyle name="40% - アクセント 4" xfId="19" builtinId="43" customBuiltin="1"/>
    <cellStyle name="40% - アクセント 4 2" xfId="20" xr:uid="{062CB89A-4FBE-4768-880D-0CCBC459287F}"/>
    <cellStyle name="40% - アクセント 5" xfId="21" builtinId="47" customBuiltin="1"/>
    <cellStyle name="40% - アクセント 5 2" xfId="22" xr:uid="{C2F74C58-4A4C-4C8D-BEDF-4B81F7F42DDC}"/>
    <cellStyle name="40% - アクセント 6" xfId="23" builtinId="51" customBuiltin="1"/>
    <cellStyle name="40% - アクセント 6 2" xfId="24" xr:uid="{43D71F3A-0CF9-4688-8383-217A33068921}"/>
    <cellStyle name="60% - アクセント 1" xfId="25" builtinId="32" customBuiltin="1"/>
    <cellStyle name="60% - アクセント 1 2" xfId="26" xr:uid="{55A63E20-9DCE-4933-9CEE-1242DCE4CFEF}"/>
    <cellStyle name="60% - アクセント 2" xfId="27" builtinId="36" customBuiltin="1"/>
    <cellStyle name="60% - アクセント 2 2" xfId="28" xr:uid="{475B82F2-8DE1-4A40-835F-F1CF2AAE996C}"/>
    <cellStyle name="60% - アクセント 3" xfId="29" builtinId="40" customBuiltin="1"/>
    <cellStyle name="60% - アクセント 3 2" xfId="30" xr:uid="{B97ED342-47E2-4EEB-A084-EDB3C5EF07EA}"/>
    <cellStyle name="60% - アクセント 4" xfId="31" builtinId="44" customBuiltin="1"/>
    <cellStyle name="60% - アクセント 4 2" xfId="32" xr:uid="{E402BA40-5784-45D5-A22D-77D90D999B75}"/>
    <cellStyle name="60% - アクセント 5" xfId="33" builtinId="48" customBuiltin="1"/>
    <cellStyle name="60% - アクセント 5 2" xfId="34" xr:uid="{8BD7A16A-4D18-49C9-A296-387390E94C5B}"/>
    <cellStyle name="60% - アクセント 6" xfId="35" builtinId="52" customBuiltin="1"/>
    <cellStyle name="60% - アクセント 6 2" xfId="36" xr:uid="{25504E8F-6802-4C49-A59C-AFBE98FD556A}"/>
    <cellStyle name="アクセント 1" xfId="37" builtinId="29" customBuiltin="1"/>
    <cellStyle name="アクセント 1 2" xfId="38" xr:uid="{2F5CC7F9-C975-4920-B294-878171177549}"/>
    <cellStyle name="アクセント 2" xfId="39" builtinId="33" customBuiltin="1"/>
    <cellStyle name="アクセント 2 2" xfId="40" xr:uid="{78070785-765F-4122-B359-8A58F5313806}"/>
    <cellStyle name="アクセント 3" xfId="41" builtinId="37" customBuiltin="1"/>
    <cellStyle name="アクセント 3 2" xfId="42" xr:uid="{0712F2A7-D176-4CC5-B9EC-E902C0AE4F25}"/>
    <cellStyle name="アクセント 4" xfId="43" builtinId="41" customBuiltin="1"/>
    <cellStyle name="アクセント 4 2" xfId="44" xr:uid="{36E1BA2E-10E7-440B-BD96-26753B19F55A}"/>
    <cellStyle name="アクセント 5" xfId="45" builtinId="45" customBuiltin="1"/>
    <cellStyle name="アクセント 5 2" xfId="46" xr:uid="{CB29B4AF-6A14-4690-9574-2D22CC0C7D75}"/>
    <cellStyle name="アクセント 6" xfId="47" builtinId="49" customBuiltin="1"/>
    <cellStyle name="アクセント 6 2" xfId="48" xr:uid="{D9FAC572-1E9A-4390-87A7-FE7536BE104C}"/>
    <cellStyle name="タイトル" xfId="49" builtinId="15" customBuiltin="1"/>
    <cellStyle name="タイトル 2" xfId="50" xr:uid="{9D7B94B7-2CD0-4474-9AAE-A8352D936236}"/>
    <cellStyle name="チェック セル" xfId="51" builtinId="23" customBuiltin="1"/>
    <cellStyle name="チェック セル 2" xfId="52" xr:uid="{AEEB5370-4B10-4738-8FE7-5BACAA4C4C4F}"/>
    <cellStyle name="どちらでもない" xfId="53" builtinId="28" customBuiltin="1"/>
    <cellStyle name="どちらでもない 2" xfId="54" xr:uid="{CC1B9985-E3BF-4380-A338-0D3BC8E7305C}"/>
    <cellStyle name="ハイパーリンク" xfId="55" builtinId="8"/>
    <cellStyle name="メモ" xfId="56" builtinId="10" customBuiltin="1"/>
    <cellStyle name="メモ 2" xfId="57" xr:uid="{2579D4D8-19A4-42BC-9847-715F9A8FC6D2}"/>
    <cellStyle name="リンク セル" xfId="58" builtinId="24" customBuiltin="1"/>
    <cellStyle name="リンク セル 2" xfId="59" xr:uid="{FC35F76B-09C3-481A-B21A-B917AC03C21B}"/>
    <cellStyle name="悪い" xfId="60" builtinId="27" customBuiltin="1"/>
    <cellStyle name="悪い 2" xfId="61" xr:uid="{7A2F5385-7481-42FC-A250-4C7E8D4084C1}"/>
    <cellStyle name="計算" xfId="62" builtinId="22" customBuiltin="1"/>
    <cellStyle name="計算 2" xfId="63" xr:uid="{21C4FCF6-1E2A-43DE-A446-F262A90DA8DE}"/>
    <cellStyle name="警告文" xfId="64" builtinId="11" customBuiltin="1"/>
    <cellStyle name="警告文 2" xfId="65" xr:uid="{03C2DB3F-C431-41D6-B8C7-3FD7DDCFA7A4}"/>
    <cellStyle name="桁区切り" xfId="66" builtinId="6"/>
    <cellStyle name="見出し 1" xfId="67" builtinId="16" customBuiltin="1"/>
    <cellStyle name="見出し 1 2" xfId="68" xr:uid="{28AF966A-31B9-497A-8DA7-0EF0E6F360F2}"/>
    <cellStyle name="見出し 2" xfId="69" builtinId="17" customBuiltin="1"/>
    <cellStyle name="見出し 2 2" xfId="70" xr:uid="{63FA2409-7509-41FD-91A0-0795E94E6C87}"/>
    <cellStyle name="見出し 3" xfId="71" builtinId="18" customBuiltin="1"/>
    <cellStyle name="見出し 3 2" xfId="72" xr:uid="{E4BCA889-8E2B-4B09-AFF1-2049BEC438BE}"/>
    <cellStyle name="見出し 4" xfId="73" builtinId="19" customBuiltin="1"/>
    <cellStyle name="見出し 4 2" xfId="74" xr:uid="{48D5AF78-75E2-4256-B6D5-C2A1002DC81D}"/>
    <cellStyle name="集計" xfId="75" builtinId="25" customBuiltin="1"/>
    <cellStyle name="集計 2" xfId="76" xr:uid="{80930DBA-64E3-40C4-9FF7-92D1D05D1B08}"/>
    <cellStyle name="出力" xfId="77" builtinId="21" customBuiltin="1"/>
    <cellStyle name="出力 2" xfId="78" xr:uid="{7B7DD10F-C12B-43EB-BB47-65539A4AAB46}"/>
    <cellStyle name="説明文" xfId="79" builtinId="53" customBuiltin="1"/>
    <cellStyle name="説明文 2" xfId="80" xr:uid="{1E6F2A7B-A7DE-4F10-9058-32F095E04ECD}"/>
    <cellStyle name="入力" xfId="81" builtinId="20" customBuiltin="1"/>
    <cellStyle name="入力 2" xfId="82" xr:uid="{4F72A855-D37E-474D-91D3-854D9CC8579F}"/>
    <cellStyle name="標準" xfId="0" builtinId="0"/>
    <cellStyle name="標準 2" xfId="83" xr:uid="{0BD071E1-C8C5-4EB9-8881-F2AD37E5395A}"/>
    <cellStyle name="標準 2 2" xfId="84" xr:uid="{B436F852-60A1-4B92-B083-64E0B12D35A7}"/>
    <cellStyle name="標準 3" xfId="85" xr:uid="{3F37D239-D8CB-4F64-94A1-14BBE98DC93D}"/>
    <cellStyle name="標準_23_yukamenseki" xfId="86" xr:uid="{BCB22A4E-B26C-4189-9AB0-927FC82EABA4}"/>
    <cellStyle name="標準_24_syukkagaku" xfId="87" xr:uid="{4041906B-9E23-413C-92AD-80FB744820DB}"/>
    <cellStyle name="標準_CO2" xfId="88" xr:uid="{33995EED-0A05-430C-BB81-82D5F1E1B103}"/>
    <cellStyle name="標準_追加様式（自家用車、荷主の報告書）070323提供" xfId="89" xr:uid="{361289CC-5073-42EE-9D1C-B797CFEDA35C}"/>
    <cellStyle name="良い" xfId="90" builtinId="26" customBuiltin="1"/>
    <cellStyle name="良い 2" xfId="91" xr:uid="{D2E11D81-903E-48A5-A72B-5F19400854C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1.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18"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0" TargetMode="Externa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23</xdr:col>
      <xdr:colOff>69850</xdr:colOff>
      <xdr:row>24</xdr:row>
      <xdr:rowOff>107950</xdr:rowOff>
    </xdr:from>
    <xdr:to>
      <xdr:col>24</xdr:col>
      <xdr:colOff>215900</xdr:colOff>
      <xdr:row>26</xdr:row>
      <xdr:rowOff>184150</xdr:rowOff>
    </xdr:to>
    <xdr:sp macro="" textlink="">
      <xdr:nvSpPr>
        <xdr:cNvPr id="283044" name="AutoShape 3">
          <a:extLst>
            <a:ext uri="{FF2B5EF4-FFF2-40B4-BE49-F238E27FC236}">
              <a16:creationId xmlns:a16="http://schemas.microsoft.com/office/drawing/2014/main" id="{1635290C-C397-8F06-A13F-B3DCDA2675D5}"/>
            </a:ext>
          </a:extLst>
        </xdr:cNvPr>
        <xdr:cNvSpPr>
          <a:spLocks/>
        </xdr:cNvSpPr>
      </xdr:nvSpPr>
      <xdr:spPr bwMode="auto">
        <a:xfrm>
          <a:off x="6496050" y="5156200"/>
          <a:ext cx="425450" cy="660400"/>
        </a:xfrm>
        <a:prstGeom prst="rightBrace">
          <a:avLst>
            <a:gd name="adj1" fmla="val 12935"/>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24</xdr:col>
      <xdr:colOff>247650</xdr:colOff>
      <xdr:row>25</xdr:row>
      <xdr:rowOff>1681</xdr:rowOff>
    </xdr:from>
    <xdr:ext cx="3298416" cy="351891"/>
    <xdr:sp macro="" textlink="">
      <xdr:nvSpPr>
        <xdr:cNvPr id="11269" name="Text Box 5">
          <a:extLst>
            <a:ext uri="{FF2B5EF4-FFF2-40B4-BE49-F238E27FC236}">
              <a16:creationId xmlns:a16="http://schemas.microsoft.com/office/drawing/2014/main" id="{CC0EDFCA-801D-44CD-9ABA-CF153CE0F7EA}"/>
            </a:ext>
          </a:extLst>
        </xdr:cNvPr>
        <xdr:cNvSpPr txBox="1">
          <a:spLocks noChangeArrowheads="1"/>
        </xdr:cNvSpPr>
      </xdr:nvSpPr>
      <xdr:spPr bwMode="auto">
        <a:xfrm>
          <a:off x="7748155" y="5508863"/>
          <a:ext cx="3305175" cy="351891"/>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27432" tIns="18288" rIns="0" bIns="0" anchor="t" upright="1">
          <a:spAutoFit/>
        </a:bodyPr>
        <a:lstStyle/>
        <a:p>
          <a:pPr algn="l" rtl="0">
            <a:lnSpc>
              <a:spcPts val="1300"/>
            </a:lnSpc>
            <a:defRPr sz="1000"/>
          </a:pPr>
          <a:r>
            <a:rPr lang="ja-JP" altLang="en-US" sz="1200" b="0"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xdr:txBody>
    </xdr:sp>
    <xdr:clientData/>
  </xdr:oneCellAnchor>
  <xdr:oneCellAnchor>
    <xdr:from>
      <xdr:col>23</xdr:col>
      <xdr:colOff>229466</xdr:colOff>
      <xdr:row>4</xdr:row>
      <xdr:rowOff>105709</xdr:rowOff>
    </xdr:from>
    <xdr:ext cx="6428120" cy="4284960"/>
    <xdr:sp macro="" textlink="">
      <xdr:nvSpPr>
        <xdr:cNvPr id="11274" name="Text Box 10">
          <a:extLst>
            <a:ext uri="{FF2B5EF4-FFF2-40B4-BE49-F238E27FC236}">
              <a16:creationId xmlns:a16="http://schemas.microsoft.com/office/drawing/2014/main" id="{C1B5C3BD-DF7B-4123-9882-2F2B36B02269}"/>
            </a:ext>
          </a:extLst>
        </xdr:cNvPr>
        <xdr:cNvSpPr txBox="1">
          <a:spLocks noChangeArrowheads="1"/>
        </xdr:cNvSpPr>
      </xdr:nvSpPr>
      <xdr:spPr bwMode="auto">
        <a:xfrm>
          <a:off x="7207369" y="806824"/>
          <a:ext cx="6407778" cy="4278244"/>
        </a:xfrm>
        <a:prstGeom prst="rect">
          <a:avLst/>
        </a:prstGeom>
        <a:solidFill>
          <a:srgbClr xmlns:mc="http://schemas.openxmlformats.org/markup-compatibility/2006" xmlns:a14="http://schemas.microsoft.com/office/drawing/2010/main" val="FFFFFF" mc:Ignorable="a14" a14:legacySpreadsheetColorIndex="9"/>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36576" tIns="22860" rIns="0" bIns="0" anchor="t" upright="1">
          <a:no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※提出前に、以下の点を再確認してください。</a:t>
          </a:r>
          <a:endParaRPr lang="ja-JP" altLang="en-US" sz="1400" b="0" i="0" u="none" strike="noStrike" baseline="0">
            <a:solidFill>
              <a:srgbClr val="000000"/>
            </a:solidFill>
            <a:latin typeface="ＭＳ Ｐゴシック"/>
            <a:ea typeface="ＭＳ Ｐゴシック"/>
          </a:endParaRPr>
        </a:p>
        <a:p>
          <a:pPr algn="l" rtl="0">
            <a:lnSpc>
              <a:spcPts val="1500"/>
            </a:lnSpc>
            <a:defRPr sz="1000"/>
          </a:pPr>
          <a:r>
            <a:rPr lang="ja-JP" altLang="en-US" sz="1300" b="0" i="0" u="none" strike="noStrike" baseline="0">
              <a:solidFill>
                <a:srgbClr val="0000FF"/>
              </a:solidFill>
              <a:latin typeface="+mn-ea"/>
              <a:ea typeface="+mn-ea"/>
            </a:rPr>
            <a:t>・「計画書」シートのセルT2の「事業所番号」は入力されていますか。</a:t>
          </a:r>
        </a:p>
        <a:p>
          <a:pPr algn="l" rtl="0">
            <a:lnSpc>
              <a:spcPts val="1500"/>
            </a:lnSpc>
            <a:defRPr sz="1000"/>
          </a:pPr>
          <a:r>
            <a:rPr lang="ja-JP" altLang="en-US" sz="1300" b="0" i="0" u="none" strike="noStrike" baseline="0">
              <a:solidFill>
                <a:srgbClr val="0000FF"/>
              </a:solidFill>
              <a:latin typeface="+mn-ea"/>
              <a:ea typeface="+mn-ea"/>
            </a:rPr>
            <a:t>・「計画書」シートのセルG23の産業分類は、</a:t>
          </a:r>
          <a:r>
            <a:rPr lang="en-US" altLang="ja-JP" sz="1300" b="0" i="0" u="none" strike="noStrike" baseline="0">
              <a:solidFill>
                <a:srgbClr val="0000FF"/>
              </a:solidFill>
              <a:latin typeface="+mn-ea"/>
              <a:ea typeface="+mn-ea"/>
            </a:rPr>
            <a:t>R5</a:t>
          </a:r>
          <a:r>
            <a:rPr lang="ja-JP" altLang="en-US" sz="1300" b="0" i="0" u="none" strike="noStrike" baseline="0">
              <a:solidFill>
                <a:srgbClr val="0000FF"/>
              </a:solidFill>
              <a:latin typeface="+mn-ea"/>
              <a:ea typeface="+mn-ea"/>
            </a:rPr>
            <a:t>.</a:t>
          </a:r>
          <a:r>
            <a:rPr lang="en-US" altLang="ja-JP" sz="1300" b="0" i="0" u="none" strike="noStrike" baseline="0">
              <a:solidFill>
                <a:srgbClr val="0000FF"/>
              </a:solidFill>
              <a:latin typeface="+mn-ea"/>
              <a:ea typeface="+mn-ea"/>
            </a:rPr>
            <a:t>6</a:t>
          </a:r>
          <a:r>
            <a:rPr lang="ja-JP" altLang="en-US" sz="1300" b="0" i="0" u="none" strike="noStrike" baseline="0">
              <a:solidFill>
                <a:srgbClr val="0000FF"/>
              </a:solidFill>
              <a:latin typeface="+mn-ea"/>
              <a:ea typeface="+mn-ea"/>
            </a:rPr>
            <a:t>改定を反映した最新のものです</a:t>
          </a:r>
        </a:p>
        <a:p>
          <a:pPr algn="l" rtl="0">
            <a:lnSpc>
              <a:spcPts val="1500"/>
            </a:lnSpc>
            <a:defRPr sz="1000"/>
          </a:pPr>
          <a:r>
            <a:rPr lang="ja-JP" altLang="en-US" sz="1300" b="0" i="0" u="none" strike="noStrike" baseline="0">
              <a:solidFill>
                <a:srgbClr val="0000FF"/>
              </a:solidFill>
              <a:latin typeface="+mn-ea"/>
              <a:ea typeface="+mn-ea"/>
            </a:rPr>
            <a:t>　か。念のため、再度ここで確認してください。</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https://www.soumu.go.jp/toukei_toukatsu/index/seido/sangyo/R05index.htm</a:t>
          </a:r>
        </a:p>
        <a:p>
          <a:pPr algn="l" rtl="0">
            <a:lnSpc>
              <a:spcPts val="1500"/>
            </a:lnSpc>
            <a:defRPr sz="1000"/>
          </a:pPr>
          <a:r>
            <a:rPr lang="ja-JP" altLang="en-US" sz="1300" b="0" i="0" u="none" strike="noStrike" baseline="0">
              <a:solidFill>
                <a:srgbClr val="0000FF"/>
              </a:solidFill>
              <a:latin typeface="+mn-ea"/>
              <a:ea typeface="+mn-ea"/>
            </a:rPr>
            <a:t>・ファイル名は事業所番号＋事業所名＋様式名等、判別しやすいものとしてください。</a:t>
          </a:r>
        </a:p>
        <a:p>
          <a:pPr algn="l" rtl="0">
            <a:lnSpc>
              <a:spcPts val="1600"/>
            </a:lnSpc>
            <a:defRPr sz="1000"/>
          </a:pPr>
          <a:r>
            <a:rPr lang="ja-JP" altLang="en-US" sz="1300" b="0" i="0" u="none" strike="noStrike" baseline="0">
              <a:solidFill>
                <a:srgbClr val="0000FF"/>
              </a:solidFill>
              <a:latin typeface="+mn-ea"/>
              <a:ea typeface="+mn-ea"/>
            </a:rPr>
            <a:t>　　例：</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兵庫工業（神戸工場）計画書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 </a:t>
          </a:r>
          <a:r>
            <a:rPr lang="en-US" altLang="ja-JP" sz="1300" b="0" i="0" u="none" strike="noStrike" baseline="0">
              <a:solidFill>
                <a:srgbClr val="0000FF"/>
              </a:solidFill>
              <a:latin typeface="+mn-ea"/>
              <a:ea typeface="+mn-ea"/>
            </a:rPr>
            <a:t>(</a:t>
          </a:r>
          <a:r>
            <a:rPr lang="ja-JP" altLang="en-US" sz="1300" b="0" i="0" u="none" strike="noStrike" baseline="0">
              <a:solidFill>
                <a:srgbClr val="0000FF"/>
              </a:solidFill>
              <a:latin typeface="+mn-ea"/>
              <a:ea typeface="+mn-ea"/>
            </a:rPr>
            <a:t>神戸工場）公表用計画書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・「別紙-第3項(1)基準年」シートのセルＤ４の「基準年度」は入力されていますか。</a:t>
          </a:r>
        </a:p>
        <a:p>
          <a:pPr algn="l" rtl="0">
            <a:lnSpc>
              <a:spcPts val="1500"/>
            </a:lnSpc>
            <a:defRPr sz="1000"/>
          </a:pPr>
          <a:r>
            <a:rPr lang="ja-JP" altLang="en-US" sz="1300" b="0" i="0" u="none" strike="noStrike" baseline="0">
              <a:solidFill>
                <a:srgbClr val="0000FF"/>
              </a:solidFill>
              <a:latin typeface="+mn-ea"/>
              <a:ea typeface="+mn-ea"/>
            </a:rPr>
            <a:t>・基準年度がH</a:t>
          </a:r>
          <a:r>
            <a:rPr lang="en-US" altLang="ja-JP" sz="1300" b="0" i="0" u="none" strike="noStrike" baseline="0">
              <a:solidFill>
                <a:srgbClr val="0000FF"/>
              </a:solidFill>
              <a:latin typeface="+mn-ea"/>
              <a:ea typeface="+mn-ea"/>
            </a:rPr>
            <a:t>25</a:t>
          </a:r>
          <a:r>
            <a:rPr lang="ja-JP" altLang="en-US" sz="1300" b="0" i="0" u="none" strike="noStrike" baseline="0">
              <a:solidFill>
                <a:srgbClr val="0000FF"/>
              </a:solidFill>
              <a:latin typeface="+mn-ea"/>
              <a:ea typeface="+mn-ea"/>
            </a:rPr>
            <a:t>(20</a:t>
          </a:r>
          <a:r>
            <a:rPr lang="en-US" altLang="ja-JP" sz="1300" b="0" i="0" u="none" strike="noStrike" baseline="0">
              <a:solidFill>
                <a:srgbClr val="0000FF"/>
              </a:solidFill>
              <a:latin typeface="+mn-ea"/>
              <a:ea typeface="+mn-ea"/>
            </a:rPr>
            <a:t>13</a:t>
          </a:r>
          <a:r>
            <a:rPr lang="ja-JP" altLang="en-US" sz="1300" b="0" i="0" u="none" strike="noStrike" baseline="0">
              <a:solidFill>
                <a:srgbClr val="0000FF"/>
              </a:solidFill>
              <a:latin typeface="+mn-ea"/>
              <a:ea typeface="+mn-ea"/>
            </a:rPr>
            <a:t>)年度でない場合、その理由を「別紙-第4項目標」シートの</a:t>
          </a:r>
        </a:p>
        <a:p>
          <a:pPr algn="l" rtl="0">
            <a:lnSpc>
              <a:spcPts val="1600"/>
            </a:lnSpc>
            <a:defRPr sz="1000"/>
          </a:pPr>
          <a:r>
            <a:rPr lang="ja-JP" altLang="en-US" sz="1300" b="0" i="0" u="none" strike="noStrike" baseline="0">
              <a:solidFill>
                <a:srgbClr val="0000FF"/>
              </a:solidFill>
              <a:latin typeface="+mn-ea"/>
              <a:ea typeface="+mn-ea"/>
            </a:rPr>
            <a:t>　「(2)　目標設定の考え方」欄に入力していますか。</a:t>
          </a:r>
        </a:p>
        <a:p>
          <a:pPr algn="l" rtl="0">
            <a:lnSpc>
              <a:spcPts val="1500"/>
            </a:lnSpc>
            <a:defRPr sz="1000"/>
          </a:pPr>
          <a:r>
            <a:rPr lang="ja-JP" altLang="en-US" sz="1300" b="0" i="0" u="none" strike="noStrike" baseline="0">
              <a:solidFill>
                <a:srgbClr val="0000FF"/>
              </a:solidFill>
              <a:latin typeface="+mn-ea"/>
              <a:ea typeface="+mn-ea"/>
            </a:rPr>
            <a:t>・「別紙-第4項目標」シートの「(2)　目標設定の考え方」欄に、どのような考え方で</a:t>
          </a:r>
        </a:p>
        <a:p>
          <a:pPr algn="l" rtl="0">
            <a:lnSpc>
              <a:spcPts val="14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2030</a:t>
          </a:r>
          <a:r>
            <a:rPr lang="ja-JP" altLang="en-US" sz="1300" b="0" i="0" u="none" strike="noStrike" baseline="0">
              <a:solidFill>
                <a:srgbClr val="0000FF"/>
              </a:solidFill>
              <a:latin typeface="+mn-ea"/>
              <a:ea typeface="+mn-ea"/>
            </a:rPr>
            <a:t>年度目標を設定したか、しっかりと記入していますか。</a:t>
          </a:r>
          <a:r>
            <a:rPr lang="ja-JP" altLang="en-US" sz="1300" b="1" i="0" u="none" strike="noStrike" baseline="0">
              <a:solidFill>
                <a:srgbClr val="FF0000"/>
              </a:solidFill>
              <a:latin typeface="+mn-ea"/>
              <a:ea typeface="+mn-ea"/>
            </a:rPr>
            <a:t>（最重要）</a:t>
          </a:r>
          <a:endParaRPr lang="ja-JP" altLang="en-US" sz="1300" b="0" i="0" u="none" strike="noStrike" baseline="0">
            <a:solidFill>
              <a:srgbClr val="0000FF"/>
            </a:solidFill>
            <a:latin typeface="+mn-ea"/>
            <a:ea typeface="+mn-ea"/>
          </a:endParaRPr>
        </a:p>
        <a:p>
          <a:pPr algn="l" rtl="0">
            <a:lnSpc>
              <a:spcPts val="1500"/>
            </a:lnSpc>
            <a:defRPr sz="1000"/>
          </a:pPr>
          <a:r>
            <a:rPr lang="ja-JP" altLang="en-US" sz="1300" b="0" i="0" u="none" strike="noStrike" baseline="0">
              <a:solidFill>
                <a:srgbClr val="0000FF"/>
              </a:solidFill>
              <a:latin typeface="+mn-ea"/>
              <a:ea typeface="+mn-ea"/>
            </a:rPr>
            <a:t>・製造業の場合は、「製造品出荷額（製造業のみ入力）」シートに出荷額が入力さ</a:t>
          </a:r>
        </a:p>
        <a:p>
          <a:pPr algn="l" rtl="0">
            <a:lnSpc>
              <a:spcPts val="1400"/>
            </a:lnSpc>
            <a:defRPr sz="1000"/>
          </a:pPr>
          <a:r>
            <a:rPr lang="ja-JP" altLang="en-US" sz="1300" b="0" i="0" u="none" strike="noStrike" baseline="0">
              <a:solidFill>
                <a:srgbClr val="0000FF"/>
              </a:solidFill>
              <a:latin typeface="+mn-ea"/>
              <a:ea typeface="+mn-ea"/>
            </a:rPr>
            <a:t>　れていますか。</a:t>
          </a:r>
        </a:p>
        <a:p>
          <a:pPr algn="l" rtl="0">
            <a:lnSpc>
              <a:spcPts val="1500"/>
            </a:lnSpc>
            <a:defRPr sz="1000"/>
          </a:pPr>
          <a:r>
            <a:rPr lang="ja-JP" altLang="en-US" sz="1300" b="0" i="0" u="none" strike="noStrike" baseline="0">
              <a:solidFill>
                <a:srgbClr val="0000FF"/>
              </a:solidFill>
              <a:latin typeface="+mn-ea"/>
              <a:ea typeface="+mn-ea"/>
            </a:rPr>
            <a:t>・業務系事業所の場合は、「延床面積（業務系事業所のみ入力）」シートに床面積</a:t>
          </a:r>
        </a:p>
        <a:p>
          <a:pPr algn="l" rtl="0">
            <a:lnSpc>
              <a:spcPts val="1400"/>
            </a:lnSpc>
            <a:defRPr sz="1000"/>
          </a:pPr>
          <a:r>
            <a:rPr lang="ja-JP" altLang="en-US" sz="1300" b="0" i="0" u="none" strike="noStrike" baseline="0">
              <a:solidFill>
                <a:srgbClr val="0000FF"/>
              </a:solidFill>
              <a:latin typeface="+mn-ea"/>
              <a:ea typeface="+mn-ea"/>
            </a:rPr>
            <a:t>　が入力されていますか。</a:t>
          </a:r>
          <a:r>
            <a:rPr lang="en-US" altLang="ja-JP" sz="1300" b="0" i="0" u="none" strike="noStrike" baseline="0">
              <a:solidFill>
                <a:srgbClr val="0000FF"/>
              </a:solidFill>
              <a:latin typeface="+mn-ea"/>
              <a:ea typeface="+mn-ea"/>
            </a:rPr>
            <a:t> </a:t>
          </a:r>
        </a:p>
        <a:p>
          <a:pPr algn="l" rtl="0">
            <a:lnSpc>
              <a:spcPts val="1500"/>
            </a:lnSpc>
            <a:defRPr sz="1000"/>
          </a:pPr>
          <a:endParaRPr lang="ja-JP" altLang="en-US" sz="1300" b="0" i="0" u="none" strike="noStrike" baseline="0">
            <a:solidFill>
              <a:srgbClr val="0000FF"/>
            </a:solidFill>
            <a:latin typeface="+mn-ea"/>
            <a:ea typeface="+mn-ea"/>
          </a:endParaRPr>
        </a:p>
      </xdr:txBody>
    </xdr:sp>
    <xdr:clientData/>
  </xdr:oneCellAnchor>
  <xdr:oneCellAnchor>
    <xdr:from>
      <xdr:col>23</xdr:col>
      <xdr:colOff>97559</xdr:colOff>
      <xdr:row>27</xdr:row>
      <xdr:rowOff>17319</xdr:rowOff>
    </xdr:from>
    <xdr:ext cx="6155470" cy="935182"/>
    <xdr:sp macro="" textlink="">
      <xdr:nvSpPr>
        <xdr:cNvPr id="6" name="Text Box 2">
          <a:extLst>
            <a:ext uri="{FF2B5EF4-FFF2-40B4-BE49-F238E27FC236}">
              <a16:creationId xmlns:a16="http://schemas.microsoft.com/office/drawing/2014/main" id="{3072B7C9-9149-4D90-A5D6-150122DB6BB0}"/>
            </a:ext>
          </a:extLst>
        </xdr:cNvPr>
        <xdr:cNvSpPr txBox="1">
          <a:spLocks noChangeArrowheads="1"/>
        </xdr:cNvSpPr>
      </xdr:nvSpPr>
      <xdr:spPr bwMode="auto">
        <a:xfrm>
          <a:off x="6989123" y="6194962"/>
          <a:ext cx="6168984" cy="935182"/>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記載方法についての詳細は、県HPに掲載の届出マニュアル</a:t>
          </a:r>
          <a:r>
            <a:rPr lang="en-US" altLang="ja-JP" sz="1400" b="1" i="0" baseline="0">
              <a:solidFill>
                <a:srgbClr val="FF0000"/>
              </a:solidFill>
              <a:effectLst/>
              <a:latin typeface="+mn-lt"/>
              <a:ea typeface="+mn-ea"/>
              <a:cs typeface="+mn-cs"/>
            </a:rPr>
            <a:t>(</a:t>
          </a:r>
          <a:r>
            <a:rPr lang="ja-JP" altLang="ja-JP" sz="1400" b="1" i="0" baseline="0">
              <a:solidFill>
                <a:srgbClr val="FF0000"/>
              </a:solidFill>
              <a:effectLst/>
              <a:latin typeface="+mn-lt"/>
              <a:ea typeface="+mn-ea"/>
              <a:cs typeface="+mn-cs"/>
            </a:rPr>
            <a:t>～工場・事業所用～）に記載していますので、作成時には必ずご確認ください。</a:t>
          </a:r>
          <a:endParaRPr lang="ja-JP" altLang="ja-JP" sz="18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xdr:txBody>
    </xdr:sp>
    <xdr:clientData/>
  </xdr:oneCellAnchor>
  <xdr:oneCellAnchor>
    <xdr:from>
      <xdr:col>23</xdr:col>
      <xdr:colOff>173090</xdr:colOff>
      <xdr:row>34</xdr:row>
      <xdr:rowOff>149679</xdr:rowOff>
    </xdr:from>
    <xdr:ext cx="6216346" cy="1197428"/>
    <xdr:sp macro="" textlink="">
      <xdr:nvSpPr>
        <xdr:cNvPr id="8" name="Text Box 2">
          <a:extLst>
            <a:ext uri="{FF2B5EF4-FFF2-40B4-BE49-F238E27FC236}">
              <a16:creationId xmlns:a16="http://schemas.microsoft.com/office/drawing/2014/main" id="{0816DE1D-E542-4B84-AA00-F45F217E778D}"/>
            </a:ext>
          </a:extLst>
        </xdr:cNvPr>
        <xdr:cNvSpPr txBox="1">
          <a:spLocks noChangeArrowheads="1"/>
        </xdr:cNvSpPr>
      </xdr:nvSpPr>
      <xdr:spPr bwMode="auto">
        <a:xfrm>
          <a:off x="7071004" y="8422822"/>
          <a:ext cx="6209567" cy="119742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本</a:t>
          </a:r>
          <a:r>
            <a:rPr lang="en-US" altLang="ja-JP" sz="1400" b="1" i="0" baseline="0">
              <a:solidFill>
                <a:srgbClr val="FF0000"/>
              </a:solidFill>
              <a:effectLst/>
              <a:latin typeface="+mn-lt"/>
              <a:ea typeface="+mn-ea"/>
              <a:cs typeface="+mn-cs"/>
            </a:rPr>
            <a:t>Excel</a:t>
          </a:r>
          <a:r>
            <a:rPr lang="ja-JP" altLang="ja-JP" sz="1400" b="1" i="0" baseline="0">
              <a:solidFill>
                <a:srgbClr val="FF0000"/>
              </a:solidFill>
              <a:effectLst/>
              <a:latin typeface="+mn-lt"/>
              <a:ea typeface="+mn-ea"/>
              <a:cs typeface="+mn-cs"/>
            </a:rPr>
            <a:t>ファイルを「ひょうごの環境」ホームページ「特定物質（温室効果ガス）排出抑制計画」にリンクされた簡易電子申請システムから提出して下さい。</a:t>
          </a:r>
          <a:endParaRPr lang="ja-JP" altLang="ja-JP" sz="14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a:p>
          <a:pPr rtl="0"/>
          <a:r>
            <a:rPr lang="ja-JP" altLang="ja-JP" sz="1400" b="1" i="0" baseline="0">
              <a:solidFill>
                <a:srgbClr val="FF0000"/>
              </a:solidFill>
              <a:effectLst/>
              <a:latin typeface="+mn-lt"/>
              <a:ea typeface="+mn-ea"/>
              <a:cs typeface="+mn-cs"/>
            </a:rPr>
            <a:t>押印不要ですが、</a:t>
          </a:r>
          <a:r>
            <a:rPr lang="ja-JP" altLang="ja-JP" sz="1400">
              <a:solidFill>
                <a:srgbClr val="FF0000"/>
              </a:solidFill>
              <a:effectLst/>
              <a:latin typeface="+mn-lt"/>
              <a:ea typeface="+mn-ea"/>
              <a:cs typeface="+mn-cs"/>
            </a:rPr>
            <a:t>受領印をご希望の際は、適宜押印～切手を貼った封筒を同封のうえ、鑑（表紙）のみを郵送してください。</a:t>
          </a:r>
          <a:endParaRPr lang="ja-JP" altLang="ja-JP" sz="1800">
            <a:solidFill>
              <a:srgbClr val="FF0000"/>
            </a:solidFill>
            <a:effectLst/>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oneCellAnchor>
    <xdr:from>
      <xdr:col>23</xdr:col>
      <xdr:colOff>151311</xdr:colOff>
      <xdr:row>31</xdr:row>
      <xdr:rowOff>19356</xdr:rowOff>
    </xdr:from>
    <xdr:ext cx="6176842" cy="824288"/>
    <xdr:sp macro="" textlink="">
      <xdr:nvSpPr>
        <xdr:cNvPr id="9" name="Text Box 9">
          <a:extLst>
            <a:ext uri="{FF2B5EF4-FFF2-40B4-BE49-F238E27FC236}">
              <a16:creationId xmlns:a16="http://schemas.microsoft.com/office/drawing/2014/main" id="{BD301148-72E7-4079-817F-4FE935144550}"/>
            </a:ext>
          </a:extLst>
        </xdr:cNvPr>
        <xdr:cNvSpPr txBox="1">
          <a:spLocks noChangeArrowheads="1"/>
        </xdr:cNvSpPr>
      </xdr:nvSpPr>
      <xdr:spPr bwMode="auto">
        <a:xfrm>
          <a:off x="7049225" y="7394427"/>
          <a:ext cx="6163311" cy="82428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本ページの記載方法は、届出マニュアル（～工場・事業所用～）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6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14</xdr:col>
      <xdr:colOff>25400</xdr:colOff>
      <xdr:row>3</xdr:row>
      <xdr:rowOff>0</xdr:rowOff>
    </xdr:from>
    <xdr:to>
      <xdr:col>15</xdr:col>
      <xdr:colOff>44450</xdr:colOff>
      <xdr:row>20</xdr:row>
      <xdr:rowOff>69850</xdr:rowOff>
    </xdr:to>
    <xdr:sp macro="" textlink="">
      <xdr:nvSpPr>
        <xdr:cNvPr id="291980" name="AutoShape 1">
          <a:extLst>
            <a:ext uri="{FF2B5EF4-FFF2-40B4-BE49-F238E27FC236}">
              <a16:creationId xmlns:a16="http://schemas.microsoft.com/office/drawing/2014/main" id="{6D653967-1509-56A2-766E-F442FA616FAC}"/>
            </a:ext>
          </a:extLst>
        </xdr:cNvPr>
        <xdr:cNvSpPr>
          <a:spLocks/>
        </xdr:cNvSpPr>
      </xdr:nvSpPr>
      <xdr:spPr bwMode="auto">
        <a:xfrm>
          <a:off x="6350000" y="406400"/>
          <a:ext cx="254000" cy="3429000"/>
        </a:xfrm>
        <a:prstGeom prst="rightBrace">
          <a:avLst>
            <a:gd name="adj1" fmla="val 138750"/>
            <a:gd name="adj2"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24814</xdr:colOff>
      <xdr:row>15</xdr:row>
      <xdr:rowOff>134471</xdr:rowOff>
    </xdr:from>
    <xdr:ext cx="4073898" cy="565741"/>
    <xdr:sp macro="" textlink="">
      <xdr:nvSpPr>
        <xdr:cNvPr id="11" name="Text Box 9">
          <a:extLst>
            <a:ext uri="{FF2B5EF4-FFF2-40B4-BE49-F238E27FC236}">
              <a16:creationId xmlns:a16="http://schemas.microsoft.com/office/drawing/2014/main" id="{3A1FD753-6BA9-42F2-9234-B59F125E3759}"/>
            </a:ext>
          </a:extLst>
        </xdr:cNvPr>
        <xdr:cNvSpPr txBox="1">
          <a:spLocks noChangeArrowheads="1"/>
        </xdr:cNvSpPr>
      </xdr:nvSpPr>
      <xdr:spPr bwMode="auto">
        <a:xfrm>
          <a:off x="7174167" y="1210236"/>
          <a:ext cx="4115048"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xdr:col>
      <xdr:colOff>247650</xdr:colOff>
      <xdr:row>2</xdr:row>
      <xdr:rowOff>0</xdr:rowOff>
    </xdr:from>
    <xdr:to>
      <xdr:col>4</xdr:col>
      <xdr:colOff>247650</xdr:colOff>
      <xdr:row>2</xdr:row>
      <xdr:rowOff>0</xdr:rowOff>
    </xdr:to>
    <xdr:sp macro="" textlink="">
      <xdr:nvSpPr>
        <xdr:cNvPr id="293564" name="Line 1">
          <a:extLst>
            <a:ext uri="{FF2B5EF4-FFF2-40B4-BE49-F238E27FC236}">
              <a16:creationId xmlns:a16="http://schemas.microsoft.com/office/drawing/2014/main" id="{97D7B883-4977-9389-988F-1AC06CDFC31F}"/>
            </a:ext>
          </a:extLst>
        </xdr:cNvPr>
        <xdr:cNvSpPr>
          <a:spLocks noChangeShapeType="1"/>
        </xdr:cNvSpPr>
      </xdr:nvSpPr>
      <xdr:spPr bwMode="auto">
        <a:xfrm>
          <a:off x="36893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2</xdr:row>
      <xdr:rowOff>0</xdr:rowOff>
    </xdr:from>
    <xdr:to>
      <xdr:col>4</xdr:col>
      <xdr:colOff>482600</xdr:colOff>
      <xdr:row>2</xdr:row>
      <xdr:rowOff>0</xdr:rowOff>
    </xdr:to>
    <xdr:sp macro="" textlink="">
      <xdr:nvSpPr>
        <xdr:cNvPr id="293565" name="Line 2">
          <a:extLst>
            <a:ext uri="{FF2B5EF4-FFF2-40B4-BE49-F238E27FC236}">
              <a16:creationId xmlns:a16="http://schemas.microsoft.com/office/drawing/2014/main" id="{C978CA5C-1B0A-7D02-3A4A-0D193FD24C91}"/>
            </a:ext>
          </a:extLst>
        </xdr:cNvPr>
        <xdr:cNvSpPr>
          <a:spLocks noChangeShapeType="1"/>
        </xdr:cNvSpPr>
      </xdr:nvSpPr>
      <xdr:spPr bwMode="auto">
        <a:xfrm>
          <a:off x="39243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2</xdr:row>
      <xdr:rowOff>0</xdr:rowOff>
    </xdr:from>
    <xdr:to>
      <xdr:col>3</xdr:col>
      <xdr:colOff>482600</xdr:colOff>
      <xdr:row>2</xdr:row>
      <xdr:rowOff>0</xdr:rowOff>
    </xdr:to>
    <xdr:sp macro="" textlink="">
      <xdr:nvSpPr>
        <xdr:cNvPr id="293566" name="Line 3">
          <a:extLst>
            <a:ext uri="{FF2B5EF4-FFF2-40B4-BE49-F238E27FC236}">
              <a16:creationId xmlns:a16="http://schemas.microsoft.com/office/drawing/2014/main" id="{88AEBD36-D74F-42E0-C385-592CBFC7B4CD}"/>
            </a:ext>
          </a:extLst>
        </xdr:cNvPr>
        <xdr:cNvSpPr>
          <a:spLocks noChangeShapeType="1"/>
        </xdr:cNvSpPr>
      </xdr:nvSpPr>
      <xdr:spPr bwMode="auto">
        <a:xfrm>
          <a:off x="32067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2</xdr:row>
      <xdr:rowOff>0</xdr:rowOff>
    </xdr:from>
    <xdr:to>
      <xdr:col>3</xdr:col>
      <xdr:colOff>234950</xdr:colOff>
      <xdr:row>2</xdr:row>
      <xdr:rowOff>0</xdr:rowOff>
    </xdr:to>
    <xdr:sp macro="" textlink="">
      <xdr:nvSpPr>
        <xdr:cNvPr id="293567" name="Line 4">
          <a:extLst>
            <a:ext uri="{FF2B5EF4-FFF2-40B4-BE49-F238E27FC236}">
              <a16:creationId xmlns:a16="http://schemas.microsoft.com/office/drawing/2014/main" id="{4E836D48-189E-4A59-CBF8-6C2DBCB4EB16}"/>
            </a:ext>
          </a:extLst>
        </xdr:cNvPr>
        <xdr:cNvSpPr>
          <a:spLocks noChangeShapeType="1"/>
        </xdr:cNvSpPr>
      </xdr:nvSpPr>
      <xdr:spPr bwMode="auto">
        <a:xfrm>
          <a:off x="29591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2</xdr:row>
      <xdr:rowOff>0</xdr:rowOff>
    </xdr:from>
    <xdr:to>
      <xdr:col>2</xdr:col>
      <xdr:colOff>234950</xdr:colOff>
      <xdr:row>2</xdr:row>
      <xdr:rowOff>0</xdr:rowOff>
    </xdr:to>
    <xdr:sp macro="" textlink="">
      <xdr:nvSpPr>
        <xdr:cNvPr id="293568" name="Line 5">
          <a:extLst>
            <a:ext uri="{FF2B5EF4-FFF2-40B4-BE49-F238E27FC236}">
              <a16:creationId xmlns:a16="http://schemas.microsoft.com/office/drawing/2014/main" id="{80D779E6-6071-A967-D9D9-273619199B34}"/>
            </a:ext>
          </a:extLst>
        </xdr:cNvPr>
        <xdr:cNvSpPr>
          <a:spLocks noChangeShapeType="1"/>
        </xdr:cNvSpPr>
      </xdr:nvSpPr>
      <xdr:spPr bwMode="auto">
        <a:xfrm>
          <a:off x="22415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2</xdr:row>
      <xdr:rowOff>0</xdr:rowOff>
    </xdr:from>
    <xdr:to>
      <xdr:col>2</xdr:col>
      <xdr:colOff>482600</xdr:colOff>
      <xdr:row>2</xdr:row>
      <xdr:rowOff>0</xdr:rowOff>
    </xdr:to>
    <xdr:sp macro="" textlink="">
      <xdr:nvSpPr>
        <xdr:cNvPr id="293569" name="Line 6">
          <a:extLst>
            <a:ext uri="{FF2B5EF4-FFF2-40B4-BE49-F238E27FC236}">
              <a16:creationId xmlns:a16="http://schemas.microsoft.com/office/drawing/2014/main" id="{D98B12D1-B91C-4762-7789-F56704B7CEA6}"/>
            </a:ext>
          </a:extLst>
        </xdr:cNvPr>
        <xdr:cNvSpPr>
          <a:spLocks noChangeShapeType="1"/>
        </xdr:cNvSpPr>
      </xdr:nvSpPr>
      <xdr:spPr bwMode="auto">
        <a:xfrm>
          <a:off x="24892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2</xdr:row>
      <xdr:rowOff>0</xdr:rowOff>
    </xdr:from>
    <xdr:to>
      <xdr:col>1</xdr:col>
      <xdr:colOff>234950</xdr:colOff>
      <xdr:row>2</xdr:row>
      <xdr:rowOff>0</xdr:rowOff>
    </xdr:to>
    <xdr:sp macro="" textlink="">
      <xdr:nvSpPr>
        <xdr:cNvPr id="293570" name="Line 7">
          <a:extLst>
            <a:ext uri="{FF2B5EF4-FFF2-40B4-BE49-F238E27FC236}">
              <a16:creationId xmlns:a16="http://schemas.microsoft.com/office/drawing/2014/main" id="{3B28E413-8867-BB6F-FED0-0249C9CB59BA}"/>
            </a:ext>
          </a:extLst>
        </xdr:cNvPr>
        <xdr:cNvSpPr>
          <a:spLocks noChangeShapeType="1"/>
        </xdr:cNvSpPr>
      </xdr:nvSpPr>
      <xdr:spPr bwMode="auto">
        <a:xfrm>
          <a:off x="15240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2</xdr:row>
      <xdr:rowOff>0</xdr:rowOff>
    </xdr:from>
    <xdr:to>
      <xdr:col>1</xdr:col>
      <xdr:colOff>482600</xdr:colOff>
      <xdr:row>2</xdr:row>
      <xdr:rowOff>0</xdr:rowOff>
    </xdr:to>
    <xdr:sp macro="" textlink="">
      <xdr:nvSpPr>
        <xdr:cNvPr id="293571" name="Line 8">
          <a:extLst>
            <a:ext uri="{FF2B5EF4-FFF2-40B4-BE49-F238E27FC236}">
              <a16:creationId xmlns:a16="http://schemas.microsoft.com/office/drawing/2014/main" id="{494BB2C7-3C07-C725-2313-B10BB85EA5AE}"/>
            </a:ext>
          </a:extLst>
        </xdr:cNvPr>
        <xdr:cNvSpPr>
          <a:spLocks noChangeShapeType="1"/>
        </xdr:cNvSpPr>
      </xdr:nvSpPr>
      <xdr:spPr bwMode="auto">
        <a:xfrm>
          <a:off x="17716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7</xdr:col>
      <xdr:colOff>396875</xdr:colOff>
      <xdr:row>5</xdr:row>
      <xdr:rowOff>63500</xdr:rowOff>
    </xdr:from>
    <xdr:ext cx="4090555" cy="559384"/>
    <xdr:sp macro="" textlink="">
      <xdr:nvSpPr>
        <xdr:cNvPr id="10" name="Text Box 9">
          <a:hlinkClick xmlns:r="http://schemas.openxmlformats.org/officeDocument/2006/relationships" r:id="rId1"/>
          <a:extLst>
            <a:ext uri="{FF2B5EF4-FFF2-40B4-BE49-F238E27FC236}">
              <a16:creationId xmlns:a16="http://schemas.microsoft.com/office/drawing/2014/main" id="{079E32DD-7FFA-47F5-8F95-5F022F567E23}"/>
            </a:ext>
          </a:extLst>
        </xdr:cNvPr>
        <xdr:cNvSpPr txBox="1">
          <a:spLocks noChangeArrowheads="1"/>
        </xdr:cNvSpPr>
      </xdr:nvSpPr>
      <xdr:spPr bwMode="auto">
        <a:xfrm>
          <a:off x="6199654" y="1654735"/>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4</xdr:row>
      <xdr:rowOff>260350</xdr:rowOff>
    </xdr:from>
    <xdr:to>
      <xdr:col>7</xdr:col>
      <xdr:colOff>393700</xdr:colOff>
      <xdr:row>7</xdr:row>
      <xdr:rowOff>158750</xdr:rowOff>
    </xdr:to>
    <xdr:sp macro="" textlink="">
      <xdr:nvSpPr>
        <xdr:cNvPr id="293573" name="AutoShape 3">
          <a:extLst>
            <a:ext uri="{FF2B5EF4-FFF2-40B4-BE49-F238E27FC236}">
              <a16:creationId xmlns:a16="http://schemas.microsoft.com/office/drawing/2014/main" id="{91853841-D83F-7EC1-0CC8-848F9EBFDEE5}"/>
            </a:ext>
          </a:extLst>
        </xdr:cNvPr>
        <xdr:cNvSpPr>
          <a:spLocks/>
        </xdr:cNvSpPr>
      </xdr:nvSpPr>
      <xdr:spPr bwMode="auto">
        <a:xfrm>
          <a:off x="5308600" y="1511300"/>
          <a:ext cx="368300" cy="977900"/>
        </a:xfrm>
        <a:prstGeom prst="rightBrace">
          <a:avLst>
            <a:gd name="adj1" fmla="val 56705"/>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247650</xdr:colOff>
      <xdr:row>17</xdr:row>
      <xdr:rowOff>0</xdr:rowOff>
    </xdr:from>
    <xdr:to>
      <xdr:col>4</xdr:col>
      <xdr:colOff>247650</xdr:colOff>
      <xdr:row>17</xdr:row>
      <xdr:rowOff>0</xdr:rowOff>
    </xdr:to>
    <xdr:sp macro="" textlink="">
      <xdr:nvSpPr>
        <xdr:cNvPr id="307576" name="Line 1">
          <a:extLst>
            <a:ext uri="{FF2B5EF4-FFF2-40B4-BE49-F238E27FC236}">
              <a16:creationId xmlns:a16="http://schemas.microsoft.com/office/drawing/2014/main" id="{72B2B56C-7834-6AC6-F1B9-F65ABFDCCE63}"/>
            </a:ext>
          </a:extLst>
        </xdr:cNvPr>
        <xdr:cNvSpPr>
          <a:spLocks noChangeShapeType="1"/>
        </xdr:cNvSpPr>
      </xdr:nvSpPr>
      <xdr:spPr bwMode="auto">
        <a:xfrm>
          <a:off x="31432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17</xdr:row>
      <xdr:rowOff>0</xdr:rowOff>
    </xdr:from>
    <xdr:to>
      <xdr:col>4</xdr:col>
      <xdr:colOff>482600</xdr:colOff>
      <xdr:row>17</xdr:row>
      <xdr:rowOff>0</xdr:rowOff>
    </xdr:to>
    <xdr:sp macro="" textlink="">
      <xdr:nvSpPr>
        <xdr:cNvPr id="307577" name="Line 2">
          <a:extLst>
            <a:ext uri="{FF2B5EF4-FFF2-40B4-BE49-F238E27FC236}">
              <a16:creationId xmlns:a16="http://schemas.microsoft.com/office/drawing/2014/main" id="{F9C7194B-5ED3-00D1-2A47-C7900256E543}"/>
            </a:ext>
          </a:extLst>
        </xdr:cNvPr>
        <xdr:cNvSpPr>
          <a:spLocks noChangeShapeType="1"/>
        </xdr:cNvSpPr>
      </xdr:nvSpPr>
      <xdr:spPr bwMode="auto">
        <a:xfrm>
          <a:off x="33782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17</xdr:row>
      <xdr:rowOff>0</xdr:rowOff>
    </xdr:from>
    <xdr:to>
      <xdr:col>3</xdr:col>
      <xdr:colOff>482600</xdr:colOff>
      <xdr:row>17</xdr:row>
      <xdr:rowOff>0</xdr:rowOff>
    </xdr:to>
    <xdr:sp macro="" textlink="">
      <xdr:nvSpPr>
        <xdr:cNvPr id="307578" name="Line 3">
          <a:extLst>
            <a:ext uri="{FF2B5EF4-FFF2-40B4-BE49-F238E27FC236}">
              <a16:creationId xmlns:a16="http://schemas.microsoft.com/office/drawing/2014/main" id="{604631A7-A753-C401-405D-D33228EE697C}"/>
            </a:ext>
          </a:extLst>
        </xdr:cNvPr>
        <xdr:cNvSpPr>
          <a:spLocks noChangeShapeType="1"/>
        </xdr:cNvSpPr>
      </xdr:nvSpPr>
      <xdr:spPr bwMode="auto">
        <a:xfrm>
          <a:off x="26606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17</xdr:row>
      <xdr:rowOff>0</xdr:rowOff>
    </xdr:from>
    <xdr:to>
      <xdr:col>3</xdr:col>
      <xdr:colOff>234950</xdr:colOff>
      <xdr:row>17</xdr:row>
      <xdr:rowOff>0</xdr:rowOff>
    </xdr:to>
    <xdr:sp macro="" textlink="">
      <xdr:nvSpPr>
        <xdr:cNvPr id="307579" name="Line 4">
          <a:extLst>
            <a:ext uri="{FF2B5EF4-FFF2-40B4-BE49-F238E27FC236}">
              <a16:creationId xmlns:a16="http://schemas.microsoft.com/office/drawing/2014/main" id="{72889B05-826E-9856-5C1E-9DFD5C088472}"/>
            </a:ext>
          </a:extLst>
        </xdr:cNvPr>
        <xdr:cNvSpPr>
          <a:spLocks noChangeShapeType="1"/>
        </xdr:cNvSpPr>
      </xdr:nvSpPr>
      <xdr:spPr bwMode="auto">
        <a:xfrm>
          <a:off x="24130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17</xdr:row>
      <xdr:rowOff>0</xdr:rowOff>
    </xdr:from>
    <xdr:to>
      <xdr:col>2</xdr:col>
      <xdr:colOff>234950</xdr:colOff>
      <xdr:row>17</xdr:row>
      <xdr:rowOff>0</xdr:rowOff>
    </xdr:to>
    <xdr:sp macro="" textlink="">
      <xdr:nvSpPr>
        <xdr:cNvPr id="307580" name="Line 5">
          <a:extLst>
            <a:ext uri="{FF2B5EF4-FFF2-40B4-BE49-F238E27FC236}">
              <a16:creationId xmlns:a16="http://schemas.microsoft.com/office/drawing/2014/main" id="{C67B8347-EE3F-97F6-FE04-7DEB326C675E}"/>
            </a:ext>
          </a:extLst>
        </xdr:cNvPr>
        <xdr:cNvSpPr>
          <a:spLocks noChangeShapeType="1"/>
        </xdr:cNvSpPr>
      </xdr:nvSpPr>
      <xdr:spPr bwMode="auto">
        <a:xfrm>
          <a:off x="16954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17</xdr:row>
      <xdr:rowOff>0</xdr:rowOff>
    </xdr:from>
    <xdr:to>
      <xdr:col>2</xdr:col>
      <xdr:colOff>482600</xdr:colOff>
      <xdr:row>17</xdr:row>
      <xdr:rowOff>0</xdr:rowOff>
    </xdr:to>
    <xdr:sp macro="" textlink="">
      <xdr:nvSpPr>
        <xdr:cNvPr id="307581" name="Line 6">
          <a:extLst>
            <a:ext uri="{FF2B5EF4-FFF2-40B4-BE49-F238E27FC236}">
              <a16:creationId xmlns:a16="http://schemas.microsoft.com/office/drawing/2014/main" id="{7B1527DA-D3A4-5456-1895-179F8DAD8029}"/>
            </a:ext>
          </a:extLst>
        </xdr:cNvPr>
        <xdr:cNvSpPr>
          <a:spLocks noChangeShapeType="1"/>
        </xdr:cNvSpPr>
      </xdr:nvSpPr>
      <xdr:spPr bwMode="auto">
        <a:xfrm>
          <a:off x="19431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17</xdr:row>
      <xdr:rowOff>0</xdr:rowOff>
    </xdr:from>
    <xdr:to>
      <xdr:col>1</xdr:col>
      <xdr:colOff>234950</xdr:colOff>
      <xdr:row>17</xdr:row>
      <xdr:rowOff>0</xdr:rowOff>
    </xdr:to>
    <xdr:sp macro="" textlink="">
      <xdr:nvSpPr>
        <xdr:cNvPr id="307582" name="Line 7">
          <a:extLst>
            <a:ext uri="{FF2B5EF4-FFF2-40B4-BE49-F238E27FC236}">
              <a16:creationId xmlns:a16="http://schemas.microsoft.com/office/drawing/2014/main" id="{307670C4-A5D9-7DF7-FB60-BF3DB1C23359}"/>
            </a:ext>
          </a:extLst>
        </xdr:cNvPr>
        <xdr:cNvSpPr>
          <a:spLocks noChangeShapeType="1"/>
        </xdr:cNvSpPr>
      </xdr:nvSpPr>
      <xdr:spPr bwMode="auto">
        <a:xfrm>
          <a:off x="9779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17</xdr:row>
      <xdr:rowOff>0</xdr:rowOff>
    </xdr:from>
    <xdr:to>
      <xdr:col>1</xdr:col>
      <xdr:colOff>482600</xdr:colOff>
      <xdr:row>17</xdr:row>
      <xdr:rowOff>0</xdr:rowOff>
    </xdr:to>
    <xdr:sp macro="" textlink="">
      <xdr:nvSpPr>
        <xdr:cNvPr id="307583" name="Line 8">
          <a:extLst>
            <a:ext uri="{FF2B5EF4-FFF2-40B4-BE49-F238E27FC236}">
              <a16:creationId xmlns:a16="http://schemas.microsoft.com/office/drawing/2014/main" id="{FEB99C92-C88C-62D6-68B0-A76C77CC86A3}"/>
            </a:ext>
          </a:extLst>
        </xdr:cNvPr>
        <xdr:cNvSpPr>
          <a:spLocks noChangeShapeType="1"/>
        </xdr:cNvSpPr>
      </xdr:nvSpPr>
      <xdr:spPr bwMode="auto">
        <a:xfrm>
          <a:off x="12255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247650</xdr:colOff>
      <xdr:row>16</xdr:row>
      <xdr:rowOff>0</xdr:rowOff>
    </xdr:from>
    <xdr:to>
      <xdr:col>4</xdr:col>
      <xdr:colOff>247650</xdr:colOff>
      <xdr:row>16</xdr:row>
      <xdr:rowOff>0</xdr:rowOff>
    </xdr:to>
    <xdr:sp macro="" textlink="">
      <xdr:nvSpPr>
        <xdr:cNvPr id="307584" name="Line 9">
          <a:extLst>
            <a:ext uri="{FF2B5EF4-FFF2-40B4-BE49-F238E27FC236}">
              <a16:creationId xmlns:a16="http://schemas.microsoft.com/office/drawing/2014/main" id="{892A32C8-3DCE-9D6A-4248-82C9D4EB48CA}"/>
            </a:ext>
          </a:extLst>
        </xdr:cNvPr>
        <xdr:cNvSpPr>
          <a:spLocks noChangeShapeType="1"/>
        </xdr:cNvSpPr>
      </xdr:nvSpPr>
      <xdr:spPr bwMode="auto">
        <a:xfrm>
          <a:off x="31432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16</xdr:row>
      <xdr:rowOff>0</xdr:rowOff>
    </xdr:from>
    <xdr:to>
      <xdr:col>4</xdr:col>
      <xdr:colOff>482600</xdr:colOff>
      <xdr:row>16</xdr:row>
      <xdr:rowOff>0</xdr:rowOff>
    </xdr:to>
    <xdr:sp macro="" textlink="">
      <xdr:nvSpPr>
        <xdr:cNvPr id="307585" name="Line 10">
          <a:extLst>
            <a:ext uri="{FF2B5EF4-FFF2-40B4-BE49-F238E27FC236}">
              <a16:creationId xmlns:a16="http://schemas.microsoft.com/office/drawing/2014/main" id="{1ABEEF87-7C4D-1CE6-B3E1-A3D886E14B1D}"/>
            </a:ext>
          </a:extLst>
        </xdr:cNvPr>
        <xdr:cNvSpPr>
          <a:spLocks noChangeShapeType="1"/>
        </xdr:cNvSpPr>
      </xdr:nvSpPr>
      <xdr:spPr bwMode="auto">
        <a:xfrm>
          <a:off x="33782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16</xdr:row>
      <xdr:rowOff>0</xdr:rowOff>
    </xdr:from>
    <xdr:to>
      <xdr:col>3</xdr:col>
      <xdr:colOff>482600</xdr:colOff>
      <xdr:row>16</xdr:row>
      <xdr:rowOff>0</xdr:rowOff>
    </xdr:to>
    <xdr:sp macro="" textlink="">
      <xdr:nvSpPr>
        <xdr:cNvPr id="307586" name="Line 11">
          <a:extLst>
            <a:ext uri="{FF2B5EF4-FFF2-40B4-BE49-F238E27FC236}">
              <a16:creationId xmlns:a16="http://schemas.microsoft.com/office/drawing/2014/main" id="{ADC2F5D8-22E0-B87C-212B-AA337A725DB0}"/>
            </a:ext>
          </a:extLst>
        </xdr:cNvPr>
        <xdr:cNvSpPr>
          <a:spLocks noChangeShapeType="1"/>
        </xdr:cNvSpPr>
      </xdr:nvSpPr>
      <xdr:spPr bwMode="auto">
        <a:xfrm>
          <a:off x="26606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16</xdr:row>
      <xdr:rowOff>0</xdr:rowOff>
    </xdr:from>
    <xdr:to>
      <xdr:col>3</xdr:col>
      <xdr:colOff>234950</xdr:colOff>
      <xdr:row>16</xdr:row>
      <xdr:rowOff>0</xdr:rowOff>
    </xdr:to>
    <xdr:sp macro="" textlink="">
      <xdr:nvSpPr>
        <xdr:cNvPr id="307587" name="Line 12">
          <a:extLst>
            <a:ext uri="{FF2B5EF4-FFF2-40B4-BE49-F238E27FC236}">
              <a16:creationId xmlns:a16="http://schemas.microsoft.com/office/drawing/2014/main" id="{583D756A-C30E-C050-1744-A3EA469133DD}"/>
            </a:ext>
          </a:extLst>
        </xdr:cNvPr>
        <xdr:cNvSpPr>
          <a:spLocks noChangeShapeType="1"/>
        </xdr:cNvSpPr>
      </xdr:nvSpPr>
      <xdr:spPr bwMode="auto">
        <a:xfrm>
          <a:off x="24130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16</xdr:row>
      <xdr:rowOff>0</xdr:rowOff>
    </xdr:from>
    <xdr:to>
      <xdr:col>2</xdr:col>
      <xdr:colOff>234950</xdr:colOff>
      <xdr:row>16</xdr:row>
      <xdr:rowOff>0</xdr:rowOff>
    </xdr:to>
    <xdr:sp macro="" textlink="">
      <xdr:nvSpPr>
        <xdr:cNvPr id="307588" name="Line 13">
          <a:extLst>
            <a:ext uri="{FF2B5EF4-FFF2-40B4-BE49-F238E27FC236}">
              <a16:creationId xmlns:a16="http://schemas.microsoft.com/office/drawing/2014/main" id="{6B55BD2C-2361-3C34-707A-81BCA85459C5}"/>
            </a:ext>
          </a:extLst>
        </xdr:cNvPr>
        <xdr:cNvSpPr>
          <a:spLocks noChangeShapeType="1"/>
        </xdr:cNvSpPr>
      </xdr:nvSpPr>
      <xdr:spPr bwMode="auto">
        <a:xfrm>
          <a:off x="16954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16</xdr:row>
      <xdr:rowOff>0</xdr:rowOff>
    </xdr:from>
    <xdr:to>
      <xdr:col>2</xdr:col>
      <xdr:colOff>482600</xdr:colOff>
      <xdr:row>16</xdr:row>
      <xdr:rowOff>0</xdr:rowOff>
    </xdr:to>
    <xdr:sp macro="" textlink="">
      <xdr:nvSpPr>
        <xdr:cNvPr id="307589" name="Line 14">
          <a:extLst>
            <a:ext uri="{FF2B5EF4-FFF2-40B4-BE49-F238E27FC236}">
              <a16:creationId xmlns:a16="http://schemas.microsoft.com/office/drawing/2014/main" id="{488DA389-9885-886E-BBCC-30320403E846}"/>
            </a:ext>
          </a:extLst>
        </xdr:cNvPr>
        <xdr:cNvSpPr>
          <a:spLocks noChangeShapeType="1"/>
        </xdr:cNvSpPr>
      </xdr:nvSpPr>
      <xdr:spPr bwMode="auto">
        <a:xfrm>
          <a:off x="19431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16</xdr:row>
      <xdr:rowOff>0</xdr:rowOff>
    </xdr:from>
    <xdr:to>
      <xdr:col>1</xdr:col>
      <xdr:colOff>234950</xdr:colOff>
      <xdr:row>16</xdr:row>
      <xdr:rowOff>0</xdr:rowOff>
    </xdr:to>
    <xdr:sp macro="" textlink="">
      <xdr:nvSpPr>
        <xdr:cNvPr id="307590" name="Line 15">
          <a:extLst>
            <a:ext uri="{FF2B5EF4-FFF2-40B4-BE49-F238E27FC236}">
              <a16:creationId xmlns:a16="http://schemas.microsoft.com/office/drawing/2014/main" id="{7E6D7695-860D-41D3-3EBC-A46D78C5D970}"/>
            </a:ext>
          </a:extLst>
        </xdr:cNvPr>
        <xdr:cNvSpPr>
          <a:spLocks noChangeShapeType="1"/>
        </xdr:cNvSpPr>
      </xdr:nvSpPr>
      <xdr:spPr bwMode="auto">
        <a:xfrm>
          <a:off x="9779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16</xdr:row>
      <xdr:rowOff>0</xdr:rowOff>
    </xdr:from>
    <xdr:to>
      <xdr:col>1</xdr:col>
      <xdr:colOff>482600</xdr:colOff>
      <xdr:row>16</xdr:row>
      <xdr:rowOff>0</xdr:rowOff>
    </xdr:to>
    <xdr:sp macro="" textlink="">
      <xdr:nvSpPr>
        <xdr:cNvPr id="307591" name="Line 16">
          <a:extLst>
            <a:ext uri="{FF2B5EF4-FFF2-40B4-BE49-F238E27FC236}">
              <a16:creationId xmlns:a16="http://schemas.microsoft.com/office/drawing/2014/main" id="{12188387-BA9F-3355-55E8-C448BBBEF352}"/>
            </a:ext>
          </a:extLst>
        </xdr:cNvPr>
        <xdr:cNvSpPr>
          <a:spLocks noChangeShapeType="1"/>
        </xdr:cNvSpPr>
      </xdr:nvSpPr>
      <xdr:spPr bwMode="auto">
        <a:xfrm>
          <a:off x="12255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8</xdr:row>
      <xdr:rowOff>19050</xdr:rowOff>
    </xdr:from>
    <xdr:to>
      <xdr:col>5</xdr:col>
      <xdr:colOff>254000</xdr:colOff>
      <xdr:row>11</xdr:row>
      <xdr:rowOff>114300</xdr:rowOff>
    </xdr:to>
    <xdr:sp macro="" textlink="">
      <xdr:nvSpPr>
        <xdr:cNvPr id="307592" name="AutoShape 17">
          <a:extLst>
            <a:ext uri="{FF2B5EF4-FFF2-40B4-BE49-F238E27FC236}">
              <a16:creationId xmlns:a16="http://schemas.microsoft.com/office/drawing/2014/main" id="{9B59963C-EFC4-AC16-1029-F26ACD582319}"/>
            </a:ext>
          </a:extLst>
        </xdr:cNvPr>
        <xdr:cNvSpPr>
          <a:spLocks noChangeArrowheads="1"/>
        </xdr:cNvSpPr>
      </xdr:nvSpPr>
      <xdr:spPr bwMode="auto">
        <a:xfrm>
          <a:off x="533400" y="2298700"/>
          <a:ext cx="3333750" cy="971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107950</xdr:colOff>
      <xdr:row>9</xdr:row>
      <xdr:rowOff>57150</xdr:rowOff>
    </xdr:from>
    <xdr:to>
      <xdr:col>12</xdr:col>
      <xdr:colOff>0</xdr:colOff>
      <xdr:row>11</xdr:row>
      <xdr:rowOff>6350</xdr:rowOff>
    </xdr:to>
    <xdr:sp macro="" textlink="">
      <xdr:nvSpPr>
        <xdr:cNvPr id="307593" name="AutoShape 18">
          <a:extLst>
            <a:ext uri="{FF2B5EF4-FFF2-40B4-BE49-F238E27FC236}">
              <a16:creationId xmlns:a16="http://schemas.microsoft.com/office/drawing/2014/main" id="{0ADA807D-5CEC-F92B-4A35-25BE2995B595}"/>
            </a:ext>
          </a:extLst>
        </xdr:cNvPr>
        <xdr:cNvSpPr>
          <a:spLocks noChangeArrowheads="1"/>
        </xdr:cNvSpPr>
      </xdr:nvSpPr>
      <xdr:spPr bwMode="auto">
        <a:xfrm>
          <a:off x="4686300" y="2628900"/>
          <a:ext cx="3035300" cy="5334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7</xdr:col>
      <xdr:colOff>520700</xdr:colOff>
      <xdr:row>4</xdr:row>
      <xdr:rowOff>142875</xdr:rowOff>
    </xdr:from>
    <xdr:ext cx="4090555" cy="726096"/>
    <xdr:sp macro="" textlink="">
      <xdr:nvSpPr>
        <xdr:cNvPr id="26" name="Text Box 9">
          <a:hlinkClick xmlns:r="http://schemas.openxmlformats.org/officeDocument/2006/relationships" r:id="rId1"/>
          <a:extLst>
            <a:ext uri="{FF2B5EF4-FFF2-40B4-BE49-F238E27FC236}">
              <a16:creationId xmlns:a16="http://schemas.microsoft.com/office/drawing/2014/main" id="{3CBA8E71-3518-4ADF-B239-D1E02230C7AA}"/>
            </a:ext>
          </a:extLst>
        </xdr:cNvPr>
        <xdr:cNvSpPr txBox="1">
          <a:spLocks noChangeArrowheads="1"/>
        </xdr:cNvSpPr>
      </xdr:nvSpPr>
      <xdr:spPr bwMode="auto">
        <a:xfrm>
          <a:off x="5562600" y="1390650"/>
          <a:ext cx="4090555" cy="72609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ja-JP" altLang="en-US" sz="1400" b="1" i="0" u="none" strike="noStrike" baseline="0">
              <a:solidFill>
                <a:srgbClr val="FF0000"/>
              </a:solidFill>
              <a:latin typeface="ＭＳ Ｐゴシック"/>
              <a:ea typeface="ＭＳ Ｐゴシック"/>
            </a:rPr>
            <a:t>及び以下</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mn-ea"/>
            </a:rPr>
            <a:t>参考：工業統計調査　調査票</a:t>
          </a:r>
          <a:r>
            <a:rPr lang="en-US" altLang="ja-JP" sz="1400" b="1" i="0" u="none" strike="noStrike" baseline="0">
              <a:solidFill>
                <a:srgbClr val="FF0000"/>
              </a:solidFill>
              <a:latin typeface="ＭＳ Ｐゴシック"/>
              <a:ea typeface="ＭＳ Ｐゴシック"/>
            </a:rPr>
            <a:t>)</a:t>
          </a: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3</xdr:row>
      <xdr:rowOff>304800</xdr:rowOff>
    </xdr:from>
    <xdr:to>
      <xdr:col>7</xdr:col>
      <xdr:colOff>393700</xdr:colOff>
      <xdr:row>7</xdr:row>
      <xdr:rowOff>95250</xdr:rowOff>
    </xdr:to>
    <xdr:sp macro="" textlink="">
      <xdr:nvSpPr>
        <xdr:cNvPr id="307595" name="AutoShape 3">
          <a:extLst>
            <a:ext uri="{FF2B5EF4-FFF2-40B4-BE49-F238E27FC236}">
              <a16:creationId xmlns:a16="http://schemas.microsoft.com/office/drawing/2014/main" id="{A28B4A42-E6C1-9596-885A-F204759D5C34}"/>
            </a:ext>
          </a:extLst>
        </xdr:cNvPr>
        <xdr:cNvSpPr>
          <a:spLocks/>
        </xdr:cNvSpPr>
      </xdr:nvSpPr>
      <xdr:spPr bwMode="auto">
        <a:xfrm>
          <a:off x="4603750" y="1193800"/>
          <a:ext cx="368300" cy="984250"/>
        </a:xfrm>
        <a:prstGeom prst="rightBrace">
          <a:avLst>
            <a:gd name="adj1" fmla="val 57073"/>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50800</xdr:colOff>
          <xdr:row>0</xdr:row>
          <xdr:rowOff>146050</xdr:rowOff>
        </xdr:from>
        <xdr:to>
          <xdr:col>19</xdr:col>
          <xdr:colOff>355600</xdr:colOff>
          <xdr:row>2</xdr:row>
          <xdr:rowOff>152400</xdr:rowOff>
        </xdr:to>
        <xdr:sp macro="" textlink="">
          <xdr:nvSpPr>
            <xdr:cNvPr id="16385" name="cmdUnLock" hidden="1">
              <a:extLst>
                <a:ext uri="{63B3BB69-23CF-44E3-9099-C40C66FF867C}">
                  <a14:compatExt spid="_x0000_s16385"/>
                </a:ext>
                <a:ext uri="{FF2B5EF4-FFF2-40B4-BE49-F238E27FC236}">
                  <a16:creationId xmlns:a16="http://schemas.microsoft.com/office/drawing/2014/main" id="{00000000-0008-0000-0E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32</xdr:col>
      <xdr:colOff>120650</xdr:colOff>
      <xdr:row>0</xdr:row>
      <xdr:rowOff>117475</xdr:rowOff>
    </xdr:from>
    <xdr:ext cx="4084804" cy="1280741"/>
    <xdr:sp macro="" textlink="">
      <xdr:nvSpPr>
        <xdr:cNvPr id="3" name="Text Box 9">
          <a:extLst>
            <a:ext uri="{FF2B5EF4-FFF2-40B4-BE49-F238E27FC236}">
              <a16:creationId xmlns:a16="http://schemas.microsoft.com/office/drawing/2014/main" id="{3E716D5A-9612-4B92-BC7F-57349BF9F424}"/>
            </a:ext>
          </a:extLst>
        </xdr:cNvPr>
        <xdr:cNvSpPr txBox="1">
          <a:spLocks noChangeArrowheads="1"/>
        </xdr:cNvSpPr>
      </xdr:nvSpPr>
      <xdr:spPr bwMode="auto">
        <a:xfrm>
          <a:off x="16706850" y="123825"/>
          <a:ext cx="4119130" cy="126818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en-US" altLang="ja-JP" sz="1400" b="1" i="0" u="none" strike="noStrike" baseline="0">
              <a:solidFill>
                <a:srgbClr val="0000FF"/>
              </a:solidFill>
              <a:latin typeface="ＭＳ Ｐゴシック"/>
              <a:ea typeface="ＭＳ Ｐゴシック"/>
            </a:rPr>
            <a:t>P32</a:t>
          </a:r>
        </a:p>
        <a:p>
          <a:pPr algn="l" rtl="0">
            <a:lnSpc>
              <a:spcPts val="14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ja-JP" altLang="en-US" sz="1400" b="1" i="0" u="none" strike="noStrike" baseline="0">
              <a:solidFill>
                <a:srgbClr val="FF0000"/>
              </a:solidFill>
              <a:latin typeface="ＭＳ Ｐゴシック"/>
              <a:ea typeface="ＭＳ Ｐゴシック"/>
            </a:rPr>
            <a:t>また、使用量欄の単位は、省エネ法とは</a:t>
          </a:r>
          <a:r>
            <a:rPr lang="en-US" altLang="ja-JP" sz="1400" b="1" i="0" u="none" strike="noStrike" baseline="0">
              <a:solidFill>
                <a:srgbClr val="FF0000"/>
              </a:solidFill>
              <a:latin typeface="ＭＳ Ｐゴシック"/>
              <a:ea typeface="ＭＳ Ｐゴシック"/>
            </a:rPr>
            <a:t>1000</a:t>
          </a:r>
          <a:r>
            <a:rPr lang="ja-JP" altLang="en-US" sz="1400" b="1" i="0" u="none" strike="noStrike" baseline="0">
              <a:solidFill>
                <a:srgbClr val="FF0000"/>
              </a:solidFill>
              <a:latin typeface="ＭＳ Ｐゴシック"/>
              <a:ea typeface="ＭＳ Ｐゴシック"/>
            </a:rPr>
            <a:t>倍違います（省エネ法の例：トン</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ＭＳ Ｐゴシック"/>
            </a:rPr>
            <a:t>ｔ） 、</a:t>
          </a:r>
          <a:r>
            <a:rPr lang="en-US" altLang="ja-JP" sz="1400" b="1" i="0" u="none" strike="noStrike" baseline="0">
              <a:solidFill>
                <a:srgbClr val="FF0000"/>
              </a:solidFill>
              <a:latin typeface="ＭＳ Ｐゴシック"/>
              <a:ea typeface="ＭＳ Ｐゴシック"/>
            </a:rPr>
            <a:t>1kL</a:t>
          </a:r>
          <a:r>
            <a:rPr lang="ja-JP" altLang="en-US" sz="1400" b="1" i="0" u="none" strike="noStrike" baseline="0">
              <a:solidFill>
                <a:srgbClr val="FF0000"/>
              </a:solidFill>
              <a:latin typeface="ＭＳ Ｐゴシック"/>
              <a:ea typeface="ＭＳ Ｐゴシック"/>
            </a:rPr>
            <a:t>、千</a:t>
          </a:r>
          <a:r>
            <a:rPr lang="en-US" altLang="ja-JP" sz="1400" b="1" i="0" u="none" strike="noStrike" baseline="0">
              <a:solidFill>
                <a:srgbClr val="FF0000"/>
              </a:solidFill>
              <a:latin typeface="ＭＳ Ｐゴシック"/>
              <a:ea typeface="ＭＳ Ｐゴシック"/>
            </a:rPr>
            <a:t>m3</a:t>
          </a:r>
          <a:r>
            <a:rPr lang="ja-JP" altLang="en-US" sz="1400" b="1" i="0" u="none" strike="noStrike" baseline="0">
              <a:solidFill>
                <a:srgbClr val="FF0000"/>
              </a:solidFill>
              <a:latin typeface="ＭＳ Ｐゴシック"/>
              <a:ea typeface="ＭＳ Ｐゴシック"/>
            </a:rPr>
            <a:t>、</a:t>
          </a:r>
          <a:r>
            <a:rPr lang="en-US" altLang="ja-JP" sz="1400" b="1" i="0" u="none" strike="noStrike" baseline="0">
              <a:solidFill>
                <a:srgbClr val="FF0000"/>
              </a:solidFill>
              <a:latin typeface="ＭＳ Ｐゴシック"/>
              <a:ea typeface="ＭＳ Ｐゴシック"/>
            </a:rPr>
            <a:t>GJ</a:t>
          </a:r>
          <a:r>
            <a:rPr lang="ja-JP" altLang="en-US" sz="1400" b="1" i="0" u="none" strike="noStrike" baseline="0">
              <a:solidFill>
                <a:srgbClr val="FF0000"/>
              </a:solidFill>
              <a:latin typeface="ＭＳ Ｐゴシック"/>
              <a:ea typeface="ＭＳ Ｐゴシック"/>
            </a:rPr>
            <a:t>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69850</xdr:colOff>
          <xdr:row>0</xdr:row>
          <xdr:rowOff>95250</xdr:rowOff>
        </xdr:from>
        <xdr:to>
          <xdr:col>20</xdr:col>
          <xdr:colOff>381000</xdr:colOff>
          <xdr:row>2</xdr:row>
          <xdr:rowOff>57150</xdr:rowOff>
        </xdr:to>
        <xdr:sp macro="" textlink="">
          <xdr:nvSpPr>
            <xdr:cNvPr id="17409" name="cmdUnLock"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231775</xdr:colOff>
      <xdr:row>0</xdr:row>
      <xdr:rowOff>41275</xdr:rowOff>
    </xdr:from>
    <xdr:to>
      <xdr:col>16</xdr:col>
      <xdr:colOff>317500</xdr:colOff>
      <xdr:row>3</xdr:row>
      <xdr:rowOff>104775</xdr:rowOff>
    </xdr:to>
    <xdr:sp macro="" textlink="">
      <xdr:nvSpPr>
        <xdr:cNvPr id="17415" name="Text Box 7">
          <a:extLst>
            <a:ext uri="{FF2B5EF4-FFF2-40B4-BE49-F238E27FC236}">
              <a16:creationId xmlns:a16="http://schemas.microsoft.com/office/drawing/2014/main" id="{C0F19844-D603-443F-B883-950D4FD77F8C}"/>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20</xdr:col>
      <xdr:colOff>296863</xdr:colOff>
      <xdr:row>0</xdr:row>
      <xdr:rowOff>17318</xdr:rowOff>
    </xdr:from>
    <xdr:ext cx="4465071" cy="1324795"/>
    <xdr:sp macro="" textlink="">
      <xdr:nvSpPr>
        <xdr:cNvPr id="4" name="Text Box 9">
          <a:extLst>
            <a:ext uri="{FF2B5EF4-FFF2-40B4-BE49-F238E27FC236}">
              <a16:creationId xmlns:a16="http://schemas.microsoft.com/office/drawing/2014/main" id="{82A605E7-6A2E-456C-977E-36DCF1661DD0}"/>
            </a:ext>
          </a:extLst>
        </xdr:cNvPr>
        <xdr:cNvSpPr txBox="1">
          <a:spLocks noChangeArrowheads="1"/>
        </xdr:cNvSpPr>
      </xdr:nvSpPr>
      <xdr:spPr bwMode="auto">
        <a:xfrm>
          <a:off x="13454063" y="17318"/>
          <a:ext cx="4478916" cy="133113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P32</a:t>
          </a:r>
        </a:p>
        <a:p>
          <a:pPr algn="l" rtl="0">
            <a:lnSpc>
              <a:spcPts val="17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184150</xdr:colOff>
          <xdr:row>0</xdr:row>
          <xdr:rowOff>101600</xdr:rowOff>
        </xdr:from>
        <xdr:to>
          <xdr:col>19</xdr:col>
          <xdr:colOff>190500</xdr:colOff>
          <xdr:row>2</xdr:row>
          <xdr:rowOff>165100</xdr:rowOff>
        </xdr:to>
        <xdr:sp macro="" textlink="">
          <xdr:nvSpPr>
            <xdr:cNvPr id="18433" name="cmdUnLock" hidden="1">
              <a:extLst>
                <a:ext uri="{63B3BB69-23CF-44E3-9099-C40C66FF867C}">
                  <a14:compatExt spid="_x0000_s18433"/>
                </a:ext>
                <a:ext uri="{FF2B5EF4-FFF2-40B4-BE49-F238E27FC236}">
                  <a16:creationId xmlns:a16="http://schemas.microsoft.com/office/drawing/2014/main" id="{00000000-0008-0000-10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6</xdr:col>
      <xdr:colOff>2035175</xdr:colOff>
      <xdr:row>0</xdr:row>
      <xdr:rowOff>79375</xdr:rowOff>
    </xdr:from>
    <xdr:ext cx="2352410" cy="518604"/>
    <xdr:sp macro="" textlink="">
      <xdr:nvSpPr>
        <xdr:cNvPr id="18439" name="Text Box 7">
          <a:extLst>
            <a:ext uri="{FF2B5EF4-FFF2-40B4-BE49-F238E27FC236}">
              <a16:creationId xmlns:a16="http://schemas.microsoft.com/office/drawing/2014/main" id="{35B03C39-DBA9-4FA9-93CC-A404CEFB036F}"/>
            </a:ext>
          </a:extLst>
        </xdr:cNvPr>
        <xdr:cNvSpPr txBox="1">
          <a:spLocks noChangeArrowheads="1"/>
        </xdr:cNvSpPr>
      </xdr:nvSpPr>
      <xdr:spPr bwMode="auto">
        <a:xfrm>
          <a:off x="8890000" y="79375"/>
          <a:ext cx="22510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29</xdr:col>
      <xdr:colOff>142875</xdr:colOff>
      <xdr:row>1</xdr:row>
      <xdr:rowOff>53975</xdr:rowOff>
    </xdr:from>
    <xdr:ext cx="3981504" cy="950517"/>
    <xdr:sp macro="" textlink="">
      <xdr:nvSpPr>
        <xdr:cNvPr id="6" name="Text Box 9">
          <a:extLst>
            <a:ext uri="{FF2B5EF4-FFF2-40B4-BE49-F238E27FC236}">
              <a16:creationId xmlns:a16="http://schemas.microsoft.com/office/drawing/2014/main" id="{A1009E6A-0E34-464B-BA60-084B3AE15BB4}"/>
            </a:ext>
          </a:extLst>
        </xdr:cNvPr>
        <xdr:cNvSpPr txBox="1">
          <a:spLocks noChangeArrowheads="1"/>
        </xdr:cNvSpPr>
      </xdr:nvSpPr>
      <xdr:spPr bwMode="auto">
        <a:xfrm>
          <a:off x="14354175" y="234950"/>
          <a:ext cx="3995305" cy="95051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2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2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209550</xdr:colOff>
          <xdr:row>0</xdr:row>
          <xdr:rowOff>120650</xdr:rowOff>
        </xdr:from>
        <xdr:to>
          <xdr:col>19</xdr:col>
          <xdr:colOff>990600</xdr:colOff>
          <xdr:row>2</xdr:row>
          <xdr:rowOff>152400</xdr:rowOff>
        </xdr:to>
        <xdr:sp macro="" textlink="">
          <xdr:nvSpPr>
            <xdr:cNvPr id="19457" name="cmdUnLock"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539750</xdr:colOff>
      <xdr:row>0</xdr:row>
      <xdr:rowOff>41275</xdr:rowOff>
    </xdr:from>
    <xdr:to>
      <xdr:col>18</xdr:col>
      <xdr:colOff>50800</xdr:colOff>
      <xdr:row>3</xdr:row>
      <xdr:rowOff>104775</xdr:rowOff>
    </xdr:to>
    <xdr:sp macro="" textlink="">
      <xdr:nvSpPr>
        <xdr:cNvPr id="19463" name="Text Box 7">
          <a:extLst>
            <a:ext uri="{FF2B5EF4-FFF2-40B4-BE49-F238E27FC236}">
              <a16:creationId xmlns:a16="http://schemas.microsoft.com/office/drawing/2014/main" id="{43A03BAD-1E1F-46C2-B803-215CAACA2E1D}"/>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356507</xdr:colOff>
      <xdr:row>0</xdr:row>
      <xdr:rowOff>156936</xdr:rowOff>
    </xdr:from>
    <xdr:ext cx="4151787" cy="1375976"/>
    <xdr:sp macro="" textlink="">
      <xdr:nvSpPr>
        <xdr:cNvPr id="4" name="Text Box 9">
          <a:extLst>
            <a:ext uri="{FF2B5EF4-FFF2-40B4-BE49-F238E27FC236}">
              <a16:creationId xmlns:a16="http://schemas.microsoft.com/office/drawing/2014/main" id="{290D9666-D02B-413D-AAA5-54BE81A353CF}"/>
            </a:ext>
          </a:extLst>
        </xdr:cNvPr>
        <xdr:cNvSpPr txBox="1">
          <a:spLocks noChangeArrowheads="1"/>
        </xdr:cNvSpPr>
      </xdr:nvSpPr>
      <xdr:spPr bwMode="auto">
        <a:xfrm>
          <a:off x="13491482" y="163286"/>
          <a:ext cx="4151787" cy="136960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469900</xdr:colOff>
          <xdr:row>0</xdr:row>
          <xdr:rowOff>63500</xdr:rowOff>
        </xdr:from>
        <xdr:to>
          <xdr:col>19</xdr:col>
          <xdr:colOff>1092200</xdr:colOff>
          <xdr:row>2</xdr:row>
          <xdr:rowOff>171450</xdr:rowOff>
        </xdr:to>
        <xdr:sp macro="" textlink="">
          <xdr:nvSpPr>
            <xdr:cNvPr id="20481" name="cmdUnLock" hidden="1">
              <a:extLst>
                <a:ext uri="{63B3BB69-23CF-44E3-9099-C40C66FF867C}">
                  <a14:compatExt spid="_x0000_s20481"/>
                </a:ext>
                <a:ext uri="{FF2B5EF4-FFF2-40B4-BE49-F238E27FC236}">
                  <a16:creationId xmlns:a16="http://schemas.microsoft.com/office/drawing/2014/main" id="{00000000-0008-0000-12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7</xdr:col>
      <xdr:colOff>1060450</xdr:colOff>
      <xdr:row>0</xdr:row>
      <xdr:rowOff>133350</xdr:rowOff>
    </xdr:from>
    <xdr:to>
      <xdr:col>15</xdr:col>
      <xdr:colOff>180824</xdr:colOff>
      <xdr:row>4</xdr:row>
      <xdr:rowOff>0</xdr:rowOff>
    </xdr:to>
    <xdr:sp macro="" textlink="">
      <xdr:nvSpPr>
        <xdr:cNvPr id="20487" name="Text Box 7">
          <a:extLst>
            <a:ext uri="{FF2B5EF4-FFF2-40B4-BE49-F238E27FC236}">
              <a16:creationId xmlns:a16="http://schemas.microsoft.com/office/drawing/2014/main" id="{C9285524-FD42-4378-9628-2BA3D5966881}"/>
            </a:ext>
          </a:extLst>
        </xdr:cNvPr>
        <xdr:cNvSpPr txBox="1">
          <a:spLocks noChangeArrowheads="1"/>
        </xdr:cNvSpPr>
      </xdr:nvSpPr>
      <xdr:spPr bwMode="auto">
        <a:xfrm>
          <a:off x="7058025" y="133350"/>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314778</xdr:colOff>
      <xdr:row>0</xdr:row>
      <xdr:rowOff>176892</xdr:rowOff>
    </xdr:from>
    <xdr:ext cx="4083622" cy="1181349"/>
    <xdr:sp macro="" textlink="">
      <xdr:nvSpPr>
        <xdr:cNvPr id="4" name="Text Box 9">
          <a:extLst>
            <a:ext uri="{FF2B5EF4-FFF2-40B4-BE49-F238E27FC236}">
              <a16:creationId xmlns:a16="http://schemas.microsoft.com/office/drawing/2014/main" id="{FCDEA427-AEFF-4CF5-A451-6D2A4A4B0C6F}"/>
            </a:ext>
          </a:extLst>
        </xdr:cNvPr>
        <xdr:cNvSpPr txBox="1">
          <a:spLocks noChangeArrowheads="1"/>
        </xdr:cNvSpPr>
      </xdr:nvSpPr>
      <xdr:spPr bwMode="auto">
        <a:xfrm>
          <a:off x="13313228" y="176892"/>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444500</xdr:colOff>
          <xdr:row>0</xdr:row>
          <xdr:rowOff>76200</xdr:rowOff>
        </xdr:from>
        <xdr:to>
          <xdr:col>29</xdr:col>
          <xdr:colOff>425450</xdr:colOff>
          <xdr:row>2</xdr:row>
          <xdr:rowOff>127000</xdr:rowOff>
        </xdr:to>
        <xdr:sp macro="" textlink="">
          <xdr:nvSpPr>
            <xdr:cNvPr id="21505" name="cmdUnLock" hidden="1">
              <a:extLst>
                <a:ext uri="{63B3BB69-23CF-44E3-9099-C40C66FF867C}">
                  <a14:compatExt spid="_x0000_s21505"/>
                </a:ext>
                <a:ext uri="{FF2B5EF4-FFF2-40B4-BE49-F238E27FC236}">
                  <a16:creationId xmlns:a16="http://schemas.microsoft.com/office/drawing/2014/main" id="{00000000-0008-0000-13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21510" name="Text Box 6">
          <a:extLst>
            <a:ext uri="{FF2B5EF4-FFF2-40B4-BE49-F238E27FC236}">
              <a16:creationId xmlns:a16="http://schemas.microsoft.com/office/drawing/2014/main" id="{7E179B4B-E094-49F2-A6FC-400612192B17}"/>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185056</xdr:colOff>
      <xdr:row>0</xdr:row>
      <xdr:rowOff>61686</xdr:rowOff>
    </xdr:from>
    <xdr:ext cx="4090555" cy="1184511"/>
    <xdr:sp macro="" textlink="">
      <xdr:nvSpPr>
        <xdr:cNvPr id="4" name="Text Box 9">
          <a:extLst>
            <a:ext uri="{FF2B5EF4-FFF2-40B4-BE49-F238E27FC236}">
              <a16:creationId xmlns:a16="http://schemas.microsoft.com/office/drawing/2014/main" id="{4D938227-EA20-4C4A-B660-60D38065C912}"/>
            </a:ext>
          </a:extLst>
        </xdr:cNvPr>
        <xdr:cNvSpPr txBox="1">
          <a:spLocks noChangeArrowheads="1"/>
        </xdr:cNvSpPr>
      </xdr:nvSpPr>
      <xdr:spPr bwMode="auto">
        <a:xfrm>
          <a:off x="12091306" y="68036"/>
          <a:ext cx="4090555"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482600</xdr:colOff>
          <xdr:row>0</xdr:row>
          <xdr:rowOff>171450</xdr:rowOff>
        </xdr:from>
        <xdr:to>
          <xdr:col>29</xdr:col>
          <xdr:colOff>209550</xdr:colOff>
          <xdr:row>3</xdr:row>
          <xdr:rowOff>69850</xdr:rowOff>
        </xdr:to>
        <xdr:sp macro="" textlink="">
          <xdr:nvSpPr>
            <xdr:cNvPr id="33793" name="cmdUnLock"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7</xdr:col>
      <xdr:colOff>1050471</xdr:colOff>
      <xdr:row>1</xdr:row>
      <xdr:rowOff>21772</xdr:rowOff>
    </xdr:from>
    <xdr:ext cx="2250667" cy="554955"/>
    <xdr:sp macro="" textlink="">
      <xdr:nvSpPr>
        <xdr:cNvPr id="3" name="Text Box 6">
          <a:extLst>
            <a:ext uri="{FF2B5EF4-FFF2-40B4-BE49-F238E27FC236}">
              <a16:creationId xmlns:a16="http://schemas.microsoft.com/office/drawing/2014/main" id="{C6C6630C-628F-45D1-94DB-25D3F4E4512A}"/>
            </a:ext>
          </a:extLst>
        </xdr:cNvPr>
        <xdr:cNvSpPr txBox="1">
          <a:spLocks noChangeArrowheads="1"/>
        </xdr:cNvSpPr>
      </xdr:nvSpPr>
      <xdr:spPr bwMode="auto">
        <a:xfrm>
          <a:off x="7119257" y="198665"/>
          <a:ext cx="2141764" cy="5549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36000" bIns="3600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102507</xdr:colOff>
      <xdr:row>0</xdr:row>
      <xdr:rowOff>116113</xdr:rowOff>
    </xdr:from>
    <xdr:ext cx="4090555" cy="1174774"/>
    <xdr:sp macro="" textlink="">
      <xdr:nvSpPr>
        <xdr:cNvPr id="4" name="Text Box 9">
          <a:extLst>
            <a:ext uri="{FF2B5EF4-FFF2-40B4-BE49-F238E27FC236}">
              <a16:creationId xmlns:a16="http://schemas.microsoft.com/office/drawing/2014/main" id="{E42B2AE1-2EA6-4431-A251-5B19CD67B125}"/>
            </a:ext>
          </a:extLst>
        </xdr:cNvPr>
        <xdr:cNvSpPr txBox="1">
          <a:spLocks noChangeArrowheads="1"/>
        </xdr:cNvSpPr>
      </xdr:nvSpPr>
      <xdr:spPr bwMode="auto">
        <a:xfrm>
          <a:off x="13006828" y="122463"/>
          <a:ext cx="4090555" cy="116852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133350</xdr:colOff>
      <xdr:row>1</xdr:row>
      <xdr:rowOff>165100</xdr:rowOff>
    </xdr:from>
    <xdr:to>
      <xdr:col>17</xdr:col>
      <xdr:colOff>228600</xdr:colOff>
      <xdr:row>28</xdr:row>
      <xdr:rowOff>146050</xdr:rowOff>
    </xdr:to>
    <xdr:pic>
      <xdr:nvPicPr>
        <xdr:cNvPr id="283788" name="図 1">
          <a:extLst>
            <a:ext uri="{FF2B5EF4-FFF2-40B4-BE49-F238E27FC236}">
              <a16:creationId xmlns:a16="http://schemas.microsoft.com/office/drawing/2014/main" id="{2D3703EA-B6C3-4812-58BC-0568BEAB0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330200"/>
          <a:ext cx="4972050" cy="448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146050</xdr:colOff>
      <xdr:row>30</xdr:row>
      <xdr:rowOff>127000</xdr:rowOff>
    </xdr:from>
    <xdr:to>
      <xdr:col>17</xdr:col>
      <xdr:colOff>279400</xdr:colOff>
      <xdr:row>58</xdr:row>
      <xdr:rowOff>57150</xdr:rowOff>
    </xdr:to>
    <xdr:pic>
      <xdr:nvPicPr>
        <xdr:cNvPr id="283789" name="図 2">
          <a:extLst>
            <a:ext uri="{FF2B5EF4-FFF2-40B4-BE49-F238E27FC236}">
              <a16:creationId xmlns:a16="http://schemas.microsoft.com/office/drawing/2014/main" id="{CFA58650-DB30-5A81-24E7-255A1F17E8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2450" y="5124450"/>
          <a:ext cx="5010150" cy="455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11</xdr:col>
          <xdr:colOff>266700</xdr:colOff>
          <xdr:row>1</xdr:row>
          <xdr:rowOff>12700</xdr:rowOff>
        </xdr:from>
        <xdr:to>
          <xdr:col>18</xdr:col>
          <xdr:colOff>273050</xdr:colOff>
          <xdr:row>3</xdr:row>
          <xdr:rowOff>25400</xdr:rowOff>
        </xdr:to>
        <xdr:sp macro="" textlink="">
          <xdr:nvSpPr>
            <xdr:cNvPr id="5121" name="cmdUnLock" hidden="1">
              <a:extLst>
                <a:ext uri="{63B3BB69-23CF-44E3-9099-C40C66FF867C}">
                  <a14:compatExt spid="_x0000_s5121"/>
                </a:ext>
                <a:ext uri="{FF2B5EF4-FFF2-40B4-BE49-F238E27FC236}">
                  <a16:creationId xmlns:a16="http://schemas.microsoft.com/office/drawing/2014/main" id="{00000000-0008-0000-1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30</xdr:col>
      <xdr:colOff>190500</xdr:colOff>
      <xdr:row>2</xdr:row>
      <xdr:rowOff>95250</xdr:rowOff>
    </xdr:from>
    <xdr:ext cx="4084178" cy="1171809"/>
    <xdr:sp macro="" textlink="">
      <xdr:nvSpPr>
        <xdr:cNvPr id="3" name="Text Box 9">
          <a:extLst>
            <a:ext uri="{FF2B5EF4-FFF2-40B4-BE49-F238E27FC236}">
              <a16:creationId xmlns:a16="http://schemas.microsoft.com/office/drawing/2014/main" id="{7B64F874-8A7D-4D75-8BDA-13EF44734326}"/>
            </a:ext>
          </a:extLst>
        </xdr:cNvPr>
        <xdr:cNvSpPr txBox="1">
          <a:spLocks noChangeArrowheads="1"/>
        </xdr:cNvSpPr>
      </xdr:nvSpPr>
      <xdr:spPr bwMode="auto">
        <a:xfrm>
          <a:off x="15020925" y="466725"/>
          <a:ext cx="4063340"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76200</xdr:colOff>
          <xdr:row>0</xdr:row>
          <xdr:rowOff>76200</xdr:rowOff>
        </xdr:from>
        <xdr:to>
          <xdr:col>19</xdr:col>
          <xdr:colOff>774700</xdr:colOff>
          <xdr:row>2</xdr:row>
          <xdr:rowOff>107950</xdr:rowOff>
        </xdr:to>
        <xdr:sp macro="" textlink="">
          <xdr:nvSpPr>
            <xdr:cNvPr id="6145" name="cmdUnLock" hidden="1">
              <a:extLst>
                <a:ext uri="{63B3BB69-23CF-44E3-9099-C40C66FF867C}">
                  <a14:compatExt spid="_x0000_s6145"/>
                </a:ext>
                <a:ext uri="{FF2B5EF4-FFF2-40B4-BE49-F238E27FC236}">
                  <a16:creationId xmlns:a16="http://schemas.microsoft.com/office/drawing/2014/main" id="{00000000-0008-0000-1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231775</xdr:colOff>
      <xdr:row>0</xdr:row>
      <xdr:rowOff>41275</xdr:rowOff>
    </xdr:from>
    <xdr:ext cx="2269556" cy="525087"/>
    <xdr:sp macro="" textlink="">
      <xdr:nvSpPr>
        <xdr:cNvPr id="6148" name="Text Box 4">
          <a:extLst>
            <a:ext uri="{FF2B5EF4-FFF2-40B4-BE49-F238E27FC236}">
              <a16:creationId xmlns:a16="http://schemas.microsoft.com/office/drawing/2014/main" id="{34ABF4BE-55AE-4B3F-8D84-4BC9982084A1}"/>
            </a:ext>
          </a:extLst>
        </xdr:cNvPr>
        <xdr:cNvSpPr txBox="1">
          <a:spLocks noChangeArrowheads="1"/>
        </xdr:cNvSpPr>
      </xdr:nvSpPr>
      <xdr:spPr bwMode="auto">
        <a:xfrm>
          <a:off x="8401050" y="4762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21</xdr:col>
      <xdr:colOff>180975</xdr:colOff>
      <xdr:row>1</xdr:row>
      <xdr:rowOff>15875</xdr:rowOff>
    </xdr:from>
    <xdr:ext cx="4076712" cy="1190967"/>
    <xdr:sp macro="" textlink="">
      <xdr:nvSpPr>
        <xdr:cNvPr id="4" name="Text Box 9">
          <a:extLst>
            <a:ext uri="{FF2B5EF4-FFF2-40B4-BE49-F238E27FC236}">
              <a16:creationId xmlns:a16="http://schemas.microsoft.com/office/drawing/2014/main" id="{3DCA4450-710A-4489-9E03-6FE2B9A6F78A}"/>
            </a:ext>
          </a:extLst>
        </xdr:cNvPr>
        <xdr:cNvSpPr txBox="1">
          <a:spLocks noChangeArrowheads="1"/>
        </xdr:cNvSpPr>
      </xdr:nvSpPr>
      <xdr:spPr bwMode="auto">
        <a:xfrm>
          <a:off x="14116050" y="196850"/>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482600</xdr:colOff>
          <xdr:row>0</xdr:row>
          <xdr:rowOff>114300</xdr:rowOff>
        </xdr:from>
        <xdr:to>
          <xdr:col>51</xdr:col>
          <xdr:colOff>266700</xdr:colOff>
          <xdr:row>2</xdr:row>
          <xdr:rowOff>12700</xdr:rowOff>
        </xdr:to>
        <xdr:sp macro="" textlink="">
          <xdr:nvSpPr>
            <xdr:cNvPr id="7169" name="cmdUnLock" hidden="1">
              <a:extLst>
                <a:ext uri="{63B3BB69-23CF-44E3-9099-C40C66FF867C}">
                  <a14:compatExt spid="_x0000_s7169"/>
                </a:ext>
                <a:ext uri="{FF2B5EF4-FFF2-40B4-BE49-F238E27FC236}">
                  <a16:creationId xmlns:a16="http://schemas.microsoft.com/office/drawing/2014/main" id="{00000000-0008-0000-17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9</xdr:col>
      <xdr:colOff>230094</xdr:colOff>
      <xdr:row>0</xdr:row>
      <xdr:rowOff>111125</xdr:rowOff>
    </xdr:from>
    <xdr:ext cx="2277791" cy="518604"/>
    <xdr:sp macro="" textlink="">
      <xdr:nvSpPr>
        <xdr:cNvPr id="7175" name="Text Box 7">
          <a:extLst>
            <a:ext uri="{FF2B5EF4-FFF2-40B4-BE49-F238E27FC236}">
              <a16:creationId xmlns:a16="http://schemas.microsoft.com/office/drawing/2014/main" id="{F1AFE86C-5A23-4E20-87E7-FE9F014BF004}"/>
            </a:ext>
          </a:extLst>
        </xdr:cNvPr>
        <xdr:cNvSpPr txBox="1">
          <a:spLocks noChangeArrowheads="1"/>
        </xdr:cNvSpPr>
      </xdr:nvSpPr>
      <xdr:spPr bwMode="auto">
        <a:xfrm>
          <a:off x="9034369" y="111125"/>
          <a:ext cx="2284693"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52</xdr:col>
      <xdr:colOff>171450</xdr:colOff>
      <xdr:row>1</xdr:row>
      <xdr:rowOff>3174</xdr:rowOff>
    </xdr:from>
    <xdr:ext cx="4090555" cy="1177245"/>
    <xdr:sp macro="" textlink="">
      <xdr:nvSpPr>
        <xdr:cNvPr id="4" name="Text Box 9">
          <a:extLst>
            <a:ext uri="{FF2B5EF4-FFF2-40B4-BE49-F238E27FC236}">
              <a16:creationId xmlns:a16="http://schemas.microsoft.com/office/drawing/2014/main" id="{2FB8D408-C883-4D79-B783-9DE3FAC2A28E}"/>
            </a:ext>
          </a:extLst>
        </xdr:cNvPr>
        <xdr:cNvSpPr txBox="1">
          <a:spLocks noChangeArrowheads="1"/>
        </xdr:cNvSpPr>
      </xdr:nvSpPr>
      <xdr:spPr bwMode="auto">
        <a:xfrm>
          <a:off x="13773150" y="184149"/>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br>
            <a:rPr lang="en-US" altLang="ja-JP" sz="1400" b="1" i="0" u="none" strike="noStrike" baseline="0">
              <a:solidFill>
                <a:srgbClr val="FF0000"/>
              </a:solidFill>
              <a:latin typeface="ＭＳ Ｐゴシック"/>
              <a:ea typeface="+mn-ea"/>
            </a:rPr>
          </a:b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495300</xdr:colOff>
          <xdr:row>0</xdr:row>
          <xdr:rowOff>95250</xdr:rowOff>
        </xdr:from>
        <xdr:to>
          <xdr:col>29</xdr:col>
          <xdr:colOff>133350</xdr:colOff>
          <xdr:row>2</xdr:row>
          <xdr:rowOff>57150</xdr:rowOff>
        </xdr:to>
        <xdr:sp macro="" textlink="">
          <xdr:nvSpPr>
            <xdr:cNvPr id="8193" name="cmdUnLock" hidden="1">
              <a:extLst>
                <a:ext uri="{63B3BB69-23CF-44E3-9099-C40C66FF867C}">
                  <a14:compatExt spid="_x0000_s8193"/>
                </a:ext>
                <a:ext uri="{FF2B5EF4-FFF2-40B4-BE49-F238E27FC236}">
                  <a16:creationId xmlns:a16="http://schemas.microsoft.com/office/drawing/2014/main" id="{00000000-0008-0000-1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190500</xdr:colOff>
      <xdr:row>0</xdr:row>
      <xdr:rowOff>60325</xdr:rowOff>
    </xdr:from>
    <xdr:ext cx="2262678" cy="525087"/>
    <xdr:sp macro="" textlink="">
      <xdr:nvSpPr>
        <xdr:cNvPr id="8196" name="Text Box 4">
          <a:extLst>
            <a:ext uri="{FF2B5EF4-FFF2-40B4-BE49-F238E27FC236}">
              <a16:creationId xmlns:a16="http://schemas.microsoft.com/office/drawing/2014/main" id="{AA016B6F-5117-48A4-A1E6-56B8DF2F6A5F}"/>
            </a:ext>
          </a:extLst>
        </xdr:cNvPr>
        <xdr:cNvSpPr txBox="1">
          <a:spLocks noChangeArrowheads="1"/>
        </xdr:cNvSpPr>
      </xdr:nvSpPr>
      <xdr:spPr bwMode="auto">
        <a:xfrm>
          <a:off x="8343900" y="6667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161925</xdr:colOff>
      <xdr:row>1</xdr:row>
      <xdr:rowOff>79374</xdr:rowOff>
    </xdr:from>
    <xdr:ext cx="4090555" cy="1184632"/>
    <xdr:sp macro="" textlink="">
      <xdr:nvSpPr>
        <xdr:cNvPr id="4" name="Text Box 9">
          <a:extLst>
            <a:ext uri="{FF2B5EF4-FFF2-40B4-BE49-F238E27FC236}">
              <a16:creationId xmlns:a16="http://schemas.microsoft.com/office/drawing/2014/main" id="{324EC1FB-1B7D-49A6-9782-CF2AA30C1E05}"/>
            </a:ext>
          </a:extLst>
        </xdr:cNvPr>
        <xdr:cNvSpPr txBox="1">
          <a:spLocks noChangeArrowheads="1"/>
        </xdr:cNvSpPr>
      </xdr:nvSpPr>
      <xdr:spPr bwMode="auto">
        <a:xfrm>
          <a:off x="13305518" y="256267"/>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279400</xdr:colOff>
          <xdr:row>0</xdr:row>
          <xdr:rowOff>114300</xdr:rowOff>
        </xdr:from>
        <xdr:to>
          <xdr:col>19</xdr:col>
          <xdr:colOff>762000</xdr:colOff>
          <xdr:row>2</xdr:row>
          <xdr:rowOff>69850</xdr:rowOff>
        </xdr:to>
        <xdr:sp macro="" textlink="">
          <xdr:nvSpPr>
            <xdr:cNvPr id="9217" name="cmdUnLock" hidden="1">
              <a:extLst>
                <a:ext uri="{63B3BB69-23CF-44E3-9099-C40C66FF867C}">
                  <a14:compatExt spid="_x0000_s9217"/>
                </a:ext>
                <a:ext uri="{FF2B5EF4-FFF2-40B4-BE49-F238E27FC236}">
                  <a16:creationId xmlns:a16="http://schemas.microsoft.com/office/drawing/2014/main" id="{00000000-0008-0000-19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142875</xdr:colOff>
      <xdr:row>0</xdr:row>
      <xdr:rowOff>41275</xdr:rowOff>
    </xdr:from>
    <xdr:to>
      <xdr:col>17</xdr:col>
      <xdr:colOff>298440</xdr:colOff>
      <xdr:row>3</xdr:row>
      <xdr:rowOff>104775</xdr:rowOff>
    </xdr:to>
    <xdr:sp macro="" textlink="">
      <xdr:nvSpPr>
        <xdr:cNvPr id="9220" name="Text Box 4">
          <a:extLst>
            <a:ext uri="{FF2B5EF4-FFF2-40B4-BE49-F238E27FC236}">
              <a16:creationId xmlns:a16="http://schemas.microsoft.com/office/drawing/2014/main" id="{0DAD5A04-60ED-404E-8360-ACE5FC81FFFE}"/>
            </a:ext>
          </a:extLst>
        </xdr:cNvPr>
        <xdr:cNvSpPr txBox="1">
          <a:spLocks noChangeArrowheads="1"/>
        </xdr:cNvSpPr>
      </xdr:nvSpPr>
      <xdr:spPr bwMode="auto">
        <a:xfrm>
          <a:off x="75342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60325</xdr:colOff>
      <xdr:row>1</xdr:row>
      <xdr:rowOff>9525</xdr:rowOff>
    </xdr:from>
    <xdr:ext cx="4097500" cy="1181349"/>
    <xdr:sp macro="" textlink="">
      <xdr:nvSpPr>
        <xdr:cNvPr id="5" name="Text Box 9">
          <a:extLst>
            <a:ext uri="{FF2B5EF4-FFF2-40B4-BE49-F238E27FC236}">
              <a16:creationId xmlns:a16="http://schemas.microsoft.com/office/drawing/2014/main" id="{AF0B51A2-A76E-48E7-AA01-AE393EF329F3}"/>
            </a:ext>
          </a:extLst>
        </xdr:cNvPr>
        <xdr:cNvSpPr txBox="1">
          <a:spLocks noChangeArrowheads="1"/>
        </xdr:cNvSpPr>
      </xdr:nvSpPr>
      <xdr:spPr bwMode="auto">
        <a:xfrm>
          <a:off x="12934950" y="190500"/>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419100</xdr:colOff>
          <xdr:row>0</xdr:row>
          <xdr:rowOff>95250</xdr:rowOff>
        </xdr:from>
        <xdr:to>
          <xdr:col>30</xdr:col>
          <xdr:colOff>57150</xdr:colOff>
          <xdr:row>2</xdr:row>
          <xdr:rowOff>50800</xdr:rowOff>
        </xdr:to>
        <xdr:sp macro="" textlink="">
          <xdr:nvSpPr>
            <xdr:cNvPr id="10241" name="cmdUnLock" hidden="1">
              <a:extLst>
                <a:ext uri="{63B3BB69-23CF-44E3-9099-C40C66FF867C}">
                  <a14:compatExt spid="_x0000_s10241"/>
                </a:ext>
                <a:ext uri="{FF2B5EF4-FFF2-40B4-BE49-F238E27FC236}">
                  <a16:creationId xmlns:a16="http://schemas.microsoft.com/office/drawing/2014/main" id="{00000000-0008-0000-1A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346066</xdr:colOff>
      <xdr:row>3</xdr:row>
      <xdr:rowOff>111216</xdr:rowOff>
    </xdr:to>
    <xdr:sp macro="" textlink="">
      <xdr:nvSpPr>
        <xdr:cNvPr id="10244" name="Text Box 4">
          <a:extLst>
            <a:ext uri="{FF2B5EF4-FFF2-40B4-BE49-F238E27FC236}">
              <a16:creationId xmlns:a16="http://schemas.microsoft.com/office/drawing/2014/main" id="{3A825C2D-CCAE-4A9F-934C-8B8E6DBA808A}"/>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31</xdr:col>
      <xdr:colOff>0</xdr:colOff>
      <xdr:row>2</xdr:row>
      <xdr:rowOff>0</xdr:rowOff>
    </xdr:from>
    <xdr:ext cx="4069896" cy="1177245"/>
    <xdr:sp macro="" textlink="">
      <xdr:nvSpPr>
        <xdr:cNvPr id="4" name="Text Box 9">
          <a:extLst>
            <a:ext uri="{FF2B5EF4-FFF2-40B4-BE49-F238E27FC236}">
              <a16:creationId xmlns:a16="http://schemas.microsoft.com/office/drawing/2014/main" id="{D2CB4DCA-1623-4DC4-8C09-7AEC81BD9BEA}"/>
            </a:ext>
          </a:extLst>
        </xdr:cNvPr>
        <xdr:cNvSpPr txBox="1">
          <a:spLocks noChangeArrowheads="1"/>
        </xdr:cNvSpPr>
      </xdr:nvSpPr>
      <xdr:spPr bwMode="auto">
        <a:xfrm>
          <a:off x="12477750" y="365125"/>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584200</xdr:colOff>
          <xdr:row>0</xdr:row>
          <xdr:rowOff>95250</xdr:rowOff>
        </xdr:from>
        <xdr:to>
          <xdr:col>29</xdr:col>
          <xdr:colOff>234950</xdr:colOff>
          <xdr:row>2</xdr:row>
          <xdr:rowOff>50800</xdr:rowOff>
        </xdr:to>
        <xdr:sp macro="" textlink="">
          <xdr:nvSpPr>
            <xdr:cNvPr id="34817" name="cmdUnLock" hidden="1">
              <a:extLst>
                <a:ext uri="{63B3BB69-23CF-44E3-9099-C40C66FF867C}">
                  <a14:compatExt spid="_x0000_s34817"/>
                </a:ext>
                <a:ext uri="{FF2B5EF4-FFF2-40B4-BE49-F238E27FC236}">
                  <a16:creationId xmlns:a16="http://schemas.microsoft.com/office/drawing/2014/main" id="{00000000-0008-0000-1B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3" name="Text Box 4">
          <a:extLst>
            <a:ext uri="{FF2B5EF4-FFF2-40B4-BE49-F238E27FC236}">
              <a16:creationId xmlns:a16="http://schemas.microsoft.com/office/drawing/2014/main" id="{C62672F1-8C17-4CE5-8E6E-9C3C0E65936C}"/>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1" u="none" strike="noStrike" baseline="0">
              <a:solidFill>
                <a:srgbClr val="FF0000"/>
              </a:solidFill>
              <a:latin typeface="ＭＳ Ｐゴシック"/>
              <a:ea typeface="ＭＳ Ｐゴシック"/>
            </a:rPr>
            <a:t>CH4、 N2O、HFC、</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PFC、SF6</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N</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F</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3</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は、</a:t>
          </a:r>
          <a:r>
            <a:rPr lang="ja-JP" altLang="en-US" sz="1100" b="0" i="1" u="none" strike="noStrike" baseline="0">
              <a:solidFill>
                <a:srgbClr val="FF0000"/>
              </a:solidFill>
              <a:latin typeface="ＭＳ Ｐゴシック"/>
              <a:ea typeface="ＭＳ Ｐゴシック"/>
            </a:rPr>
            <a:t>二酸化炭素換算で3,000t未満の場合は入力不要です。</a:t>
          </a:r>
        </a:p>
      </xdr:txBody>
    </xdr:sp>
    <xdr:clientData/>
  </xdr:twoCellAnchor>
  <xdr:oneCellAnchor>
    <xdr:from>
      <xdr:col>30</xdr:col>
      <xdr:colOff>301625</xdr:colOff>
      <xdr:row>0</xdr:row>
      <xdr:rowOff>152400</xdr:rowOff>
    </xdr:from>
    <xdr:ext cx="4083882" cy="1183643"/>
    <xdr:sp macro="" textlink="">
      <xdr:nvSpPr>
        <xdr:cNvPr id="4" name="Text Box 9">
          <a:extLst>
            <a:ext uri="{FF2B5EF4-FFF2-40B4-BE49-F238E27FC236}">
              <a16:creationId xmlns:a16="http://schemas.microsoft.com/office/drawing/2014/main" id="{A3E36A5A-2A6D-424B-BB81-E9676A8CC4B8}"/>
            </a:ext>
          </a:extLst>
        </xdr:cNvPr>
        <xdr:cNvSpPr txBox="1">
          <a:spLocks noChangeArrowheads="1"/>
        </xdr:cNvSpPr>
      </xdr:nvSpPr>
      <xdr:spPr bwMode="auto">
        <a:xfrm>
          <a:off x="12130768" y="158750"/>
          <a:ext cx="4076948"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44450</xdr:colOff>
      <xdr:row>3</xdr:row>
      <xdr:rowOff>0</xdr:rowOff>
    </xdr:from>
    <xdr:to>
      <xdr:col>5</xdr:col>
      <xdr:colOff>450850</xdr:colOff>
      <xdr:row>17</xdr:row>
      <xdr:rowOff>4470400</xdr:rowOff>
    </xdr:to>
    <xdr:sp macro="" textlink="">
      <xdr:nvSpPr>
        <xdr:cNvPr id="284812" name="AutoShape 3">
          <a:extLst>
            <a:ext uri="{FF2B5EF4-FFF2-40B4-BE49-F238E27FC236}">
              <a16:creationId xmlns:a16="http://schemas.microsoft.com/office/drawing/2014/main" id="{AE51462F-E0E8-29AB-1749-E397A952E84A}"/>
            </a:ext>
          </a:extLst>
        </xdr:cNvPr>
        <xdr:cNvSpPr>
          <a:spLocks/>
        </xdr:cNvSpPr>
      </xdr:nvSpPr>
      <xdr:spPr bwMode="auto">
        <a:xfrm>
          <a:off x="6705600" y="495300"/>
          <a:ext cx="406400" cy="9925050"/>
        </a:xfrm>
        <a:prstGeom prst="rightBrace">
          <a:avLst>
            <a:gd name="adj1" fmla="val 232686"/>
            <a:gd name="adj2" fmla="val 46773"/>
          </a:avLst>
        </a:prstGeom>
        <a:noFill/>
        <a:ln w="25400">
          <a:solidFill>
            <a:srgbClr val="0000FF"/>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5</xdr:col>
      <xdr:colOff>607289</xdr:colOff>
      <xdr:row>12</xdr:row>
      <xdr:rowOff>164315</xdr:rowOff>
    </xdr:from>
    <xdr:ext cx="4416137" cy="677108"/>
    <xdr:sp macro="" textlink="">
      <xdr:nvSpPr>
        <xdr:cNvPr id="6" name="Text Box 9">
          <a:extLst>
            <a:ext uri="{FF2B5EF4-FFF2-40B4-BE49-F238E27FC236}">
              <a16:creationId xmlns:a16="http://schemas.microsoft.com/office/drawing/2014/main" id="{2F7B9BE6-A653-469B-B5AE-8C7F7EDD68DA}"/>
            </a:ext>
          </a:extLst>
        </xdr:cNvPr>
        <xdr:cNvSpPr txBox="1">
          <a:spLocks noChangeArrowheads="1"/>
        </xdr:cNvSpPr>
      </xdr:nvSpPr>
      <xdr:spPr bwMode="auto">
        <a:xfrm>
          <a:off x="7280562" y="4932588"/>
          <a:ext cx="4416137"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r>
            <a:rPr lang="en-US" altLang="ja-JP" sz="1400" b="1" i="0" u="none" strike="noStrike" baseline="0">
              <a:solidFill>
                <a:srgbClr val="FF0000"/>
              </a:solidFill>
              <a:latin typeface="ＭＳ Ｐゴシック"/>
              <a:ea typeface="ＭＳ Ｐゴシック"/>
            </a:rPr>
            <a:t>P</a:t>
          </a:r>
          <a:r>
            <a:rPr lang="ja-JP" altLang="en-US" sz="1400" b="1" i="0" u="none" strike="noStrike" baseline="0">
              <a:solidFill>
                <a:srgbClr val="FF0000"/>
              </a:solidFill>
              <a:latin typeface="ＭＳ Ｐゴシック"/>
              <a:ea typeface="ＭＳ Ｐゴシック"/>
            </a:rPr>
            <a:t>～）</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P15,16</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10</xdr:col>
      <xdr:colOff>107950</xdr:colOff>
      <xdr:row>6</xdr:row>
      <xdr:rowOff>57150</xdr:rowOff>
    </xdr:from>
    <xdr:to>
      <xdr:col>11</xdr:col>
      <xdr:colOff>95250</xdr:colOff>
      <xdr:row>64</xdr:row>
      <xdr:rowOff>6350</xdr:rowOff>
    </xdr:to>
    <xdr:sp macro="" textlink="">
      <xdr:nvSpPr>
        <xdr:cNvPr id="285907" name="AutoShape 3">
          <a:extLst>
            <a:ext uri="{FF2B5EF4-FFF2-40B4-BE49-F238E27FC236}">
              <a16:creationId xmlns:a16="http://schemas.microsoft.com/office/drawing/2014/main" id="{33CD13F0-9586-5B55-87F7-6DC08143D9A2}"/>
            </a:ext>
          </a:extLst>
        </xdr:cNvPr>
        <xdr:cNvSpPr>
          <a:spLocks/>
        </xdr:cNvSpPr>
      </xdr:nvSpPr>
      <xdr:spPr bwMode="auto">
        <a:xfrm>
          <a:off x="8045450" y="1092200"/>
          <a:ext cx="266700" cy="12744450"/>
        </a:xfrm>
        <a:prstGeom prst="rightBrace">
          <a:avLst>
            <a:gd name="adj1" fmla="val 221230"/>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15688</xdr:colOff>
      <xdr:row>12</xdr:row>
      <xdr:rowOff>24467</xdr:rowOff>
    </xdr:from>
    <xdr:ext cx="3277461" cy="1658458"/>
    <xdr:sp macro="" textlink="">
      <xdr:nvSpPr>
        <xdr:cNvPr id="25604" name="Text Box 4">
          <a:extLst>
            <a:ext uri="{FF2B5EF4-FFF2-40B4-BE49-F238E27FC236}">
              <a16:creationId xmlns:a16="http://schemas.microsoft.com/office/drawing/2014/main" id="{D5D95DE8-0A92-4EB4-8C57-B238B60742B1}"/>
            </a:ext>
          </a:extLst>
        </xdr:cNvPr>
        <xdr:cNvSpPr txBox="1">
          <a:spLocks noChangeArrowheads="1"/>
        </xdr:cNvSpPr>
      </xdr:nvSpPr>
      <xdr:spPr bwMode="auto">
        <a:xfrm>
          <a:off x="10313894" y="2697817"/>
          <a:ext cx="3298248" cy="1652247"/>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36576" tIns="18288" rIns="0" bIns="0" anchor="t" upright="1">
          <a:spAutoFit/>
        </a:bodyPr>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oneCellAnchor>
  <xdr:oneCellAnchor>
    <xdr:from>
      <xdr:col>13</xdr:col>
      <xdr:colOff>165045</xdr:colOff>
      <xdr:row>4</xdr:row>
      <xdr:rowOff>96105</xdr:rowOff>
    </xdr:from>
    <xdr:ext cx="5088603" cy="689647"/>
    <xdr:sp macro="" textlink="">
      <xdr:nvSpPr>
        <xdr:cNvPr id="4" name="Text Box 9">
          <a:extLst>
            <a:ext uri="{FF2B5EF4-FFF2-40B4-BE49-F238E27FC236}">
              <a16:creationId xmlns:a16="http://schemas.microsoft.com/office/drawing/2014/main" id="{4AE58E0E-DE0C-4EB9-B6DD-846A7E65FEF4}"/>
            </a:ext>
          </a:extLst>
        </xdr:cNvPr>
        <xdr:cNvSpPr txBox="1">
          <a:spLocks noChangeArrowheads="1"/>
        </xdr:cNvSpPr>
      </xdr:nvSpPr>
      <xdr:spPr bwMode="auto">
        <a:xfrm>
          <a:off x="9877183" y="819631"/>
          <a:ext cx="5081651"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107950</xdr:colOff>
      <xdr:row>6</xdr:row>
      <xdr:rowOff>57150</xdr:rowOff>
    </xdr:from>
    <xdr:to>
      <xdr:col>11</xdr:col>
      <xdr:colOff>247650</xdr:colOff>
      <xdr:row>63</xdr:row>
      <xdr:rowOff>120650</xdr:rowOff>
    </xdr:to>
    <xdr:sp macro="" textlink="">
      <xdr:nvSpPr>
        <xdr:cNvPr id="286930" name="AutoShape 3">
          <a:extLst>
            <a:ext uri="{FF2B5EF4-FFF2-40B4-BE49-F238E27FC236}">
              <a16:creationId xmlns:a16="http://schemas.microsoft.com/office/drawing/2014/main" id="{407C7AFE-432B-215E-D3AE-B1D6BCF5A605}"/>
            </a:ext>
          </a:extLst>
        </xdr:cNvPr>
        <xdr:cNvSpPr>
          <a:spLocks/>
        </xdr:cNvSpPr>
      </xdr:nvSpPr>
      <xdr:spPr bwMode="auto">
        <a:xfrm>
          <a:off x="8045450" y="1085850"/>
          <a:ext cx="419100" cy="12763500"/>
        </a:xfrm>
        <a:prstGeom prst="rightBrace">
          <a:avLst>
            <a:gd name="adj1" fmla="val 209093"/>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53602</xdr:colOff>
      <xdr:row>12</xdr:row>
      <xdr:rowOff>24466</xdr:rowOff>
    </xdr:from>
    <xdr:to>
      <xdr:col>24</xdr:col>
      <xdr:colOff>215535</xdr:colOff>
      <xdr:row>25</xdr:row>
      <xdr:rowOff>148866</xdr:rowOff>
    </xdr:to>
    <xdr:sp macro="" textlink="">
      <xdr:nvSpPr>
        <xdr:cNvPr id="26629" name="Text Box 5">
          <a:extLst>
            <a:ext uri="{FF2B5EF4-FFF2-40B4-BE49-F238E27FC236}">
              <a16:creationId xmlns:a16="http://schemas.microsoft.com/office/drawing/2014/main" id="{0D452FD6-10EC-48DF-AE8F-5D53DB14D703}"/>
            </a:ext>
          </a:extLst>
        </xdr:cNvPr>
        <xdr:cNvSpPr txBox="1">
          <a:spLocks noChangeArrowheads="1"/>
        </xdr:cNvSpPr>
      </xdr:nvSpPr>
      <xdr:spPr bwMode="auto">
        <a:xfrm>
          <a:off x="9943540" y="2697816"/>
          <a:ext cx="3206563" cy="2258386"/>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lnSpc>
              <a:spcPts val="1700"/>
            </a:lnSpc>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twoCellAnchor>
  <xdr:oneCellAnchor>
    <xdr:from>
      <xdr:col>14</xdr:col>
      <xdr:colOff>109710</xdr:colOff>
      <xdr:row>4</xdr:row>
      <xdr:rowOff>79241</xdr:rowOff>
    </xdr:from>
    <xdr:ext cx="4281045" cy="677108"/>
    <xdr:sp macro="" textlink="">
      <xdr:nvSpPr>
        <xdr:cNvPr id="4" name="Text Box 9">
          <a:extLst>
            <a:ext uri="{FF2B5EF4-FFF2-40B4-BE49-F238E27FC236}">
              <a16:creationId xmlns:a16="http://schemas.microsoft.com/office/drawing/2014/main" id="{D3C20894-1B93-4CC4-A031-E940F0548AD5}"/>
            </a:ext>
          </a:extLst>
        </xdr:cNvPr>
        <xdr:cNvSpPr txBox="1">
          <a:spLocks noChangeArrowheads="1"/>
        </xdr:cNvSpPr>
      </xdr:nvSpPr>
      <xdr:spPr bwMode="auto">
        <a:xfrm>
          <a:off x="10111707" y="796417"/>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76200</xdr:colOff>
      <xdr:row>2</xdr:row>
      <xdr:rowOff>25400</xdr:rowOff>
    </xdr:from>
    <xdr:to>
      <xdr:col>7</xdr:col>
      <xdr:colOff>177800</xdr:colOff>
      <xdr:row>27</xdr:row>
      <xdr:rowOff>228600</xdr:rowOff>
    </xdr:to>
    <xdr:sp macro="" textlink="">
      <xdr:nvSpPr>
        <xdr:cNvPr id="287884" name="AutoShape 3">
          <a:extLst>
            <a:ext uri="{FF2B5EF4-FFF2-40B4-BE49-F238E27FC236}">
              <a16:creationId xmlns:a16="http://schemas.microsoft.com/office/drawing/2014/main" id="{3B020678-6F6C-3A9F-8CBB-7BA035D47224}"/>
            </a:ext>
          </a:extLst>
        </xdr:cNvPr>
        <xdr:cNvSpPr>
          <a:spLocks/>
        </xdr:cNvSpPr>
      </xdr:nvSpPr>
      <xdr:spPr bwMode="auto">
        <a:xfrm>
          <a:off x="6483350" y="355600"/>
          <a:ext cx="660400" cy="11772900"/>
        </a:xfrm>
        <a:prstGeom prst="rightBrace">
          <a:avLst>
            <a:gd name="adj1" fmla="val 86329"/>
            <a:gd name="adj2" fmla="val 46773"/>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8</xdr:col>
      <xdr:colOff>88900</xdr:colOff>
      <xdr:row>13</xdr:row>
      <xdr:rowOff>75293</xdr:rowOff>
    </xdr:from>
    <xdr:ext cx="4281033" cy="689884"/>
    <xdr:sp macro="" textlink="">
      <xdr:nvSpPr>
        <xdr:cNvPr id="4" name="Text Box 9">
          <a:hlinkClick xmlns:r="http://schemas.openxmlformats.org/officeDocument/2006/relationships" r:id="rId1"/>
          <a:extLst>
            <a:ext uri="{FF2B5EF4-FFF2-40B4-BE49-F238E27FC236}">
              <a16:creationId xmlns:a16="http://schemas.microsoft.com/office/drawing/2014/main" id="{6AD160A3-19FB-427F-BCBB-4D5E25B7F15D}"/>
            </a:ext>
          </a:extLst>
        </xdr:cNvPr>
        <xdr:cNvSpPr txBox="1">
          <a:spLocks noChangeArrowheads="1"/>
        </xdr:cNvSpPr>
      </xdr:nvSpPr>
      <xdr:spPr bwMode="auto">
        <a:xfrm>
          <a:off x="8006603" y="5225143"/>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P23,24</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8</xdr:col>
      <xdr:colOff>146050</xdr:colOff>
      <xdr:row>9</xdr:row>
      <xdr:rowOff>38100</xdr:rowOff>
    </xdr:from>
    <xdr:to>
      <xdr:col>8</xdr:col>
      <xdr:colOff>260350</xdr:colOff>
      <xdr:row>12</xdr:row>
      <xdr:rowOff>25400</xdr:rowOff>
    </xdr:to>
    <xdr:sp macro="" textlink="">
      <xdr:nvSpPr>
        <xdr:cNvPr id="289048" name="AutoShape 1">
          <a:extLst>
            <a:ext uri="{FF2B5EF4-FFF2-40B4-BE49-F238E27FC236}">
              <a16:creationId xmlns:a16="http://schemas.microsoft.com/office/drawing/2014/main" id="{9164E834-E6AC-D387-C229-5D2862C14AAC}"/>
            </a:ext>
          </a:extLst>
        </xdr:cNvPr>
        <xdr:cNvSpPr>
          <a:spLocks/>
        </xdr:cNvSpPr>
      </xdr:nvSpPr>
      <xdr:spPr bwMode="auto">
        <a:xfrm>
          <a:off x="1873250" y="1479550"/>
          <a:ext cx="114300" cy="558800"/>
        </a:xfrm>
        <a:prstGeom prst="leftBrace">
          <a:avLst>
            <a:gd name="adj1" fmla="val 40741"/>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7</xdr:col>
      <xdr:colOff>139700</xdr:colOff>
      <xdr:row>9</xdr:row>
      <xdr:rowOff>38100</xdr:rowOff>
    </xdr:from>
    <xdr:to>
      <xdr:col>8</xdr:col>
      <xdr:colOff>101600</xdr:colOff>
      <xdr:row>10</xdr:row>
      <xdr:rowOff>177800</xdr:rowOff>
    </xdr:to>
    <xdr:sp macro="" textlink="">
      <xdr:nvSpPr>
        <xdr:cNvPr id="289049" name="Freeform 2">
          <a:extLst>
            <a:ext uri="{FF2B5EF4-FFF2-40B4-BE49-F238E27FC236}">
              <a16:creationId xmlns:a16="http://schemas.microsoft.com/office/drawing/2014/main" id="{8FCF115E-D46E-7DEF-9204-DBD036255ECB}"/>
            </a:ext>
          </a:extLst>
        </xdr:cNvPr>
        <xdr:cNvSpPr>
          <a:spLocks/>
        </xdr:cNvSpPr>
      </xdr:nvSpPr>
      <xdr:spPr bwMode="auto">
        <a:xfrm>
          <a:off x="1612900" y="1479550"/>
          <a:ext cx="215900" cy="330200"/>
        </a:xfrm>
        <a:custGeom>
          <a:avLst/>
          <a:gdLst>
            <a:gd name="T0" fmla="*/ 2147483646 w 48"/>
            <a:gd name="T1" fmla="*/ 0 h 50"/>
            <a:gd name="T2" fmla="*/ 2147483646 w 48"/>
            <a:gd name="T3" fmla="*/ 2147483646 h 50"/>
            <a:gd name="T4" fmla="*/ 2147483646 w 48"/>
            <a:gd name="T5" fmla="*/ 2147483646 h 50"/>
            <a:gd name="T6" fmla="*/ 0 60000 65536"/>
            <a:gd name="T7" fmla="*/ 0 60000 65536"/>
            <a:gd name="T8" fmla="*/ 0 60000 65536"/>
          </a:gdLst>
          <a:ahLst/>
          <a:cxnLst>
            <a:cxn ang="T6">
              <a:pos x="T0" y="T1"/>
            </a:cxn>
            <a:cxn ang="T7">
              <a:pos x="T2" y="T3"/>
            </a:cxn>
            <a:cxn ang="T8">
              <a:pos x="T4" y="T5"/>
            </a:cxn>
          </a:cxnLst>
          <a:rect l="0" t="0" r="r" b="b"/>
          <a:pathLst>
            <a:path w="48" h="50">
              <a:moveTo>
                <a:pt x="6" y="0"/>
              </a:moveTo>
              <a:cubicBezTo>
                <a:pt x="6" y="7"/>
                <a:pt x="0" y="34"/>
                <a:pt x="7" y="42"/>
              </a:cubicBezTo>
              <a:cubicBezTo>
                <a:pt x="14" y="50"/>
                <a:pt x="40" y="45"/>
                <a:pt x="48" y="46"/>
              </a:cubicBezTo>
            </a:path>
          </a:pathLst>
        </a:custGeom>
        <a:noFill/>
        <a:ln w="25400"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27</xdr:col>
      <xdr:colOff>0</xdr:colOff>
      <xdr:row>2</xdr:row>
      <xdr:rowOff>31750</xdr:rowOff>
    </xdr:from>
    <xdr:to>
      <xdr:col>28</xdr:col>
      <xdr:colOff>95250</xdr:colOff>
      <xdr:row>66</xdr:row>
      <xdr:rowOff>0</xdr:rowOff>
    </xdr:to>
    <xdr:sp macro="" textlink="">
      <xdr:nvSpPr>
        <xdr:cNvPr id="289050" name="AutoShape 3">
          <a:extLst>
            <a:ext uri="{FF2B5EF4-FFF2-40B4-BE49-F238E27FC236}">
              <a16:creationId xmlns:a16="http://schemas.microsoft.com/office/drawing/2014/main" id="{2E0702E1-C642-09EC-CD1F-E107A94914EB}"/>
            </a:ext>
          </a:extLst>
        </xdr:cNvPr>
        <xdr:cNvSpPr>
          <a:spLocks/>
        </xdr:cNvSpPr>
      </xdr:nvSpPr>
      <xdr:spPr bwMode="auto">
        <a:xfrm>
          <a:off x="6273800" y="266700"/>
          <a:ext cx="654050" cy="19805650"/>
        </a:xfrm>
        <a:prstGeom prst="rightBrace">
          <a:avLst>
            <a:gd name="adj1" fmla="val 57479"/>
            <a:gd name="adj2" fmla="val 20931"/>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28</xdr:col>
      <xdr:colOff>177801</xdr:colOff>
      <xdr:row>22</xdr:row>
      <xdr:rowOff>190501</xdr:rowOff>
    </xdr:from>
    <xdr:ext cx="4205722" cy="677108"/>
    <xdr:sp macro="" textlink="">
      <xdr:nvSpPr>
        <xdr:cNvPr id="6" name="Text Box 9">
          <a:hlinkClick xmlns:r="http://schemas.openxmlformats.org/officeDocument/2006/relationships" r:id="rId1"/>
          <a:extLst>
            <a:ext uri="{FF2B5EF4-FFF2-40B4-BE49-F238E27FC236}">
              <a16:creationId xmlns:a16="http://schemas.microsoft.com/office/drawing/2014/main" id="{3C16237D-0452-48FD-BD53-A672564B97AC}"/>
            </a:ext>
          </a:extLst>
        </xdr:cNvPr>
        <xdr:cNvSpPr txBox="1">
          <a:spLocks noChangeArrowheads="1"/>
        </xdr:cNvSpPr>
      </xdr:nvSpPr>
      <xdr:spPr bwMode="auto">
        <a:xfrm>
          <a:off x="7639051" y="4019551"/>
          <a:ext cx="4205722"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P25</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27</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218788</xdr:colOff>
      <xdr:row>11</xdr:row>
      <xdr:rowOff>58304</xdr:rowOff>
    </xdr:from>
    <xdr:ext cx="4104305" cy="559384"/>
    <xdr:sp macro="" textlink="">
      <xdr:nvSpPr>
        <xdr:cNvPr id="2" name="Text Box 9">
          <a:extLst>
            <a:ext uri="{FF2B5EF4-FFF2-40B4-BE49-F238E27FC236}">
              <a16:creationId xmlns:a16="http://schemas.microsoft.com/office/drawing/2014/main" id="{EE7EE950-F2FD-4D23-9963-52C0F9ACF76C}"/>
            </a:ext>
          </a:extLst>
        </xdr:cNvPr>
        <xdr:cNvSpPr txBox="1">
          <a:spLocks noChangeArrowheads="1"/>
        </xdr:cNvSpPr>
      </xdr:nvSpPr>
      <xdr:spPr bwMode="auto">
        <a:xfrm>
          <a:off x="7278494" y="1537480"/>
          <a:ext cx="410430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P28,29</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editAs="oneCell">
    <xdr:from>
      <xdr:col>26</xdr:col>
      <xdr:colOff>44450</xdr:colOff>
      <xdr:row>1</xdr:row>
      <xdr:rowOff>50800</xdr:rowOff>
    </xdr:from>
    <xdr:to>
      <xdr:col>27</xdr:col>
      <xdr:colOff>139700</xdr:colOff>
      <xdr:row>38</xdr:row>
      <xdr:rowOff>215900</xdr:rowOff>
    </xdr:to>
    <xdr:sp macro="" textlink="">
      <xdr:nvSpPr>
        <xdr:cNvPr id="289933" name="AutoShape 3">
          <a:extLst>
            <a:ext uri="{FF2B5EF4-FFF2-40B4-BE49-F238E27FC236}">
              <a16:creationId xmlns:a16="http://schemas.microsoft.com/office/drawing/2014/main" id="{63EDA3FE-47E9-4A03-ACFF-7046CFA9AFC1}"/>
            </a:ext>
          </a:extLst>
        </xdr:cNvPr>
        <xdr:cNvSpPr>
          <a:spLocks/>
        </xdr:cNvSpPr>
      </xdr:nvSpPr>
      <xdr:spPr bwMode="auto">
        <a:xfrm>
          <a:off x="6515100" y="209550"/>
          <a:ext cx="654050" cy="10356850"/>
        </a:xfrm>
        <a:prstGeom prst="rightBrace">
          <a:avLst>
            <a:gd name="adj1" fmla="val 58061"/>
            <a:gd name="adj2" fmla="val 16157"/>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76201</xdr:colOff>
      <xdr:row>9</xdr:row>
      <xdr:rowOff>38101</xdr:rowOff>
    </xdr:from>
    <xdr:to>
      <xdr:col>10</xdr:col>
      <xdr:colOff>1111251</xdr:colOff>
      <xdr:row>19</xdr:row>
      <xdr:rowOff>79376</xdr:rowOff>
    </xdr:to>
    <xdr:sp macro="" textlink="">
      <xdr:nvSpPr>
        <xdr:cNvPr id="2" name="正方形/長方形 1">
          <a:extLst>
            <a:ext uri="{FF2B5EF4-FFF2-40B4-BE49-F238E27FC236}">
              <a16:creationId xmlns:a16="http://schemas.microsoft.com/office/drawing/2014/main" id="{D430197A-7E72-4274-8A59-179D9BC0AA63}"/>
            </a:ext>
          </a:extLst>
        </xdr:cNvPr>
        <xdr:cNvSpPr/>
      </xdr:nvSpPr>
      <xdr:spPr bwMode="auto">
        <a:xfrm>
          <a:off x="12598401" y="2038351"/>
          <a:ext cx="1117600" cy="323215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100">
            <a:solidFill>
              <a:srgbClr val="FF0000"/>
            </a:solidFill>
          </a:endParaRPr>
        </a:p>
      </xdr:txBody>
    </xdr:sp>
    <xdr:clientData/>
  </xdr:twoCellAnchor>
  <xdr:twoCellAnchor>
    <xdr:from>
      <xdr:col>9</xdr:col>
      <xdr:colOff>155575</xdr:colOff>
      <xdr:row>21</xdr:row>
      <xdr:rowOff>152400</xdr:rowOff>
    </xdr:from>
    <xdr:to>
      <xdr:col>10</xdr:col>
      <xdr:colOff>704598</xdr:colOff>
      <xdr:row>28</xdr:row>
      <xdr:rowOff>190500</xdr:rowOff>
    </xdr:to>
    <xdr:sp macro="" textlink="">
      <xdr:nvSpPr>
        <xdr:cNvPr id="3" name="正方形/長方形 2">
          <a:extLst>
            <a:ext uri="{FF2B5EF4-FFF2-40B4-BE49-F238E27FC236}">
              <a16:creationId xmlns:a16="http://schemas.microsoft.com/office/drawing/2014/main" id="{FAC90654-F909-4615-9BAC-034CA131CF41}"/>
            </a:ext>
          </a:extLst>
        </xdr:cNvPr>
        <xdr:cNvSpPr/>
      </xdr:nvSpPr>
      <xdr:spPr bwMode="auto">
        <a:xfrm>
          <a:off x="11560175" y="5575300"/>
          <a:ext cx="1736725" cy="289560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400">
            <a:solidFill>
              <a:srgbClr val="FF0000"/>
            </a:solidFill>
          </a:endParaRPr>
        </a:p>
      </xdr:txBody>
    </xdr:sp>
    <xdr:clientData/>
  </xdr:twoCellAnchor>
  <xdr:twoCellAnchor>
    <xdr:from>
      <xdr:col>5</xdr:col>
      <xdr:colOff>143435</xdr:colOff>
      <xdr:row>40</xdr:row>
      <xdr:rowOff>168087</xdr:rowOff>
    </xdr:from>
    <xdr:to>
      <xdr:col>6</xdr:col>
      <xdr:colOff>508599</xdr:colOff>
      <xdr:row>46</xdr:row>
      <xdr:rowOff>342524</xdr:rowOff>
    </xdr:to>
    <xdr:sp macro="" textlink="">
      <xdr:nvSpPr>
        <xdr:cNvPr id="5" name="正方形/長方形 4">
          <a:extLst>
            <a:ext uri="{FF2B5EF4-FFF2-40B4-BE49-F238E27FC236}">
              <a16:creationId xmlns:a16="http://schemas.microsoft.com/office/drawing/2014/main" id="{580C6D8E-D86D-4018-9B66-5833EA8F0C9A}"/>
            </a:ext>
          </a:extLst>
        </xdr:cNvPr>
        <xdr:cNvSpPr/>
      </xdr:nvSpPr>
      <xdr:spPr bwMode="auto">
        <a:xfrm>
          <a:off x="5418044" y="12629028"/>
          <a:ext cx="1763992" cy="248284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en-US" altLang="ja-JP" sz="1400">
              <a:solidFill>
                <a:srgbClr val="FF0000"/>
              </a:solidFill>
            </a:rPr>
            <a:t>※</a:t>
          </a:r>
          <a:r>
            <a:rPr kumimoji="1" lang="ja-JP" altLang="en-US" sz="1400">
              <a:solidFill>
                <a:srgbClr val="FF0000"/>
              </a:solidFill>
            </a:rPr>
            <a:t>化石燃料を混焼している場合は再生可能エネルギー（バイオマス等）分のみ按分して記入ください。</a:t>
          </a:r>
          <a:endParaRPr kumimoji="1" lang="en-US" altLang="ja-JP" sz="1400">
            <a:solidFill>
              <a:srgbClr val="FF0000"/>
            </a:solidFill>
          </a:endParaRPr>
        </a:p>
        <a:p>
          <a:pPr algn="l">
            <a:lnSpc>
              <a:spcPts val="1600"/>
            </a:lnSpc>
          </a:pPr>
          <a:r>
            <a:rPr kumimoji="1" lang="ja-JP" altLang="en-US" sz="1400">
              <a:solidFill>
                <a:srgbClr val="FF0000"/>
              </a:solidFill>
            </a:rPr>
            <a:t>化石燃料分は集計結果表</a:t>
          </a:r>
          <a:r>
            <a:rPr kumimoji="1" lang="en-US" altLang="ja-JP" sz="1400">
              <a:solidFill>
                <a:srgbClr val="FF0000"/>
              </a:solidFill>
            </a:rPr>
            <a:t>CO</a:t>
          </a:r>
          <a:r>
            <a:rPr kumimoji="1" lang="en-US" altLang="ja-JP" sz="1400" baseline="-25000">
              <a:solidFill>
                <a:srgbClr val="FF0000"/>
              </a:solidFill>
            </a:rPr>
            <a:t>2</a:t>
          </a:r>
          <a:r>
            <a:rPr kumimoji="1" lang="ja-JP" altLang="en-US" sz="1400">
              <a:solidFill>
                <a:srgbClr val="FF0000"/>
              </a:solidFill>
            </a:rPr>
            <a:t>シートに記入してください。</a:t>
          </a:r>
        </a:p>
      </xdr:txBody>
    </xdr:sp>
    <xdr:clientData/>
  </xdr:twoCellAnchor>
  <xdr:twoCellAnchor>
    <xdr:from>
      <xdr:col>6</xdr:col>
      <xdr:colOff>1297082</xdr:colOff>
      <xdr:row>40</xdr:row>
      <xdr:rowOff>112060</xdr:rowOff>
    </xdr:from>
    <xdr:to>
      <xdr:col>10</xdr:col>
      <xdr:colOff>831462</xdr:colOff>
      <xdr:row>46</xdr:row>
      <xdr:rowOff>358588</xdr:rowOff>
    </xdr:to>
    <xdr:sp macro="" textlink="">
      <xdr:nvSpPr>
        <xdr:cNvPr id="7" name="正方形/長方形 6">
          <a:extLst>
            <a:ext uri="{FF2B5EF4-FFF2-40B4-BE49-F238E27FC236}">
              <a16:creationId xmlns:a16="http://schemas.microsoft.com/office/drawing/2014/main" id="{87E07737-4C7E-49BA-A8F4-18C94A8E9BAB}"/>
            </a:ext>
          </a:extLst>
        </xdr:cNvPr>
        <xdr:cNvSpPr/>
      </xdr:nvSpPr>
      <xdr:spPr bwMode="auto">
        <a:xfrm>
          <a:off x="8027708" y="12573001"/>
          <a:ext cx="4915086" cy="255494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400"/>
            </a:lnSpc>
          </a:pPr>
          <a:endParaRPr kumimoji="1" lang="en-US" altLang="ja-JP" sz="1200">
            <a:solidFill>
              <a:srgbClr val="FF0000"/>
            </a:solidFill>
          </a:endParaRPr>
        </a:p>
        <a:p>
          <a:pPr algn="l"/>
          <a:r>
            <a:rPr kumimoji="1" lang="ja-JP" altLang="en-US" sz="1200">
              <a:solidFill>
                <a:srgbClr val="FF0000"/>
              </a:solidFill>
            </a:rPr>
            <a:t>　「</a:t>
          </a:r>
          <a:r>
            <a:rPr kumimoji="1" lang="ja-JP" altLang="en-US" sz="1400">
              <a:solidFill>
                <a:srgbClr val="FF0000"/>
              </a:solidFill>
            </a:rPr>
            <a:t>再生可能エネルギー」とは、エネルギー供給事業者による非化石エネルギー源の利用及び化石エネルギー源の利用及び化石エネルギー原料の有効な利用の促進に関する法律（平成</a:t>
          </a:r>
          <a:r>
            <a:rPr kumimoji="1" lang="en-US" altLang="ja-JP" sz="1400">
              <a:solidFill>
                <a:srgbClr val="FF0000"/>
              </a:solidFill>
            </a:rPr>
            <a:t>21</a:t>
          </a:r>
          <a:r>
            <a:rPr kumimoji="1" lang="ja-JP" altLang="en-US" sz="1400">
              <a:solidFill>
                <a:srgbClr val="FF0000"/>
              </a:solidFill>
            </a:rPr>
            <a:t>年法律第</a:t>
          </a:r>
          <a:r>
            <a:rPr kumimoji="1" lang="en-US" altLang="ja-JP" sz="1400">
              <a:solidFill>
                <a:srgbClr val="FF0000"/>
              </a:solidFill>
            </a:rPr>
            <a:t>72</a:t>
          </a:r>
          <a:r>
            <a:rPr kumimoji="1" lang="ja-JP" altLang="en-US" sz="1400">
              <a:solidFill>
                <a:srgbClr val="FF0000"/>
              </a:solidFill>
            </a:rPr>
            <a:t>号）及び同施行令（平成</a:t>
          </a:r>
          <a:r>
            <a:rPr kumimoji="1" lang="en-US" altLang="ja-JP" sz="1400">
              <a:solidFill>
                <a:srgbClr val="FF0000"/>
              </a:solidFill>
            </a:rPr>
            <a:t>21</a:t>
          </a:r>
          <a:r>
            <a:rPr kumimoji="1" lang="ja-JP" altLang="en-US" sz="1400">
              <a:solidFill>
                <a:srgbClr val="FF0000"/>
              </a:solidFill>
            </a:rPr>
            <a:t>年政令第</a:t>
          </a:r>
          <a:r>
            <a:rPr kumimoji="1" lang="en-US" altLang="ja-JP" sz="1400">
              <a:solidFill>
                <a:srgbClr val="FF0000"/>
              </a:solidFill>
            </a:rPr>
            <a:t>222</a:t>
          </a:r>
          <a:r>
            <a:rPr kumimoji="1" lang="ja-JP" altLang="en-US" sz="1400">
              <a:solidFill>
                <a:srgbClr val="FF0000"/>
              </a:solidFill>
            </a:rPr>
            <a:t>号）に規定される「太陽光」、「風力」、「水力」、「地熱」、「太陽熱」、「大気中の熱その他の自然界に存する熱」、「バイオマス」を指す。</a:t>
          </a:r>
          <a:endParaRPr kumimoji="1" lang="en-US" altLang="ja-JP" sz="1400">
            <a:solidFill>
              <a:srgbClr val="FF0000"/>
            </a:solidFill>
          </a:endParaRPr>
        </a:p>
        <a:p>
          <a:pPr algn="l">
            <a:lnSpc>
              <a:spcPts val="1700"/>
            </a:lnSpc>
          </a:pPr>
          <a:r>
            <a:rPr kumimoji="1" lang="ja-JP" altLang="en-US" sz="1400">
              <a:solidFill>
                <a:srgbClr val="FF0000"/>
              </a:solidFill>
            </a:rPr>
            <a:t>「</a:t>
          </a:r>
          <a:r>
            <a:rPr kumimoji="1" lang="en-US" altLang="ja-JP" sz="1400">
              <a:solidFill>
                <a:srgbClr val="FF0000"/>
              </a:solidFill>
            </a:rPr>
            <a:t>FIT</a:t>
          </a:r>
          <a:r>
            <a:rPr kumimoji="1" lang="ja-JP" altLang="en-US" sz="1400">
              <a:solidFill>
                <a:srgbClr val="FF0000"/>
              </a:solidFill>
            </a:rPr>
            <a:t>電気」とは、電気事業法による再生可能エネルギー電気の調達に関する特別法に規定される再生可能エネルギー電気を指す。</a:t>
          </a:r>
          <a:endParaRPr kumimoji="1" lang="en-US" altLang="ja-JP" sz="1400">
            <a:solidFill>
              <a:srgbClr val="FF0000"/>
            </a:solidFill>
          </a:endParaRPr>
        </a:p>
        <a:p>
          <a:pPr algn="l">
            <a:lnSpc>
              <a:spcPts val="1400"/>
            </a:lnSpc>
          </a:pPr>
          <a:endParaRPr kumimoji="1" lang="ja-JP" altLang="en-US" sz="1400">
            <a:solidFill>
              <a:srgbClr val="FF0000"/>
            </a:solidFill>
          </a:endParaRPr>
        </a:p>
      </xdr:txBody>
    </xdr:sp>
    <xdr:clientData/>
  </xdr:twoCellAnchor>
  <xdr:twoCellAnchor>
    <xdr:from>
      <xdr:col>5</xdr:col>
      <xdr:colOff>72091</xdr:colOff>
      <xdr:row>55</xdr:row>
      <xdr:rowOff>51174</xdr:rowOff>
    </xdr:from>
    <xdr:to>
      <xdr:col>5</xdr:col>
      <xdr:colOff>243541</xdr:colOff>
      <xdr:row>58</xdr:row>
      <xdr:rowOff>320115</xdr:rowOff>
    </xdr:to>
    <xdr:sp macro="" textlink="">
      <xdr:nvSpPr>
        <xdr:cNvPr id="4" name="右中かっこ 3">
          <a:extLst>
            <a:ext uri="{FF2B5EF4-FFF2-40B4-BE49-F238E27FC236}">
              <a16:creationId xmlns:a16="http://schemas.microsoft.com/office/drawing/2014/main" id="{BC70E86E-EC26-47F4-9494-931A72120D67}"/>
            </a:ext>
          </a:extLst>
        </xdr:cNvPr>
        <xdr:cNvSpPr/>
      </xdr:nvSpPr>
      <xdr:spPr bwMode="auto">
        <a:xfrm>
          <a:off x="5343168" y="16566369"/>
          <a:ext cx="190500" cy="1308032"/>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45197</xdr:colOff>
      <xdr:row>55</xdr:row>
      <xdr:rowOff>13074</xdr:rowOff>
    </xdr:from>
    <xdr:to>
      <xdr:col>10</xdr:col>
      <xdr:colOff>232641</xdr:colOff>
      <xdr:row>58</xdr:row>
      <xdr:rowOff>16</xdr:rowOff>
    </xdr:to>
    <xdr:sp macro="" textlink="">
      <xdr:nvSpPr>
        <xdr:cNvPr id="8" name="右中かっこ 7">
          <a:extLst>
            <a:ext uri="{FF2B5EF4-FFF2-40B4-BE49-F238E27FC236}">
              <a16:creationId xmlns:a16="http://schemas.microsoft.com/office/drawing/2014/main" id="{D1BDCD38-CA77-4AC7-8D7C-33664423AF05}"/>
            </a:ext>
          </a:extLst>
        </xdr:cNvPr>
        <xdr:cNvSpPr/>
      </xdr:nvSpPr>
      <xdr:spPr bwMode="auto">
        <a:xfrm>
          <a:off x="12086665" y="16669871"/>
          <a:ext cx="206188" cy="1035423"/>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355226</xdr:colOff>
      <xdr:row>55</xdr:row>
      <xdr:rowOff>320488</xdr:rowOff>
    </xdr:from>
    <xdr:to>
      <xdr:col>5</xdr:col>
      <xdr:colOff>1164466</xdr:colOff>
      <xdr:row>58</xdr:row>
      <xdr:rowOff>22411</xdr:rowOff>
    </xdr:to>
    <xdr:sp macro="" textlink="">
      <xdr:nvSpPr>
        <xdr:cNvPr id="10" name="正方形/長方形 9">
          <a:extLst>
            <a:ext uri="{FF2B5EF4-FFF2-40B4-BE49-F238E27FC236}">
              <a16:creationId xmlns:a16="http://schemas.microsoft.com/office/drawing/2014/main" id="{E4490D08-7B85-486A-8265-446502721BAA}"/>
            </a:ext>
          </a:extLst>
        </xdr:cNvPr>
        <xdr:cNvSpPr/>
      </xdr:nvSpPr>
      <xdr:spPr bwMode="auto">
        <a:xfrm>
          <a:off x="5658053" y="16842033"/>
          <a:ext cx="872938" cy="741014"/>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twoCellAnchor>
    <xdr:from>
      <xdr:col>10</xdr:col>
      <xdr:colOff>301064</xdr:colOff>
      <xdr:row>55</xdr:row>
      <xdr:rowOff>170329</xdr:rowOff>
    </xdr:from>
    <xdr:to>
      <xdr:col>10</xdr:col>
      <xdr:colOff>1110599</xdr:colOff>
      <xdr:row>57</xdr:row>
      <xdr:rowOff>213292</xdr:rowOff>
    </xdr:to>
    <xdr:sp macro="" textlink="">
      <xdr:nvSpPr>
        <xdr:cNvPr id="12" name="正方形/長方形 11">
          <a:extLst>
            <a:ext uri="{FF2B5EF4-FFF2-40B4-BE49-F238E27FC236}">
              <a16:creationId xmlns:a16="http://schemas.microsoft.com/office/drawing/2014/main" id="{CAEB7F31-740C-4E32-88C2-B2A3A27A972B}"/>
            </a:ext>
          </a:extLst>
        </xdr:cNvPr>
        <xdr:cNvSpPr/>
      </xdr:nvSpPr>
      <xdr:spPr bwMode="auto">
        <a:xfrm>
          <a:off x="12367932" y="16766241"/>
          <a:ext cx="872938" cy="74406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oneCellAnchor>
    <xdr:from>
      <xdr:col>12</xdr:col>
      <xdr:colOff>125846</xdr:colOff>
      <xdr:row>12</xdr:row>
      <xdr:rowOff>155864</xdr:rowOff>
    </xdr:from>
    <xdr:ext cx="4104685" cy="559384"/>
    <xdr:sp macro="" textlink="">
      <xdr:nvSpPr>
        <xdr:cNvPr id="11" name="Text Box 9">
          <a:extLst>
            <a:ext uri="{FF2B5EF4-FFF2-40B4-BE49-F238E27FC236}">
              <a16:creationId xmlns:a16="http://schemas.microsoft.com/office/drawing/2014/main" id="{5630DFEA-4988-4D78-ABD3-66B83EAB8C4E}"/>
            </a:ext>
          </a:extLst>
        </xdr:cNvPr>
        <xdr:cNvSpPr txBox="1">
          <a:spLocks noChangeArrowheads="1"/>
        </xdr:cNvSpPr>
      </xdr:nvSpPr>
      <xdr:spPr bwMode="auto">
        <a:xfrm>
          <a:off x="13456228" y="3048000"/>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P30,31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5.xml"/><Relationship Id="rId5" Type="http://schemas.openxmlformats.org/officeDocument/2006/relationships/image" Target="../media/image3.emf"/><Relationship Id="rId4" Type="http://schemas.openxmlformats.org/officeDocument/2006/relationships/control" Target="../activeX/activeX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control" Target="../activeX/activeX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image" Target="../media/image5.emf"/><Relationship Id="rId4" Type="http://schemas.openxmlformats.org/officeDocument/2006/relationships/control" Target="../activeX/activeX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image" Target="../media/image6.emf"/><Relationship Id="rId4" Type="http://schemas.openxmlformats.org/officeDocument/2006/relationships/control" Target="../activeX/activeX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image" Target="../media/image7.emf"/><Relationship Id="rId4" Type="http://schemas.openxmlformats.org/officeDocument/2006/relationships/control" Target="../activeX/activeX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openxmlformats.org/officeDocument/2006/relationships/image" Target="../media/image8.emf"/><Relationship Id="rId4" Type="http://schemas.openxmlformats.org/officeDocument/2006/relationships/control" Target="../activeX/activeX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image" Target="../media/image9.emf"/><Relationship Id="rId4" Type="http://schemas.openxmlformats.org/officeDocument/2006/relationships/control" Target="../activeX/activeX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omments" Target="../comments6.xml"/><Relationship Id="rId5" Type="http://schemas.openxmlformats.org/officeDocument/2006/relationships/image" Target="../media/image10.emf"/><Relationship Id="rId4" Type="http://schemas.openxmlformats.org/officeDocument/2006/relationships/control" Target="../activeX/activeX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1.emf"/><Relationship Id="rId4" Type="http://schemas.openxmlformats.org/officeDocument/2006/relationships/control" Target="../activeX/activeX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control" Target="../activeX/activeX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control" Target="../activeX/activeX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image" Target="../media/image14.emf"/><Relationship Id="rId4" Type="http://schemas.openxmlformats.org/officeDocument/2006/relationships/control" Target="../activeX/activeX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image" Target="../media/image15.emf"/><Relationship Id="rId4" Type="http://schemas.openxmlformats.org/officeDocument/2006/relationships/control" Target="../activeX/activeX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8.bin"/><Relationship Id="rId5" Type="http://schemas.openxmlformats.org/officeDocument/2006/relationships/image" Target="../media/image16.emf"/><Relationship Id="rId4" Type="http://schemas.openxmlformats.org/officeDocument/2006/relationships/control" Target="../activeX/activeX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68B-8313-42B7-BA3C-162C98205129}">
  <sheetPr codeName="Sheet8"/>
  <dimension ref="A1:AL38"/>
  <sheetViews>
    <sheetView tabSelected="1" view="pageBreakPreview" zoomScale="70" zoomScaleNormal="85" zoomScaleSheetLayoutView="70" workbookViewId="0"/>
  </sheetViews>
  <sheetFormatPr defaultColWidth="4" defaultRowHeight="13"/>
  <cols>
    <col min="1" max="16384" width="4" style="28"/>
  </cols>
  <sheetData>
    <row r="1" spans="1:38" ht="13.5" thickBot="1">
      <c r="A1" s="28" t="s">
        <v>389</v>
      </c>
      <c r="P1" s="892" t="s">
        <v>424</v>
      </c>
      <c r="Q1" s="892"/>
      <c r="R1" s="892"/>
      <c r="S1" s="892"/>
      <c r="T1" s="893"/>
      <c r="U1" s="893"/>
      <c r="V1" s="893"/>
      <c r="W1" s="893"/>
      <c r="X1" s="215" t="s">
        <v>489</v>
      </c>
    </row>
    <row r="2" spans="1:38" ht="13.5" thickBot="1">
      <c r="A2" s="4" t="s">
        <v>445</v>
      </c>
      <c r="P2" s="892" t="s">
        <v>487</v>
      </c>
      <c r="Q2" s="892"/>
      <c r="R2" s="892"/>
      <c r="S2" s="894"/>
      <c r="T2" s="895"/>
      <c r="U2" s="896"/>
      <c r="V2" s="896"/>
      <c r="W2" s="897"/>
      <c r="X2" s="212" t="s">
        <v>13607</v>
      </c>
      <c r="Y2" s="213"/>
      <c r="Z2" s="213"/>
      <c r="AA2" s="213"/>
      <c r="AB2" s="213"/>
      <c r="AC2" s="213"/>
      <c r="AD2" s="213"/>
      <c r="AE2" s="213"/>
      <c r="AF2" s="213"/>
      <c r="AG2" s="213"/>
      <c r="AH2" s="213"/>
      <c r="AI2" s="213"/>
      <c r="AJ2" s="213"/>
      <c r="AK2" s="213"/>
      <c r="AL2" s="213"/>
    </row>
    <row r="3" spans="1:38">
      <c r="X3" s="214" t="s">
        <v>13606</v>
      </c>
      <c r="Y3" s="213"/>
      <c r="Z3" s="213"/>
      <c r="AA3" s="213"/>
      <c r="AB3" s="213"/>
      <c r="AC3" s="213"/>
      <c r="AD3" s="213"/>
      <c r="AE3" s="213"/>
      <c r="AF3" s="213"/>
      <c r="AG3" s="213"/>
      <c r="AH3" s="213"/>
      <c r="AI3" s="213"/>
      <c r="AJ3" s="213"/>
      <c r="AK3" s="213"/>
      <c r="AL3" s="213"/>
    </row>
    <row r="4" spans="1:38">
      <c r="A4" s="872" t="s">
        <v>486</v>
      </c>
      <c r="B4" s="872"/>
      <c r="C4" s="872"/>
      <c r="D4" s="872"/>
      <c r="E4" s="872"/>
      <c r="F4" s="872"/>
      <c r="G4" s="872"/>
      <c r="H4" s="872"/>
      <c r="I4" s="872"/>
      <c r="J4" s="872"/>
      <c r="K4" s="872"/>
      <c r="L4" s="872"/>
      <c r="M4" s="872"/>
      <c r="N4" s="872"/>
      <c r="O4" s="872"/>
      <c r="P4" s="872"/>
      <c r="Q4" s="872"/>
      <c r="R4" s="872"/>
      <c r="S4" s="872"/>
      <c r="T4" s="872"/>
      <c r="U4" s="872"/>
      <c r="V4" s="872"/>
      <c r="W4" s="872"/>
      <c r="X4" s="214" t="s">
        <v>434</v>
      </c>
      <c r="Y4" s="213"/>
      <c r="Z4" s="213"/>
      <c r="AA4" s="213"/>
      <c r="AB4" s="213"/>
      <c r="AC4" s="213"/>
      <c r="AD4" s="213"/>
      <c r="AE4" s="213"/>
      <c r="AF4" s="213"/>
      <c r="AG4" s="213"/>
      <c r="AH4" s="213"/>
      <c r="AI4" s="213"/>
      <c r="AJ4" s="213"/>
      <c r="AK4" s="213"/>
      <c r="AL4" s="213"/>
    </row>
    <row r="7" spans="1:38">
      <c r="C7" s="29" t="s">
        <v>235</v>
      </c>
      <c r="D7" s="872"/>
      <c r="E7" s="872"/>
      <c r="F7" s="872"/>
      <c r="G7" s="872"/>
      <c r="H7" s="28" t="s">
        <v>236</v>
      </c>
      <c r="O7" s="899" t="s">
        <v>429</v>
      </c>
      <c r="P7" s="899"/>
      <c r="Q7" s="899"/>
      <c r="R7" s="899"/>
      <c r="S7" s="899"/>
      <c r="T7" s="902"/>
      <c r="U7" s="902"/>
      <c r="V7" s="902"/>
      <c r="W7" s="902"/>
    </row>
    <row r="9" spans="1:38">
      <c r="I9" s="28" t="s">
        <v>237</v>
      </c>
      <c r="K9" s="28" t="s">
        <v>238</v>
      </c>
    </row>
    <row r="10" spans="1:38">
      <c r="K10" s="900"/>
      <c r="L10" s="900"/>
      <c r="M10" s="900"/>
      <c r="N10" s="900"/>
      <c r="O10" s="900"/>
      <c r="P10" s="900"/>
      <c r="Q10" s="900"/>
      <c r="R10" s="900"/>
      <c r="S10" s="900"/>
      <c r="T10" s="900"/>
      <c r="U10" s="900"/>
      <c r="V10" s="900"/>
      <c r="W10" s="900"/>
    </row>
    <row r="11" spans="1:38">
      <c r="K11" s="898"/>
      <c r="L11" s="898"/>
      <c r="M11" s="898"/>
      <c r="N11" s="898"/>
      <c r="O11" s="898"/>
      <c r="P11" s="898"/>
      <c r="Q11" s="898"/>
      <c r="R11" s="898"/>
      <c r="S11" s="898"/>
      <c r="T11" s="898"/>
      <c r="U11" s="898"/>
      <c r="V11" s="898"/>
      <c r="W11" s="898"/>
    </row>
    <row r="12" spans="1:38">
      <c r="K12" s="28" t="s">
        <v>239</v>
      </c>
    </row>
    <row r="13" spans="1:38">
      <c r="K13" s="900"/>
      <c r="L13" s="900"/>
      <c r="M13" s="900"/>
      <c r="N13" s="900"/>
      <c r="O13" s="900"/>
      <c r="P13" s="900"/>
      <c r="Q13" s="900"/>
      <c r="R13" s="900"/>
      <c r="S13" s="900"/>
      <c r="T13" s="900"/>
      <c r="U13" s="900"/>
      <c r="V13" s="900"/>
      <c r="W13" s="900"/>
    </row>
    <row r="14" spans="1:38">
      <c r="K14" s="898"/>
      <c r="L14" s="898"/>
      <c r="M14" s="898"/>
      <c r="N14" s="898"/>
      <c r="O14" s="898"/>
      <c r="P14" s="898"/>
      <c r="Q14" s="898"/>
      <c r="R14" s="898"/>
      <c r="S14" s="898"/>
      <c r="T14" s="898"/>
      <c r="U14" s="898"/>
      <c r="V14" s="898"/>
      <c r="W14" s="898"/>
    </row>
    <row r="15" spans="1:38">
      <c r="K15" s="28" t="s">
        <v>240</v>
      </c>
    </row>
    <row r="16" spans="1:38">
      <c r="K16" s="900"/>
      <c r="L16" s="900"/>
      <c r="M16" s="900"/>
      <c r="N16" s="900"/>
      <c r="O16" s="900"/>
      <c r="P16" s="900"/>
      <c r="Q16" s="900"/>
      <c r="R16" s="900"/>
      <c r="S16" s="900"/>
      <c r="T16" s="900"/>
      <c r="U16" s="900"/>
      <c r="V16" s="900"/>
      <c r="W16" s="900"/>
    </row>
    <row r="17" spans="1:23">
      <c r="K17" s="28" t="s">
        <v>241</v>
      </c>
    </row>
    <row r="18" spans="1:23">
      <c r="K18" s="901"/>
      <c r="L18" s="901"/>
      <c r="M18" s="901"/>
      <c r="N18" s="901"/>
      <c r="O18" s="901"/>
      <c r="P18" s="901"/>
      <c r="Q18" s="901"/>
      <c r="R18" s="901"/>
      <c r="S18" s="901"/>
      <c r="T18" s="901"/>
      <c r="U18" s="901"/>
      <c r="V18" s="901"/>
      <c r="W18" s="901"/>
    </row>
    <row r="20" spans="1:23" ht="30.75" customHeight="1">
      <c r="A20" s="878" t="s">
        <v>397</v>
      </c>
      <c r="B20" s="878"/>
      <c r="C20" s="878"/>
      <c r="D20" s="878"/>
      <c r="E20" s="878"/>
      <c r="F20" s="878"/>
      <c r="G20" s="903"/>
      <c r="H20" s="903"/>
      <c r="I20" s="903"/>
      <c r="J20" s="903"/>
      <c r="K20" s="903"/>
      <c r="L20" s="903"/>
      <c r="M20" s="903"/>
      <c r="N20" s="903"/>
      <c r="O20" s="903"/>
      <c r="P20" s="903"/>
      <c r="Q20" s="903"/>
      <c r="R20" s="903"/>
      <c r="S20" s="903"/>
      <c r="T20" s="903"/>
      <c r="U20" s="903"/>
      <c r="V20" s="903"/>
      <c r="W20" s="903"/>
    </row>
    <row r="21" spans="1:23" ht="23.25" customHeight="1">
      <c r="A21" s="878" t="s">
        <v>242</v>
      </c>
      <c r="B21" s="878"/>
      <c r="C21" s="878"/>
      <c r="D21" s="878"/>
      <c r="E21" s="878"/>
      <c r="F21" s="844"/>
      <c r="G21" s="30" t="s">
        <v>339</v>
      </c>
      <c r="H21" s="905"/>
      <c r="I21" s="905"/>
      <c r="J21" s="905"/>
      <c r="K21" s="905"/>
      <c r="L21" s="905"/>
      <c r="M21" s="31"/>
      <c r="N21" s="31"/>
      <c r="O21" s="31"/>
      <c r="P21" s="31"/>
      <c r="Q21" s="31"/>
      <c r="R21" s="31"/>
      <c r="S21" s="31"/>
      <c r="T21" s="31"/>
      <c r="U21" s="31"/>
      <c r="V21" s="31"/>
      <c r="W21" s="32"/>
    </row>
    <row r="22" spans="1:23" ht="23.25" customHeight="1">
      <c r="A22" s="878"/>
      <c r="B22" s="878"/>
      <c r="C22" s="878"/>
      <c r="D22" s="878"/>
      <c r="E22" s="878"/>
      <c r="F22" s="878"/>
      <c r="G22" s="904"/>
      <c r="H22" s="904"/>
      <c r="I22" s="904"/>
      <c r="J22" s="904"/>
      <c r="K22" s="904"/>
      <c r="L22" s="904"/>
      <c r="M22" s="904"/>
      <c r="N22" s="904"/>
      <c r="O22" s="904"/>
      <c r="P22" s="904"/>
      <c r="Q22" s="904"/>
      <c r="R22" s="904"/>
      <c r="S22" s="904"/>
      <c r="T22" s="904"/>
      <c r="U22" s="904"/>
      <c r="V22" s="904"/>
      <c r="W22" s="904"/>
    </row>
    <row r="23" spans="1:23" ht="36.75" customHeight="1">
      <c r="A23" s="844" t="s">
        <v>391</v>
      </c>
      <c r="B23" s="845"/>
      <c r="C23" s="845"/>
      <c r="D23" s="845"/>
      <c r="E23" s="845"/>
      <c r="F23" s="846"/>
      <c r="G23" s="847"/>
      <c r="H23" s="847"/>
      <c r="I23" s="847"/>
      <c r="J23" s="847"/>
      <c r="K23" s="847"/>
      <c r="L23" s="847"/>
      <c r="M23" s="847"/>
      <c r="N23" s="847"/>
      <c r="O23" s="847"/>
      <c r="P23" s="847"/>
      <c r="Q23" s="847"/>
      <c r="R23" s="847"/>
      <c r="S23" s="847"/>
      <c r="T23" s="847"/>
      <c r="U23" s="847"/>
      <c r="V23" s="847"/>
      <c r="W23" s="847"/>
    </row>
    <row r="24" spans="1:23" ht="36.75" customHeight="1">
      <c r="A24" s="844" t="s">
        <v>390</v>
      </c>
      <c r="B24" s="845"/>
      <c r="C24" s="845"/>
      <c r="D24" s="845"/>
      <c r="E24" s="845"/>
      <c r="F24" s="846"/>
      <c r="G24" s="860"/>
      <c r="H24" s="861"/>
      <c r="I24" s="861"/>
      <c r="J24" s="861"/>
      <c r="K24" s="861"/>
      <c r="L24" s="861"/>
      <c r="M24" s="861"/>
      <c r="N24" s="861"/>
      <c r="O24" s="861"/>
      <c r="P24" s="861"/>
      <c r="Q24" s="861"/>
      <c r="R24" s="861"/>
      <c r="S24" s="861"/>
      <c r="T24" s="861"/>
      <c r="U24" s="861"/>
      <c r="V24" s="861"/>
      <c r="W24" s="862"/>
    </row>
    <row r="25" spans="1:23" ht="23.25" customHeight="1">
      <c r="A25" s="878" t="s">
        <v>399</v>
      </c>
      <c r="B25" s="878"/>
      <c r="C25" s="878"/>
      <c r="D25" s="878"/>
      <c r="E25" s="878"/>
      <c r="F25" s="878"/>
      <c r="G25" s="865" t="s">
        <v>185</v>
      </c>
      <c r="H25" s="866"/>
      <c r="I25" s="866"/>
      <c r="J25" s="866"/>
      <c r="K25" s="869">
        <f>'【現況】集計結果表 CO2'!M167</f>
        <v>0</v>
      </c>
      <c r="L25" s="869"/>
      <c r="M25" s="869"/>
      <c r="N25" s="869"/>
      <c r="O25" s="869"/>
      <c r="P25" s="869"/>
      <c r="Q25" s="869"/>
      <c r="R25" s="869"/>
      <c r="S25" s="858" t="s">
        <v>243</v>
      </c>
      <c r="T25" s="858"/>
      <c r="U25" s="858"/>
      <c r="V25" s="858"/>
      <c r="W25" s="859"/>
    </row>
    <row r="26" spans="1:23" ht="23.25" customHeight="1">
      <c r="A26" s="878"/>
      <c r="B26" s="878"/>
      <c r="C26" s="878"/>
      <c r="D26" s="878"/>
      <c r="E26" s="878"/>
      <c r="F26" s="878"/>
      <c r="G26" s="876" t="s">
        <v>340</v>
      </c>
      <c r="H26" s="872"/>
      <c r="I26" s="872"/>
      <c r="J26" s="872"/>
      <c r="K26" s="853">
        <f>SUM('【現況】集計結果表 CO2'!M9:M40)+SUM('【現況】集計結果表 CO2'!M60:M65)</f>
        <v>0</v>
      </c>
      <c r="L26" s="853"/>
      <c r="M26" s="853"/>
      <c r="N26" s="853"/>
      <c r="O26" s="853"/>
      <c r="P26" s="853"/>
      <c r="Q26" s="853"/>
      <c r="R26" s="853"/>
      <c r="S26" s="851" t="s">
        <v>341</v>
      </c>
      <c r="T26" s="851"/>
      <c r="U26" s="851"/>
      <c r="V26" s="851"/>
      <c r="W26" s="852"/>
    </row>
    <row r="27" spans="1:23" ht="23.25" customHeight="1">
      <c r="A27" s="878"/>
      <c r="B27" s="878"/>
      <c r="C27" s="878"/>
      <c r="D27" s="878"/>
      <c r="E27" s="878"/>
      <c r="F27" s="878"/>
      <c r="G27" s="867" t="s">
        <v>244</v>
      </c>
      <c r="H27" s="868"/>
      <c r="I27" s="868"/>
      <c r="J27" s="868"/>
      <c r="K27" s="870">
        <f>SUM('【現況】集計結果表 CO2'!I67:I75)</f>
        <v>0</v>
      </c>
      <c r="L27" s="870"/>
      <c r="M27" s="870"/>
      <c r="N27" s="870"/>
      <c r="O27" s="870"/>
      <c r="P27" s="870"/>
      <c r="Q27" s="870"/>
      <c r="R27" s="870"/>
      <c r="S27" s="854" t="s">
        <v>245</v>
      </c>
      <c r="T27" s="854"/>
      <c r="U27" s="854"/>
      <c r="V27" s="854"/>
      <c r="W27" s="855"/>
    </row>
    <row r="28" spans="1:23" ht="23.25" customHeight="1">
      <c r="A28" s="878" t="s">
        <v>246</v>
      </c>
      <c r="B28" s="878"/>
      <c r="C28" s="878"/>
      <c r="D28" s="878" t="s">
        <v>170</v>
      </c>
      <c r="E28" s="878"/>
      <c r="F28" s="878"/>
      <c r="G28" s="871"/>
      <c r="H28" s="871"/>
      <c r="I28" s="871"/>
      <c r="J28" s="871"/>
      <c r="K28" s="871"/>
      <c r="L28" s="871"/>
      <c r="M28" s="871"/>
      <c r="N28" s="871"/>
      <c r="O28" s="871"/>
      <c r="P28" s="871"/>
      <c r="Q28" s="871"/>
      <c r="R28" s="871"/>
      <c r="S28" s="871"/>
      <c r="T28" s="871"/>
      <c r="U28" s="871"/>
      <c r="V28" s="871"/>
      <c r="W28" s="871"/>
    </row>
    <row r="29" spans="1:23" ht="23.25" customHeight="1">
      <c r="A29" s="878"/>
      <c r="B29" s="878"/>
      <c r="C29" s="878"/>
      <c r="D29" s="878" t="s">
        <v>247</v>
      </c>
      <c r="E29" s="878"/>
      <c r="F29" s="844"/>
      <c r="G29" s="856" t="s">
        <v>241</v>
      </c>
      <c r="H29" s="857"/>
      <c r="I29" s="857"/>
      <c r="J29" s="857"/>
      <c r="K29" s="890"/>
      <c r="L29" s="890"/>
      <c r="M29" s="890"/>
      <c r="N29" s="890"/>
      <c r="O29" s="890"/>
      <c r="P29" s="890"/>
      <c r="Q29" s="890"/>
      <c r="R29" s="890"/>
      <c r="S29" s="890"/>
      <c r="T29" s="890"/>
      <c r="U29" s="890"/>
      <c r="V29" s="890"/>
      <c r="W29" s="891"/>
    </row>
    <row r="30" spans="1:23" ht="23.25" customHeight="1">
      <c r="A30" s="878"/>
      <c r="B30" s="878"/>
      <c r="C30" s="878"/>
      <c r="D30" s="878"/>
      <c r="E30" s="878"/>
      <c r="F30" s="844"/>
      <c r="G30" s="876" t="s">
        <v>342</v>
      </c>
      <c r="H30" s="872"/>
      <c r="I30" s="872"/>
      <c r="J30" s="872"/>
      <c r="K30" s="863"/>
      <c r="L30" s="863"/>
      <c r="M30" s="863"/>
      <c r="N30" s="863"/>
      <c r="O30" s="863"/>
      <c r="P30" s="863"/>
      <c r="Q30" s="863"/>
      <c r="R30" s="863"/>
      <c r="S30" s="863"/>
      <c r="T30" s="863"/>
      <c r="U30" s="863"/>
      <c r="V30" s="863"/>
      <c r="W30" s="864"/>
    </row>
    <row r="31" spans="1:23" ht="23.25" customHeight="1">
      <c r="A31" s="878"/>
      <c r="B31" s="878"/>
      <c r="C31" s="878"/>
      <c r="D31" s="878"/>
      <c r="E31" s="878"/>
      <c r="F31" s="844"/>
      <c r="G31" s="867" t="s">
        <v>248</v>
      </c>
      <c r="H31" s="868"/>
      <c r="I31" s="868"/>
      <c r="J31" s="868"/>
      <c r="K31" s="888"/>
      <c r="L31" s="888"/>
      <c r="M31" s="888"/>
      <c r="N31" s="888"/>
      <c r="O31" s="888"/>
      <c r="P31" s="888"/>
      <c r="Q31" s="888"/>
      <c r="R31" s="888"/>
      <c r="S31" s="888"/>
      <c r="T31" s="888"/>
      <c r="U31" s="888"/>
      <c r="V31" s="888"/>
      <c r="W31" s="889"/>
    </row>
    <row r="32" spans="1:23" ht="24" customHeight="1">
      <c r="A32" s="877" t="s">
        <v>392</v>
      </c>
      <c r="B32" s="877"/>
      <c r="C32" s="877"/>
      <c r="D32" s="877"/>
      <c r="E32" s="877"/>
      <c r="F32" s="877"/>
      <c r="G32" s="879"/>
      <c r="H32" s="880"/>
      <c r="I32" s="880"/>
      <c r="J32" s="880"/>
      <c r="K32" s="880"/>
      <c r="L32" s="880"/>
      <c r="M32" s="880"/>
      <c r="N32" s="880"/>
      <c r="O32" s="880"/>
      <c r="P32" s="880"/>
      <c r="Q32" s="880"/>
      <c r="R32" s="880"/>
      <c r="S32" s="880"/>
      <c r="T32" s="880"/>
      <c r="U32" s="880"/>
      <c r="V32" s="880"/>
      <c r="W32" s="881"/>
    </row>
    <row r="33" spans="1:23" ht="24" customHeight="1">
      <c r="A33" s="848" t="s">
        <v>393</v>
      </c>
      <c r="B33" s="849"/>
      <c r="C33" s="849"/>
      <c r="D33" s="849"/>
      <c r="E33" s="849"/>
      <c r="F33" s="850"/>
      <c r="G33" s="882"/>
      <c r="H33" s="883"/>
      <c r="I33" s="883"/>
      <c r="J33" s="883"/>
      <c r="K33" s="883"/>
      <c r="L33" s="883"/>
      <c r="M33" s="883"/>
      <c r="N33" s="883"/>
      <c r="O33" s="883"/>
      <c r="P33" s="883"/>
      <c r="Q33" s="883"/>
      <c r="R33" s="883"/>
      <c r="S33" s="883"/>
      <c r="T33" s="883"/>
      <c r="U33" s="883"/>
      <c r="V33" s="883"/>
      <c r="W33" s="884"/>
    </row>
    <row r="34" spans="1:23" ht="24" customHeight="1">
      <c r="A34" s="848" t="s">
        <v>394</v>
      </c>
      <c r="B34" s="849"/>
      <c r="C34" s="849"/>
      <c r="D34" s="849"/>
      <c r="E34" s="849"/>
      <c r="F34" s="850"/>
      <c r="G34" s="882"/>
      <c r="H34" s="883"/>
      <c r="I34" s="883"/>
      <c r="J34" s="883"/>
      <c r="K34" s="883"/>
      <c r="L34" s="883"/>
      <c r="M34" s="883"/>
      <c r="N34" s="883"/>
      <c r="O34" s="883"/>
      <c r="P34" s="883"/>
      <c r="Q34" s="883"/>
      <c r="R34" s="883"/>
      <c r="S34" s="883"/>
      <c r="T34" s="883"/>
      <c r="U34" s="883"/>
      <c r="V34" s="883"/>
      <c r="W34" s="884"/>
    </row>
    <row r="35" spans="1:23" ht="24" customHeight="1">
      <c r="A35" s="848" t="s">
        <v>395</v>
      </c>
      <c r="B35" s="849"/>
      <c r="C35" s="849"/>
      <c r="D35" s="849"/>
      <c r="E35" s="849"/>
      <c r="F35" s="850"/>
      <c r="G35" s="882"/>
      <c r="H35" s="883"/>
      <c r="I35" s="883"/>
      <c r="J35" s="883"/>
      <c r="K35" s="883"/>
      <c r="L35" s="883"/>
      <c r="M35" s="883"/>
      <c r="N35" s="883"/>
      <c r="O35" s="883"/>
      <c r="P35" s="883"/>
      <c r="Q35" s="883"/>
      <c r="R35" s="883"/>
      <c r="S35" s="883"/>
      <c r="T35" s="883"/>
      <c r="U35" s="883"/>
      <c r="V35" s="883"/>
      <c r="W35" s="884"/>
    </row>
    <row r="36" spans="1:23" ht="24" customHeight="1">
      <c r="A36" s="848" t="s">
        <v>396</v>
      </c>
      <c r="B36" s="849"/>
      <c r="C36" s="849"/>
      <c r="D36" s="849"/>
      <c r="E36" s="849"/>
      <c r="F36" s="850"/>
      <c r="G36" s="885"/>
      <c r="H36" s="886"/>
      <c r="I36" s="886"/>
      <c r="J36" s="886"/>
      <c r="K36" s="886"/>
      <c r="L36" s="886"/>
      <c r="M36" s="886"/>
      <c r="N36" s="886"/>
      <c r="O36" s="886"/>
      <c r="P36" s="886"/>
      <c r="Q36" s="886"/>
      <c r="R36" s="886"/>
      <c r="S36" s="886"/>
      <c r="T36" s="886"/>
      <c r="U36" s="886"/>
      <c r="V36" s="886"/>
      <c r="W36" s="887"/>
    </row>
    <row r="37" spans="1:23" ht="72.75" customHeight="1">
      <c r="A37" s="878" t="s">
        <v>186</v>
      </c>
      <c r="B37" s="878"/>
      <c r="C37" s="878"/>
      <c r="D37" s="878"/>
      <c r="E37" s="878"/>
      <c r="F37" s="878"/>
      <c r="G37" s="873"/>
      <c r="H37" s="874"/>
      <c r="I37" s="874"/>
      <c r="J37" s="874"/>
      <c r="K37" s="874"/>
      <c r="L37" s="874"/>
      <c r="M37" s="874"/>
      <c r="N37" s="874"/>
      <c r="O37" s="874"/>
      <c r="P37" s="874"/>
      <c r="Q37" s="874"/>
      <c r="R37" s="874"/>
      <c r="S37" s="874"/>
      <c r="T37" s="874"/>
      <c r="U37" s="874"/>
      <c r="V37" s="874"/>
      <c r="W37" s="875"/>
    </row>
    <row r="38" spans="1:23">
      <c r="A38" s="872"/>
      <c r="B38" s="872"/>
      <c r="C38" s="872"/>
      <c r="D38" s="872"/>
      <c r="E38" s="872"/>
      <c r="F38" s="872"/>
      <c r="W38" s="29" t="s">
        <v>343</v>
      </c>
    </row>
  </sheetData>
  <sheetProtection algorithmName="SHA-512" hashValue="jQr9rQQJgScPBMQ3kTxCr1JC5Oe/0LlUUIlDS8oQQyp6wUaYSke1bFtXE9ty0H9FsJvHuPyPAcdkHCbFE4UbVw==" saltValue="TcBnO/zj4euLykKjq0o6zg==" spinCount="100000" sheet="1" formatCells="0"/>
  <mergeCells count="52">
    <mergeCell ref="A23:F23"/>
    <mergeCell ref="K16:W16"/>
    <mergeCell ref="K13:W13"/>
    <mergeCell ref="K18:W18"/>
    <mergeCell ref="A4:W4"/>
    <mergeCell ref="T7:W7"/>
    <mergeCell ref="D7:G7"/>
    <mergeCell ref="K10:W10"/>
    <mergeCell ref="K11:W11"/>
    <mergeCell ref="A20:F20"/>
    <mergeCell ref="A21:F22"/>
    <mergeCell ref="G20:W20"/>
    <mergeCell ref="G22:W22"/>
    <mergeCell ref="H21:L21"/>
    <mergeCell ref="P1:S1"/>
    <mergeCell ref="T1:W1"/>
    <mergeCell ref="P2:S2"/>
    <mergeCell ref="T2:W2"/>
    <mergeCell ref="K14:W14"/>
    <mergeCell ref="O7:S7"/>
    <mergeCell ref="A38:F38"/>
    <mergeCell ref="G37:W37"/>
    <mergeCell ref="G26:J26"/>
    <mergeCell ref="A32:F32"/>
    <mergeCell ref="A25:F27"/>
    <mergeCell ref="G32:W36"/>
    <mergeCell ref="A35:F35"/>
    <mergeCell ref="A36:F36"/>
    <mergeCell ref="K31:W31"/>
    <mergeCell ref="G31:J31"/>
    <mergeCell ref="A37:F37"/>
    <mergeCell ref="A28:C31"/>
    <mergeCell ref="D28:F28"/>
    <mergeCell ref="D29:F31"/>
    <mergeCell ref="G30:J30"/>
    <mergeCell ref="K29:W29"/>
    <mergeCell ref="A24:F24"/>
    <mergeCell ref="G23:W23"/>
    <mergeCell ref="A34:F34"/>
    <mergeCell ref="S26:W26"/>
    <mergeCell ref="K26:R26"/>
    <mergeCell ref="S27:W27"/>
    <mergeCell ref="A33:F33"/>
    <mergeCell ref="G29:J29"/>
    <mergeCell ref="S25:W25"/>
    <mergeCell ref="G24:W24"/>
    <mergeCell ref="K30:W30"/>
    <mergeCell ref="G25:J25"/>
    <mergeCell ref="G27:J27"/>
    <mergeCell ref="K25:R25"/>
    <mergeCell ref="K27:R27"/>
    <mergeCell ref="G28:W28"/>
  </mergeCells>
  <phoneticPr fontId="2"/>
  <printOptions horizontalCentered="1"/>
  <pageMargins left="0.59055118110236227" right="0.59055118110236227" top="0.98425196850393704" bottom="0.78740157480314965" header="0.51181102362204722" footer="0.51181102362204722"/>
  <pageSetup paperSize="9" scale="98"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FA377-07EA-4194-BD5C-6C1DA9985777}">
  <sheetPr codeName="Sheet21"/>
  <dimension ref="B1:X43"/>
  <sheetViews>
    <sheetView view="pageBreakPreview" zoomScale="85" zoomScaleNormal="55" zoomScaleSheetLayoutView="85" workbookViewId="0">
      <selection activeCell="D10" sqref="D10:H11"/>
    </sheetView>
  </sheetViews>
  <sheetFormatPr defaultColWidth="8" defaultRowHeight="12.75" customHeight="1"/>
  <cols>
    <col min="1" max="1" width="0.7265625" style="383" customWidth="1"/>
    <col min="2" max="2" width="3.6328125" style="383" customWidth="1"/>
    <col min="3" max="3" width="3.26953125" style="383" customWidth="1"/>
    <col min="4" max="4" width="1.453125" style="383" customWidth="1"/>
    <col min="5" max="7" width="3.26953125" style="383" customWidth="1"/>
    <col min="8" max="8" width="5.453125" style="383" customWidth="1"/>
    <col min="9" max="9" width="4.7265625" style="383" customWidth="1"/>
    <col min="10" max="10" width="5.453125" style="383" customWidth="1"/>
    <col min="11" max="11" width="4.453125" style="383" customWidth="1"/>
    <col min="12" max="12" width="2.08984375" style="383" customWidth="1"/>
    <col min="13" max="14" width="3.26953125" style="383" customWidth="1"/>
    <col min="15" max="15" width="3.453125" style="383" customWidth="1"/>
    <col min="16" max="16" width="3.36328125" style="383" customWidth="1"/>
    <col min="17" max="17" width="3.26953125" style="383" customWidth="1"/>
    <col min="18" max="18" width="4" style="383" customWidth="1"/>
    <col min="19" max="19" width="2.7265625" style="383" customWidth="1"/>
    <col min="20" max="20" width="2" style="383" customWidth="1"/>
    <col min="21" max="21" width="6.36328125" style="383" customWidth="1"/>
    <col min="22" max="22" width="3.7265625" style="383" customWidth="1"/>
    <col min="23" max="23" width="4" style="383" customWidth="1"/>
    <col min="24" max="24" width="2.36328125" style="383" customWidth="1"/>
    <col min="25" max="25" width="1.7265625" style="383" customWidth="1"/>
    <col min="26" max="16384" width="8" style="383"/>
  </cols>
  <sheetData>
    <row r="1" spans="2:24" ht="12.75" customHeight="1">
      <c r="B1" s="1072" t="s">
        <v>297</v>
      </c>
      <c r="C1" s="1072"/>
      <c r="D1" s="1072"/>
      <c r="E1" s="1072"/>
      <c r="F1" s="1072"/>
      <c r="G1" s="1072"/>
      <c r="H1" s="1072"/>
      <c r="I1" s="1072"/>
      <c r="J1" s="1072"/>
      <c r="K1" s="1072"/>
      <c r="L1" s="1072"/>
      <c r="M1" s="1072"/>
      <c r="N1" s="1072"/>
      <c r="O1" s="1072"/>
      <c r="P1" s="1072"/>
      <c r="Q1" s="1072"/>
      <c r="R1" s="1072"/>
      <c r="S1" s="1072"/>
      <c r="T1" s="1072"/>
      <c r="U1" s="1072"/>
      <c r="V1" s="1072"/>
      <c r="W1" s="1072"/>
      <c r="X1" s="1072"/>
    </row>
    <row r="2" spans="2:24" ht="5.25" customHeight="1">
      <c r="B2" s="422"/>
      <c r="C2" s="422"/>
      <c r="D2" s="422"/>
      <c r="E2" s="422"/>
      <c r="F2" s="422"/>
      <c r="G2" s="422"/>
      <c r="H2" s="422"/>
      <c r="I2" s="422"/>
      <c r="J2" s="422"/>
      <c r="K2" s="422"/>
      <c r="L2" s="422"/>
      <c r="M2" s="422"/>
      <c r="N2" s="422"/>
      <c r="O2" s="422"/>
      <c r="P2" s="422"/>
      <c r="Q2" s="422"/>
      <c r="R2" s="422"/>
      <c r="S2" s="422"/>
      <c r="T2" s="422"/>
      <c r="U2" s="422"/>
      <c r="V2" s="422"/>
      <c r="W2" s="422"/>
      <c r="X2" s="422"/>
    </row>
    <row r="3" spans="2:24" ht="12.75" customHeight="1">
      <c r="B3" s="423">
        <v>7</v>
      </c>
      <c r="C3" s="423" t="s">
        <v>380</v>
      </c>
      <c r="E3" s="424"/>
      <c r="G3" s="424"/>
    </row>
    <row r="4" spans="2:24" ht="6.75" customHeight="1">
      <c r="B4" s="424"/>
      <c r="C4" s="424"/>
      <c r="D4" s="424"/>
      <c r="E4" s="424"/>
      <c r="F4" s="424"/>
      <c r="G4" s="424"/>
    </row>
    <row r="5" spans="2:24" ht="12.75" customHeight="1">
      <c r="B5" s="425" t="str">
        <f>"実施している対策（"&amp;'別紙-第3項(2)現況'!D4&amp;"年度）及び実施しようとする対策（目標2030年度まで）"</f>
        <v>実施している対策（2025年度）及び実施しようとする対策（目標2030年度まで）</v>
      </c>
      <c r="C5" s="425"/>
      <c r="D5" s="425"/>
      <c r="E5" s="425"/>
      <c r="F5" s="425"/>
      <c r="G5" s="425"/>
      <c r="H5" s="425"/>
      <c r="I5" s="425"/>
      <c r="J5" s="425"/>
      <c r="K5" s="425"/>
      <c r="L5" s="425"/>
      <c r="M5" s="425"/>
      <c r="N5" s="425"/>
      <c r="O5" s="425"/>
      <c r="P5" s="425"/>
      <c r="Q5" s="425"/>
      <c r="R5" s="425"/>
      <c r="S5" s="425"/>
      <c r="T5" s="425"/>
      <c r="U5" s="425"/>
      <c r="V5" s="425"/>
      <c r="W5" s="425"/>
      <c r="X5" s="426"/>
    </row>
    <row r="6" spans="2:24" ht="3.75" customHeight="1" thickBot="1">
      <c r="B6" s="424"/>
      <c r="C6" s="424"/>
      <c r="D6" s="424"/>
      <c r="E6" s="424"/>
      <c r="F6" s="424"/>
      <c r="G6" s="424"/>
    </row>
    <row r="7" spans="2:24" ht="16.5" customHeight="1">
      <c r="B7" s="1074" t="s">
        <v>298</v>
      </c>
      <c r="C7" s="1075"/>
      <c r="D7" s="1075"/>
      <c r="E7" s="1075"/>
      <c r="F7" s="1075"/>
      <c r="G7" s="1075"/>
      <c r="H7" s="1075"/>
      <c r="I7" s="1078" t="s">
        <v>414</v>
      </c>
      <c r="J7" s="1075"/>
      <c r="K7" s="1075"/>
      <c r="L7" s="1075"/>
      <c r="M7" s="1075"/>
      <c r="N7" s="1075"/>
      <c r="O7" s="1075"/>
      <c r="P7" s="1075"/>
      <c r="Q7" s="1075"/>
      <c r="R7" s="1075"/>
      <c r="S7" s="1075"/>
      <c r="T7" s="1075"/>
      <c r="U7" s="1075"/>
      <c r="V7" s="1075"/>
      <c r="W7" s="1075"/>
      <c r="X7" s="1079"/>
    </row>
    <row r="8" spans="2:24" ht="17.25" customHeight="1" thickBot="1">
      <c r="B8" s="1076" t="s">
        <v>299</v>
      </c>
      <c r="C8" s="1077"/>
      <c r="D8" s="1077"/>
      <c r="E8" s="1077"/>
      <c r="F8" s="1077"/>
      <c r="G8" s="1077"/>
      <c r="H8" s="1077"/>
      <c r="I8" s="1080" t="s">
        <v>415</v>
      </c>
      <c r="J8" s="1077"/>
      <c r="K8" s="1077"/>
      <c r="L8" s="1077"/>
      <c r="M8" s="1077"/>
      <c r="N8" s="1077"/>
      <c r="O8" s="1077"/>
      <c r="P8" s="1077"/>
      <c r="Q8" s="1077"/>
      <c r="R8" s="1077"/>
      <c r="S8" s="1077"/>
      <c r="T8" s="1077"/>
      <c r="U8" s="1077"/>
      <c r="V8" s="1077"/>
      <c r="W8" s="1077"/>
      <c r="X8" s="1081"/>
    </row>
    <row r="9" spans="2:24" ht="6" customHeight="1">
      <c r="B9" s="427"/>
      <c r="C9" s="428"/>
      <c r="D9" s="429"/>
      <c r="E9" s="429"/>
      <c r="F9" s="429"/>
      <c r="G9" s="429"/>
      <c r="H9" s="430"/>
      <c r="I9" s="1082"/>
      <c r="J9" s="1083"/>
      <c r="K9" s="1083"/>
      <c r="L9" s="1083"/>
      <c r="M9" s="1083"/>
      <c r="N9" s="1083"/>
      <c r="O9" s="1083"/>
      <c r="P9" s="1083"/>
      <c r="Q9" s="1083"/>
      <c r="R9" s="1083"/>
      <c r="S9" s="1083"/>
      <c r="T9" s="1083"/>
      <c r="U9" s="1083"/>
      <c r="V9" s="1083"/>
      <c r="W9" s="1083"/>
      <c r="X9" s="1084"/>
    </row>
    <row r="10" spans="2:24" ht="12.75" customHeight="1">
      <c r="B10" s="1091" t="s">
        <v>300</v>
      </c>
      <c r="C10" s="431" t="s">
        <v>301</v>
      </c>
      <c r="D10" s="1063" t="s">
        <v>302</v>
      </c>
      <c r="E10" s="1063"/>
      <c r="F10" s="1063"/>
      <c r="G10" s="1063"/>
      <c r="H10" s="1063"/>
      <c r="I10" s="1085"/>
      <c r="J10" s="1086"/>
      <c r="K10" s="1086"/>
      <c r="L10" s="1086"/>
      <c r="M10" s="1086"/>
      <c r="N10" s="1086"/>
      <c r="O10" s="1086"/>
      <c r="P10" s="1086"/>
      <c r="Q10" s="1086"/>
      <c r="R10" s="1086"/>
      <c r="S10" s="1086"/>
      <c r="T10" s="1086"/>
      <c r="U10" s="1086"/>
      <c r="V10" s="1086"/>
      <c r="W10" s="1086"/>
      <c r="X10" s="1087"/>
    </row>
    <row r="11" spans="2:24" ht="12.75" customHeight="1">
      <c r="B11" s="1091"/>
      <c r="C11" s="432"/>
      <c r="D11" s="1063"/>
      <c r="E11" s="1063"/>
      <c r="F11" s="1063"/>
      <c r="G11" s="1063"/>
      <c r="H11" s="1063"/>
      <c r="I11" s="1085"/>
      <c r="J11" s="1086"/>
      <c r="K11" s="1086"/>
      <c r="L11" s="1086"/>
      <c r="M11" s="1086"/>
      <c r="N11" s="1086"/>
      <c r="O11" s="1086"/>
      <c r="P11" s="1086"/>
      <c r="Q11" s="1086"/>
      <c r="R11" s="1086"/>
      <c r="S11" s="1086"/>
      <c r="T11" s="1086"/>
      <c r="U11" s="1086"/>
      <c r="V11" s="1086"/>
      <c r="W11" s="1086"/>
      <c r="X11" s="1087"/>
    </row>
    <row r="12" spans="2:24" ht="5.25" customHeight="1">
      <c r="B12" s="1091"/>
      <c r="C12" s="433"/>
      <c r="D12" s="424"/>
      <c r="E12" s="424"/>
      <c r="F12" s="424"/>
      <c r="G12" s="424"/>
      <c r="I12" s="1088"/>
      <c r="J12" s="1089"/>
      <c r="K12" s="1089"/>
      <c r="L12" s="1089"/>
      <c r="M12" s="1089"/>
      <c r="N12" s="1089"/>
      <c r="O12" s="1089"/>
      <c r="P12" s="1089"/>
      <c r="Q12" s="1089"/>
      <c r="R12" s="1089"/>
      <c r="S12" s="1089"/>
      <c r="T12" s="1089"/>
      <c r="U12" s="1089"/>
      <c r="V12" s="1089"/>
      <c r="W12" s="1089"/>
      <c r="X12" s="1090"/>
    </row>
    <row r="13" spans="2:24" ht="6" customHeight="1">
      <c r="B13" s="1091"/>
      <c r="C13" s="434"/>
      <c r="D13" s="435"/>
      <c r="E13" s="1093" t="s">
        <v>303</v>
      </c>
      <c r="F13" s="1093"/>
      <c r="G13" s="1066" t="s">
        <v>303</v>
      </c>
      <c r="H13" s="1066"/>
      <c r="I13" s="1066"/>
      <c r="J13" s="436" t="s">
        <v>303</v>
      </c>
      <c r="K13" s="436"/>
      <c r="L13" s="436"/>
      <c r="M13" s="436"/>
      <c r="N13" s="436"/>
      <c r="O13" s="436"/>
      <c r="P13" s="436"/>
      <c r="Q13" s="436"/>
      <c r="R13" s="436"/>
      <c r="S13" s="436"/>
      <c r="T13" s="436"/>
      <c r="U13" s="436"/>
      <c r="V13" s="436"/>
      <c r="W13" s="436"/>
      <c r="X13" s="437"/>
    </row>
    <row r="14" spans="2:24" ht="12.75" customHeight="1">
      <c r="B14" s="1091"/>
      <c r="C14" s="434"/>
      <c r="D14" s="438"/>
      <c r="E14" s="430" t="str">
        <f>"（現況："&amp;'別紙-第3項(2)現況'!D4&amp;"年度）"</f>
        <v>（現況：2025年度）</v>
      </c>
      <c r="F14" s="430"/>
      <c r="G14" s="439"/>
      <c r="H14" s="439"/>
      <c r="I14" s="439"/>
      <c r="J14" s="430"/>
      <c r="K14" s="430"/>
      <c r="L14" s="430"/>
      <c r="M14" s="430"/>
      <c r="N14" s="430"/>
      <c r="O14" s="430"/>
      <c r="P14" s="430"/>
      <c r="Q14" s="430"/>
      <c r="R14" s="430"/>
      <c r="S14" s="430"/>
      <c r="T14" s="430"/>
      <c r="U14" s="430"/>
      <c r="V14" s="430"/>
      <c r="W14" s="430"/>
      <c r="X14" s="440"/>
    </row>
    <row r="15" spans="2:24" ht="12.75" customHeight="1">
      <c r="B15" s="1091"/>
      <c r="C15" s="434"/>
      <c r="D15" s="438"/>
      <c r="E15" s="429" t="s">
        <v>304</v>
      </c>
      <c r="F15" s="429"/>
      <c r="G15" s="429"/>
      <c r="H15" s="430"/>
      <c r="I15" s="430"/>
      <c r="J15" s="430"/>
      <c r="K15" s="430"/>
      <c r="L15" s="1069">
        <f>SUM(L16:N17)</f>
        <v>0</v>
      </c>
      <c r="M15" s="1069"/>
      <c r="N15" s="1069"/>
      <c r="O15" s="430" t="s">
        <v>210</v>
      </c>
      <c r="P15" s="430"/>
      <c r="Q15" s="430"/>
      <c r="R15" s="430"/>
      <c r="S15" s="430"/>
      <c r="T15" s="430"/>
      <c r="U15" s="430"/>
      <c r="V15" s="430"/>
      <c r="W15" s="430"/>
      <c r="X15" s="440"/>
    </row>
    <row r="16" spans="2:24" ht="12.75" customHeight="1">
      <c r="B16" s="1091"/>
      <c r="C16" s="434"/>
      <c r="D16" s="438"/>
      <c r="E16" s="429" t="s">
        <v>305</v>
      </c>
      <c r="F16" s="429"/>
      <c r="G16" s="429"/>
      <c r="H16" s="430"/>
      <c r="I16" s="430"/>
      <c r="J16" s="430"/>
      <c r="K16" s="430"/>
      <c r="L16" s="1068"/>
      <c r="M16" s="1068"/>
      <c r="N16" s="1068"/>
      <c r="O16" s="1067" t="s">
        <v>430</v>
      </c>
      <c r="P16" s="1067"/>
      <c r="Q16" s="1067"/>
      <c r="R16" s="1067"/>
      <c r="S16" s="1067"/>
      <c r="T16" s="1067"/>
      <c r="U16" s="164" t="e">
        <f>L16/L15*100</f>
        <v>#DIV/0!</v>
      </c>
      <c r="V16" s="430" t="s">
        <v>306</v>
      </c>
      <c r="W16" s="430"/>
      <c r="X16" s="440"/>
    </row>
    <row r="17" spans="2:24" ht="12.75" customHeight="1">
      <c r="B17" s="1091"/>
      <c r="C17" s="434"/>
      <c r="D17" s="438"/>
      <c r="E17" s="429" t="s">
        <v>307</v>
      </c>
      <c r="F17" s="429"/>
      <c r="G17" s="429"/>
      <c r="H17" s="430"/>
      <c r="I17" s="430"/>
      <c r="J17" s="430"/>
      <c r="K17" s="430"/>
      <c r="L17" s="1068"/>
      <c r="M17" s="1068"/>
      <c r="N17" s="1068"/>
      <c r="O17" s="1067" t="s">
        <v>430</v>
      </c>
      <c r="P17" s="1067"/>
      <c r="Q17" s="1067"/>
      <c r="R17" s="1067"/>
      <c r="S17" s="1067"/>
      <c r="T17" s="1067"/>
      <c r="U17" s="164" t="e">
        <f>L17/L15*100</f>
        <v>#DIV/0!</v>
      </c>
      <c r="V17" s="430" t="s">
        <v>308</v>
      </c>
      <c r="W17" s="430"/>
      <c r="X17" s="440"/>
    </row>
    <row r="18" spans="2:24" ht="9.75" customHeight="1">
      <c r="B18" s="1091"/>
      <c r="C18" s="434"/>
      <c r="D18" s="438"/>
      <c r="E18" s="429"/>
      <c r="F18" s="429"/>
      <c r="G18" s="429"/>
      <c r="H18" s="430"/>
      <c r="I18" s="430"/>
      <c r="J18" s="430"/>
      <c r="K18" s="430"/>
      <c r="L18" s="441"/>
      <c r="M18" s="441"/>
      <c r="N18" s="441"/>
      <c r="O18" s="430"/>
      <c r="P18" s="430"/>
      <c r="Q18" s="430"/>
      <c r="R18" s="430"/>
      <c r="S18" s="430"/>
      <c r="T18" s="430"/>
      <c r="U18" s="430"/>
      <c r="V18" s="430"/>
      <c r="W18" s="430"/>
      <c r="X18" s="440"/>
    </row>
    <row r="19" spans="2:24" ht="12.75" customHeight="1">
      <c r="B19" s="1091"/>
      <c r="C19" s="434"/>
      <c r="D19" s="438"/>
      <c r="E19" s="1065" t="s">
        <v>1562</v>
      </c>
      <c r="F19" s="1065"/>
      <c r="G19" s="1065"/>
      <c r="H19" s="1065"/>
      <c r="I19" s="1065"/>
      <c r="J19" s="1065"/>
      <c r="K19" s="1065"/>
      <c r="L19" s="441"/>
      <c r="M19" s="441"/>
      <c r="N19" s="441"/>
      <c r="O19" s="430"/>
      <c r="P19" s="430"/>
      <c r="Q19" s="430"/>
      <c r="R19" s="430"/>
      <c r="S19" s="430"/>
      <c r="T19" s="430"/>
      <c r="U19" s="430"/>
      <c r="V19" s="430"/>
      <c r="W19" s="430"/>
      <c r="X19" s="440"/>
    </row>
    <row r="20" spans="2:24" ht="12.75" customHeight="1">
      <c r="B20" s="1091"/>
      <c r="C20" s="434"/>
      <c r="D20" s="438"/>
      <c r="E20" s="429" t="s">
        <v>304</v>
      </c>
      <c r="F20" s="429"/>
      <c r="G20" s="429"/>
      <c r="H20" s="430"/>
      <c r="I20" s="430"/>
      <c r="J20" s="430"/>
      <c r="K20" s="430"/>
      <c r="L20" s="1069">
        <f>SUM(L21:N22)</f>
        <v>0</v>
      </c>
      <c r="M20" s="1069"/>
      <c r="N20" s="1069"/>
      <c r="O20" s="430" t="s">
        <v>210</v>
      </c>
      <c r="P20" s="430"/>
      <c r="Q20" s="430"/>
      <c r="R20" s="430"/>
      <c r="S20" s="430"/>
      <c r="T20" s="430"/>
      <c r="U20" s="430"/>
      <c r="V20" s="430"/>
      <c r="W20" s="430"/>
      <c r="X20" s="440"/>
    </row>
    <row r="21" spans="2:24" ht="12.75" customHeight="1">
      <c r="B21" s="1091"/>
      <c r="C21" s="434"/>
      <c r="D21" s="438"/>
      <c r="E21" s="429" t="s">
        <v>309</v>
      </c>
      <c r="F21" s="429"/>
      <c r="G21" s="429"/>
      <c r="H21" s="430"/>
      <c r="I21" s="430"/>
      <c r="J21" s="430"/>
      <c r="K21" s="430"/>
      <c r="L21" s="1068"/>
      <c r="M21" s="1068"/>
      <c r="N21" s="1068"/>
      <c r="O21" s="1067" t="s">
        <v>430</v>
      </c>
      <c r="P21" s="1067"/>
      <c r="Q21" s="1067"/>
      <c r="R21" s="1067"/>
      <c r="S21" s="1067"/>
      <c r="T21" s="1067"/>
      <c r="U21" s="164" t="e">
        <f>L21/L20*100</f>
        <v>#DIV/0!</v>
      </c>
      <c r="V21" s="430" t="s">
        <v>306</v>
      </c>
      <c r="W21" s="430"/>
      <c r="X21" s="440"/>
    </row>
    <row r="22" spans="2:24" ht="12.75" customHeight="1">
      <c r="B22" s="1091"/>
      <c r="C22" s="434"/>
      <c r="D22" s="438"/>
      <c r="E22" s="429" t="s">
        <v>310</v>
      </c>
      <c r="F22" s="429"/>
      <c r="G22" s="429"/>
      <c r="H22" s="430"/>
      <c r="I22" s="430"/>
      <c r="J22" s="430"/>
      <c r="K22" s="430"/>
      <c r="L22" s="1068"/>
      <c r="M22" s="1068"/>
      <c r="N22" s="1068"/>
      <c r="O22" s="1067" t="s">
        <v>430</v>
      </c>
      <c r="P22" s="1067"/>
      <c r="Q22" s="1067"/>
      <c r="R22" s="1067"/>
      <c r="S22" s="1067"/>
      <c r="T22" s="1067"/>
      <c r="U22" s="164" t="e">
        <f>L22/L20*100</f>
        <v>#DIV/0!</v>
      </c>
      <c r="V22" s="430" t="s">
        <v>308</v>
      </c>
      <c r="W22" s="430"/>
      <c r="X22" s="440"/>
    </row>
    <row r="23" spans="2:24" ht="6" customHeight="1">
      <c r="B23" s="1091"/>
      <c r="C23" s="442"/>
      <c r="D23" s="443"/>
      <c r="E23" s="412"/>
      <c r="F23" s="412"/>
      <c r="G23" s="412"/>
      <c r="H23" s="444"/>
      <c r="I23" s="444"/>
      <c r="J23" s="444"/>
      <c r="K23" s="444"/>
      <c r="L23" s="444"/>
      <c r="M23" s="444"/>
      <c r="N23" s="444"/>
      <c r="O23" s="444"/>
      <c r="P23" s="444"/>
      <c r="Q23" s="444"/>
      <c r="R23" s="444"/>
      <c r="S23" s="444"/>
      <c r="T23" s="444"/>
      <c r="U23" s="444"/>
      <c r="V23" s="444"/>
      <c r="W23" s="444"/>
      <c r="X23" s="445"/>
    </row>
    <row r="24" spans="2:24" ht="38.25" customHeight="1">
      <c r="B24" s="1091"/>
      <c r="C24" s="446" t="s">
        <v>311</v>
      </c>
      <c r="D24" s="1057" t="s">
        <v>312</v>
      </c>
      <c r="E24" s="1057"/>
      <c r="F24" s="1057"/>
      <c r="G24" s="1057"/>
      <c r="H24" s="1057"/>
      <c r="I24" s="1048"/>
      <c r="J24" s="1049"/>
      <c r="K24" s="1049"/>
      <c r="L24" s="1049"/>
      <c r="M24" s="1049"/>
      <c r="N24" s="1049"/>
      <c r="O24" s="1049"/>
      <c r="P24" s="1049"/>
      <c r="Q24" s="1049"/>
      <c r="R24" s="1049"/>
      <c r="S24" s="1049"/>
      <c r="T24" s="1049"/>
      <c r="U24" s="1049"/>
      <c r="V24" s="1049"/>
      <c r="W24" s="1049"/>
      <c r="X24" s="1050"/>
    </row>
    <row r="25" spans="2:24" ht="36.75" customHeight="1">
      <c r="B25" s="1091"/>
      <c r="C25" s="447" t="s">
        <v>313</v>
      </c>
      <c r="D25" s="1057" t="s">
        <v>1572</v>
      </c>
      <c r="E25" s="1057"/>
      <c r="F25" s="1057"/>
      <c r="G25" s="1057"/>
      <c r="H25" s="1057"/>
      <c r="I25" s="1048"/>
      <c r="J25" s="1049"/>
      <c r="K25" s="1049"/>
      <c r="L25" s="1049"/>
      <c r="M25" s="1049"/>
      <c r="N25" s="1049"/>
      <c r="O25" s="1049"/>
      <c r="P25" s="1049"/>
      <c r="Q25" s="1049"/>
      <c r="R25" s="1049"/>
      <c r="S25" s="1049"/>
      <c r="T25" s="1049"/>
      <c r="U25" s="1049"/>
      <c r="V25" s="1049"/>
      <c r="W25" s="1049"/>
      <c r="X25" s="1050"/>
    </row>
    <row r="26" spans="2:24" ht="15" customHeight="1">
      <c r="B26" s="1091"/>
      <c r="C26" s="448" t="s">
        <v>314</v>
      </c>
      <c r="D26" s="1064" t="s">
        <v>315</v>
      </c>
      <c r="E26" s="1064"/>
      <c r="F26" s="1064"/>
      <c r="G26" s="1064"/>
      <c r="H26" s="1064"/>
      <c r="I26" s="1051"/>
      <c r="J26" s="1052"/>
      <c r="K26" s="1052"/>
      <c r="L26" s="1052"/>
      <c r="M26" s="1052"/>
      <c r="N26" s="1052"/>
      <c r="O26" s="1052"/>
      <c r="P26" s="1052"/>
      <c r="Q26" s="1052"/>
      <c r="R26" s="1052"/>
      <c r="S26" s="1052"/>
      <c r="T26" s="1052"/>
      <c r="U26" s="1052"/>
      <c r="V26" s="1052"/>
      <c r="W26" s="1052"/>
      <c r="X26" s="1053"/>
    </row>
    <row r="27" spans="2:24" ht="27" customHeight="1" thickBot="1">
      <c r="B27" s="1092"/>
      <c r="C27" s="449" t="s">
        <v>316</v>
      </c>
      <c r="D27" s="1045" t="s">
        <v>317</v>
      </c>
      <c r="E27" s="1045"/>
      <c r="F27" s="1045"/>
      <c r="G27" s="1045"/>
      <c r="H27" s="1046"/>
      <c r="I27" s="1054"/>
      <c r="J27" s="1055"/>
      <c r="K27" s="1055"/>
      <c r="L27" s="1055"/>
      <c r="M27" s="1055"/>
      <c r="N27" s="1055"/>
      <c r="O27" s="1055"/>
      <c r="P27" s="1055"/>
      <c r="Q27" s="1055"/>
      <c r="R27" s="1055"/>
      <c r="S27" s="1055"/>
      <c r="T27" s="1055"/>
      <c r="U27" s="1055"/>
      <c r="V27" s="1055"/>
      <c r="W27" s="1055"/>
      <c r="X27" s="1056"/>
    </row>
    <row r="28" spans="2:24" ht="35.15" customHeight="1">
      <c r="B28" s="450"/>
      <c r="C28" s="451" t="s">
        <v>318</v>
      </c>
      <c r="D28" s="1062" t="s">
        <v>1574</v>
      </c>
      <c r="E28" s="1062"/>
      <c r="F28" s="1062"/>
      <c r="G28" s="1062"/>
      <c r="H28" s="1062"/>
      <c r="I28" s="1059"/>
      <c r="J28" s="1060"/>
      <c r="K28" s="1060"/>
      <c r="L28" s="1060"/>
      <c r="M28" s="1060"/>
      <c r="N28" s="1060"/>
      <c r="O28" s="1060"/>
      <c r="P28" s="1060"/>
      <c r="Q28" s="1060"/>
      <c r="R28" s="1060"/>
      <c r="S28" s="1060"/>
      <c r="T28" s="1060"/>
      <c r="U28" s="1060"/>
      <c r="V28" s="1060"/>
      <c r="W28" s="1060"/>
      <c r="X28" s="1061"/>
    </row>
    <row r="29" spans="2:24" ht="35.15" customHeight="1">
      <c r="B29" s="1073" t="s">
        <v>319</v>
      </c>
      <c r="C29" s="416" t="s">
        <v>320</v>
      </c>
      <c r="D29" s="1057" t="s">
        <v>321</v>
      </c>
      <c r="E29" s="1057"/>
      <c r="F29" s="1057"/>
      <c r="G29" s="1057"/>
      <c r="H29" s="1057"/>
      <c r="I29" s="1048"/>
      <c r="J29" s="1049"/>
      <c r="K29" s="1049"/>
      <c r="L29" s="1049"/>
      <c r="M29" s="1049"/>
      <c r="N29" s="1049"/>
      <c r="O29" s="1049"/>
      <c r="P29" s="1049"/>
      <c r="Q29" s="1049"/>
      <c r="R29" s="1049"/>
      <c r="S29" s="1049"/>
      <c r="T29" s="1049"/>
      <c r="U29" s="1049"/>
      <c r="V29" s="1049"/>
      <c r="W29" s="1049"/>
      <c r="X29" s="1050"/>
    </row>
    <row r="30" spans="2:24" ht="70.5" customHeight="1">
      <c r="B30" s="1073"/>
      <c r="C30" s="453" t="s">
        <v>322</v>
      </c>
      <c r="D30" s="1057" t="s">
        <v>582</v>
      </c>
      <c r="E30" s="1057"/>
      <c r="F30" s="1057"/>
      <c r="G30" s="1057"/>
      <c r="H30" s="1057"/>
      <c r="I30" s="1048"/>
      <c r="J30" s="1049"/>
      <c r="K30" s="1049"/>
      <c r="L30" s="1049"/>
      <c r="M30" s="1049"/>
      <c r="N30" s="1049"/>
      <c r="O30" s="1049"/>
      <c r="P30" s="1049"/>
      <c r="Q30" s="1049"/>
      <c r="R30" s="1049"/>
      <c r="S30" s="1049"/>
      <c r="T30" s="1049"/>
      <c r="U30" s="1049"/>
      <c r="V30" s="1049"/>
      <c r="W30" s="1049"/>
      <c r="X30" s="1050"/>
    </row>
    <row r="31" spans="2:24" ht="41.25" customHeight="1">
      <c r="B31" s="1073"/>
      <c r="C31" s="416" t="s">
        <v>323</v>
      </c>
      <c r="D31" s="1058" t="s">
        <v>324</v>
      </c>
      <c r="E31" s="1058"/>
      <c r="F31" s="1058"/>
      <c r="G31" s="1058"/>
      <c r="H31" s="1058"/>
      <c r="I31" s="1048"/>
      <c r="J31" s="1049"/>
      <c r="K31" s="1049"/>
      <c r="L31" s="1049"/>
      <c r="M31" s="1049"/>
      <c r="N31" s="1049"/>
      <c r="O31" s="1049"/>
      <c r="P31" s="1049"/>
      <c r="Q31" s="1049"/>
      <c r="R31" s="1049"/>
      <c r="S31" s="1049"/>
      <c r="T31" s="1049"/>
      <c r="U31" s="1049"/>
      <c r="V31" s="1049"/>
      <c r="W31" s="1049"/>
      <c r="X31" s="1050"/>
    </row>
    <row r="32" spans="2:24" ht="41.25" customHeight="1">
      <c r="B32" s="1073"/>
      <c r="C32" s="453" t="s">
        <v>325</v>
      </c>
      <c r="D32" s="1071" t="s">
        <v>326</v>
      </c>
      <c r="E32" s="1071"/>
      <c r="F32" s="1071"/>
      <c r="G32" s="1071"/>
      <c r="H32" s="1071"/>
      <c r="I32" s="1048"/>
      <c r="J32" s="1049"/>
      <c r="K32" s="1049"/>
      <c r="L32" s="1049"/>
      <c r="M32" s="1049"/>
      <c r="N32" s="1049"/>
      <c r="O32" s="1049"/>
      <c r="P32" s="1049"/>
      <c r="Q32" s="1049"/>
      <c r="R32" s="1049"/>
      <c r="S32" s="1049"/>
      <c r="T32" s="1049"/>
      <c r="U32" s="1049"/>
      <c r="V32" s="1049"/>
      <c r="W32" s="1049"/>
      <c r="X32" s="1050"/>
    </row>
    <row r="33" spans="2:24" ht="40.5" customHeight="1">
      <c r="B33" s="1073"/>
      <c r="C33" s="420" t="s">
        <v>286</v>
      </c>
      <c r="D33" s="1058" t="s">
        <v>327</v>
      </c>
      <c r="E33" s="1058"/>
      <c r="F33" s="1058"/>
      <c r="G33" s="1058"/>
      <c r="H33" s="1058"/>
      <c r="I33" s="1048"/>
      <c r="J33" s="1049"/>
      <c r="K33" s="1049"/>
      <c r="L33" s="1049"/>
      <c r="M33" s="1049"/>
      <c r="N33" s="1049"/>
      <c r="O33" s="1049"/>
      <c r="P33" s="1049"/>
      <c r="Q33" s="1049"/>
      <c r="R33" s="1049"/>
      <c r="S33" s="1049"/>
      <c r="T33" s="1049"/>
      <c r="U33" s="1049"/>
      <c r="V33" s="1049"/>
      <c r="W33" s="1049"/>
      <c r="X33" s="1050"/>
    </row>
    <row r="34" spans="2:24" ht="37.5" customHeight="1">
      <c r="B34" s="1073"/>
      <c r="C34" s="420" t="s">
        <v>328</v>
      </c>
      <c r="D34" s="1058" t="s">
        <v>329</v>
      </c>
      <c r="E34" s="1058"/>
      <c r="F34" s="1058"/>
      <c r="G34" s="1058"/>
      <c r="H34" s="1058"/>
      <c r="I34" s="1048"/>
      <c r="J34" s="1049"/>
      <c r="K34" s="1049"/>
      <c r="L34" s="1049"/>
      <c r="M34" s="1049"/>
      <c r="N34" s="1049"/>
      <c r="O34" s="1049"/>
      <c r="P34" s="1049"/>
      <c r="Q34" s="1049"/>
      <c r="R34" s="1049"/>
      <c r="S34" s="1049"/>
      <c r="T34" s="1049"/>
      <c r="U34" s="1049"/>
      <c r="V34" s="1049"/>
      <c r="W34" s="1049"/>
      <c r="X34" s="1050"/>
    </row>
    <row r="35" spans="2:24" ht="38.25" customHeight="1">
      <c r="B35" s="1073"/>
      <c r="C35" s="420" t="s">
        <v>330</v>
      </c>
      <c r="D35" s="1058" t="s">
        <v>331</v>
      </c>
      <c r="E35" s="1058"/>
      <c r="F35" s="1058"/>
      <c r="G35" s="1058"/>
      <c r="H35" s="1058"/>
      <c r="I35" s="1048"/>
      <c r="J35" s="1049"/>
      <c r="K35" s="1049"/>
      <c r="L35" s="1049"/>
      <c r="M35" s="1049"/>
      <c r="N35" s="1049"/>
      <c r="O35" s="1049"/>
      <c r="P35" s="1049"/>
      <c r="Q35" s="1049"/>
      <c r="R35" s="1049"/>
      <c r="S35" s="1049"/>
      <c r="T35" s="1049"/>
      <c r="U35" s="1049"/>
      <c r="V35" s="1049"/>
      <c r="W35" s="1049"/>
      <c r="X35" s="1050"/>
    </row>
    <row r="36" spans="2:24" ht="35.25" customHeight="1">
      <c r="B36" s="1073"/>
      <c r="C36" s="420" t="s">
        <v>332</v>
      </c>
      <c r="D36" s="1057" t="s">
        <v>333</v>
      </c>
      <c r="E36" s="1057"/>
      <c r="F36" s="1057"/>
      <c r="G36" s="1057"/>
      <c r="H36" s="1057"/>
      <c r="I36" s="1048"/>
      <c r="J36" s="1049"/>
      <c r="K36" s="1049"/>
      <c r="L36" s="1049"/>
      <c r="M36" s="1049"/>
      <c r="N36" s="1049"/>
      <c r="O36" s="1049"/>
      <c r="P36" s="1049"/>
      <c r="Q36" s="1049"/>
      <c r="R36" s="1049"/>
      <c r="S36" s="1049"/>
      <c r="T36" s="1049"/>
      <c r="U36" s="1049"/>
      <c r="V36" s="1049"/>
      <c r="W36" s="1049"/>
      <c r="X36" s="1050"/>
    </row>
    <row r="37" spans="2:24" ht="46.5" customHeight="1">
      <c r="B37" s="1073"/>
      <c r="C37" s="420" t="s">
        <v>441</v>
      </c>
      <c r="D37" s="1057" t="s">
        <v>447</v>
      </c>
      <c r="E37" s="1057"/>
      <c r="F37" s="1057"/>
      <c r="G37" s="1057"/>
      <c r="H37" s="1057"/>
      <c r="I37" s="1048"/>
      <c r="J37" s="1049"/>
      <c r="K37" s="1049"/>
      <c r="L37" s="1049"/>
      <c r="M37" s="1049"/>
      <c r="N37" s="1049"/>
      <c r="O37" s="1049"/>
      <c r="P37" s="1049"/>
      <c r="Q37" s="1049"/>
      <c r="R37" s="1049"/>
      <c r="S37" s="1049"/>
      <c r="T37" s="1049"/>
      <c r="U37" s="1049"/>
      <c r="V37" s="1049"/>
      <c r="W37" s="1049"/>
      <c r="X37" s="1050"/>
    </row>
    <row r="38" spans="2:24" ht="35.15" customHeight="1">
      <c r="B38" s="452"/>
      <c r="C38" s="420" t="s">
        <v>442</v>
      </c>
      <c r="D38" s="1058" t="s">
        <v>334</v>
      </c>
      <c r="E38" s="1058"/>
      <c r="F38" s="1058"/>
      <c r="G38" s="1058"/>
      <c r="H38" s="1058"/>
      <c r="I38" s="1048"/>
      <c r="J38" s="1049"/>
      <c r="K38" s="1049"/>
      <c r="L38" s="1049"/>
      <c r="M38" s="1049"/>
      <c r="N38" s="1049"/>
      <c r="O38" s="1049"/>
      <c r="P38" s="1049"/>
      <c r="Q38" s="1049"/>
      <c r="R38" s="1049"/>
      <c r="S38" s="1049"/>
      <c r="T38" s="1049"/>
      <c r="U38" s="1049"/>
      <c r="V38" s="1049"/>
      <c r="W38" s="1049"/>
      <c r="X38" s="1050"/>
    </row>
    <row r="39" spans="2:24" ht="38.25" customHeight="1">
      <c r="B39" s="452"/>
      <c r="C39" s="420" t="s">
        <v>294</v>
      </c>
      <c r="D39" s="1058" t="s">
        <v>1561</v>
      </c>
      <c r="E39" s="1058"/>
      <c r="F39" s="1058"/>
      <c r="G39" s="1058"/>
      <c r="H39" s="1058"/>
      <c r="I39" s="1048"/>
      <c r="J39" s="1049"/>
      <c r="K39" s="1049"/>
      <c r="L39" s="1049"/>
      <c r="M39" s="1049"/>
      <c r="N39" s="1049"/>
      <c r="O39" s="1049"/>
      <c r="P39" s="1049"/>
      <c r="Q39" s="1049"/>
      <c r="R39" s="1049"/>
      <c r="S39" s="1049"/>
      <c r="T39" s="1049"/>
      <c r="U39" s="1049"/>
      <c r="V39" s="1049"/>
      <c r="W39" s="1049"/>
      <c r="X39" s="1050"/>
    </row>
    <row r="40" spans="2:24" ht="50.25" customHeight="1">
      <c r="B40" s="452"/>
      <c r="C40" s="420" t="s">
        <v>580</v>
      </c>
      <c r="D40" s="1058" t="s">
        <v>579</v>
      </c>
      <c r="E40" s="1058"/>
      <c r="F40" s="1058"/>
      <c r="G40" s="1058"/>
      <c r="H40" s="1058"/>
      <c r="I40" s="1048"/>
      <c r="J40" s="1049"/>
      <c r="K40" s="1049"/>
      <c r="L40" s="1049"/>
      <c r="M40" s="1049"/>
      <c r="N40" s="1049"/>
      <c r="O40" s="1049"/>
      <c r="P40" s="1049"/>
      <c r="Q40" s="1049"/>
      <c r="R40" s="1049"/>
      <c r="S40" s="1049"/>
      <c r="T40" s="1049"/>
      <c r="U40" s="1049"/>
      <c r="V40" s="1049"/>
      <c r="W40" s="1049"/>
      <c r="X40" s="1050"/>
    </row>
    <row r="41" spans="2:24" ht="15.75" customHeight="1">
      <c r="B41" s="452"/>
      <c r="C41" s="454" t="s">
        <v>581</v>
      </c>
      <c r="D41" s="1047" t="s">
        <v>335</v>
      </c>
      <c r="E41" s="1047"/>
      <c r="F41" s="1047"/>
      <c r="G41" s="1047"/>
      <c r="H41" s="1047"/>
      <c r="I41" s="1051"/>
      <c r="J41" s="1052"/>
      <c r="K41" s="1052"/>
      <c r="L41" s="1052"/>
      <c r="M41" s="1052"/>
      <c r="N41" s="1052"/>
      <c r="O41" s="1052"/>
      <c r="P41" s="1052"/>
      <c r="Q41" s="1052"/>
      <c r="R41" s="1052"/>
      <c r="S41" s="1052"/>
      <c r="T41" s="1052"/>
      <c r="U41" s="1052"/>
      <c r="V41" s="1052"/>
      <c r="W41" s="1052"/>
      <c r="X41" s="1053"/>
    </row>
    <row r="42" spans="2:24" ht="26.25" customHeight="1" thickBot="1">
      <c r="B42" s="455"/>
      <c r="C42" s="456" t="s">
        <v>303</v>
      </c>
      <c r="D42" s="1045" t="s">
        <v>12</v>
      </c>
      <c r="E42" s="1045"/>
      <c r="F42" s="1045"/>
      <c r="G42" s="1045"/>
      <c r="H42" s="1046"/>
      <c r="I42" s="1054"/>
      <c r="J42" s="1055"/>
      <c r="K42" s="1055"/>
      <c r="L42" s="1055"/>
      <c r="M42" s="1055"/>
      <c r="N42" s="1055"/>
      <c r="O42" s="1055"/>
      <c r="P42" s="1055"/>
      <c r="Q42" s="1055"/>
      <c r="R42" s="1055"/>
      <c r="S42" s="1055"/>
      <c r="T42" s="1055"/>
      <c r="U42" s="1055"/>
      <c r="V42" s="1055"/>
      <c r="W42" s="1055"/>
      <c r="X42" s="1056"/>
    </row>
    <row r="43" spans="2:24" ht="12.75" customHeight="1">
      <c r="B43" s="1070" t="s">
        <v>276</v>
      </c>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row>
  </sheetData>
  <sheetProtection password="E4BE" sheet="1" formatCells="0" formatColumns="0" formatRows="0"/>
  <mergeCells count="59">
    <mergeCell ref="B1:X1"/>
    <mergeCell ref="D27:H27"/>
    <mergeCell ref="B29:B37"/>
    <mergeCell ref="O17:T17"/>
    <mergeCell ref="O21:T21"/>
    <mergeCell ref="B7:H7"/>
    <mergeCell ref="B8:H8"/>
    <mergeCell ref="I7:X7"/>
    <mergeCell ref="I8:X8"/>
    <mergeCell ref="I9:X12"/>
    <mergeCell ref="L15:N15"/>
    <mergeCell ref="L16:N16"/>
    <mergeCell ref="O22:T22"/>
    <mergeCell ref="I24:X24"/>
    <mergeCell ref="B10:B27"/>
    <mergeCell ref="E13:F13"/>
    <mergeCell ref="B43:X43"/>
    <mergeCell ref="D31:H31"/>
    <mergeCell ref="D30:H30"/>
    <mergeCell ref="D29:H29"/>
    <mergeCell ref="D35:H35"/>
    <mergeCell ref="I40:X40"/>
    <mergeCell ref="D39:H39"/>
    <mergeCell ref="D32:H32"/>
    <mergeCell ref="I29:X29"/>
    <mergeCell ref="I30:X30"/>
    <mergeCell ref="I31:X31"/>
    <mergeCell ref="I32:X32"/>
    <mergeCell ref="I35:X35"/>
    <mergeCell ref="I36:X36"/>
    <mergeCell ref="D40:H40"/>
    <mergeCell ref="D38:H38"/>
    <mergeCell ref="I26:X27"/>
    <mergeCell ref="I33:X33"/>
    <mergeCell ref="I34:X34"/>
    <mergeCell ref="D10:H11"/>
    <mergeCell ref="D26:H26"/>
    <mergeCell ref="E19:K19"/>
    <mergeCell ref="G13:I13"/>
    <mergeCell ref="O16:T16"/>
    <mergeCell ref="L17:N17"/>
    <mergeCell ref="L20:N20"/>
    <mergeCell ref="L21:N21"/>
    <mergeCell ref="L22:N22"/>
    <mergeCell ref="D24:H24"/>
    <mergeCell ref="I25:X25"/>
    <mergeCell ref="D25:H25"/>
    <mergeCell ref="D36:H36"/>
    <mergeCell ref="D34:H34"/>
    <mergeCell ref="D33:H33"/>
    <mergeCell ref="I39:X39"/>
    <mergeCell ref="I28:X28"/>
    <mergeCell ref="D28:H28"/>
    <mergeCell ref="D42:H42"/>
    <mergeCell ref="D41:H41"/>
    <mergeCell ref="I37:X37"/>
    <mergeCell ref="I38:X38"/>
    <mergeCell ref="I41:X42"/>
    <mergeCell ref="D37:H37"/>
  </mergeCells>
  <phoneticPr fontId="2"/>
  <printOptions horizontalCentered="1"/>
  <pageMargins left="0.59055118110236227" right="0.59055118110236227" top="0.98425196850393704" bottom="0.78740157480314965" header="0.51181102362204722" footer="0.51181102362204722"/>
  <pageSetup paperSize="9" scale="83" pageOrder="overThenDown" orientation="portrait" r:id="rId1"/>
  <headerFooter alignWithMargins="0"/>
  <colBreaks count="1" manualBreakCount="1">
    <brk id="26" max="39"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6D640-DB17-407D-931C-F85AD3D27DAF}">
  <sheetPr codeName="Sheet30">
    <pageSetUpPr fitToPage="1"/>
  </sheetPr>
  <dimension ref="A1:M76"/>
  <sheetViews>
    <sheetView view="pageBreakPreview" zoomScale="55" zoomScaleNormal="75" zoomScaleSheetLayoutView="55" workbookViewId="0">
      <selection activeCell="C1" sqref="C1"/>
    </sheetView>
  </sheetViews>
  <sheetFormatPr defaultColWidth="9" defaultRowHeight="13"/>
  <cols>
    <col min="1" max="1" width="6.26953125" customWidth="1"/>
    <col min="2" max="2" width="4.08984375" customWidth="1"/>
    <col min="3" max="3" width="22.453125" customWidth="1"/>
    <col min="4" max="4" width="19" customWidth="1"/>
    <col min="5" max="5" width="17" customWidth="1"/>
    <col min="6" max="6" width="18" customWidth="1"/>
    <col min="7" max="7" width="19.90625" customWidth="1"/>
    <col min="8" max="8" width="19.26953125" customWidth="1"/>
    <col min="9" max="9" width="17.08984375" customWidth="1"/>
    <col min="10" max="10" width="14.90625" customWidth="1"/>
    <col min="11" max="11" width="16" bestFit="1" customWidth="1"/>
    <col min="12" max="12" width="1" customWidth="1"/>
    <col min="13" max="13" width="10" bestFit="1" customWidth="1"/>
  </cols>
  <sheetData>
    <row r="1" spans="1:13" ht="20.25" customHeight="1">
      <c r="A1" s="457" t="s">
        <v>1557</v>
      </c>
      <c r="B1" s="235"/>
      <c r="E1" s="235"/>
    </row>
    <row r="2" spans="1:13" ht="25.5" customHeight="1">
      <c r="A2" s="457" t="s">
        <v>573</v>
      </c>
      <c r="B2" s="458"/>
      <c r="C2" s="235"/>
      <c r="D2" s="235"/>
      <c r="E2" s="235"/>
    </row>
    <row r="3" spans="1:13" ht="17.25" customHeight="1" thickBot="1">
      <c r="A3" s="1166" t="s">
        <v>1378</v>
      </c>
      <c r="B3" s="1166"/>
      <c r="C3" s="1166"/>
      <c r="D3" s="1166"/>
      <c r="E3" s="1167" t="s">
        <v>1379</v>
      </c>
      <c r="F3" s="1167"/>
      <c r="G3" s="1167"/>
      <c r="H3" s="1168" t="str">
        <f>'別紙-第3項(2)現況'!D4&amp;"年度の結果"</f>
        <v>2025年度の結果</v>
      </c>
      <c r="I3" s="1167"/>
      <c r="J3" s="1167"/>
      <c r="M3" t="s">
        <v>1383</v>
      </c>
    </row>
    <row r="4" spans="1:13" ht="17.25" customHeight="1">
      <c r="A4" s="1169" t="s">
        <v>1380</v>
      </c>
      <c r="B4" s="1170"/>
      <c r="C4" s="1171"/>
      <c r="D4" s="269"/>
      <c r="E4" s="1172"/>
      <c r="F4" s="1173"/>
      <c r="G4" s="1174"/>
      <c r="H4" s="1172"/>
      <c r="I4" s="1173"/>
      <c r="J4" s="1181"/>
      <c r="M4" t="s">
        <v>1384</v>
      </c>
    </row>
    <row r="5" spans="1:13" ht="17.25" customHeight="1">
      <c r="A5" s="1184" t="s">
        <v>1381</v>
      </c>
      <c r="B5" s="1185"/>
      <c r="C5" s="1185"/>
      <c r="D5" s="270"/>
      <c r="E5" s="1175"/>
      <c r="F5" s="1176"/>
      <c r="G5" s="1177"/>
      <c r="H5" s="1175"/>
      <c r="I5" s="1176"/>
      <c r="J5" s="1182"/>
      <c r="M5" t="s">
        <v>1518</v>
      </c>
    </row>
    <row r="6" spans="1:13" ht="17.25" customHeight="1" thickBot="1">
      <c r="A6" s="1186" t="s">
        <v>1382</v>
      </c>
      <c r="B6" s="1186"/>
      <c r="C6" s="1187"/>
      <c r="D6" s="271"/>
      <c r="E6" s="1178"/>
      <c r="F6" s="1179"/>
      <c r="G6" s="1180"/>
      <c r="H6" s="1178"/>
      <c r="I6" s="1179"/>
      <c r="J6" s="1183"/>
    </row>
    <row r="7" spans="1:13" ht="11.25" customHeight="1">
      <c r="C7" s="235"/>
      <c r="D7" s="235"/>
      <c r="E7" s="235"/>
    </row>
    <row r="8" spans="1:13" ht="9.75" customHeight="1">
      <c r="C8" s="235"/>
      <c r="D8" s="235"/>
      <c r="E8" s="235"/>
    </row>
    <row r="9" spans="1:13" ht="21" customHeight="1">
      <c r="A9" s="457" t="s">
        <v>546</v>
      </c>
      <c r="B9" s="458"/>
      <c r="C9" s="235"/>
      <c r="D9" s="235"/>
      <c r="E9" s="235"/>
    </row>
    <row r="10" spans="1:13" ht="17.25" customHeight="1">
      <c r="A10" s="1141" t="s">
        <v>521</v>
      </c>
      <c r="B10" s="1141" t="s">
        <v>549</v>
      </c>
      <c r="C10" s="1138" t="s">
        <v>520</v>
      </c>
      <c r="D10" s="1138" t="s">
        <v>537</v>
      </c>
      <c r="E10" s="1138" t="s">
        <v>541</v>
      </c>
      <c r="F10" s="1144" t="str">
        <f>'別紙-第3項(2)現況'!D4&amp;"年度の発電量（kWh）"</f>
        <v>2025年度の発電量（kWh）</v>
      </c>
      <c r="G10" s="1137" t="s">
        <v>519</v>
      </c>
      <c r="H10" s="1137"/>
      <c r="I10" s="1137"/>
      <c r="J10" s="1137"/>
    </row>
    <row r="11" spans="1:13" ht="17.25" customHeight="1">
      <c r="A11" s="1142"/>
      <c r="B11" s="1142"/>
      <c r="C11" s="1139"/>
      <c r="D11" s="1139"/>
      <c r="E11" s="1139"/>
      <c r="F11" s="1145"/>
      <c r="G11" s="1158" t="s">
        <v>1372</v>
      </c>
      <c r="H11" s="1159"/>
      <c r="I11" s="1147" t="s">
        <v>1370</v>
      </c>
      <c r="J11" s="1148"/>
    </row>
    <row r="12" spans="1:13" ht="33">
      <c r="A12" s="1143"/>
      <c r="B12" s="1143"/>
      <c r="C12" s="1140"/>
      <c r="D12" s="1140"/>
      <c r="E12" s="1140"/>
      <c r="F12" s="1146"/>
      <c r="G12" s="459" t="s">
        <v>1371</v>
      </c>
      <c r="H12" s="459" t="s">
        <v>1377</v>
      </c>
      <c r="I12" s="459" t="s">
        <v>1373</v>
      </c>
      <c r="J12" s="459" t="s">
        <v>616</v>
      </c>
    </row>
    <row r="13" spans="1:13" ht="18.75" customHeight="1">
      <c r="A13" s="1125" t="s">
        <v>244</v>
      </c>
      <c r="B13" s="460" t="s">
        <v>457</v>
      </c>
      <c r="C13" s="461" t="s">
        <v>543</v>
      </c>
      <c r="D13" s="462">
        <v>42840</v>
      </c>
      <c r="E13" s="463">
        <v>1000</v>
      </c>
      <c r="F13" s="464">
        <v>963600</v>
      </c>
      <c r="G13" s="464">
        <v>0</v>
      </c>
      <c r="H13" s="464">
        <v>0</v>
      </c>
      <c r="I13" s="464">
        <v>963600</v>
      </c>
      <c r="J13" s="465">
        <v>0</v>
      </c>
    </row>
    <row r="14" spans="1:13" ht="18.75" customHeight="1" thickBot="1">
      <c r="A14" s="1126"/>
      <c r="B14" s="466" t="s">
        <v>457</v>
      </c>
      <c r="C14" s="467" t="s">
        <v>544</v>
      </c>
      <c r="D14" s="468">
        <v>43605</v>
      </c>
      <c r="E14" s="469">
        <v>2000</v>
      </c>
      <c r="F14" s="470">
        <v>14016000</v>
      </c>
      <c r="G14" s="470">
        <v>0</v>
      </c>
      <c r="H14" s="470">
        <v>0</v>
      </c>
      <c r="I14" s="470">
        <v>14016000</v>
      </c>
      <c r="J14" s="471">
        <v>0</v>
      </c>
      <c r="K14" s="472"/>
    </row>
    <row r="15" spans="1:13" ht="29.25" customHeight="1">
      <c r="A15" s="1126"/>
      <c r="B15" s="473">
        <v>1</v>
      </c>
      <c r="C15" s="312"/>
      <c r="D15" s="543"/>
      <c r="E15" s="248"/>
      <c r="F15" s="248"/>
      <c r="G15" s="248"/>
      <c r="H15" s="248"/>
      <c r="I15" s="248"/>
      <c r="J15" s="540"/>
    </row>
    <row r="16" spans="1:13" ht="29.25" customHeight="1">
      <c r="A16" s="1126"/>
      <c r="B16" s="473">
        <v>2</v>
      </c>
      <c r="C16" s="313"/>
      <c r="D16" s="544"/>
      <c r="E16" s="246"/>
      <c r="F16" s="246"/>
      <c r="G16" s="246"/>
      <c r="H16" s="246"/>
      <c r="I16" s="246"/>
      <c r="J16" s="541"/>
    </row>
    <row r="17" spans="1:10" ht="29.25" customHeight="1">
      <c r="A17" s="1126"/>
      <c r="B17" s="473">
        <v>3</v>
      </c>
      <c r="C17" s="313"/>
      <c r="D17" s="363"/>
      <c r="E17" s="246"/>
      <c r="F17" s="246"/>
      <c r="G17" s="246"/>
      <c r="H17" s="246"/>
      <c r="I17" s="246"/>
      <c r="J17" s="541"/>
    </row>
    <row r="18" spans="1:10" ht="29.25" customHeight="1">
      <c r="A18" s="1126"/>
      <c r="B18" s="473">
        <v>4</v>
      </c>
      <c r="C18" s="313"/>
      <c r="D18" s="363"/>
      <c r="E18" s="246"/>
      <c r="F18" s="246"/>
      <c r="G18" s="246"/>
      <c r="H18" s="246"/>
      <c r="I18" s="246"/>
      <c r="J18" s="541"/>
    </row>
    <row r="19" spans="1:10" ht="29.25" customHeight="1" thickBot="1">
      <c r="A19" s="1127"/>
      <c r="B19" s="473">
        <v>5</v>
      </c>
      <c r="C19" s="314"/>
      <c r="D19" s="545"/>
      <c r="E19" s="249"/>
      <c r="F19" s="249"/>
      <c r="G19" s="249"/>
      <c r="H19" s="249"/>
      <c r="I19" s="249"/>
      <c r="J19" s="542"/>
    </row>
    <row r="20" spans="1:10" ht="18.75" customHeight="1">
      <c r="A20" s="1121" t="s">
        <v>185</v>
      </c>
      <c r="B20" s="1122"/>
      <c r="C20" s="1123"/>
      <c r="D20" s="1124"/>
      <c r="E20" s="474">
        <f t="shared" ref="E20:J20" si="0">SUM(E15:E19)</f>
        <v>0</v>
      </c>
      <c r="F20" s="475">
        <f t="shared" si="0"/>
        <v>0</v>
      </c>
      <c r="G20" s="476">
        <f t="shared" si="0"/>
        <v>0</v>
      </c>
      <c r="H20" s="475">
        <f t="shared" si="0"/>
        <v>0</v>
      </c>
      <c r="I20" s="475">
        <f t="shared" si="0"/>
        <v>0</v>
      </c>
      <c r="J20" s="477">
        <f t="shared" si="0"/>
        <v>0</v>
      </c>
    </row>
    <row r="21" spans="1:10" ht="18.75" customHeight="1">
      <c r="A21" s="1132" t="s">
        <v>521</v>
      </c>
      <c r="B21" s="1130" t="s">
        <v>549</v>
      </c>
      <c r="C21" s="1130" t="s">
        <v>524</v>
      </c>
      <c r="D21" s="1161" t="s">
        <v>537</v>
      </c>
      <c r="E21" s="1154" t="s">
        <v>541</v>
      </c>
      <c r="F21" s="1152" t="str">
        <f>'別紙-第3項(2)現況'!D4&amp;"年度の製造熱エネルギー（MJ）"</f>
        <v>2025年度の製造熱エネルギー（MJ）</v>
      </c>
      <c r="G21" s="1149" t="s">
        <v>1374</v>
      </c>
      <c r="H21" s="1150"/>
      <c r="I21" s="1100" t="s">
        <v>551</v>
      </c>
      <c r="J21" s="478"/>
    </row>
    <row r="22" spans="1:10" ht="61.5" customHeight="1">
      <c r="A22" s="1133"/>
      <c r="B22" s="1131"/>
      <c r="C22" s="1131"/>
      <c r="D22" s="1162"/>
      <c r="E22" s="1095"/>
      <c r="F22" s="1153"/>
      <c r="G22" s="459" t="s">
        <v>1375</v>
      </c>
      <c r="H22" s="459" t="s">
        <v>1376</v>
      </c>
      <c r="I22" s="1151"/>
      <c r="J22" s="480"/>
    </row>
    <row r="23" spans="1:10" ht="18" customHeight="1" thickBot="1">
      <c r="A23" s="1154" t="s">
        <v>518</v>
      </c>
      <c r="B23" s="466" t="s">
        <v>457</v>
      </c>
      <c r="C23" s="467" t="s">
        <v>529</v>
      </c>
      <c r="D23" s="468">
        <v>43189</v>
      </c>
      <c r="E23" s="481">
        <v>300</v>
      </c>
      <c r="F23" s="470">
        <v>3592000</v>
      </c>
      <c r="G23" s="470">
        <v>3592000</v>
      </c>
      <c r="H23" s="470">
        <v>0</v>
      </c>
      <c r="I23" s="470">
        <v>0</v>
      </c>
      <c r="J23" s="482"/>
    </row>
    <row r="24" spans="1:10" ht="29.25" customHeight="1">
      <c r="A24" s="1165"/>
      <c r="B24" s="473">
        <v>1</v>
      </c>
      <c r="C24" s="312"/>
      <c r="D24" s="315"/>
      <c r="E24" s="546"/>
      <c r="F24" s="318"/>
      <c r="G24" s="318"/>
      <c r="H24" s="318"/>
      <c r="I24" s="549"/>
    </row>
    <row r="25" spans="1:10" ht="29.25" customHeight="1">
      <c r="A25" s="1165"/>
      <c r="B25" s="473">
        <v>2</v>
      </c>
      <c r="C25" s="313"/>
      <c r="D25" s="316"/>
      <c r="E25" s="547"/>
      <c r="F25" s="319"/>
      <c r="G25" s="319"/>
      <c r="H25" s="319"/>
      <c r="I25" s="550"/>
    </row>
    <row r="26" spans="1:10" ht="29.25" customHeight="1">
      <c r="A26" s="1165"/>
      <c r="B26" s="473">
        <v>3</v>
      </c>
      <c r="C26" s="313"/>
      <c r="D26" s="316"/>
      <c r="E26" s="547"/>
      <c r="F26" s="319"/>
      <c r="G26" s="319"/>
      <c r="H26" s="319"/>
      <c r="I26" s="550"/>
    </row>
    <row r="27" spans="1:10" ht="29.25" customHeight="1">
      <c r="A27" s="1165"/>
      <c r="B27" s="473">
        <v>4</v>
      </c>
      <c r="C27" s="313"/>
      <c r="D27" s="316"/>
      <c r="E27" s="547"/>
      <c r="F27" s="319"/>
      <c r="G27" s="319"/>
      <c r="H27" s="319"/>
      <c r="I27" s="550"/>
    </row>
    <row r="28" spans="1:10" ht="29.25" customHeight="1" thickBot="1">
      <c r="A28" s="1095"/>
      <c r="B28" s="479">
        <v>5</v>
      </c>
      <c r="C28" s="314"/>
      <c r="D28" s="317"/>
      <c r="E28" s="548"/>
      <c r="F28" s="320"/>
      <c r="G28" s="320"/>
      <c r="H28" s="320"/>
      <c r="I28" s="551"/>
    </row>
    <row r="29" spans="1:10" ht="18.75" customHeight="1">
      <c r="A29" s="1121" t="s">
        <v>185</v>
      </c>
      <c r="B29" s="1122"/>
      <c r="C29" s="1123"/>
      <c r="D29" s="1124"/>
      <c r="E29" s="483">
        <f>SUM(E24:E28)</f>
        <v>0</v>
      </c>
      <c r="F29" s="475">
        <f>SUM(F24:F28)</f>
        <v>0</v>
      </c>
      <c r="G29" s="476">
        <f>SUM(G24:G28)</f>
        <v>0</v>
      </c>
      <c r="H29" s="475">
        <f>SUM(H24:H28)</f>
        <v>0</v>
      </c>
      <c r="I29" s="475">
        <f>SUM(I24:I28)</f>
        <v>0</v>
      </c>
      <c r="J29" s="484"/>
    </row>
    <row r="31" spans="1:10" ht="19">
      <c r="A31" s="457" t="s">
        <v>577</v>
      </c>
      <c r="B31" s="458"/>
    </row>
    <row r="32" spans="1:10" ht="18.75" customHeight="1">
      <c r="A32" s="1120" t="s">
        <v>521</v>
      </c>
      <c r="B32" s="1120" t="s">
        <v>549</v>
      </c>
      <c r="C32" s="1118" t="s">
        <v>522</v>
      </c>
      <c r="D32" s="1120" t="s">
        <v>538</v>
      </c>
      <c r="E32" s="1164" t="str">
        <f>'別紙-第3項(2)現況'!D4&amp;"年度の当該電気事業者に係る利用電力量（kWh）"</f>
        <v>2025年度の当該電気事業者に係る利用電力量（kWh）</v>
      </c>
      <c r="F32" s="1100" t="s">
        <v>574</v>
      </c>
      <c r="G32" s="1094" t="s">
        <v>576</v>
      </c>
    </row>
    <row r="33" spans="1:8" ht="54.75" customHeight="1">
      <c r="A33" s="1120"/>
      <c r="B33" s="1120"/>
      <c r="C33" s="1118"/>
      <c r="D33" s="1120"/>
      <c r="E33" s="1164"/>
      <c r="F33" s="1101"/>
      <c r="G33" s="1095"/>
    </row>
    <row r="34" spans="1:8" ht="19.5" customHeight="1" thickBot="1">
      <c r="A34" s="1125" t="s">
        <v>244</v>
      </c>
      <c r="B34" s="466" t="s">
        <v>457</v>
      </c>
      <c r="C34" s="467" t="s">
        <v>540</v>
      </c>
      <c r="D34" s="485" t="s">
        <v>547</v>
      </c>
      <c r="E34" s="486">
        <v>500000</v>
      </c>
      <c r="F34" s="487">
        <v>1</v>
      </c>
      <c r="G34" s="488">
        <f>F34*E34</f>
        <v>500000</v>
      </c>
    </row>
    <row r="35" spans="1:8" ht="29.25" customHeight="1">
      <c r="A35" s="1126"/>
      <c r="B35" s="473">
        <v>1</v>
      </c>
      <c r="C35" s="552"/>
      <c r="D35" s="555"/>
      <c r="E35" s="365"/>
      <c r="F35" s="353"/>
      <c r="G35" s="489" t="str">
        <f>IF(F35="","",F35*E35)</f>
        <v/>
      </c>
    </row>
    <row r="36" spans="1:8" ht="29.25" customHeight="1">
      <c r="A36" s="1126"/>
      <c r="B36" s="473">
        <v>2</v>
      </c>
      <c r="C36" s="553"/>
      <c r="D36" s="556"/>
      <c r="E36" s="363"/>
      <c r="F36" s="321"/>
      <c r="G36" s="490" t="str">
        <f>IF(F36="","",F36*E36)</f>
        <v/>
      </c>
    </row>
    <row r="37" spans="1:8" ht="29.25" customHeight="1">
      <c r="A37" s="1126"/>
      <c r="B37" s="473">
        <v>3</v>
      </c>
      <c r="C37" s="553"/>
      <c r="D37" s="556"/>
      <c r="E37" s="363"/>
      <c r="F37" s="321"/>
      <c r="G37" s="490" t="str">
        <f>IF(F37="","",F37*E37)</f>
        <v/>
      </c>
    </row>
    <row r="38" spans="1:8" ht="29.25" customHeight="1">
      <c r="A38" s="1126"/>
      <c r="B38" s="473">
        <v>4</v>
      </c>
      <c r="C38" s="553"/>
      <c r="D38" s="556"/>
      <c r="E38" s="363"/>
      <c r="F38" s="321"/>
      <c r="G38" s="490" t="str">
        <f>IF(F38="","",F38*E38)</f>
        <v/>
      </c>
    </row>
    <row r="39" spans="1:8" ht="29.25" customHeight="1" thickBot="1">
      <c r="A39" s="1127"/>
      <c r="B39" s="473">
        <v>5</v>
      </c>
      <c r="C39" s="554"/>
      <c r="D39" s="557"/>
      <c r="E39" s="364"/>
      <c r="F39" s="354"/>
      <c r="G39" s="491" t="str">
        <f>IF(F39="","",F39*E39)</f>
        <v/>
      </c>
    </row>
    <row r="40" spans="1:8" ht="19.5" customHeight="1">
      <c r="A40" s="1121" t="s">
        <v>185</v>
      </c>
      <c r="B40" s="1122"/>
      <c r="C40" s="1123"/>
      <c r="D40" s="1124"/>
      <c r="E40" s="474">
        <f>SUM(E35:E39)</f>
        <v>0</v>
      </c>
      <c r="G40" s="492">
        <f>SUM(G35:G39)</f>
        <v>0</v>
      </c>
    </row>
    <row r="41" spans="1:8" ht="45.75" customHeight="1">
      <c r="A41" s="460" t="s">
        <v>521</v>
      </c>
      <c r="B41" s="493" t="s">
        <v>549</v>
      </c>
      <c r="C41" s="466" t="s">
        <v>523</v>
      </c>
      <c r="D41" s="466" t="s">
        <v>265</v>
      </c>
      <c r="E41" s="494" t="str">
        <f>'別紙-第3項(2)現況'!D4&amp;"年度の当該熱供給事業者に係る使用熱量（MJ）"</f>
        <v>2025年度の当該熱供給事業者に係る使用熱量（MJ）</v>
      </c>
      <c r="F41" s="495"/>
    </row>
    <row r="42" spans="1:8" ht="19.5" customHeight="1" thickBot="1">
      <c r="A42" s="1120" t="s">
        <v>518</v>
      </c>
      <c r="B42" s="466" t="s">
        <v>457</v>
      </c>
      <c r="C42" s="467" t="s">
        <v>542</v>
      </c>
      <c r="D42" s="467" t="s">
        <v>529</v>
      </c>
      <c r="E42" s="469">
        <v>2050000</v>
      </c>
      <c r="F42" s="496"/>
      <c r="G42" s="497"/>
    </row>
    <row r="43" spans="1:8" ht="29.25" customHeight="1">
      <c r="A43" s="1120"/>
      <c r="B43" s="473">
        <v>1</v>
      </c>
      <c r="C43" s="355"/>
      <c r="D43" s="356"/>
      <c r="E43" s="357"/>
      <c r="F43" s="498"/>
    </row>
    <row r="44" spans="1:8" ht="29.25" customHeight="1">
      <c r="A44" s="1120"/>
      <c r="B44" s="473">
        <v>2</v>
      </c>
      <c r="C44" s="358"/>
      <c r="D44" s="322"/>
      <c r="E44" s="359"/>
      <c r="F44" s="498"/>
    </row>
    <row r="45" spans="1:8" ht="29.25" customHeight="1">
      <c r="A45" s="1120"/>
      <c r="B45" s="473">
        <v>3</v>
      </c>
      <c r="C45" s="358"/>
      <c r="D45" s="322"/>
      <c r="E45" s="359"/>
      <c r="F45" s="498"/>
    </row>
    <row r="46" spans="1:8" ht="29.25" customHeight="1">
      <c r="A46" s="1120"/>
      <c r="B46" s="473">
        <v>4</v>
      </c>
      <c r="C46" s="358"/>
      <c r="D46" s="322"/>
      <c r="E46" s="359"/>
      <c r="F46" s="498"/>
    </row>
    <row r="47" spans="1:8" ht="29.25" customHeight="1" thickBot="1">
      <c r="A47" s="1120"/>
      <c r="B47" s="473">
        <v>5</v>
      </c>
      <c r="C47" s="360"/>
      <c r="D47" s="361"/>
      <c r="E47" s="362"/>
      <c r="F47" s="498"/>
    </row>
    <row r="48" spans="1:8" ht="18.75" customHeight="1">
      <c r="A48" s="1121" t="s">
        <v>185</v>
      </c>
      <c r="B48" s="1122"/>
      <c r="C48" s="1123"/>
      <c r="D48" s="1124"/>
      <c r="E48" s="499">
        <f>SUM(E43:E47)</f>
        <v>0</v>
      </c>
      <c r="F48" s="500"/>
      <c r="G48" s="458"/>
      <c r="H48" s="458"/>
    </row>
    <row r="50" spans="1:10" ht="19">
      <c r="A50" s="457" t="s">
        <v>5386</v>
      </c>
    </row>
    <row r="51" spans="1:10" ht="2.25" customHeight="1">
      <c r="A51" s="235"/>
      <c r="E51" s="235"/>
    </row>
    <row r="52" spans="1:10" ht="7.5" customHeight="1">
      <c r="A52" s="501"/>
      <c r="B52" s="501"/>
      <c r="C52" s="501"/>
      <c r="D52" s="502"/>
      <c r="E52" s="501"/>
      <c r="F52" s="501"/>
      <c r="G52" s="502"/>
      <c r="H52" s="502"/>
    </row>
    <row r="53" spans="1:10" ht="4.5" customHeight="1" thickBot="1">
      <c r="A53" s="503"/>
      <c r="B53" s="501"/>
      <c r="C53" s="501"/>
      <c r="D53" s="502"/>
    </row>
    <row r="54" spans="1:10" ht="27.75" customHeight="1" thickBot="1">
      <c r="A54" s="1102" t="s">
        <v>560</v>
      </c>
      <c r="B54" s="1103"/>
      <c r="C54" s="1103"/>
      <c r="D54" s="1103"/>
      <c r="E54" s="1104"/>
      <c r="G54" s="1102" t="s">
        <v>5388</v>
      </c>
      <c r="H54" s="1103"/>
      <c r="I54" s="1160"/>
      <c r="J54" s="1104"/>
    </row>
    <row r="55" spans="1:10" ht="21.75" customHeight="1" thickBot="1">
      <c r="A55" s="1105" t="str">
        <f>'別紙-第3項(2)現況'!D4&amp;"年度"</f>
        <v>2025年度</v>
      </c>
      <c r="B55" s="1106"/>
      <c r="C55" s="1106"/>
      <c r="D55" s="1107"/>
      <c r="E55" s="504" t="s">
        <v>5387</v>
      </c>
      <c r="G55" s="1102" t="str">
        <f>'別紙-第3項(2)現況'!D4&amp;"年度"</f>
        <v>2025年度</v>
      </c>
      <c r="H55" s="1103"/>
      <c r="I55" s="1108"/>
      <c r="J55" s="504" t="s">
        <v>5387</v>
      </c>
    </row>
    <row r="56" spans="1:10" ht="27.75" customHeight="1" thickBot="1">
      <c r="A56" s="1109" t="s">
        <v>552</v>
      </c>
      <c r="B56" s="1163"/>
      <c r="C56" s="1110"/>
      <c r="D56" s="505">
        <f>(G20+G40)/1000</f>
        <v>0</v>
      </c>
      <c r="E56" s="530"/>
      <c r="G56" s="1109" t="s">
        <v>552</v>
      </c>
      <c r="H56" s="1110"/>
      <c r="I56" s="505">
        <f>G29+E48</f>
        <v>0</v>
      </c>
      <c r="J56" s="537"/>
    </row>
    <row r="57" spans="1:10" ht="27.75" customHeight="1">
      <c r="A57" s="1119" t="s">
        <v>553</v>
      </c>
      <c r="B57" s="1120"/>
      <c r="C57" s="1121"/>
      <c r="D57" s="528"/>
      <c r="E57" s="531"/>
      <c r="G57" s="1111" t="s">
        <v>556</v>
      </c>
      <c r="H57" s="1112"/>
      <c r="I57" s="535"/>
      <c r="J57" s="538"/>
    </row>
    <row r="58" spans="1:10" ht="27.75" customHeight="1" thickBot="1">
      <c r="A58" s="1119" t="s">
        <v>554</v>
      </c>
      <c r="B58" s="1120"/>
      <c r="C58" s="1121"/>
      <c r="D58" s="529"/>
      <c r="E58" s="532"/>
      <c r="G58" s="1113" t="s">
        <v>557</v>
      </c>
      <c r="H58" s="1114"/>
      <c r="I58" s="536"/>
      <c r="J58" s="539"/>
    </row>
    <row r="59" spans="1:10" ht="34.5" customHeight="1" thickBot="1">
      <c r="A59" s="1128" t="s">
        <v>555</v>
      </c>
      <c r="B59" s="1129"/>
      <c r="C59" s="1129"/>
      <c r="D59" s="508">
        <f>G20/1000+SUM('【現況】集計結果表 CO2'!I67:I76)/1000+SUM('【現況】集計結果表 CO2'!I77)/1000</f>
        <v>0</v>
      </c>
      <c r="E59" s="533"/>
      <c r="G59" s="1098" t="s">
        <v>185</v>
      </c>
      <c r="H59" s="1099"/>
      <c r="I59" s="509">
        <f>SUM(I56:I58)</f>
        <v>0</v>
      </c>
      <c r="J59" s="509">
        <f>SUM(J56:J58)</f>
        <v>0</v>
      </c>
    </row>
    <row r="60" spans="1:10" ht="36" customHeight="1" thickBot="1">
      <c r="A60" s="1096" t="s">
        <v>575</v>
      </c>
      <c r="B60" s="1097"/>
      <c r="C60" s="1097"/>
      <c r="D60" s="510" t="e">
        <f>(D56+D57+D58)/D59</f>
        <v>#DIV/0!</v>
      </c>
      <c r="E60" s="534"/>
    </row>
    <row r="61" spans="1:10" ht="31.5" customHeight="1"/>
    <row r="62" spans="1:10" ht="18.75" customHeight="1"/>
    <row r="63" spans="1:10" ht="21" hidden="1" customHeight="1" thickBot="1">
      <c r="C63" s="511"/>
      <c r="D63" s="512" t="e">
        <f>LOOKUP(D60,{0,0.22,0.44,0.6},{"C","B","A","S"})</f>
        <v>#DIV/0!</v>
      </c>
    </row>
    <row r="64" spans="1:10" ht="21" customHeight="1"/>
    <row r="65" spans="1:8" ht="65.25" customHeight="1"/>
    <row r="66" spans="1:8" ht="65.25" customHeight="1"/>
    <row r="67" spans="1:8" ht="54" customHeight="1"/>
    <row r="68" spans="1:8" ht="65.25" hidden="1" customHeight="1">
      <c r="A68" s="1137" t="s">
        <v>560</v>
      </c>
      <c r="B68" s="1137"/>
      <c r="C68" s="1137"/>
      <c r="D68" s="1137"/>
      <c r="E68" s="1137" t="s">
        <v>572</v>
      </c>
      <c r="F68" s="1137"/>
      <c r="G68" s="1137"/>
      <c r="H68" s="513"/>
    </row>
    <row r="69" spans="1:8" ht="65.25" hidden="1" customHeight="1">
      <c r="A69" s="514" t="s">
        <v>552</v>
      </c>
      <c r="B69" s="515"/>
      <c r="C69" s="516"/>
      <c r="D69" s="517">
        <f>(G20+G40)/1000</f>
        <v>0</v>
      </c>
      <c r="E69" s="1155" t="s">
        <v>545</v>
      </c>
      <c r="F69" s="1155"/>
      <c r="G69" s="518">
        <f>(E48+G29)/1000</f>
        <v>0</v>
      </c>
      <c r="H69" s="519"/>
    </row>
    <row r="70" spans="1:8" ht="65.25" hidden="1" customHeight="1">
      <c r="A70" s="1121" t="s">
        <v>553</v>
      </c>
      <c r="B70" s="1122"/>
      <c r="C70" s="1122"/>
      <c r="D70" s="506"/>
      <c r="E70" s="1156" t="s">
        <v>556</v>
      </c>
      <c r="F70" s="1157"/>
      <c r="G70" s="520">
        <v>0</v>
      </c>
      <c r="H70" s="521"/>
    </row>
    <row r="71" spans="1:8" ht="65.25" hidden="1" customHeight="1" thickBot="1">
      <c r="A71" s="1121" t="s">
        <v>554</v>
      </c>
      <c r="B71" s="1122"/>
      <c r="C71" s="1122"/>
      <c r="D71" s="507"/>
      <c r="E71" s="1156" t="s">
        <v>557</v>
      </c>
      <c r="F71" s="1157"/>
      <c r="G71" s="522"/>
      <c r="H71" s="521"/>
    </row>
    <row r="72" spans="1:8" ht="65.25" hidden="1" customHeight="1">
      <c r="A72" s="1115" t="s">
        <v>555</v>
      </c>
      <c r="B72" s="1116"/>
      <c r="C72" s="1117"/>
      <c r="D72" s="523">
        <f>D56+SUM('【現況】集計結果表 CO2'!I38:I48)/1000+E40/1000</f>
        <v>0</v>
      </c>
      <c r="E72" s="1134" t="s">
        <v>558</v>
      </c>
      <c r="F72" s="1135"/>
      <c r="G72" s="524">
        <f>G69+(SUM('【現況】集計結果表 CO2'!M9:M32)/0.0258)+(SUM('【現況】集計結果表 CO2'!I33:I37)/1000)</f>
        <v>0</v>
      </c>
      <c r="H72" s="525"/>
    </row>
    <row r="73" spans="1:8" ht="65.25" hidden="1" customHeight="1" thickBot="1">
      <c r="A73" s="1120" t="s">
        <v>575</v>
      </c>
      <c r="B73" s="1120"/>
      <c r="C73" s="1120"/>
      <c r="D73" s="526" t="e">
        <f>(D69+D70+D71)/D72</f>
        <v>#DIV/0!</v>
      </c>
      <c r="E73" s="1121" t="s">
        <v>575</v>
      </c>
      <c r="F73" s="1136"/>
      <c r="G73" s="527" t="str">
        <f>IF(G72=0,"",(G69+G70+G71)/G72)</f>
        <v/>
      </c>
      <c r="H73" s="502"/>
    </row>
    <row r="74" spans="1:8" hidden="1"/>
    <row r="75" spans="1:8" hidden="1"/>
    <row r="76" spans="1:8" hidden="1"/>
  </sheetData>
  <sheetProtection password="E4BE" sheet="1" formatCells="0"/>
  <mergeCells count="64">
    <mergeCell ref="A3:D3"/>
    <mergeCell ref="E3:G3"/>
    <mergeCell ref="H3:J3"/>
    <mergeCell ref="A4:C4"/>
    <mergeCell ref="E4:G6"/>
    <mergeCell ref="H4:J6"/>
    <mergeCell ref="A5:C5"/>
    <mergeCell ref="A6:C6"/>
    <mergeCell ref="E68:G68"/>
    <mergeCell ref="E69:F69"/>
    <mergeCell ref="E70:F70"/>
    <mergeCell ref="E71:F71"/>
    <mergeCell ref="B10:B12"/>
    <mergeCell ref="G11:H11"/>
    <mergeCell ref="D10:D12"/>
    <mergeCell ref="G54:J54"/>
    <mergeCell ref="D21:D22"/>
    <mergeCell ref="C21:C22"/>
    <mergeCell ref="A56:C56"/>
    <mergeCell ref="E32:E33"/>
    <mergeCell ref="A13:A19"/>
    <mergeCell ref="A42:A47"/>
    <mergeCell ref="A23:A28"/>
    <mergeCell ref="A20:D20"/>
    <mergeCell ref="E72:F72"/>
    <mergeCell ref="E73:F73"/>
    <mergeCell ref="A71:C71"/>
    <mergeCell ref="A68:D68"/>
    <mergeCell ref="G10:J10"/>
    <mergeCell ref="C10:C12"/>
    <mergeCell ref="A58:C58"/>
    <mergeCell ref="A10:A12"/>
    <mergeCell ref="E10:E12"/>
    <mergeCell ref="F10:F12"/>
    <mergeCell ref="I11:J11"/>
    <mergeCell ref="G21:H21"/>
    <mergeCell ref="I21:I22"/>
    <mergeCell ref="F21:F22"/>
    <mergeCell ref="E21:E22"/>
    <mergeCell ref="A73:C73"/>
    <mergeCell ref="A29:D29"/>
    <mergeCell ref="A40:D40"/>
    <mergeCell ref="B21:B22"/>
    <mergeCell ref="A21:A22"/>
    <mergeCell ref="D32:D33"/>
    <mergeCell ref="A72:C72"/>
    <mergeCell ref="C32:C33"/>
    <mergeCell ref="A57:C57"/>
    <mergeCell ref="B32:B33"/>
    <mergeCell ref="A32:A33"/>
    <mergeCell ref="A48:D48"/>
    <mergeCell ref="A34:A39"/>
    <mergeCell ref="A70:C70"/>
    <mergeCell ref="A59:C59"/>
    <mergeCell ref="G32:G33"/>
    <mergeCell ref="A60:C60"/>
    <mergeCell ref="G59:H59"/>
    <mergeCell ref="F32:F33"/>
    <mergeCell ref="A54:E54"/>
    <mergeCell ref="A55:D55"/>
    <mergeCell ref="G55:I55"/>
    <mergeCell ref="G56:H56"/>
    <mergeCell ref="G57:H57"/>
    <mergeCell ref="G58:H58"/>
  </mergeCells>
  <phoneticPr fontId="2"/>
  <dataValidations disablePrompts="1" count="1">
    <dataValidation type="list" allowBlank="1" showInputMessage="1" showErrorMessage="1" sqref="D4:D6" xr:uid="{E7524837-619A-475B-AABB-909CE925BAFE}">
      <formula1>$M$3:$M$5</formula1>
    </dataValidation>
  </dataValidations>
  <pageMargins left="0.70866141732283472" right="0.31496062992125984" top="0.74803149606299213" bottom="0.74803149606299213" header="0.31496062992125984" footer="0.31496062992125984"/>
  <pageSetup paperSize="9" scale="52"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E19A-2061-4049-B1A8-2926CFABE7C6}">
  <sheetPr codeName="Sheet12"/>
  <dimension ref="A1:S27"/>
  <sheetViews>
    <sheetView view="pageBreakPreview" zoomScale="85" zoomScaleNormal="100" zoomScaleSheetLayoutView="85" workbookViewId="0">
      <selection activeCell="E2" sqref="E2"/>
    </sheetView>
  </sheetViews>
  <sheetFormatPr defaultColWidth="9" defaultRowHeight="13"/>
  <cols>
    <col min="1" max="1" width="2.453125" customWidth="1"/>
    <col min="2" max="2" width="3.90625" customWidth="1"/>
    <col min="3" max="3" width="18.90625" customWidth="1"/>
    <col min="4" max="4" width="16.36328125" bestFit="1" customWidth="1"/>
    <col min="5" max="5" width="14.26953125" customWidth="1"/>
    <col min="6" max="6" width="14.36328125" customWidth="1"/>
    <col min="7" max="7" width="20.26953125" customWidth="1"/>
    <col min="8" max="8" width="17" hidden="1" customWidth="1"/>
    <col min="9" max="9" width="13.26953125" hidden="1" customWidth="1"/>
    <col min="10" max="10" width="13.08984375" hidden="1" customWidth="1"/>
    <col min="11" max="14" width="13.90625" hidden="1" customWidth="1"/>
    <col min="15" max="15" width="3.36328125" customWidth="1"/>
    <col min="16" max="16" width="39.36328125" customWidth="1"/>
  </cols>
  <sheetData>
    <row r="1" spans="1:19" ht="25.5" customHeight="1">
      <c r="A1" s="558" t="s">
        <v>1558</v>
      </c>
      <c r="C1" s="457"/>
      <c r="D1" s="458"/>
      <c r="E1" s="458"/>
      <c r="F1" s="458"/>
      <c r="G1" s="458"/>
    </row>
    <row r="2" spans="1:19" ht="6.75" customHeight="1"/>
    <row r="3" spans="1:19" ht="58.5" hidden="1" customHeight="1">
      <c r="B3" s="559" t="s">
        <v>559</v>
      </c>
      <c r="C3" s="516"/>
      <c r="D3" s="560"/>
      <c r="E3" s="560"/>
      <c r="F3" s="561"/>
      <c r="G3" s="561"/>
      <c r="H3" s="561"/>
      <c r="I3" s="561"/>
      <c r="J3" s="561"/>
      <c r="K3" s="561"/>
      <c r="L3" s="561"/>
      <c r="M3" s="561"/>
      <c r="N3" s="561"/>
    </row>
    <row r="4" spans="1:19" ht="14" hidden="1">
      <c r="B4" s="1203"/>
      <c r="C4" s="1195" t="s">
        <v>527</v>
      </c>
      <c r="D4" s="1164" t="s">
        <v>538</v>
      </c>
      <c r="E4" s="1164" t="str">
        <f>'別紙-第3項(2)現況'!D4&amp;"年度の当該電気事業者に係る使用電力量（kWh）"</f>
        <v>2025年度の当該電気事業者に係る使用電力量（kWh）</v>
      </c>
      <c r="F4" s="1164"/>
      <c r="G4" s="1209" t="s">
        <v>456</v>
      </c>
      <c r="H4" s="1210"/>
      <c r="I4" s="562"/>
    </row>
    <row r="5" spans="1:19" ht="58.5" hidden="1" customHeight="1">
      <c r="B5" s="1204"/>
      <c r="C5" s="1196"/>
      <c r="D5" s="1164"/>
      <c r="E5" s="1164"/>
      <c r="F5" s="1164"/>
      <c r="G5" s="563" t="s">
        <v>455</v>
      </c>
      <c r="H5" s="239" t="s">
        <v>564</v>
      </c>
      <c r="I5" s="564"/>
    </row>
    <row r="6" spans="1:19" ht="58.5" hidden="1" customHeight="1" thickBot="1">
      <c r="B6" s="257"/>
      <c r="C6" s="262" t="s">
        <v>540</v>
      </c>
      <c r="D6" s="258" t="s">
        <v>548</v>
      </c>
      <c r="E6" s="1193">
        <f>SUM('【現況】集計結果表 CO2'!I38:I39)</f>
        <v>0</v>
      </c>
      <c r="F6" s="1194"/>
      <c r="G6" s="259" t="s">
        <v>578</v>
      </c>
      <c r="H6" s="260">
        <v>3.1799999999999998E-4</v>
      </c>
      <c r="I6" s="261"/>
    </row>
    <row r="7" spans="1:19" ht="58.5" hidden="1" customHeight="1">
      <c r="B7" s="565">
        <v>1</v>
      </c>
      <c r="C7" s="566"/>
      <c r="D7" s="567"/>
      <c r="E7" s="1205"/>
      <c r="F7" s="1206"/>
      <c r="G7" s="568"/>
      <c r="H7" s="569"/>
      <c r="I7" s="570"/>
      <c r="J7" s="571"/>
      <c r="K7" s="571"/>
      <c r="L7" s="571"/>
      <c r="M7" s="571"/>
      <c r="N7" s="571"/>
    </row>
    <row r="8" spans="1:19" ht="58.5" hidden="1" customHeight="1">
      <c r="B8" s="565">
        <v>2</v>
      </c>
      <c r="C8" s="572"/>
      <c r="D8" s="573"/>
      <c r="E8" s="1201"/>
      <c r="F8" s="1202"/>
      <c r="G8" s="574"/>
      <c r="H8" s="575"/>
      <c r="I8" s="570"/>
      <c r="K8" s="576"/>
      <c r="L8" s="576"/>
      <c r="M8" s="576"/>
      <c r="N8" s="576"/>
    </row>
    <row r="9" spans="1:19" ht="58.5" hidden="1" customHeight="1">
      <c r="B9" s="565">
        <v>3</v>
      </c>
      <c r="C9" s="572"/>
      <c r="D9" s="577"/>
      <c r="E9" s="1207"/>
      <c r="F9" s="1208"/>
      <c r="G9" s="568"/>
      <c r="H9" s="578"/>
      <c r="I9" s="570"/>
      <c r="K9" s="576"/>
      <c r="L9" s="576"/>
      <c r="M9" s="576"/>
      <c r="N9" s="576"/>
    </row>
    <row r="10" spans="1:19" ht="58.5" hidden="1" customHeight="1">
      <c r="B10" s="565">
        <v>4</v>
      </c>
      <c r="C10" s="572"/>
      <c r="D10" s="573"/>
      <c r="E10" s="1201"/>
      <c r="F10" s="1202"/>
      <c r="G10" s="574"/>
      <c r="H10" s="579"/>
      <c r="I10" s="580"/>
    </row>
    <row r="11" spans="1:19" ht="58.5" hidden="1" customHeight="1" thickBot="1">
      <c r="B11" s="565">
        <v>5</v>
      </c>
      <c r="C11" s="572"/>
      <c r="D11" s="581"/>
      <c r="E11" s="1197"/>
      <c r="F11" s="1198"/>
      <c r="G11" s="582"/>
      <c r="H11" s="583"/>
      <c r="I11" s="570"/>
    </row>
    <row r="12" spans="1:19" ht="58.5" hidden="1" customHeight="1">
      <c r="B12" s="584"/>
      <c r="C12" s="585" t="s">
        <v>0</v>
      </c>
      <c r="D12" s="586"/>
      <c r="E12" s="1191">
        <f>SUM(E7:F11)</f>
        <v>0</v>
      </c>
      <c r="F12" s="1192"/>
      <c r="G12" s="587" t="s">
        <v>1</v>
      </c>
      <c r="H12" s="588"/>
      <c r="I12" s="589"/>
      <c r="O12" s="590" t="s">
        <v>2</v>
      </c>
      <c r="P12" s="591" t="s">
        <v>530</v>
      </c>
      <c r="Q12" s="592"/>
      <c r="R12" s="592"/>
      <c r="S12" s="592"/>
    </row>
    <row r="13" spans="1:19" ht="66.75" hidden="1" customHeight="1">
      <c r="B13" s="1199"/>
      <c r="C13" s="1200"/>
      <c r="D13" s="1200"/>
      <c r="E13" s="1200"/>
      <c r="F13" s="1200"/>
      <c r="G13" s="1200"/>
      <c r="H13" s="1200"/>
      <c r="I13" s="1200"/>
      <c r="J13" s="1200"/>
      <c r="K13" s="594"/>
      <c r="L13" s="594"/>
      <c r="M13" s="594"/>
      <c r="N13" s="594"/>
      <c r="O13" s="571"/>
      <c r="P13" s="591"/>
      <c r="Q13" s="592"/>
      <c r="R13" s="592"/>
      <c r="S13" s="592"/>
    </row>
    <row r="14" spans="1:19" ht="29.25" customHeight="1">
      <c r="B14" s="593"/>
      <c r="C14" s="594"/>
      <c r="D14" s="594"/>
      <c r="E14" s="594"/>
      <c r="F14" s="594"/>
      <c r="G14" s="594"/>
      <c r="H14" s="594"/>
      <c r="I14" s="594"/>
      <c r="J14" s="594"/>
      <c r="K14" s="594"/>
      <c r="L14" s="594"/>
      <c r="M14" s="594"/>
      <c r="N14" s="594"/>
      <c r="O14" s="571"/>
      <c r="P14" s="595"/>
      <c r="Q14" s="596"/>
      <c r="R14" s="592"/>
      <c r="S14" s="592"/>
    </row>
    <row r="15" spans="1:19" ht="23.25" customHeight="1">
      <c r="B15" s="597" t="s">
        <v>1556</v>
      </c>
      <c r="C15" s="598"/>
      <c r="D15" s="599"/>
      <c r="E15" s="599"/>
      <c r="F15" s="599"/>
      <c r="G15" s="599"/>
      <c r="H15" s="600"/>
      <c r="I15" s="594"/>
      <c r="J15" s="594"/>
      <c r="K15" s="594"/>
      <c r="L15" s="594"/>
      <c r="M15" s="594"/>
      <c r="N15" s="594"/>
      <c r="O15" s="571"/>
      <c r="P15" s="591"/>
      <c r="Q15" s="592"/>
      <c r="R15" s="592"/>
      <c r="S15" s="592"/>
    </row>
    <row r="16" spans="1:19" ht="28.5" customHeight="1">
      <c r="B16" s="1203"/>
      <c r="C16" s="1094" t="s">
        <v>520</v>
      </c>
      <c r="D16" s="1094" t="s">
        <v>537</v>
      </c>
      <c r="E16" s="1094" t="s">
        <v>539</v>
      </c>
      <c r="F16" s="1094" t="s">
        <v>532</v>
      </c>
      <c r="G16" s="274" t="s">
        <v>533</v>
      </c>
      <c r="H16" s="1152" t="str">
        <f>'別紙-第3項(2)現況'!D4&amp;"年度の発電量(a+b)（kWh）"</f>
        <v>2025年度の発電量(a+b)（kWh）</v>
      </c>
      <c r="I16" s="1188" t="s">
        <v>526</v>
      </c>
      <c r="J16" s="1190"/>
      <c r="K16" s="275" t="s">
        <v>176</v>
      </c>
      <c r="L16" s="1188" t="s">
        <v>1385</v>
      </c>
      <c r="M16" s="1189"/>
      <c r="N16" s="1190"/>
    </row>
    <row r="17" spans="2:14" ht="58.5" customHeight="1">
      <c r="B17" s="1204"/>
      <c r="C17" s="1151"/>
      <c r="D17" s="1151"/>
      <c r="E17" s="1151"/>
      <c r="F17" s="1151"/>
      <c r="G17" s="272" t="s">
        <v>535</v>
      </c>
      <c r="H17" s="1153"/>
      <c r="I17" s="247" t="s">
        <v>1503</v>
      </c>
      <c r="J17" s="239" t="s">
        <v>1504</v>
      </c>
      <c r="K17" s="273" t="s">
        <v>565</v>
      </c>
      <c r="L17" s="239" t="s">
        <v>1505</v>
      </c>
      <c r="M17" s="239" t="s">
        <v>1506</v>
      </c>
      <c r="N17" s="239" t="s">
        <v>1507</v>
      </c>
    </row>
    <row r="18" spans="2:14" ht="30" customHeight="1">
      <c r="B18" s="239" t="s">
        <v>457</v>
      </c>
      <c r="C18" s="240" t="s">
        <v>534</v>
      </c>
      <c r="D18" s="241">
        <v>29312</v>
      </c>
      <c r="E18" s="242">
        <v>10000</v>
      </c>
      <c r="F18" s="240" t="s">
        <v>1509</v>
      </c>
      <c r="G18" s="240" t="s">
        <v>1508</v>
      </c>
      <c r="H18" s="243">
        <v>70080000</v>
      </c>
      <c r="I18" s="244">
        <v>60080000</v>
      </c>
      <c r="J18" s="244">
        <v>10000000</v>
      </c>
      <c r="K18" s="601">
        <v>9.1299999999999997E-4</v>
      </c>
      <c r="L18" s="602">
        <v>35.69</v>
      </c>
      <c r="M18" s="602"/>
      <c r="N18" s="602">
        <f>L18+M18</f>
        <v>35.69</v>
      </c>
    </row>
    <row r="19" spans="2:14" ht="47.5" thickBot="1">
      <c r="B19" s="239" t="s">
        <v>457</v>
      </c>
      <c r="C19" s="250" t="s">
        <v>536</v>
      </c>
      <c r="D19" s="251">
        <v>43191</v>
      </c>
      <c r="E19" s="252">
        <v>1000</v>
      </c>
      <c r="F19" s="250" t="s">
        <v>525</v>
      </c>
      <c r="G19" s="250" t="s">
        <v>550</v>
      </c>
      <c r="H19" s="253">
        <v>5588968</v>
      </c>
      <c r="I19" s="254">
        <v>5588968</v>
      </c>
      <c r="J19" s="254">
        <v>0</v>
      </c>
      <c r="K19" s="603">
        <v>3.1100000000000002E-4</v>
      </c>
      <c r="L19" s="604">
        <v>30</v>
      </c>
      <c r="M19" s="604">
        <v>60</v>
      </c>
      <c r="N19" s="604">
        <f>L19+M19</f>
        <v>90</v>
      </c>
    </row>
    <row r="20" spans="2:14" ht="48" customHeight="1">
      <c r="B20" s="565">
        <v>1</v>
      </c>
      <c r="C20" s="323"/>
      <c r="D20" s="618"/>
      <c r="E20" s="255"/>
      <c r="F20" s="328"/>
      <c r="G20" s="328"/>
      <c r="H20" s="605"/>
      <c r="I20" s="605"/>
      <c r="J20" s="605"/>
      <c r="K20" s="606"/>
      <c r="L20" s="607"/>
      <c r="M20" s="607"/>
      <c r="N20" s="607"/>
    </row>
    <row r="21" spans="2:14" ht="48" customHeight="1">
      <c r="B21" s="565">
        <v>2</v>
      </c>
      <c r="C21" s="324"/>
      <c r="D21" s="619"/>
      <c r="E21" s="245"/>
      <c r="F21" s="325"/>
      <c r="G21" s="325"/>
      <c r="H21" s="608"/>
      <c r="I21" s="608"/>
      <c r="J21" s="608"/>
      <c r="K21" s="609"/>
      <c r="L21" s="610"/>
      <c r="M21" s="610"/>
      <c r="N21" s="610"/>
    </row>
    <row r="22" spans="2:14" ht="48" customHeight="1">
      <c r="B22" s="565">
        <v>3</v>
      </c>
      <c r="C22" s="324"/>
      <c r="D22" s="619"/>
      <c r="E22" s="245"/>
      <c r="F22" s="325"/>
      <c r="G22" s="325"/>
      <c r="H22" s="608"/>
      <c r="I22" s="608"/>
      <c r="J22" s="608"/>
      <c r="K22" s="609"/>
      <c r="L22" s="610"/>
      <c r="M22" s="610"/>
      <c r="N22" s="610"/>
    </row>
    <row r="23" spans="2:14" ht="48" customHeight="1">
      <c r="B23" s="565">
        <v>4</v>
      </c>
      <c r="C23" s="324"/>
      <c r="D23" s="619"/>
      <c r="E23" s="245"/>
      <c r="F23" s="325"/>
      <c r="G23" s="325"/>
      <c r="H23" s="608"/>
      <c r="I23" s="608"/>
      <c r="J23" s="608"/>
      <c r="K23" s="609"/>
      <c r="L23" s="610"/>
      <c r="M23" s="610"/>
      <c r="N23" s="610"/>
    </row>
    <row r="24" spans="2:14" ht="48" customHeight="1" thickBot="1">
      <c r="B24" s="565">
        <v>5</v>
      </c>
      <c r="C24" s="326"/>
      <c r="D24" s="620"/>
      <c r="E24" s="256"/>
      <c r="F24" s="327"/>
      <c r="G24" s="327"/>
      <c r="H24" s="611"/>
      <c r="I24" s="611"/>
      <c r="J24" s="611"/>
      <c r="K24" s="612"/>
      <c r="L24" s="613"/>
      <c r="M24" s="613"/>
      <c r="N24" s="614"/>
    </row>
    <row r="25" spans="2:14" ht="30" customHeight="1">
      <c r="B25" s="584"/>
      <c r="C25" s="585" t="s">
        <v>0</v>
      </c>
      <c r="D25" s="586"/>
      <c r="E25" s="615">
        <f>SUM(E20:E24)</f>
        <v>0</v>
      </c>
      <c r="F25" s="586"/>
      <c r="G25" s="586"/>
      <c r="H25" s="616">
        <f>SUM(H20:H24)</f>
        <v>0</v>
      </c>
      <c r="I25" s="616">
        <f>SUM(I20:I24)</f>
        <v>0</v>
      </c>
      <c r="J25" s="616">
        <f>SUM(J20:J24)</f>
        <v>0</v>
      </c>
      <c r="K25" s="458" t="s">
        <v>531</v>
      </c>
      <c r="L25" s="458"/>
      <c r="M25" s="458"/>
      <c r="N25" s="617"/>
    </row>
    <row r="26" spans="2:14" ht="30" customHeight="1"/>
    <row r="27" spans="2:14" ht="30" customHeight="1">
      <c r="B27" s="1199"/>
      <c r="C27" s="1200"/>
      <c r="D27" s="1200"/>
      <c r="E27" s="1200"/>
      <c r="F27" s="1200"/>
      <c r="G27" s="1200"/>
      <c r="H27" s="1200"/>
      <c r="I27" s="1200"/>
      <c r="J27" s="1200"/>
      <c r="K27" s="594"/>
      <c r="L27" s="594"/>
      <c r="M27" s="594"/>
      <c r="N27" s="594"/>
    </row>
  </sheetData>
  <sheetProtection password="E4BE" sheet="1" formatCells="0"/>
  <mergeCells count="22">
    <mergeCell ref="B27:J27"/>
    <mergeCell ref="F16:F17"/>
    <mergeCell ref="I16:J16"/>
    <mergeCell ref="D16:D17"/>
    <mergeCell ref="E16:E17"/>
    <mergeCell ref="C16:C17"/>
    <mergeCell ref="B16:B17"/>
    <mergeCell ref="L16:N16"/>
    <mergeCell ref="E12:F12"/>
    <mergeCell ref="E6:F6"/>
    <mergeCell ref="C4:C5"/>
    <mergeCell ref="H16:H17"/>
    <mergeCell ref="E11:F11"/>
    <mergeCell ref="B13:J13"/>
    <mergeCell ref="E10:F10"/>
    <mergeCell ref="E8:F8"/>
    <mergeCell ref="E4:F5"/>
    <mergeCell ref="D4:D5"/>
    <mergeCell ref="B4:B5"/>
    <mergeCell ref="E7:F7"/>
    <mergeCell ref="E9:F9"/>
    <mergeCell ref="G4:H4"/>
  </mergeCells>
  <phoneticPr fontId="2"/>
  <conditionalFormatting sqref="H7:H11">
    <cfRule type="cellIs" dxfId="1" priority="3" stopIfTrue="1" operator="greaterThan">
      <formula>0.00037</formula>
    </cfRule>
  </conditionalFormatting>
  <conditionalFormatting sqref="K18:K19 K20:N24">
    <cfRule type="cellIs" dxfId="0" priority="2" stopIfTrue="1" operator="greaterThan">
      <formula>0.00037</formula>
    </cfRule>
  </conditionalFormatting>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679D-ACD2-4BD8-BF27-726CA8D8A1F1}">
  <sheetPr codeName="Sheet24"/>
  <dimension ref="A1:G10"/>
  <sheetViews>
    <sheetView showGridLines="0" view="pageBreakPreview" zoomScale="85" zoomScaleNormal="100" zoomScaleSheetLayoutView="85" workbookViewId="0">
      <selection activeCell="A9" sqref="A9"/>
    </sheetView>
  </sheetViews>
  <sheetFormatPr defaultColWidth="9" defaultRowHeight="13"/>
  <cols>
    <col min="1" max="1" width="18.453125" style="48" customWidth="1"/>
    <col min="2" max="5" width="10.26953125" style="48" customWidth="1"/>
    <col min="6" max="6" width="9" style="49"/>
    <col min="7" max="7" width="7.08984375" style="48" customWidth="1"/>
    <col min="8" max="16384" width="9" style="48"/>
  </cols>
  <sheetData>
    <row r="1" spans="1:7" ht="23.25" customHeight="1">
      <c r="A1" s="305" t="s">
        <v>1559</v>
      </c>
    </row>
    <row r="2" spans="1:7" ht="24" customHeight="1">
      <c r="A2" s="49"/>
      <c r="F2" s="48"/>
      <c r="G2" s="49"/>
    </row>
    <row r="3" spans="1:7" ht="24" customHeight="1">
      <c r="A3" s="49"/>
      <c r="F3" s="48"/>
      <c r="G3" s="49"/>
    </row>
    <row r="4" spans="1:7" ht="27.75" customHeight="1"/>
    <row r="5" spans="1:7" ht="27.75" customHeight="1" thickBot="1">
      <c r="A5" s="1213" t="s">
        <v>420</v>
      </c>
      <c r="B5" s="1213"/>
      <c r="C5" s="1213"/>
      <c r="D5" s="1213"/>
      <c r="E5" s="1213"/>
      <c r="F5" s="1213"/>
    </row>
    <row r="6" spans="1:7" ht="27.75" customHeight="1" thickBot="1">
      <c r="A6" s="50"/>
      <c r="B6" s="1211" t="s">
        <v>386</v>
      </c>
      <c r="C6" s="1211"/>
      <c r="D6" s="1211"/>
      <c r="E6" s="1211"/>
      <c r="F6" s="1212"/>
    </row>
    <row r="7" spans="1:7" ht="30" customHeight="1" thickTop="1" thickBot="1">
      <c r="A7" s="207" t="str">
        <f>'別紙-第3項(2)現況'!D4&amp;"年度末
(翌年3月31日)時点"</f>
        <v>2025年度末
(翌年3月31日)時点</v>
      </c>
      <c r="B7" s="1214"/>
      <c r="C7" s="1215"/>
      <c r="D7" s="1215"/>
      <c r="E7" s="1216"/>
      <c r="F7" s="51" t="s">
        <v>387</v>
      </c>
    </row>
    <row r="9" spans="1:7" ht="21.75" customHeight="1">
      <c r="A9" s="52" t="s">
        <v>385</v>
      </c>
    </row>
    <row r="10" spans="1:7" s="43" customFormat="1" ht="45.75" customHeight="1">
      <c r="A10" s="1217" t="s">
        <v>469</v>
      </c>
      <c r="B10" s="1218"/>
      <c r="C10" s="1218"/>
      <c r="D10" s="1218"/>
      <c r="E10" s="1218"/>
      <c r="F10" s="1218"/>
      <c r="G10" s="1218"/>
    </row>
  </sheetData>
  <sheetProtection password="E4BE" sheet="1" formatCells="0"/>
  <mergeCells count="4">
    <mergeCell ref="B6:F6"/>
    <mergeCell ref="A5:F5"/>
    <mergeCell ref="B7:E7"/>
    <mergeCell ref="A10:G10"/>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2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1902-EB85-4B41-A28D-80B604F5B888}">
  <sheetPr codeName="Sheet23"/>
  <dimension ref="A1:M17"/>
  <sheetViews>
    <sheetView showGridLines="0" view="pageBreakPreview" zoomScaleNormal="100" zoomScaleSheetLayoutView="100" workbookViewId="0">
      <selection activeCell="A16" sqref="A16:G16"/>
    </sheetView>
  </sheetViews>
  <sheetFormatPr defaultColWidth="9" defaultRowHeight="13"/>
  <cols>
    <col min="1" max="1" width="10.6328125" style="43" customWidth="1"/>
    <col min="2" max="5" width="10.26953125" style="43" customWidth="1"/>
    <col min="6" max="6" width="6.7265625" style="44" customWidth="1"/>
    <col min="7" max="7" width="7.08984375" style="43" customWidth="1"/>
    <col min="8" max="16384" width="9" style="43"/>
  </cols>
  <sheetData>
    <row r="1" spans="1:13" ht="23.25" customHeight="1">
      <c r="A1" s="306" t="s">
        <v>1560</v>
      </c>
    </row>
    <row r="2" spans="1:13" ht="23.25" customHeight="1">
      <c r="F2" s="43"/>
    </row>
    <row r="3" spans="1:13" ht="24" customHeight="1">
      <c r="A3" s="44"/>
      <c r="F3" s="43"/>
      <c r="G3" s="44"/>
    </row>
    <row r="4" spans="1:13" ht="27.75" customHeight="1" thickBot="1">
      <c r="A4" s="1221" t="s">
        <v>419</v>
      </c>
      <c r="B4" s="1221"/>
      <c r="C4" s="1221"/>
      <c r="D4" s="1221"/>
      <c r="E4" s="1221"/>
      <c r="F4" s="1221"/>
    </row>
    <row r="5" spans="1:13" ht="19.5" customHeight="1" thickBot="1">
      <c r="A5" s="45"/>
      <c r="B5" s="1219" t="s">
        <v>381</v>
      </c>
      <c r="C5" s="1219"/>
      <c r="D5" s="1219"/>
      <c r="E5" s="1219"/>
      <c r="F5" s="1220"/>
    </row>
    <row r="6" spans="1:13" ht="33" customHeight="1" thickTop="1">
      <c r="A6" s="227" t="str">
        <f>'別紙-第3項(2)現況'!D4 &amp; "年
（暦年）"</f>
        <v>2025年
（暦年）</v>
      </c>
      <c r="B6" s="1222"/>
      <c r="C6" s="1223"/>
      <c r="D6" s="1223"/>
      <c r="E6" s="1224"/>
      <c r="F6" s="184" t="s">
        <v>382</v>
      </c>
    </row>
    <row r="7" spans="1:13" ht="14.25" customHeight="1" thickBot="1">
      <c r="A7" s="186" t="s">
        <v>458</v>
      </c>
      <c r="B7" s="1226" t="str">
        <f>"("&amp;TEXT(INT(B6/10^4),"[&gt;9]0億;[&gt;0]0億;")&amp;TEXT(MOD(B6,10000),"[&gt;9]0;0")&amp;"万円"&amp;")"</f>
        <v>(0万円)</v>
      </c>
      <c r="C7" s="1226"/>
      <c r="D7" s="1226"/>
      <c r="E7" s="1227"/>
      <c r="F7" s="187"/>
    </row>
    <row r="8" spans="1:13" ht="15.75" customHeight="1">
      <c r="F8" s="59"/>
    </row>
    <row r="9" spans="1:13" ht="23.25" customHeight="1">
      <c r="A9" s="185" t="s">
        <v>186</v>
      </c>
      <c r="B9" s="1225"/>
      <c r="C9" s="1225"/>
      <c r="D9" s="1225"/>
      <c r="E9" s="1225"/>
      <c r="F9" s="59"/>
      <c r="H9" s="206" t="s">
        <v>471</v>
      </c>
      <c r="M9" s="44"/>
    </row>
    <row r="10" spans="1:13" ht="23.25" customHeight="1">
      <c r="A10" s="44"/>
      <c r="B10" s="1225"/>
      <c r="C10" s="1225"/>
      <c r="D10" s="1225"/>
      <c r="E10" s="1225"/>
      <c r="F10" s="59"/>
      <c r="H10" s="43" t="s">
        <v>383</v>
      </c>
      <c r="M10" s="44"/>
    </row>
    <row r="11" spans="1:13" ht="23.25" customHeight="1">
      <c r="A11" s="44"/>
      <c r="B11" s="1225"/>
      <c r="C11" s="1225"/>
      <c r="D11" s="1225"/>
      <c r="E11" s="1225"/>
      <c r="F11" s="59"/>
      <c r="H11" s="43" t="s">
        <v>384</v>
      </c>
      <c r="M11" s="44"/>
    </row>
    <row r="12" spans="1:13" ht="23.25" customHeight="1">
      <c r="A12" s="44"/>
      <c r="F12" s="59"/>
    </row>
    <row r="13" spans="1:13" ht="21.75" customHeight="1">
      <c r="A13" s="46" t="s">
        <v>388</v>
      </c>
    </row>
    <row r="14" spans="1:13" ht="21.75" customHeight="1">
      <c r="A14" s="234" t="str">
        <f>"※ "&amp;'別紙-第3項(2)現況'!D4 &amp;"年度ではなく、"&amp;'別紙-第3項(2)現況'!D4&amp; "年（暦年：１月～12月）のデータをご報告下さい。"</f>
        <v>※ 2025年度ではなく、2025年（暦年：１月～12月）のデータをご報告下さい。</v>
      </c>
    </row>
    <row r="15" spans="1:13" ht="30" customHeight="1">
      <c r="A15" s="1217" t="s">
        <v>10099</v>
      </c>
      <c r="B15" s="1218"/>
      <c r="C15" s="1218"/>
      <c r="D15" s="1218"/>
      <c r="E15" s="1218"/>
      <c r="F15" s="1218"/>
      <c r="G15" s="1218"/>
      <c r="H15" s="67"/>
    </row>
    <row r="16" spans="1:13" ht="45.75" customHeight="1">
      <c r="A16" s="1217" t="s">
        <v>469</v>
      </c>
      <c r="B16" s="1218"/>
      <c r="C16" s="1218"/>
      <c r="D16" s="1218"/>
      <c r="E16" s="1218"/>
      <c r="F16" s="1218"/>
      <c r="G16" s="1218"/>
    </row>
    <row r="17" spans="1:7" ht="39.75" customHeight="1">
      <c r="A17" s="218"/>
      <c r="B17" s="47"/>
      <c r="C17" s="47"/>
      <c r="D17" s="47"/>
      <c r="E17" s="47"/>
      <c r="F17" s="47"/>
      <c r="G17" s="47"/>
    </row>
  </sheetData>
  <sheetProtection password="E4BE" sheet="1" formatCells="0" formatColumns="0" formatRows="0"/>
  <mergeCells count="7">
    <mergeCell ref="A16:G16"/>
    <mergeCell ref="A15:G15"/>
    <mergeCell ref="B5:F5"/>
    <mergeCell ref="A4:F4"/>
    <mergeCell ref="B6:E6"/>
    <mergeCell ref="B9:E11"/>
    <mergeCell ref="B7:E7"/>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16"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5A8B-F135-47D8-80E1-199587F64DEF}">
  <sheetPr codeName="Sheet14"/>
  <dimension ref="A1:AK7365"/>
  <sheetViews>
    <sheetView view="pageBreakPreview" topLeftCell="C1" zoomScale="85" zoomScaleNormal="55" zoomScaleSheetLayoutView="85" workbookViewId="0">
      <pane ySplit="8" topLeftCell="A9" activePane="bottomLeft" state="frozen"/>
      <selection activeCell="E10" sqref="E10"/>
      <selection pane="bottomLeft" activeCell="K10" sqref="K10"/>
    </sheetView>
  </sheetViews>
  <sheetFormatPr defaultColWidth="9" defaultRowHeight="15" customHeight="1"/>
  <cols>
    <col min="1" max="1" width="9.36328125" style="3" hidden="1" customWidth="1"/>
    <col min="2" max="2" width="30.36328125" style="3" hidden="1" customWidth="1"/>
    <col min="3" max="3" width="25.453125" style="3" customWidth="1"/>
    <col min="4" max="4" width="13.08984375" style="3" hidden="1" customWidth="1"/>
    <col min="5" max="5" width="31.453125" style="3" customWidth="1"/>
    <col min="6" max="6" width="15.36328125" style="3" customWidth="1"/>
    <col min="7" max="7" width="27" style="3" customWidth="1"/>
    <col min="8" max="8" width="4.6328125" style="3" hidden="1" customWidth="1"/>
    <col min="9" max="9" width="10.36328125" style="4" customWidth="1"/>
    <col min="10" max="10" width="4.6328125" style="3" bestFit="1" customWidth="1"/>
    <col min="11" max="11" width="2.7265625" style="3" customWidth="1"/>
    <col min="12" max="12" width="6.08984375" style="4" customWidth="1"/>
    <col min="13" max="13" width="8.6328125" style="4" customWidth="1"/>
    <col min="14" max="14" width="2.7265625" style="3" customWidth="1"/>
    <col min="15" max="15" width="5" style="4" customWidth="1"/>
    <col min="16" max="16" width="2.7265625" style="3" customWidth="1"/>
    <col min="17" max="18" width="9" style="4"/>
    <col min="19" max="19" width="6.7265625" style="4" customWidth="1"/>
    <col min="20" max="20" width="9.453125" style="4" customWidth="1"/>
    <col min="21" max="24" width="0" style="3" hidden="1" customWidth="1"/>
    <col min="25" max="25" width="7" style="15" hidden="1" customWidth="1"/>
    <col min="26" max="26" width="0" style="15" hidden="1" customWidth="1"/>
    <col min="27" max="28" width="0" style="16" hidden="1" customWidth="1"/>
    <col min="29" max="29" width="18.90625" style="16" hidden="1" customWidth="1"/>
    <col min="30" max="30" width="4.90625" style="3" customWidth="1"/>
    <col min="31" max="32" width="9" style="3"/>
    <col min="33" max="33" width="28.36328125" style="4" customWidth="1"/>
    <col min="34" max="34" width="12.36328125" style="3" customWidth="1"/>
    <col min="35" max="16384" width="9" style="3"/>
  </cols>
  <sheetData>
    <row r="1" spans="1:37" ht="14">
      <c r="A1" s="2" t="s">
        <v>169</v>
      </c>
      <c r="C1" s="2" t="s">
        <v>147</v>
      </c>
    </row>
    <row r="2" spans="1:37" ht="15" customHeight="1">
      <c r="A2" s="2" t="s">
        <v>193</v>
      </c>
      <c r="C2" s="2" t="s">
        <v>148</v>
      </c>
    </row>
    <row r="3" spans="1:37" ht="15" customHeight="1">
      <c r="Y3" s="15" t="s">
        <v>187</v>
      </c>
    </row>
    <row r="4" spans="1:37" ht="15" customHeight="1">
      <c r="A4" s="161"/>
      <c r="B4" s="161"/>
      <c r="C4" s="114"/>
      <c r="D4" s="111" t="s">
        <v>189</v>
      </c>
      <c r="E4" s="64" t="s">
        <v>190</v>
      </c>
      <c r="Y4" s="15" t="s">
        <v>188</v>
      </c>
    </row>
    <row r="5" spans="1:37" ht="15" customHeight="1">
      <c r="A5" s="162"/>
      <c r="B5" s="162"/>
      <c r="C5" s="113"/>
      <c r="D5" s="112" t="s">
        <v>187</v>
      </c>
      <c r="E5" s="115" t="str">
        <f>'別紙-第3項(1)基準年'!$D$4&amp;"年度"</f>
        <v>2013年度</v>
      </c>
    </row>
    <row r="6" spans="1:37" ht="15" customHeight="1">
      <c r="AF6" s="115" t="str">
        <f>"_"&amp;'別紙-第3項(1)基準年'!$D$4</f>
        <v>_2013</v>
      </c>
      <c r="AG6" s="264"/>
    </row>
    <row r="7" spans="1:37" ht="15" customHeight="1">
      <c r="B7" s="154"/>
      <c r="C7" s="5" t="s">
        <v>416</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7" ht="15" customHeight="1">
      <c r="A8" s="1" t="s">
        <v>191</v>
      </c>
      <c r="B8" s="155" t="s">
        <v>180</v>
      </c>
      <c r="C8" s="5" t="s">
        <v>181</v>
      </c>
      <c r="D8" s="1" t="s">
        <v>192</v>
      </c>
      <c r="E8" s="6" t="s">
        <v>170</v>
      </c>
      <c r="F8" s="1301" t="s">
        <v>170</v>
      </c>
      <c r="G8" s="1302"/>
      <c r="H8" s="1300"/>
      <c r="I8" s="1292"/>
      <c r="J8" s="1293"/>
      <c r="K8" s="1296"/>
      <c r="L8" s="1297"/>
      <c r="M8" s="1292"/>
      <c r="N8" s="1296"/>
      <c r="O8" s="1297"/>
      <c r="P8" s="1296"/>
      <c r="Q8" s="1297"/>
      <c r="R8" s="1292"/>
      <c r="S8" s="1292"/>
      <c r="T8" s="1292"/>
    </row>
    <row r="9" spans="1:37" ht="13.5" customHeight="1">
      <c r="A9" s="26"/>
      <c r="B9" s="68"/>
      <c r="C9" s="678" t="s">
        <v>17</v>
      </c>
      <c r="D9" s="69"/>
      <c r="E9" s="70" t="s">
        <v>8076</v>
      </c>
      <c r="F9" s="1257" t="s">
        <v>18</v>
      </c>
      <c r="G9" s="1258"/>
      <c r="H9" s="13"/>
      <c r="I9" s="172"/>
      <c r="J9" s="8" t="s">
        <v>195</v>
      </c>
      <c r="K9" s="9"/>
      <c r="L9" s="71">
        <f t="shared" ref="L9:L59" si="0">ROUND(O9*0.0258,5)</f>
        <v>0.98814000000000002</v>
      </c>
      <c r="M9" s="19">
        <f t="shared" ref="M9:M59"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682"/>
      <c r="D10" s="69"/>
      <c r="E10" s="74"/>
      <c r="F10" s="1257" t="s">
        <v>19</v>
      </c>
      <c r="G10" s="1258"/>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682" t="s">
        <v>182</v>
      </c>
      <c r="D11" s="69"/>
      <c r="E11" s="74" t="s">
        <v>182</v>
      </c>
      <c r="F11" s="1257" t="s">
        <v>40</v>
      </c>
      <c r="G11" s="1258"/>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682" t="s">
        <v>182</v>
      </c>
      <c r="D12" s="69"/>
      <c r="E12" s="74" t="s">
        <v>182</v>
      </c>
      <c r="F12" s="1287" t="s">
        <v>196</v>
      </c>
      <c r="G12" s="1288"/>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682"/>
      <c r="D13" s="69"/>
      <c r="E13" s="74"/>
      <c r="F13" s="1287" t="s">
        <v>8077</v>
      </c>
      <c r="G13" s="1288"/>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682" t="s">
        <v>182</v>
      </c>
      <c r="D14" s="69"/>
      <c r="E14" s="74" t="s">
        <v>182</v>
      </c>
      <c r="F14" s="1278" t="s">
        <v>197</v>
      </c>
      <c r="G14" s="1278"/>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682" t="s">
        <v>182</v>
      </c>
      <c r="D15" s="69"/>
      <c r="E15" s="74" t="s">
        <v>182</v>
      </c>
      <c r="F15" s="1278" t="s">
        <v>198</v>
      </c>
      <c r="G15" s="1278"/>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682" t="s">
        <v>182</v>
      </c>
      <c r="D16" s="69"/>
      <c r="E16" s="74" t="s">
        <v>182</v>
      </c>
      <c r="F16" s="1278" t="s">
        <v>199</v>
      </c>
      <c r="G16" s="1278"/>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682" t="s">
        <v>182</v>
      </c>
      <c r="D17" s="69"/>
      <c r="E17" s="74" t="s">
        <v>182</v>
      </c>
      <c r="F17" s="1278" t="s">
        <v>20</v>
      </c>
      <c r="G17" s="1278"/>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4.25" customHeight="1">
      <c r="A18" s="26"/>
      <c r="B18" s="68"/>
      <c r="C18" s="682"/>
      <c r="D18" s="69"/>
      <c r="E18" s="74"/>
      <c r="F18" s="1278" t="s">
        <v>8078</v>
      </c>
      <c r="G18" s="1278"/>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682"/>
      <c r="D19" s="69"/>
      <c r="E19" s="74"/>
      <c r="F19" s="1278" t="s">
        <v>21</v>
      </c>
      <c r="G19" s="1278"/>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682" t="s">
        <v>182</v>
      </c>
      <c r="D20" s="69"/>
      <c r="E20" s="74" t="s">
        <v>182</v>
      </c>
      <c r="F20" s="1278" t="s">
        <v>10101</v>
      </c>
      <c r="G20" s="1278"/>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10276</v>
      </c>
      <c r="AG20" s="150" t="s">
        <v>1586</v>
      </c>
      <c r="AH20" s="150" t="s">
        <v>705</v>
      </c>
      <c r="AI20" s="150">
        <v>0.42799999999999999</v>
      </c>
      <c r="AJ20" s="73" t="s">
        <v>10276</v>
      </c>
      <c r="AK20" s="3" t="s">
        <v>10277</v>
      </c>
    </row>
    <row r="21" spans="1:37" ht="15" customHeight="1">
      <c r="A21" s="26"/>
      <c r="B21" s="68"/>
      <c r="C21" s="682"/>
      <c r="D21" s="69"/>
      <c r="E21" s="74"/>
      <c r="F21" s="1278" t="s">
        <v>10102</v>
      </c>
      <c r="G21" s="1278"/>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Z21" s="15">
        <v>1.15842</v>
      </c>
      <c r="AA21" s="15">
        <v>44.9</v>
      </c>
      <c r="AB21" s="15">
        <v>5.2066666666666671E-2</v>
      </c>
      <c r="AC21" s="15"/>
      <c r="AD21" s="72"/>
      <c r="AE21" s="10"/>
      <c r="AF21" s="3" t="s">
        <v>12549</v>
      </c>
      <c r="AG21" s="150" t="s">
        <v>1587</v>
      </c>
      <c r="AH21" s="150" t="s">
        <v>708</v>
      </c>
      <c r="AI21" s="150">
        <v>0.106</v>
      </c>
      <c r="AJ21" s="73" t="s">
        <v>12549</v>
      </c>
      <c r="AK21" s="3" t="s">
        <v>10277</v>
      </c>
    </row>
    <row r="22" spans="1:37" ht="15" customHeight="1">
      <c r="A22" s="26"/>
      <c r="B22" s="68"/>
      <c r="C22" s="682" t="s">
        <v>182</v>
      </c>
      <c r="D22" s="69"/>
      <c r="E22" s="74" t="s">
        <v>182</v>
      </c>
      <c r="F22" s="1278" t="s">
        <v>159</v>
      </c>
      <c r="G22" s="1278"/>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682" t="s">
        <v>182</v>
      </c>
      <c r="D23" s="69"/>
      <c r="E23" s="74" t="s">
        <v>182</v>
      </c>
      <c r="F23" s="1278" t="s">
        <v>160</v>
      </c>
      <c r="G23" s="1278"/>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682" t="s">
        <v>182</v>
      </c>
      <c r="D24" s="69"/>
      <c r="E24" s="74" t="s">
        <v>182</v>
      </c>
      <c r="F24" s="1278" t="s">
        <v>161</v>
      </c>
      <c r="G24" s="1278"/>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682" t="s">
        <v>182</v>
      </c>
      <c r="D25" s="69"/>
      <c r="E25" s="74" t="s">
        <v>182</v>
      </c>
      <c r="F25" s="1278" t="s">
        <v>22</v>
      </c>
      <c r="G25" s="1278"/>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684" t="s">
        <v>182</v>
      </c>
      <c r="D26" s="76"/>
      <c r="E26" s="70" t="s">
        <v>182</v>
      </c>
      <c r="F26" s="1278" t="s">
        <v>8080</v>
      </c>
      <c r="G26" s="1278"/>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684"/>
      <c r="D27" s="76"/>
      <c r="E27" s="70"/>
      <c r="F27" s="1278" t="s">
        <v>8082</v>
      </c>
      <c r="G27" s="1278"/>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684"/>
      <c r="D28" s="76"/>
      <c r="E28" s="70"/>
      <c r="F28" s="1278" t="s">
        <v>8081</v>
      </c>
      <c r="G28" s="1278"/>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682"/>
      <c r="D29" s="69"/>
      <c r="E29" s="74"/>
      <c r="F29" s="1278" t="s">
        <v>8084</v>
      </c>
      <c r="G29" s="1278"/>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682" t="s">
        <v>182</v>
      </c>
      <c r="D30" s="69"/>
      <c r="E30" s="74" t="s">
        <v>182</v>
      </c>
      <c r="F30" s="1278" t="s">
        <v>8083</v>
      </c>
      <c r="G30" s="1278"/>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682" t="s">
        <v>182</v>
      </c>
      <c r="D31" s="69"/>
      <c r="E31" s="74" t="s">
        <v>182</v>
      </c>
      <c r="F31" s="1278" t="s">
        <v>8085</v>
      </c>
      <c r="G31" s="1278"/>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682" t="s">
        <v>182</v>
      </c>
      <c r="D32" s="69"/>
      <c r="E32" s="74" t="s">
        <v>182</v>
      </c>
      <c r="F32" s="1278" t="s">
        <v>23</v>
      </c>
      <c r="G32" s="1278"/>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6" ht="15" customHeight="1">
      <c r="A33" s="22"/>
      <c r="B33" s="75"/>
      <c r="C33" s="682"/>
      <c r="D33" s="69"/>
      <c r="E33" s="74"/>
      <c r="F33" s="1278" t="s">
        <v>24</v>
      </c>
      <c r="G33" s="1278"/>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c r="AJ33" s="73"/>
    </row>
    <row r="34" spans="1:36" ht="15" customHeight="1">
      <c r="A34" s="61"/>
      <c r="B34" s="80"/>
      <c r="C34" s="682" t="s">
        <v>182</v>
      </c>
      <c r="D34" s="69"/>
      <c r="E34" s="74" t="s">
        <v>182</v>
      </c>
      <c r="F34" s="1278" t="s">
        <v>203</v>
      </c>
      <c r="G34" s="1278"/>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6" ht="15" customHeight="1">
      <c r="A35" s="81"/>
      <c r="B35" s="82"/>
      <c r="C35" s="682" t="s">
        <v>182</v>
      </c>
      <c r="D35" s="69"/>
      <c r="E35" s="74" t="s">
        <v>182</v>
      </c>
      <c r="F35" s="1278" t="s">
        <v>204</v>
      </c>
      <c r="G35" s="1278"/>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6" ht="15" customHeight="1">
      <c r="A36" s="81"/>
      <c r="B36" s="82"/>
      <c r="C36" s="682"/>
      <c r="D36" s="69"/>
      <c r="E36" s="74"/>
      <c r="F36" s="1278" t="s">
        <v>8086</v>
      </c>
      <c r="G36" s="1278"/>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6" ht="15" customHeight="1">
      <c r="A37" s="20"/>
      <c r="B37" s="83"/>
      <c r="C37" s="682" t="s">
        <v>182</v>
      </c>
      <c r="D37" s="69"/>
      <c r="E37" s="74" t="s">
        <v>182</v>
      </c>
      <c r="F37" s="1278" t="s">
        <v>205</v>
      </c>
      <c r="G37" s="1278"/>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6" ht="15" customHeight="1">
      <c r="A38" s="22"/>
      <c r="B38" s="75"/>
      <c r="C38" s="682" t="s">
        <v>182</v>
      </c>
      <c r="D38" s="69"/>
      <c r="E38" s="632" t="s">
        <v>182</v>
      </c>
      <c r="F38" s="1279" t="s">
        <v>206</v>
      </c>
      <c r="G38" s="1279"/>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6" ht="15" customHeight="1">
      <c r="A39" s="26"/>
      <c r="B39" s="68"/>
      <c r="C39" s="682" t="s">
        <v>182</v>
      </c>
      <c r="D39" s="69"/>
      <c r="E39" s="632" t="s">
        <v>182</v>
      </c>
      <c r="F39" s="1280"/>
      <c r="G39" s="238" t="s">
        <v>8087</v>
      </c>
      <c r="H39" s="755"/>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6" ht="15" customHeight="1">
      <c r="A40" s="26"/>
      <c r="B40" s="68"/>
      <c r="C40" s="682" t="s">
        <v>182</v>
      </c>
      <c r="D40" s="69"/>
      <c r="E40" s="634" t="s">
        <v>182</v>
      </c>
      <c r="F40" s="1281"/>
      <c r="G40" s="238" t="s">
        <v>8087</v>
      </c>
      <c r="H40" s="755"/>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6" ht="15" customHeight="1">
      <c r="A41" s="26"/>
      <c r="B41" s="68"/>
      <c r="C41" s="682" t="s">
        <v>182</v>
      </c>
      <c r="D41" s="69"/>
      <c r="E41" s="635" t="s">
        <v>8088</v>
      </c>
      <c r="F41" s="1282" t="s">
        <v>8089</v>
      </c>
      <c r="G41" s="772" t="s">
        <v>8090</v>
      </c>
      <c r="H41" s="633"/>
      <c r="I41" s="686"/>
      <c r="J41" s="8" t="s">
        <v>562</v>
      </c>
      <c r="K41" s="679"/>
      <c r="L41" s="687">
        <f t="shared" si="0"/>
        <v>0.46439999999999998</v>
      </c>
      <c r="M41" s="688">
        <f>IF(ISERROR(I41*L41),"",ROUND(I41*L41,1)/1000)</f>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6" ht="15" customHeight="1">
      <c r="A42" s="26"/>
      <c r="B42" s="68"/>
      <c r="C42" s="682" t="s">
        <v>182</v>
      </c>
      <c r="D42" s="69"/>
      <c r="E42" s="74" t="s">
        <v>182</v>
      </c>
      <c r="F42" s="1283"/>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6" ht="15" customHeight="1">
      <c r="A43" s="26"/>
      <c r="B43" s="68"/>
      <c r="C43" s="682"/>
      <c r="D43" s="69"/>
      <c r="E43" s="74"/>
      <c r="F43" s="1283"/>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6" ht="15" customHeight="1">
      <c r="A44" s="26"/>
      <c r="B44" s="68"/>
      <c r="C44" s="682"/>
      <c r="D44" s="69"/>
      <c r="E44" s="74"/>
      <c r="F44" s="1283"/>
      <c r="G44" s="773"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6" ht="15" customHeight="1">
      <c r="A45" s="26"/>
      <c r="B45" s="68"/>
      <c r="C45" s="682"/>
      <c r="D45" s="69"/>
      <c r="E45" s="74"/>
      <c r="F45" s="1283"/>
      <c r="G45" s="773"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6" ht="42" customHeight="1">
      <c r="A46" s="20"/>
      <c r="B46" s="83"/>
      <c r="C46" s="682"/>
      <c r="D46" s="69"/>
      <c r="E46" s="74"/>
      <c r="F46" s="1283"/>
      <c r="G46" s="776"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6" ht="15.75" customHeight="1">
      <c r="A47" s="26"/>
      <c r="B47" s="68"/>
      <c r="C47" s="682"/>
      <c r="D47" s="69"/>
      <c r="E47" s="74"/>
      <c r="F47" s="1283"/>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6" ht="14.25" customHeight="1">
      <c r="A48" s="26"/>
      <c r="B48" s="68"/>
      <c r="C48" s="682"/>
      <c r="D48" s="69"/>
      <c r="E48" s="74"/>
      <c r="F48" s="1283"/>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682"/>
      <c r="D49" s="69"/>
      <c r="E49" s="74"/>
      <c r="F49" s="1283"/>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682"/>
      <c r="D50" s="69"/>
      <c r="E50" s="74"/>
      <c r="F50" s="1283"/>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682" t="s">
        <v>182</v>
      </c>
      <c r="D51" s="69"/>
      <c r="E51" s="74" t="s">
        <v>182</v>
      </c>
      <c r="F51" s="1283"/>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682"/>
      <c r="D52" s="69"/>
      <c r="E52" s="74"/>
      <c r="F52" s="1283"/>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682"/>
      <c r="D53" s="69"/>
      <c r="E53" s="74"/>
      <c r="F53" s="1283"/>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682"/>
      <c r="D54" s="69"/>
      <c r="E54" s="74"/>
      <c r="F54" s="1283"/>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682"/>
      <c r="D55" s="69"/>
      <c r="E55" s="74"/>
      <c r="F55" s="1283"/>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682"/>
      <c r="D56" s="69"/>
      <c r="E56" s="74"/>
      <c r="F56" s="1283"/>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682"/>
      <c r="D57" s="69"/>
      <c r="E57" s="74"/>
      <c r="F57" s="1283"/>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682"/>
      <c r="D58" s="69"/>
      <c r="E58" s="74"/>
      <c r="F58" s="1283"/>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682" t="s">
        <v>182</v>
      </c>
      <c r="D59" s="69"/>
      <c r="E59" s="74" t="s">
        <v>182</v>
      </c>
      <c r="F59" s="1284"/>
      <c r="G59" s="775" t="s">
        <v>10100</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85" t="s">
        <v>162</v>
      </c>
      <c r="D60" s="78"/>
      <c r="E60" s="79" t="s">
        <v>25</v>
      </c>
      <c r="F60" s="1257" t="s">
        <v>8107</v>
      </c>
      <c r="G60" s="1258"/>
      <c r="H60" s="13"/>
      <c r="I60" s="172"/>
      <c r="J60" s="8" t="s">
        <v>207</v>
      </c>
      <c r="K60" s="9"/>
      <c r="L60" s="687">
        <f t="shared" ref="L60:L67" si="6">ROUND(O60*0.0258,5)</f>
        <v>3.0190000000000002E-2</v>
      </c>
      <c r="M60" s="688">
        <f t="shared" ref="M60:M65" si="7">IF(ISERROR(I60*L60),"",ROUND(I60*L60,1)/1000)</f>
        <v>0</v>
      </c>
      <c r="N60" s="679"/>
      <c r="O60" s="680">
        <v>1.17</v>
      </c>
      <c r="P60" s="679"/>
      <c r="Q60" s="725">
        <v>6.54E-2</v>
      </c>
      <c r="R60" s="688">
        <f t="shared" ref="R60:R67" si="8">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86"/>
      <c r="D61" s="76"/>
      <c r="E61" s="70"/>
      <c r="F61" s="1257" t="s">
        <v>8108</v>
      </c>
      <c r="G61" s="1258"/>
      <c r="H61" s="13"/>
      <c r="I61" s="172"/>
      <c r="J61" s="8" t="s">
        <v>207</v>
      </c>
      <c r="K61" s="9"/>
      <c r="L61" s="687">
        <f t="shared" si="6"/>
        <v>3.0700000000000002E-2</v>
      </c>
      <c r="M61" s="688">
        <f t="shared" si="7"/>
        <v>0</v>
      </c>
      <c r="N61" s="679"/>
      <c r="O61" s="680">
        <v>1.19</v>
      </c>
      <c r="P61" s="679"/>
      <c r="Q61" s="687">
        <v>5.7000000000000002E-2</v>
      </c>
      <c r="R61" s="688">
        <f>IF(ISERROR(I61*Q61),"",ROUND(I61*Q61,1))</f>
        <v>0</v>
      </c>
      <c r="S61" s="688">
        <v>1</v>
      </c>
      <c r="T61" s="688">
        <f t="shared" si="2"/>
        <v>0</v>
      </c>
      <c r="Z61" s="15" t="s">
        <v>27</v>
      </c>
      <c r="AA61" s="15" t="s">
        <v>27</v>
      </c>
      <c r="AB61" s="15">
        <v>428</v>
      </c>
      <c r="AC61" s="15"/>
      <c r="AG61" s="347" t="s">
        <v>4810</v>
      </c>
      <c r="AH61" s="347" t="s">
        <v>715</v>
      </c>
      <c r="AI61" s="150">
        <v>0.308</v>
      </c>
    </row>
    <row r="62" spans="1:35" ht="15" customHeight="1">
      <c r="A62" s="20"/>
      <c r="B62" s="83"/>
      <c r="C62" s="1286"/>
      <c r="D62" s="76"/>
      <c r="E62" s="70"/>
      <c r="F62" s="1257" t="s">
        <v>8109</v>
      </c>
      <c r="G62" s="1258"/>
      <c r="H62" s="13"/>
      <c r="I62" s="172"/>
      <c r="J62" s="8" t="s">
        <v>207</v>
      </c>
      <c r="K62" s="9"/>
      <c r="L62" s="687">
        <f t="shared" si="6"/>
        <v>3.0700000000000002E-2</v>
      </c>
      <c r="M62" s="688">
        <f t="shared" si="7"/>
        <v>0</v>
      </c>
      <c r="N62" s="679"/>
      <c r="O62" s="680">
        <v>1.19</v>
      </c>
      <c r="P62" s="679"/>
      <c r="Q62" s="687">
        <v>5.7000000000000002E-2</v>
      </c>
      <c r="R62" s="688">
        <f>IF(ISERROR(I62*Q62),"",ROUND(I62*Q62,1))</f>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86"/>
      <c r="D63" s="76"/>
      <c r="E63" s="70"/>
      <c r="F63" s="1257" t="s">
        <v>8110</v>
      </c>
      <c r="G63" s="1258"/>
      <c r="H63" s="13"/>
      <c r="I63" s="172"/>
      <c r="J63" s="8" t="s">
        <v>207</v>
      </c>
      <c r="K63" s="9"/>
      <c r="L63" s="687">
        <f t="shared" si="6"/>
        <v>3.0700000000000002E-2</v>
      </c>
      <c r="M63" s="688">
        <f t="shared" si="7"/>
        <v>0</v>
      </c>
      <c r="N63" s="679"/>
      <c r="O63" s="680">
        <v>1.19</v>
      </c>
      <c r="P63" s="679"/>
      <c r="Q63" s="687">
        <v>5.7000000000000002E-2</v>
      </c>
      <c r="R63" s="688">
        <f>IF(ISERROR(I63*Q63),"",ROUND(I63*Q63,1))</f>
        <v>0</v>
      </c>
      <c r="S63" s="688">
        <v>1</v>
      </c>
      <c r="T63" s="688">
        <f t="shared" si="2"/>
        <v>0</v>
      </c>
      <c r="Z63" s="15" t="s">
        <v>27</v>
      </c>
      <c r="AA63" s="15" t="s">
        <v>27</v>
      </c>
      <c r="AB63" s="15">
        <v>440</v>
      </c>
      <c r="AC63" s="15"/>
      <c r="AG63" s="347" t="s">
        <v>4812</v>
      </c>
      <c r="AH63" s="347" t="s">
        <v>708</v>
      </c>
      <c r="AI63" s="150">
        <v>1.155</v>
      </c>
    </row>
    <row r="64" spans="1:35" ht="15" customHeight="1">
      <c r="A64" s="20"/>
      <c r="B64" s="83"/>
      <c r="C64" s="1286"/>
      <c r="D64" s="78"/>
      <c r="E64" s="90"/>
      <c r="F64" s="771" t="s">
        <v>8111</v>
      </c>
      <c r="G64" s="238" t="s">
        <v>8087</v>
      </c>
      <c r="H64" s="103"/>
      <c r="I64" s="172"/>
      <c r="J64" s="8" t="s">
        <v>207</v>
      </c>
      <c r="K64" s="9"/>
      <c r="L64" s="687">
        <f t="shared" si="6"/>
        <v>0</v>
      </c>
      <c r="M64" s="688">
        <f t="shared" si="7"/>
        <v>0</v>
      </c>
      <c r="N64" s="679"/>
      <c r="O64" s="653"/>
      <c r="P64" s="679"/>
      <c r="Q64" s="309"/>
      <c r="R64" s="688">
        <f>IF(ISERROR(I64*Q64),"",ROUND(I64*Q64,1))</f>
        <v>0</v>
      </c>
      <c r="S64" s="688">
        <v>1</v>
      </c>
      <c r="T64" s="688">
        <f t="shared" si="2"/>
        <v>0</v>
      </c>
      <c r="Z64" s="15" t="s">
        <v>27</v>
      </c>
      <c r="AA64" s="15" t="s">
        <v>27</v>
      </c>
      <c r="AB64" s="15">
        <v>471</v>
      </c>
      <c r="AC64" s="15"/>
      <c r="AG64" s="347" t="s">
        <v>4813</v>
      </c>
      <c r="AH64" s="347" t="s">
        <v>709</v>
      </c>
      <c r="AI64" s="150">
        <v>0.255</v>
      </c>
    </row>
    <row r="65" spans="1:35" ht="15" customHeight="1">
      <c r="A65" s="26"/>
      <c r="B65" s="68"/>
      <c r="C65" s="1261"/>
      <c r="D65" s="76"/>
      <c r="E65" s="70"/>
      <c r="F65" s="771" t="s">
        <v>8111</v>
      </c>
      <c r="G65" s="238" t="s">
        <v>8087</v>
      </c>
      <c r="H65" s="103"/>
      <c r="I65" s="172"/>
      <c r="J65" s="8" t="s">
        <v>207</v>
      </c>
      <c r="K65" s="9"/>
      <c r="L65" s="687">
        <f t="shared" si="6"/>
        <v>0</v>
      </c>
      <c r="M65" s="688">
        <f t="shared" si="7"/>
        <v>0</v>
      </c>
      <c r="N65" s="679"/>
      <c r="O65" s="653"/>
      <c r="P65" s="679"/>
      <c r="Q65" s="309"/>
      <c r="R65" s="688">
        <f t="shared" si="8"/>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684" t="s">
        <v>8112</v>
      </c>
      <c r="D66" s="265"/>
      <c r="E66" s="638"/>
      <c r="F66" s="1228"/>
      <c r="G66" s="1229"/>
      <c r="H66" s="103"/>
      <c r="I66" s="639"/>
      <c r="J66" s="8" t="s">
        <v>207</v>
      </c>
      <c r="K66" s="9"/>
      <c r="L66" s="308"/>
      <c r="M66" s="267"/>
      <c r="N66" s="9"/>
      <c r="O66" s="307"/>
      <c r="P66" s="9"/>
      <c r="Q66" s="692"/>
      <c r="R66" s="19">
        <f t="shared" si="8"/>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691" t="s">
        <v>41</v>
      </c>
      <c r="D67" s="640"/>
      <c r="E67" s="79" t="s">
        <v>8113</v>
      </c>
      <c r="F67" s="1264" t="s">
        <v>42</v>
      </c>
      <c r="G67" s="1265"/>
      <c r="H67" s="13"/>
      <c r="I67" s="1268"/>
      <c r="J67" s="1270" t="s">
        <v>1</v>
      </c>
      <c r="K67" s="1271"/>
      <c r="L67" s="1272">
        <f t="shared" si="6"/>
        <v>0.22291</v>
      </c>
      <c r="M67" s="1262">
        <f>IF(ISERROR(I67*L67),"",ROUND(I67*L67,1)/1000)</f>
        <v>0</v>
      </c>
      <c r="N67" s="1271"/>
      <c r="O67" s="1273">
        <v>8.64</v>
      </c>
      <c r="P67" s="1271"/>
      <c r="Q67" s="1276" t="str">
        <f>VLOOKUP(AF6,AJ9:AK21,2,FALSE)</f>
        <v>0.475</v>
      </c>
      <c r="R67" s="1262">
        <f t="shared" si="8"/>
        <v>0</v>
      </c>
      <c r="S67" s="1262">
        <v>1</v>
      </c>
      <c r="T67" s="1262">
        <f t="shared" si="2"/>
        <v>0</v>
      </c>
      <c r="Z67" s="15" t="s">
        <v>27</v>
      </c>
      <c r="AA67" s="15" t="s">
        <v>27</v>
      </c>
      <c r="AB67" s="15">
        <v>2.2999999999999998</v>
      </c>
      <c r="AC67" s="15"/>
      <c r="AG67" s="347" t="s">
        <v>4816</v>
      </c>
      <c r="AH67" s="347" t="s">
        <v>719</v>
      </c>
      <c r="AI67" s="150">
        <v>0.51800000000000002</v>
      </c>
    </row>
    <row r="68" spans="1:35" ht="15" customHeight="1">
      <c r="A68" s="26"/>
      <c r="B68" s="68"/>
      <c r="C68" s="682" t="s">
        <v>182</v>
      </c>
      <c r="D68" s="641"/>
      <c r="E68" s="642"/>
      <c r="F68" s="1266"/>
      <c r="G68" s="1267"/>
      <c r="H68" s="644"/>
      <c r="I68" s="1269"/>
      <c r="J68" s="1263"/>
      <c r="K68" s="1263"/>
      <c r="L68" s="1263"/>
      <c r="M68" s="1263"/>
      <c r="N68" s="1263"/>
      <c r="O68" s="1274"/>
      <c r="P68" s="1263"/>
      <c r="Q68" s="1277"/>
      <c r="R68" s="1263"/>
      <c r="S68" s="1263"/>
      <c r="T68" s="1263"/>
      <c r="Z68" s="15" t="s">
        <v>27</v>
      </c>
      <c r="AA68" s="15" t="s">
        <v>27</v>
      </c>
      <c r="AB68" s="15">
        <v>2.8</v>
      </c>
      <c r="AC68" s="15"/>
      <c r="AG68" s="347" t="s">
        <v>4817</v>
      </c>
      <c r="AH68" s="347" t="s">
        <v>711</v>
      </c>
      <c r="AI68" s="150">
        <v>0.245</v>
      </c>
    </row>
    <row r="69" spans="1:35" ht="15" customHeight="1">
      <c r="A69" s="26"/>
      <c r="B69" s="68"/>
      <c r="C69" s="682"/>
      <c r="D69" s="641"/>
      <c r="E69" s="70" t="s">
        <v>8114</v>
      </c>
      <c r="F69" s="1264" t="s">
        <v>42</v>
      </c>
      <c r="G69" s="1265"/>
      <c r="H69" s="13"/>
      <c r="I69" s="1268"/>
      <c r="J69" s="1270" t="s">
        <v>1</v>
      </c>
      <c r="K69" s="1271"/>
      <c r="L69" s="1272">
        <f>ROUND(O69*0.0258,5)</f>
        <v>0.22291</v>
      </c>
      <c r="M69" s="1262">
        <f>IF(ISERROR(I69*L69),"",ROUND(I69*L69,1)/1000)</f>
        <v>0</v>
      </c>
      <c r="N69" s="1271"/>
      <c r="O69" s="1273">
        <v>8.64</v>
      </c>
      <c r="P69" s="1271"/>
      <c r="Q69" s="1275" t="str">
        <f>IFERROR(VLOOKUP($AF$6&amp;E70,AG9:AI6300,3,FALSE),"")</f>
        <v/>
      </c>
      <c r="R69" s="1262" t="str">
        <f>IF(ISERROR(I69*Q69),"",ROUND(I69*Q69,1))</f>
        <v/>
      </c>
      <c r="S69" s="1262">
        <v>1</v>
      </c>
      <c r="T69" s="1262" t="str">
        <f>IF(ISERROR(R69*S69),"",ROUND(R69*S69,1))</f>
        <v/>
      </c>
      <c r="Z69" s="15" t="s">
        <v>27</v>
      </c>
      <c r="AA69" s="15" t="s">
        <v>27</v>
      </c>
      <c r="AB69" s="15">
        <v>2.2000000000000002</v>
      </c>
      <c r="AC69" s="15"/>
      <c r="AG69" s="347" t="s">
        <v>4818</v>
      </c>
      <c r="AH69" s="347" t="s">
        <v>720</v>
      </c>
      <c r="AI69" s="150">
        <v>0.443</v>
      </c>
    </row>
    <row r="70" spans="1:35" ht="15" customHeight="1">
      <c r="A70" s="26"/>
      <c r="B70" s="68"/>
      <c r="C70" s="682"/>
      <c r="D70" s="641"/>
      <c r="E70" s="236"/>
      <c r="F70" s="1266"/>
      <c r="G70" s="1267"/>
      <c r="H70" s="644"/>
      <c r="I70" s="1269"/>
      <c r="J70" s="1263"/>
      <c r="K70" s="1263"/>
      <c r="L70" s="1263"/>
      <c r="M70" s="1263"/>
      <c r="N70" s="1263"/>
      <c r="O70" s="1274"/>
      <c r="P70" s="1263"/>
      <c r="Q70" s="1263"/>
      <c r="R70" s="1263"/>
      <c r="S70" s="1263"/>
      <c r="T70" s="1263"/>
      <c r="Z70" s="15" t="s">
        <v>27</v>
      </c>
      <c r="AA70" s="15" t="s">
        <v>27</v>
      </c>
      <c r="AB70" s="15">
        <v>3</v>
      </c>
      <c r="AC70" s="15"/>
      <c r="AG70" s="347" t="s">
        <v>4819</v>
      </c>
      <c r="AH70" s="347" t="s">
        <v>712</v>
      </c>
      <c r="AI70" s="150">
        <v>0</v>
      </c>
    </row>
    <row r="71" spans="1:35" ht="15" customHeight="1">
      <c r="A71" s="20"/>
      <c r="B71" s="83"/>
      <c r="C71" s="682"/>
      <c r="D71" s="641"/>
      <c r="E71" s="70" t="s">
        <v>8114</v>
      </c>
      <c r="F71" s="1264" t="s">
        <v>42</v>
      </c>
      <c r="G71" s="1265"/>
      <c r="H71" s="13"/>
      <c r="I71" s="1268"/>
      <c r="J71" s="1270" t="s">
        <v>1</v>
      </c>
      <c r="K71" s="1271"/>
      <c r="L71" s="1272">
        <f>ROUND(O71*0.0258,5)</f>
        <v>0.22291</v>
      </c>
      <c r="M71" s="1262">
        <f>IF(ISERROR(I71*L71),"",ROUND(I71*L71,1)/1000)</f>
        <v>0</v>
      </c>
      <c r="N71" s="1271"/>
      <c r="O71" s="1273">
        <v>8.64</v>
      </c>
      <c r="P71" s="1271"/>
      <c r="Q71" s="1275" t="str">
        <f>IFERROR(VLOOKUP($AF$6&amp;E72,AG9:AI6135,3,FALSE),"")</f>
        <v/>
      </c>
      <c r="R71" s="1262" t="str">
        <f>IF(ISERROR(I71*Q71),"",ROUND(I71*Q71,1))</f>
        <v/>
      </c>
      <c r="S71" s="1262">
        <v>1</v>
      </c>
      <c r="T71" s="1262" t="str">
        <f>IF(ISERROR(R71*S71),"",ROUND(R71*S71,1))</f>
        <v/>
      </c>
      <c r="Z71" s="15" t="s">
        <v>27</v>
      </c>
      <c r="AA71" s="15" t="s">
        <v>27</v>
      </c>
      <c r="AB71" s="15">
        <v>2.2999999999999998</v>
      </c>
      <c r="AC71" s="15"/>
      <c r="AG71" s="347" t="s">
        <v>4820</v>
      </c>
      <c r="AH71" s="347" t="s">
        <v>713</v>
      </c>
      <c r="AI71" s="150">
        <v>0.432</v>
      </c>
    </row>
    <row r="72" spans="1:35" ht="15" customHeight="1">
      <c r="A72" s="26"/>
      <c r="B72" s="68"/>
      <c r="C72" s="682"/>
      <c r="D72" s="641"/>
      <c r="E72" s="236"/>
      <c r="F72" s="1266"/>
      <c r="G72" s="1267"/>
      <c r="H72" s="644"/>
      <c r="I72" s="1269"/>
      <c r="J72" s="1263"/>
      <c r="K72" s="1263"/>
      <c r="L72" s="1263"/>
      <c r="M72" s="1263"/>
      <c r="N72" s="1263"/>
      <c r="O72" s="1274"/>
      <c r="P72" s="1263"/>
      <c r="Q72" s="1263"/>
      <c r="R72" s="1263"/>
      <c r="S72" s="1263"/>
      <c r="T72" s="1263"/>
      <c r="Z72" s="15" t="s">
        <v>27</v>
      </c>
      <c r="AA72" s="15" t="s">
        <v>27</v>
      </c>
      <c r="AB72" s="15">
        <v>2.7</v>
      </c>
      <c r="AC72" s="15"/>
      <c r="AG72" s="347" t="s">
        <v>4821</v>
      </c>
      <c r="AH72" s="347" t="s">
        <v>714</v>
      </c>
      <c r="AI72" s="150">
        <v>0.37</v>
      </c>
    </row>
    <row r="73" spans="1:35" ht="15" customHeight="1">
      <c r="A73" s="26"/>
      <c r="B73" s="68"/>
      <c r="C73" s="682"/>
      <c r="D73" s="641"/>
      <c r="E73" s="70" t="s">
        <v>8114</v>
      </c>
      <c r="F73" s="1264" t="s">
        <v>42</v>
      </c>
      <c r="G73" s="1265"/>
      <c r="H73" s="13"/>
      <c r="I73" s="1268"/>
      <c r="J73" s="1270" t="s">
        <v>1</v>
      </c>
      <c r="K73" s="1271"/>
      <c r="L73" s="1272">
        <f>ROUND(O73*0.0258,5)</f>
        <v>0.22291</v>
      </c>
      <c r="M73" s="1262">
        <f>IF(ISERROR(I73*L73),"",ROUND(I73*L73,1)/1000)</f>
        <v>0</v>
      </c>
      <c r="N73" s="1271"/>
      <c r="O73" s="1273">
        <v>8.64</v>
      </c>
      <c r="P73" s="1271"/>
      <c r="Q73" s="1275" t="str">
        <f>IFERROR(VLOOKUP($AF$6&amp;E74,AG9:AI6135,3,FALSE),"")</f>
        <v/>
      </c>
      <c r="R73" s="1262" t="str">
        <f>IF(ISERROR(I73*Q73),"",ROUND(I73*Q73,1))</f>
        <v/>
      </c>
      <c r="S73" s="1262">
        <v>1</v>
      </c>
      <c r="T73" s="1262"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682"/>
      <c r="D74" s="641"/>
      <c r="E74" s="236"/>
      <c r="F74" s="1266"/>
      <c r="G74" s="1267"/>
      <c r="H74" s="644"/>
      <c r="I74" s="1269"/>
      <c r="J74" s="1263"/>
      <c r="K74" s="1263"/>
      <c r="L74" s="1263"/>
      <c r="M74" s="1263"/>
      <c r="N74" s="1263"/>
      <c r="O74" s="1274"/>
      <c r="P74" s="1263"/>
      <c r="Q74" s="1263"/>
      <c r="R74" s="1263"/>
      <c r="S74" s="1263"/>
      <c r="T74" s="1263"/>
      <c r="Z74" s="15" t="s">
        <v>27</v>
      </c>
      <c r="AA74" s="15" t="s">
        <v>27</v>
      </c>
      <c r="AB74" s="15">
        <v>0.85</v>
      </c>
      <c r="AC74" s="15"/>
      <c r="AG74" s="347" t="s">
        <v>4823</v>
      </c>
      <c r="AH74" s="347" t="s">
        <v>723</v>
      </c>
      <c r="AI74" s="150">
        <v>0.47499999999999998</v>
      </c>
    </row>
    <row r="75" spans="1:35" ht="15" customHeight="1">
      <c r="A75" s="61"/>
      <c r="B75" s="80"/>
      <c r="C75" s="682" t="s">
        <v>182</v>
      </c>
      <c r="D75" s="645"/>
      <c r="E75" s="693" t="s">
        <v>8115</v>
      </c>
      <c r="F75" s="1228"/>
      <c r="G75" s="1258"/>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682"/>
      <c r="D76" s="645"/>
      <c r="E76" s="693" t="s">
        <v>8116</v>
      </c>
      <c r="F76" s="1228"/>
      <c r="G76" s="1259"/>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60" t="s">
        <v>1553</v>
      </c>
      <c r="D77" s="645"/>
      <c r="E77" s="693" t="s">
        <v>1554</v>
      </c>
      <c r="F77" s="1228"/>
      <c r="G77" s="1258"/>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61"/>
      <c r="D78" s="645"/>
      <c r="E78" s="693" t="s">
        <v>8117</v>
      </c>
      <c r="F78" s="1228"/>
      <c r="G78" s="1259"/>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13.5" customHeight="1">
      <c r="A79" s="21"/>
      <c r="B79" s="92"/>
      <c r="C79" s="696" t="s">
        <v>1555</v>
      </c>
      <c r="D79" s="645"/>
      <c r="E79" s="237"/>
      <c r="F79" s="1228"/>
      <c r="G79" s="1229"/>
      <c r="H79" s="103"/>
      <c r="I79" s="751"/>
      <c r="J79" s="8" t="s">
        <v>1</v>
      </c>
      <c r="K79" s="9"/>
      <c r="L79" s="309">
        <f>ROUND(O79*0.0258,5)</f>
        <v>0</v>
      </c>
      <c r="M79" s="267"/>
      <c r="N79" s="679"/>
      <c r="O79" s="307"/>
      <c r="P79" s="9"/>
      <c r="Q79" s="697"/>
      <c r="R79" s="19">
        <f t="shared" ref="R79:R142" si="9">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698" t="s">
        <v>43</v>
      </c>
      <c r="D80" s="84"/>
      <c r="E80" s="85"/>
      <c r="F80" s="1257" t="s">
        <v>26</v>
      </c>
      <c r="G80" s="1258"/>
      <c r="H80" s="13"/>
      <c r="I80" s="17"/>
      <c r="J80" s="8" t="s">
        <v>209</v>
      </c>
      <c r="K80" s="9"/>
      <c r="L80" s="194" t="s">
        <v>27</v>
      </c>
      <c r="M80" s="195" t="s">
        <v>28</v>
      </c>
      <c r="N80" s="86"/>
      <c r="O80" s="87" t="s">
        <v>27</v>
      </c>
      <c r="P80" s="9"/>
      <c r="Q80" s="18">
        <v>2.8000000000000001E-2</v>
      </c>
      <c r="R80" s="19">
        <f t="shared" si="9"/>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699" t="s">
        <v>29</v>
      </c>
      <c r="D81" s="88"/>
      <c r="E81" s="89"/>
      <c r="F81" s="1257" t="s">
        <v>30</v>
      </c>
      <c r="G81" s="1258"/>
      <c r="H81" s="13"/>
      <c r="I81" s="17"/>
      <c r="J81" s="8" t="s">
        <v>209</v>
      </c>
      <c r="K81" s="9"/>
      <c r="L81" s="194" t="s">
        <v>27</v>
      </c>
      <c r="M81" s="195" t="s">
        <v>28</v>
      </c>
      <c r="N81" s="86"/>
      <c r="O81" s="87" t="s">
        <v>27</v>
      </c>
      <c r="P81" s="9"/>
      <c r="Q81" s="18">
        <v>5700</v>
      </c>
      <c r="R81" s="19">
        <f t="shared" si="9"/>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700" t="s">
        <v>31</v>
      </c>
      <c r="D82" s="78"/>
      <c r="E82" s="79" t="s">
        <v>32</v>
      </c>
      <c r="F82" s="1257" t="s">
        <v>8118</v>
      </c>
      <c r="G82" s="1258"/>
      <c r="H82" s="13"/>
      <c r="I82" s="17"/>
      <c r="J82" s="8" t="s">
        <v>195</v>
      </c>
      <c r="K82" s="9"/>
      <c r="L82" s="194" t="s">
        <v>27</v>
      </c>
      <c r="M82" s="195" t="s">
        <v>28</v>
      </c>
      <c r="N82" s="86"/>
      <c r="O82" s="87" t="s">
        <v>27</v>
      </c>
      <c r="P82" s="9"/>
      <c r="Q82" s="680">
        <v>9.5000000000000005E-5</v>
      </c>
      <c r="R82" s="19">
        <f t="shared" si="9"/>
        <v>0</v>
      </c>
      <c r="S82" s="19">
        <v>1</v>
      </c>
      <c r="T82" s="19">
        <f t="shared" si="2"/>
        <v>0</v>
      </c>
      <c r="Z82" s="15" t="s">
        <v>27</v>
      </c>
      <c r="AA82" s="15" t="s">
        <v>27</v>
      </c>
      <c r="AB82" s="15">
        <v>1000</v>
      </c>
      <c r="AC82" s="15"/>
      <c r="AG82" s="347" t="s">
        <v>4828</v>
      </c>
      <c r="AH82" s="347" t="s">
        <v>743</v>
      </c>
      <c r="AI82" s="150">
        <v>0.16200000000000001</v>
      </c>
    </row>
    <row r="83" spans="1:35" ht="25.5" hidden="1" customHeight="1">
      <c r="A83" s="22"/>
      <c r="B83" s="75"/>
      <c r="C83" s="700"/>
      <c r="D83" s="88"/>
      <c r="E83" s="90"/>
      <c r="F83" s="1257" t="s">
        <v>8119</v>
      </c>
      <c r="G83" s="1258"/>
      <c r="H83" s="13"/>
      <c r="I83" s="17"/>
      <c r="J83" s="8" t="s">
        <v>195</v>
      </c>
      <c r="K83" s="9"/>
      <c r="L83" s="194" t="s">
        <v>27</v>
      </c>
      <c r="M83" s="195" t="s">
        <v>28</v>
      </c>
      <c r="N83" s="86"/>
      <c r="O83" s="87" t="s">
        <v>27</v>
      </c>
      <c r="P83" s="9"/>
      <c r="Q83" s="680">
        <v>1.2999999999999999E-4</v>
      </c>
      <c r="R83" s="19">
        <f t="shared" si="9"/>
        <v>0</v>
      </c>
      <c r="S83" s="19">
        <v>1</v>
      </c>
      <c r="T83" s="19">
        <f t="shared" si="2"/>
        <v>0</v>
      </c>
      <c r="Z83" s="15" t="s">
        <v>27</v>
      </c>
      <c r="AA83" s="15" t="s">
        <v>27</v>
      </c>
      <c r="AB83" s="15">
        <v>2920</v>
      </c>
      <c r="AC83" s="15"/>
      <c r="AG83" s="347" t="s">
        <v>4829</v>
      </c>
      <c r="AH83" s="347" t="s">
        <v>744</v>
      </c>
      <c r="AI83" s="150">
        <v>0.53399999999999992</v>
      </c>
    </row>
    <row r="84" spans="1:35" ht="15" hidden="1" customHeight="1">
      <c r="A84" s="81"/>
      <c r="B84" s="82"/>
      <c r="C84" s="700"/>
      <c r="D84" s="88"/>
      <c r="E84" s="90"/>
      <c r="F84" s="1257" t="s">
        <v>8120</v>
      </c>
      <c r="G84" s="1258"/>
      <c r="H84" s="13"/>
      <c r="I84" s="17"/>
      <c r="J84" s="8" t="s">
        <v>195</v>
      </c>
      <c r="K84" s="9"/>
      <c r="L84" s="194" t="s">
        <v>27</v>
      </c>
      <c r="M84" s="195" t="s">
        <v>28</v>
      </c>
      <c r="N84" s="86"/>
      <c r="O84" s="87" t="s">
        <v>27</v>
      </c>
      <c r="P84" s="9"/>
      <c r="Q84" s="680">
        <v>4.3000000000000001E-8</v>
      </c>
      <c r="R84" s="19">
        <f t="shared" si="9"/>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700"/>
      <c r="D85" s="84"/>
      <c r="E85" s="91"/>
      <c r="F85" s="1257" t="s">
        <v>8121</v>
      </c>
      <c r="G85" s="1258"/>
      <c r="H85" s="13"/>
      <c r="I85" s="17"/>
      <c r="J85" s="8" t="s">
        <v>195</v>
      </c>
      <c r="K85" s="9"/>
      <c r="L85" s="194" t="s">
        <v>27</v>
      </c>
      <c r="M85" s="195" t="s">
        <v>28</v>
      </c>
      <c r="N85" s="86"/>
      <c r="O85" s="87" t="s">
        <v>27</v>
      </c>
      <c r="P85" s="9"/>
      <c r="Q85" s="680">
        <v>4.1000000000000002E-2</v>
      </c>
      <c r="R85" s="19">
        <f t="shared" si="9"/>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700"/>
      <c r="D86" s="84"/>
      <c r="E86" s="79" t="s">
        <v>33</v>
      </c>
      <c r="F86" s="1257" t="s">
        <v>8118</v>
      </c>
      <c r="G86" s="1258"/>
      <c r="H86" s="13"/>
      <c r="I86" s="17"/>
      <c r="J86" s="8" t="s">
        <v>8079</v>
      </c>
      <c r="K86" s="9"/>
      <c r="L86" s="194" t="s">
        <v>27</v>
      </c>
      <c r="M86" s="195" t="s">
        <v>28</v>
      </c>
      <c r="N86" s="86"/>
      <c r="O86" s="87" t="s">
        <v>27</v>
      </c>
      <c r="P86" s="9"/>
      <c r="Q86" s="680">
        <v>0.13</v>
      </c>
      <c r="R86" s="19">
        <f t="shared" si="9"/>
        <v>0</v>
      </c>
      <c r="S86" s="19">
        <v>1</v>
      </c>
      <c r="T86" s="19">
        <f t="shared" si="2"/>
        <v>0</v>
      </c>
      <c r="Z86" s="15" t="s">
        <v>27</v>
      </c>
      <c r="AA86" s="15" t="s">
        <v>27</v>
      </c>
      <c r="AB86" s="15">
        <v>2550</v>
      </c>
      <c r="AC86" s="15"/>
      <c r="AG86" s="347" t="s">
        <v>4831</v>
      </c>
      <c r="AH86" s="347" t="s">
        <v>746</v>
      </c>
      <c r="AI86" s="150">
        <v>0.59899999999999998</v>
      </c>
    </row>
    <row r="87" spans="1:35" ht="29.25" hidden="1" customHeight="1">
      <c r="A87" s="81"/>
      <c r="B87" s="82"/>
      <c r="C87" s="700"/>
      <c r="D87" s="84"/>
      <c r="E87" s="90"/>
      <c r="F87" s="1257" t="s">
        <v>8119</v>
      </c>
      <c r="G87" s="1258"/>
      <c r="H87" s="13"/>
      <c r="I87" s="17"/>
      <c r="J87" s="8" t="s">
        <v>8079</v>
      </c>
      <c r="K87" s="9"/>
      <c r="L87" s="194" t="s">
        <v>27</v>
      </c>
      <c r="M87" s="195" t="s">
        <v>28</v>
      </c>
      <c r="N87" s="86"/>
      <c r="O87" s="87" t="s">
        <v>27</v>
      </c>
      <c r="P87" s="9"/>
      <c r="Q87" s="680">
        <v>8.2000000000000001E-5</v>
      </c>
      <c r="R87" s="19">
        <f t="shared" si="9"/>
        <v>0</v>
      </c>
      <c r="S87" s="19">
        <v>1</v>
      </c>
      <c r="T87" s="19">
        <f t="shared" si="2"/>
        <v>0</v>
      </c>
      <c r="Z87" s="15" t="s">
        <v>27</v>
      </c>
      <c r="AA87" s="15" t="s">
        <v>27</v>
      </c>
      <c r="AB87" s="15">
        <v>2770</v>
      </c>
      <c r="AC87" s="15"/>
      <c r="AG87" s="347" t="s">
        <v>1629</v>
      </c>
      <c r="AH87" s="347" t="s">
        <v>747</v>
      </c>
      <c r="AI87" s="150">
        <v>0.34799999999999998</v>
      </c>
    </row>
    <row r="88" spans="1:35" ht="24.75" hidden="1" customHeight="1">
      <c r="A88" s="81"/>
      <c r="B88" s="82"/>
      <c r="C88" s="700"/>
      <c r="D88" s="84"/>
      <c r="E88" s="90"/>
      <c r="F88" s="1257" t="s">
        <v>8120</v>
      </c>
      <c r="G88" s="1258"/>
      <c r="H88" s="13"/>
      <c r="I88" s="17"/>
      <c r="J88" s="8" t="s">
        <v>8079</v>
      </c>
      <c r="K88" s="9"/>
      <c r="L88" s="194" t="s">
        <v>27</v>
      </c>
      <c r="M88" s="195" t="s">
        <v>28</v>
      </c>
      <c r="N88" s="86"/>
      <c r="O88" s="87" t="s">
        <v>27</v>
      </c>
      <c r="P88" s="9"/>
      <c r="Q88" s="680">
        <v>1.4E-5</v>
      </c>
      <c r="R88" s="19">
        <f t="shared" si="9"/>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700"/>
      <c r="D89" s="84"/>
      <c r="E89" s="90"/>
      <c r="F89" s="1257" t="s">
        <v>8122</v>
      </c>
      <c r="G89" s="1258"/>
      <c r="H89" s="13"/>
      <c r="I89" s="17"/>
      <c r="J89" s="8" t="s">
        <v>8079</v>
      </c>
      <c r="K89" s="9"/>
      <c r="L89" s="194" t="s">
        <v>27</v>
      </c>
      <c r="M89" s="195" t="s">
        <v>28</v>
      </c>
      <c r="N89" s="86"/>
      <c r="O89" s="87" t="s">
        <v>27</v>
      </c>
      <c r="P89" s="9"/>
      <c r="Q89" s="680">
        <v>2.4000000000000001E-4</v>
      </c>
      <c r="R89" s="19">
        <f t="shared" si="9"/>
        <v>0</v>
      </c>
      <c r="S89" s="19">
        <v>1</v>
      </c>
      <c r="T89" s="19">
        <f t="shared" si="2"/>
        <v>0</v>
      </c>
      <c r="Z89" s="15" t="s">
        <v>27</v>
      </c>
      <c r="AA89" s="15" t="s">
        <v>27</v>
      </c>
      <c r="AB89" s="15">
        <v>775</v>
      </c>
      <c r="AC89" s="15"/>
      <c r="AG89" s="347" t="s">
        <v>1630</v>
      </c>
      <c r="AH89" s="347" t="s">
        <v>749</v>
      </c>
      <c r="AI89" s="150">
        <v>0.61499999999999999</v>
      </c>
    </row>
    <row r="90" spans="1:35" ht="29.25" hidden="1" customHeight="1">
      <c r="A90" s="81"/>
      <c r="B90" s="82"/>
      <c r="C90" s="700"/>
      <c r="D90" s="84"/>
      <c r="E90" s="90"/>
      <c r="F90" s="1257" t="s">
        <v>8123</v>
      </c>
      <c r="G90" s="1258"/>
      <c r="H90" s="13"/>
      <c r="I90" s="17"/>
      <c r="J90" s="8" t="s">
        <v>8079</v>
      </c>
      <c r="K90" s="9"/>
      <c r="L90" s="194"/>
      <c r="M90" s="195"/>
      <c r="N90" s="86"/>
      <c r="O90" s="87"/>
      <c r="P90" s="9"/>
      <c r="Q90" s="680">
        <v>1.1999999999999999E-3</v>
      </c>
      <c r="R90" s="19">
        <f t="shared" si="9"/>
        <v>0</v>
      </c>
      <c r="S90" s="19">
        <v>1</v>
      </c>
      <c r="T90" s="19">
        <f>IF(ISERROR(R90*S90),"",ROUND(R90*S90,1))</f>
        <v>0</v>
      </c>
      <c r="Z90" s="15" t="s">
        <v>27</v>
      </c>
      <c r="AA90" s="15" t="s">
        <v>27</v>
      </c>
      <c r="AB90" s="15">
        <v>2630</v>
      </c>
      <c r="AC90" s="15"/>
      <c r="AG90" s="347" t="s">
        <v>1631</v>
      </c>
      <c r="AH90" s="347" t="s">
        <v>750</v>
      </c>
      <c r="AI90" s="150">
        <v>0.54699999999999993</v>
      </c>
    </row>
    <row r="91" spans="1:35" ht="26.25" hidden="1" customHeight="1">
      <c r="A91" s="81"/>
      <c r="B91" s="82"/>
      <c r="C91" s="700"/>
      <c r="D91" s="84"/>
      <c r="E91" s="91"/>
      <c r="F91" s="1257" t="s">
        <v>8124</v>
      </c>
      <c r="G91" s="1258"/>
      <c r="H91" s="13"/>
      <c r="I91" s="17"/>
      <c r="J91" s="8" t="s">
        <v>8079</v>
      </c>
      <c r="K91" s="9"/>
      <c r="L91" s="194" t="s">
        <v>27</v>
      </c>
      <c r="M91" s="195" t="s">
        <v>28</v>
      </c>
      <c r="N91" s="86"/>
      <c r="O91" s="87" t="s">
        <v>27</v>
      </c>
      <c r="P91" s="9"/>
      <c r="Q91" s="680">
        <v>1.8E-3</v>
      </c>
      <c r="R91" s="19">
        <f t="shared" si="9"/>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700"/>
      <c r="D92" s="84"/>
      <c r="E92" s="85" t="s">
        <v>8125</v>
      </c>
      <c r="F92" s="1257" t="s">
        <v>8126</v>
      </c>
      <c r="G92" s="1258"/>
      <c r="H92" s="13"/>
      <c r="I92" s="17"/>
      <c r="J92" s="8" t="s">
        <v>209</v>
      </c>
      <c r="K92" s="9"/>
      <c r="L92" s="194" t="s">
        <v>27</v>
      </c>
      <c r="M92" s="195" t="s">
        <v>28</v>
      </c>
      <c r="N92" s="86"/>
      <c r="O92" s="87" t="s">
        <v>27</v>
      </c>
      <c r="P92" s="9"/>
      <c r="Q92" s="680">
        <v>0.48</v>
      </c>
      <c r="R92" s="19">
        <f t="shared" si="9"/>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47" t="s">
        <v>8127</v>
      </c>
      <c r="D93" s="84"/>
      <c r="E93" s="1250"/>
      <c r="F93" s="1253" t="s">
        <v>8128</v>
      </c>
      <c r="G93" s="1254"/>
      <c r="H93" s="13"/>
      <c r="I93" s="17"/>
      <c r="J93" s="8" t="s">
        <v>195</v>
      </c>
      <c r="K93" s="9"/>
      <c r="L93" s="194" t="s">
        <v>27</v>
      </c>
      <c r="M93" s="195" t="s">
        <v>28</v>
      </c>
      <c r="N93" s="86"/>
      <c r="O93" s="87" t="s">
        <v>27</v>
      </c>
      <c r="P93" s="9"/>
      <c r="Q93" s="680">
        <v>4.8999999999999997E-7</v>
      </c>
      <c r="R93" s="19">
        <f t="shared" si="9"/>
        <v>0</v>
      </c>
      <c r="S93" s="19">
        <v>1</v>
      </c>
      <c r="T93" s="19">
        <f>IF(ISERROR(R93*S93),"",ROUND(R93*S93,1))</f>
        <v>0</v>
      </c>
      <c r="Z93" s="15" t="s">
        <v>27</v>
      </c>
      <c r="AA93" s="15" t="s">
        <v>27</v>
      </c>
      <c r="AB93" s="15">
        <v>775</v>
      </c>
      <c r="AC93" s="15"/>
      <c r="AG93" s="347" t="s">
        <v>1633</v>
      </c>
      <c r="AH93" s="347" t="s">
        <v>753</v>
      </c>
      <c r="AI93" s="150">
        <v>0.54100000000000004</v>
      </c>
    </row>
    <row r="94" spans="1:35" ht="38.25" hidden="1" customHeight="1">
      <c r="A94" s="142"/>
      <c r="B94" s="142"/>
      <c r="C94" s="1248"/>
      <c r="D94" s="84"/>
      <c r="E94" s="1251"/>
      <c r="F94" s="1253" t="s">
        <v>8129</v>
      </c>
      <c r="G94" s="1254"/>
      <c r="H94" s="13"/>
      <c r="I94" s="17"/>
      <c r="J94" s="8" t="s">
        <v>195</v>
      </c>
      <c r="K94" s="9"/>
      <c r="L94" s="194" t="s">
        <v>27</v>
      </c>
      <c r="M94" s="195" t="s">
        <v>28</v>
      </c>
      <c r="N94" s="86"/>
      <c r="O94" s="87" t="s">
        <v>27</v>
      </c>
      <c r="P94" s="9"/>
      <c r="Q94" s="680">
        <v>2.3E-6</v>
      </c>
      <c r="R94" s="19">
        <f t="shared" si="9"/>
        <v>0</v>
      </c>
      <c r="S94" s="19">
        <v>1</v>
      </c>
      <c r="T94" s="19">
        <f>IF(ISERROR(R94*S94),"",ROUND(R94*S94,1))</f>
        <v>0</v>
      </c>
      <c r="Z94" s="15" t="s">
        <v>27</v>
      </c>
      <c r="AA94" s="15"/>
      <c r="AB94" s="15"/>
      <c r="AC94" s="15"/>
      <c r="AG94" s="347" t="s">
        <v>4834</v>
      </c>
      <c r="AH94" s="347" t="s">
        <v>754</v>
      </c>
      <c r="AI94" s="150">
        <v>0.68700000000000006</v>
      </c>
    </row>
    <row r="95" spans="1:35" ht="39.75" hidden="1" customHeight="1">
      <c r="A95" s="142"/>
      <c r="B95" s="142"/>
      <c r="C95" s="1249"/>
      <c r="D95" s="84"/>
      <c r="E95" s="1252"/>
      <c r="F95" s="1253" t="s">
        <v>8130</v>
      </c>
      <c r="G95" s="1254"/>
      <c r="H95" s="13"/>
      <c r="I95" s="17"/>
      <c r="J95" s="8" t="s">
        <v>195</v>
      </c>
      <c r="K95" s="9"/>
      <c r="L95" s="194" t="s">
        <v>27</v>
      </c>
      <c r="M95" s="195" t="s">
        <v>28</v>
      </c>
      <c r="N95" s="86"/>
      <c r="O95" s="87" t="s">
        <v>27</v>
      </c>
      <c r="P95" s="9"/>
      <c r="Q95" s="680">
        <v>7.1999999999999997E-6</v>
      </c>
      <c r="R95" s="19">
        <f t="shared" si="9"/>
        <v>0</v>
      </c>
      <c r="S95" s="19">
        <v>1</v>
      </c>
      <c r="T95" s="19">
        <f>IF(ISERROR(R95*S95),"",ROUND(R95*S95,1))</f>
        <v>0</v>
      </c>
      <c r="Z95" s="15" t="s">
        <v>27</v>
      </c>
      <c r="AA95" s="15"/>
      <c r="AB95" s="15"/>
      <c r="AC95" s="15"/>
      <c r="AG95" s="347" t="s">
        <v>1634</v>
      </c>
      <c r="AH95" s="347" t="s">
        <v>755</v>
      </c>
      <c r="AI95" s="150">
        <v>0.72499999999999998</v>
      </c>
    </row>
    <row r="96" spans="1:35" ht="39.75" hidden="1" customHeight="1">
      <c r="A96" s="142"/>
      <c r="B96" s="142"/>
      <c r="C96" s="699" t="s">
        <v>8131</v>
      </c>
      <c r="D96" s="88"/>
      <c r="E96" s="89"/>
      <c r="F96" s="1255" t="s">
        <v>8132</v>
      </c>
      <c r="G96" s="1256"/>
      <c r="H96" s="13"/>
      <c r="I96" s="17"/>
      <c r="J96" s="8" t="s">
        <v>210</v>
      </c>
      <c r="K96" s="9"/>
      <c r="L96" s="194" t="s">
        <v>27</v>
      </c>
      <c r="M96" s="195" t="s">
        <v>28</v>
      </c>
      <c r="N96" s="86"/>
      <c r="O96" s="87" t="s">
        <v>27</v>
      </c>
      <c r="P96" s="9"/>
      <c r="Q96" s="680">
        <v>8.6999999999999993</v>
      </c>
      <c r="R96" s="19">
        <f t="shared" si="9"/>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787"/>
      <c r="E97" s="788"/>
      <c r="F97" s="1230" t="s">
        <v>34</v>
      </c>
      <c r="G97" s="1239"/>
      <c r="H97" s="13"/>
      <c r="I97" s="17"/>
      <c r="J97" s="8" t="s">
        <v>210</v>
      </c>
      <c r="K97" s="9"/>
      <c r="L97" s="194" t="s">
        <v>27</v>
      </c>
      <c r="M97" s="195" t="s">
        <v>28</v>
      </c>
      <c r="N97" s="86"/>
      <c r="O97" s="87" t="s">
        <v>27</v>
      </c>
      <c r="P97" s="9"/>
      <c r="Q97" s="680">
        <v>515</v>
      </c>
      <c r="R97" s="19">
        <f t="shared" si="9"/>
        <v>0</v>
      </c>
      <c r="S97" s="19">
        <v>1</v>
      </c>
      <c r="T97" s="19">
        <f t="shared" ref="T97:T160" si="10">IF(ISERROR(R97*S97),"",ROUND(R97*S97,1))</f>
        <v>0</v>
      </c>
      <c r="AA97" s="15"/>
      <c r="AB97" s="15"/>
      <c r="AC97" s="15"/>
      <c r="AG97" s="347" t="s">
        <v>4836</v>
      </c>
      <c r="AH97" s="347" t="s">
        <v>756</v>
      </c>
      <c r="AI97" s="150">
        <v>0.16899999999999998</v>
      </c>
    </row>
    <row r="98" spans="3:35" ht="15" customHeight="1">
      <c r="C98" s="1242" t="s">
        <v>35</v>
      </c>
      <c r="D98" s="787"/>
      <c r="E98" s="789"/>
      <c r="F98" s="1230" t="s">
        <v>36</v>
      </c>
      <c r="G98" s="1239"/>
      <c r="H98" s="13"/>
      <c r="I98" s="17"/>
      <c r="J98" s="8" t="s">
        <v>210</v>
      </c>
      <c r="K98" s="9"/>
      <c r="L98" s="194" t="s">
        <v>27</v>
      </c>
      <c r="M98" s="195" t="s">
        <v>28</v>
      </c>
      <c r="N98" s="86"/>
      <c r="O98" s="87" t="s">
        <v>27</v>
      </c>
      <c r="P98" s="9"/>
      <c r="Q98" s="680">
        <v>428</v>
      </c>
      <c r="R98" s="19">
        <f t="shared" si="9"/>
        <v>0</v>
      </c>
      <c r="S98" s="19">
        <v>1</v>
      </c>
      <c r="T98" s="19">
        <f t="shared" si="10"/>
        <v>0</v>
      </c>
      <c r="U98" s="4"/>
      <c r="Y98" s="3"/>
      <c r="AA98" s="15"/>
      <c r="AB98" s="15"/>
      <c r="AC98" s="15"/>
      <c r="AD98" s="15"/>
      <c r="AG98" s="347" t="s">
        <v>1635</v>
      </c>
      <c r="AH98" s="347" t="s">
        <v>4837</v>
      </c>
      <c r="AI98" s="150">
        <v>0.43099999999999999</v>
      </c>
    </row>
    <row r="99" spans="3:35" ht="15" customHeight="1">
      <c r="C99" s="1244"/>
      <c r="D99" s="787"/>
      <c r="E99" s="790"/>
      <c r="F99" s="1230" t="s">
        <v>37</v>
      </c>
      <c r="G99" s="1239"/>
      <c r="H99" s="13"/>
      <c r="I99" s="17"/>
      <c r="J99" s="8" t="s">
        <v>210</v>
      </c>
      <c r="K99" s="9"/>
      <c r="L99" s="194" t="s">
        <v>27</v>
      </c>
      <c r="M99" s="195" t="s">
        <v>28</v>
      </c>
      <c r="N99" s="86"/>
      <c r="O99" s="87" t="s">
        <v>27</v>
      </c>
      <c r="P99" s="9"/>
      <c r="Q99" s="680">
        <v>449</v>
      </c>
      <c r="R99" s="19">
        <f t="shared" si="9"/>
        <v>0</v>
      </c>
      <c r="S99" s="19">
        <v>1</v>
      </c>
      <c r="T99" s="19">
        <f t="shared" si="10"/>
        <v>0</v>
      </c>
      <c r="U99" s="4"/>
      <c r="Y99" s="3"/>
      <c r="AA99" s="15"/>
      <c r="AB99" s="15"/>
      <c r="AC99" s="15"/>
      <c r="AD99" s="15"/>
      <c r="AG99" s="347" t="s">
        <v>1636</v>
      </c>
      <c r="AH99" s="347" t="s">
        <v>732</v>
      </c>
      <c r="AI99" s="150">
        <v>0.47899999999999998</v>
      </c>
    </row>
    <row r="100" spans="3:35" ht="15" customHeight="1">
      <c r="C100" s="1242" t="s">
        <v>8134</v>
      </c>
      <c r="D100" s="787"/>
      <c r="E100" s="789"/>
      <c r="F100" s="1230" t="s">
        <v>36</v>
      </c>
      <c r="G100" s="1239"/>
      <c r="H100" s="13"/>
      <c r="I100" s="17"/>
      <c r="J100" s="8" t="s">
        <v>210</v>
      </c>
      <c r="K100" s="9"/>
      <c r="L100" s="194" t="s">
        <v>27</v>
      </c>
      <c r="M100" s="195" t="s">
        <v>28</v>
      </c>
      <c r="N100" s="86"/>
      <c r="O100" s="87" t="s">
        <v>27</v>
      </c>
      <c r="P100" s="9"/>
      <c r="Q100" s="680">
        <v>440</v>
      </c>
      <c r="R100" s="19">
        <f t="shared" si="9"/>
        <v>0</v>
      </c>
      <c r="S100" s="19">
        <v>1</v>
      </c>
      <c r="T100" s="19">
        <f t="shared" si="10"/>
        <v>0</v>
      </c>
      <c r="U100" s="4"/>
      <c r="Y100" s="3"/>
      <c r="AA100" s="15"/>
      <c r="AB100" s="15"/>
      <c r="AC100" s="15"/>
      <c r="AD100" s="15"/>
      <c r="AG100" s="347" t="s">
        <v>4838</v>
      </c>
      <c r="AH100" s="347" t="s">
        <v>706</v>
      </c>
      <c r="AI100" s="150">
        <v>0.40600000000000003</v>
      </c>
    </row>
    <row r="101" spans="3:35" ht="14.25" customHeight="1">
      <c r="C101" s="1243"/>
      <c r="D101" s="787"/>
      <c r="E101" s="791"/>
      <c r="F101" s="1230" t="s">
        <v>37</v>
      </c>
      <c r="G101" s="1246"/>
      <c r="H101" s="13"/>
      <c r="I101" s="17"/>
      <c r="J101" s="8" t="s">
        <v>210</v>
      </c>
      <c r="K101" s="9"/>
      <c r="L101" s="194" t="s">
        <v>27</v>
      </c>
      <c r="M101" s="195" t="s">
        <v>28</v>
      </c>
      <c r="N101" s="86"/>
      <c r="O101" s="87" t="s">
        <v>27</v>
      </c>
      <c r="P101" s="9"/>
      <c r="Q101" s="680">
        <v>471</v>
      </c>
      <c r="R101" s="19">
        <f t="shared" si="9"/>
        <v>0</v>
      </c>
      <c r="S101" s="19">
        <v>1</v>
      </c>
      <c r="T101" s="19">
        <f t="shared" si="10"/>
        <v>0</v>
      </c>
      <c r="U101" s="4"/>
      <c r="Y101" s="3"/>
      <c r="AA101" s="15"/>
      <c r="AB101" s="15"/>
      <c r="AC101" s="15"/>
      <c r="AD101" s="15"/>
      <c r="AG101" s="347" t="s">
        <v>1637</v>
      </c>
      <c r="AH101" s="347" t="s">
        <v>733</v>
      </c>
      <c r="AI101" s="150">
        <v>0.58399999999999996</v>
      </c>
    </row>
    <row r="102" spans="3:35" ht="15" customHeight="1">
      <c r="C102" s="1243"/>
      <c r="D102" s="787"/>
      <c r="E102" s="791"/>
      <c r="F102" s="1230" t="s">
        <v>8135</v>
      </c>
      <c r="G102" s="1239"/>
      <c r="H102" s="13"/>
      <c r="I102" s="17"/>
      <c r="J102" s="8" t="s">
        <v>210</v>
      </c>
      <c r="K102" s="9"/>
      <c r="L102" s="194" t="s">
        <v>27</v>
      </c>
      <c r="M102" s="195" t="s">
        <v>28</v>
      </c>
      <c r="N102" s="86"/>
      <c r="O102" s="87" t="s">
        <v>27</v>
      </c>
      <c r="P102" s="9"/>
      <c r="Q102" s="680">
        <v>413</v>
      </c>
      <c r="R102" s="19">
        <f t="shared" si="9"/>
        <v>0</v>
      </c>
      <c r="S102" s="19">
        <v>1</v>
      </c>
      <c r="T102" s="19">
        <f t="shared" si="10"/>
        <v>0</v>
      </c>
      <c r="AA102" s="15"/>
      <c r="AB102" s="15"/>
      <c r="AC102" s="15"/>
      <c r="AG102" s="347" t="s">
        <v>1638</v>
      </c>
      <c r="AH102" s="347" t="s">
        <v>757</v>
      </c>
      <c r="AI102" s="150">
        <v>0.52100000000000002</v>
      </c>
    </row>
    <row r="103" spans="3:35" ht="15" customHeight="1">
      <c r="C103" s="1243"/>
      <c r="D103" s="787"/>
      <c r="E103" s="791"/>
      <c r="F103" s="1230" t="s">
        <v>8136</v>
      </c>
      <c r="G103" s="1239"/>
      <c r="H103" s="13"/>
      <c r="I103" s="17"/>
      <c r="J103" s="8" t="s">
        <v>210</v>
      </c>
      <c r="K103" s="9"/>
      <c r="L103" s="194" t="s">
        <v>27</v>
      </c>
      <c r="M103" s="195" t="s">
        <v>28</v>
      </c>
      <c r="N103" s="86"/>
      <c r="O103" s="87" t="s">
        <v>27</v>
      </c>
      <c r="P103" s="9"/>
      <c r="Q103" s="680">
        <v>415</v>
      </c>
      <c r="R103" s="19">
        <f t="shared" si="9"/>
        <v>0</v>
      </c>
      <c r="S103" s="19">
        <v>1</v>
      </c>
      <c r="T103" s="19">
        <f t="shared" si="10"/>
        <v>0</v>
      </c>
      <c r="AA103" s="15"/>
      <c r="AB103" s="15"/>
      <c r="AC103" s="15"/>
      <c r="AG103" s="347" t="s">
        <v>4839</v>
      </c>
      <c r="AH103" s="347" t="s">
        <v>758</v>
      </c>
      <c r="AI103" s="150">
        <v>0.27300000000000002</v>
      </c>
    </row>
    <row r="104" spans="3:35" ht="15" customHeight="1">
      <c r="C104" s="1243"/>
      <c r="D104" s="793"/>
      <c r="E104" s="791"/>
      <c r="F104" s="1230" t="s">
        <v>8137</v>
      </c>
      <c r="G104" s="1239"/>
      <c r="H104" s="13"/>
      <c r="I104" s="17"/>
      <c r="J104" s="8" t="s">
        <v>210</v>
      </c>
      <c r="K104" s="9"/>
      <c r="L104" s="194" t="s">
        <v>27</v>
      </c>
      <c r="M104" s="195" t="s">
        <v>28</v>
      </c>
      <c r="N104" s="86"/>
      <c r="O104" s="87" t="s">
        <v>27</v>
      </c>
      <c r="P104" s="9"/>
      <c r="Q104" s="680">
        <v>220</v>
      </c>
      <c r="R104" s="19">
        <f>IF(ISERROR(I104*Q104),"",ROUND(I104*Q104,1))</f>
        <v>0</v>
      </c>
      <c r="S104" s="19">
        <v>1</v>
      </c>
      <c r="T104" s="19">
        <f t="shared" si="10"/>
        <v>0</v>
      </c>
      <c r="AA104" s="15"/>
      <c r="AB104" s="15"/>
      <c r="AC104" s="15"/>
      <c r="AG104" s="347" t="s">
        <v>4840</v>
      </c>
      <c r="AH104" s="347" t="s">
        <v>759</v>
      </c>
      <c r="AI104" s="150">
        <v>0.28100000000000003</v>
      </c>
    </row>
    <row r="105" spans="3:35" ht="15" customHeight="1">
      <c r="C105" s="1243"/>
      <c r="D105" s="793"/>
      <c r="E105" s="791"/>
      <c r="F105" s="1230" t="s">
        <v>8138</v>
      </c>
      <c r="G105" s="1239"/>
      <c r="H105" s="13"/>
      <c r="I105" s="17"/>
      <c r="J105" s="8" t="s">
        <v>210</v>
      </c>
      <c r="K105" s="9"/>
      <c r="L105" s="194" t="s">
        <v>27</v>
      </c>
      <c r="M105" s="195" t="s">
        <v>28</v>
      </c>
      <c r="N105" s="86"/>
      <c r="O105" s="87" t="s">
        <v>27</v>
      </c>
      <c r="P105" s="9"/>
      <c r="Q105" s="680">
        <v>320</v>
      </c>
      <c r="R105" s="19">
        <f>IF(ISERROR(I105*Q105),"",ROUND(I105*Q105,1))</f>
        <v>0</v>
      </c>
      <c r="S105" s="19">
        <v>1</v>
      </c>
      <c r="T105" s="19">
        <f t="shared" si="10"/>
        <v>0</v>
      </c>
      <c r="AA105" s="15"/>
      <c r="AB105" s="15"/>
      <c r="AC105" s="15"/>
      <c r="AG105" s="347" t="s">
        <v>4841</v>
      </c>
      <c r="AH105" s="347" t="s">
        <v>734</v>
      </c>
      <c r="AI105" s="150">
        <v>0.627</v>
      </c>
    </row>
    <row r="106" spans="3:35" ht="15" customHeight="1">
      <c r="C106" s="1243"/>
      <c r="D106" s="793"/>
      <c r="E106" s="791"/>
      <c r="F106" s="1230" t="s">
        <v>8139</v>
      </c>
      <c r="G106" s="1239"/>
      <c r="H106" s="13"/>
      <c r="I106" s="17"/>
      <c r="J106" s="8" t="s">
        <v>210</v>
      </c>
      <c r="K106" s="9"/>
      <c r="L106" s="194" t="s">
        <v>27</v>
      </c>
      <c r="M106" s="195" t="s">
        <v>28</v>
      </c>
      <c r="N106" s="86"/>
      <c r="O106" s="87" t="s">
        <v>27</v>
      </c>
      <c r="P106" s="9"/>
      <c r="Q106" s="680">
        <v>300</v>
      </c>
      <c r="R106" s="19">
        <f t="shared" si="9"/>
        <v>0</v>
      </c>
      <c r="S106" s="19">
        <v>1</v>
      </c>
      <c r="T106" s="19">
        <f t="shared" si="10"/>
        <v>0</v>
      </c>
      <c r="AG106" s="347" t="s">
        <v>4842</v>
      </c>
      <c r="AH106" s="347" t="s">
        <v>760</v>
      </c>
      <c r="AI106" s="150">
        <v>0.54100000000000004</v>
      </c>
    </row>
    <row r="107" spans="3:35" ht="15" customHeight="1">
      <c r="C107" s="1244"/>
      <c r="D107" s="794"/>
      <c r="E107" s="790"/>
      <c r="F107" s="1230" t="s">
        <v>8140</v>
      </c>
      <c r="G107" s="1239"/>
      <c r="H107" s="13"/>
      <c r="I107" s="17"/>
      <c r="J107" s="8" t="s">
        <v>210</v>
      </c>
      <c r="K107" s="9"/>
      <c r="L107" s="194" t="s">
        <v>27</v>
      </c>
      <c r="M107" s="195" t="s">
        <v>28</v>
      </c>
      <c r="N107" s="86"/>
      <c r="O107" s="87" t="s">
        <v>27</v>
      </c>
      <c r="P107" s="9"/>
      <c r="Q107" s="680">
        <v>600</v>
      </c>
      <c r="R107" s="19">
        <f>IF(ISERROR(I107*Q107),"",ROUND(I107*Q107,1))</f>
        <v>0</v>
      </c>
      <c r="S107" s="19">
        <v>1</v>
      </c>
      <c r="T107" s="19">
        <f t="shared" si="10"/>
        <v>0</v>
      </c>
      <c r="AG107" s="347" t="s">
        <v>1639</v>
      </c>
      <c r="AH107" s="347" t="s">
        <v>761</v>
      </c>
      <c r="AI107" s="150">
        <v>0.28999999999999998</v>
      </c>
    </row>
    <row r="108" spans="3:35" ht="15" customHeight="1">
      <c r="C108" s="1245" t="s">
        <v>8141</v>
      </c>
      <c r="D108" s="794"/>
      <c r="E108" s="795"/>
      <c r="F108" s="1230" t="s">
        <v>36</v>
      </c>
      <c r="G108" s="1239"/>
      <c r="H108" s="13"/>
      <c r="I108" s="17"/>
      <c r="J108" s="8" t="s">
        <v>210</v>
      </c>
      <c r="K108" s="9"/>
      <c r="L108" s="194" t="s">
        <v>27</v>
      </c>
      <c r="M108" s="195" t="s">
        <v>28</v>
      </c>
      <c r="N108" s="86"/>
      <c r="O108" s="87" t="s">
        <v>27</v>
      </c>
      <c r="P108" s="9"/>
      <c r="Q108" s="680">
        <v>440</v>
      </c>
      <c r="R108" s="19">
        <f>IF(ISERROR(I108*Q108),"",ROUND(I108*Q108,1))</f>
        <v>0</v>
      </c>
      <c r="S108" s="19">
        <v>1</v>
      </c>
      <c r="T108" s="19">
        <f t="shared" si="10"/>
        <v>0</v>
      </c>
      <c r="AG108" s="347" t="s">
        <v>4843</v>
      </c>
      <c r="AH108" s="347" t="s">
        <v>762</v>
      </c>
      <c r="AI108" s="150">
        <v>0.66</v>
      </c>
    </row>
    <row r="109" spans="3:35" ht="15" customHeight="1">
      <c r="C109" s="1243"/>
      <c r="D109" s="794"/>
      <c r="E109" s="791"/>
      <c r="F109" s="1230" t="s">
        <v>37</v>
      </c>
      <c r="G109" s="1239"/>
      <c r="H109" s="13"/>
      <c r="I109" s="17"/>
      <c r="J109" s="8" t="s">
        <v>210</v>
      </c>
      <c r="K109" s="9"/>
      <c r="L109" s="194" t="s">
        <v>27</v>
      </c>
      <c r="M109" s="195" t="s">
        <v>28</v>
      </c>
      <c r="N109" s="86"/>
      <c r="O109" s="87" t="s">
        <v>27</v>
      </c>
      <c r="P109" s="9"/>
      <c r="Q109" s="680">
        <v>471</v>
      </c>
      <c r="R109" s="19">
        <f>IF(ISERROR(I109*Q109),"",ROUND(I109*Q109,1))</f>
        <v>0</v>
      </c>
      <c r="S109" s="19">
        <v>1</v>
      </c>
      <c r="T109" s="19">
        <f t="shared" si="10"/>
        <v>0</v>
      </c>
      <c r="AG109" s="347" t="s">
        <v>4844</v>
      </c>
      <c r="AH109" s="347" t="s">
        <v>736</v>
      </c>
      <c r="AI109" s="150">
        <v>0.27700000000000002</v>
      </c>
    </row>
    <row r="110" spans="3:35" ht="15" customHeight="1">
      <c r="C110" s="1243"/>
      <c r="D110" s="794"/>
      <c r="E110" s="791"/>
      <c r="F110" s="1230" t="s">
        <v>8135</v>
      </c>
      <c r="G110" s="1239"/>
      <c r="H110" s="13"/>
      <c r="I110" s="17"/>
      <c r="J110" s="8" t="s">
        <v>210</v>
      </c>
      <c r="K110" s="9"/>
      <c r="L110" s="194" t="s">
        <v>27</v>
      </c>
      <c r="M110" s="195" t="s">
        <v>28</v>
      </c>
      <c r="N110" s="86"/>
      <c r="O110" s="87" t="s">
        <v>27</v>
      </c>
      <c r="P110" s="9"/>
      <c r="Q110" s="680">
        <v>413</v>
      </c>
      <c r="R110" s="19">
        <f>IF(ISERROR(I110*Q110),"",ROUND(I110*Q110,1))</f>
        <v>0</v>
      </c>
      <c r="S110" s="19">
        <v>1</v>
      </c>
      <c r="T110" s="19">
        <f t="shared" si="10"/>
        <v>0</v>
      </c>
      <c r="AG110" s="347" t="s">
        <v>4845</v>
      </c>
      <c r="AH110" s="347" t="s">
        <v>763</v>
      </c>
      <c r="AI110" s="150">
        <v>0.49799999999999994</v>
      </c>
    </row>
    <row r="111" spans="3:35" ht="15" customHeight="1">
      <c r="C111" s="1244"/>
      <c r="D111" s="794"/>
      <c r="E111" s="790"/>
      <c r="F111" s="1230" t="s">
        <v>8136</v>
      </c>
      <c r="G111" s="1239"/>
      <c r="H111" s="13"/>
      <c r="I111" s="17"/>
      <c r="J111" s="8" t="s">
        <v>210</v>
      </c>
      <c r="K111" s="9"/>
      <c r="L111" s="194" t="s">
        <v>27</v>
      </c>
      <c r="M111" s="195" t="s">
        <v>28</v>
      </c>
      <c r="N111" s="86"/>
      <c r="O111" s="87" t="s">
        <v>27</v>
      </c>
      <c r="P111" s="9"/>
      <c r="Q111" s="680">
        <v>415</v>
      </c>
      <c r="R111" s="19">
        <f>IF(ISERROR(I111*Q111),"",ROUND(I111*Q111,1))</f>
        <v>0</v>
      </c>
      <c r="S111" s="19">
        <v>1</v>
      </c>
      <c r="T111" s="19">
        <f t="shared" si="10"/>
        <v>0</v>
      </c>
      <c r="AG111" s="347" t="s">
        <v>4846</v>
      </c>
      <c r="AH111" s="347" t="s">
        <v>764</v>
      </c>
      <c r="AI111" s="150">
        <v>2.1999999999999999E-2</v>
      </c>
    </row>
    <row r="112" spans="3:35" ht="15" customHeight="1">
      <c r="C112" s="1242" t="s">
        <v>163</v>
      </c>
      <c r="D112" s="787"/>
      <c r="E112" s="789" t="s">
        <v>47</v>
      </c>
      <c r="F112" s="1230" t="s">
        <v>211</v>
      </c>
      <c r="G112" s="1239"/>
      <c r="H112" s="13"/>
      <c r="I112" s="17"/>
      <c r="J112" s="8" t="s">
        <v>194</v>
      </c>
      <c r="K112" s="9"/>
      <c r="L112" s="194" t="s">
        <v>27</v>
      </c>
      <c r="M112" s="195" t="s">
        <v>28</v>
      </c>
      <c r="N112" s="86"/>
      <c r="O112" s="87" t="s">
        <v>27</v>
      </c>
      <c r="P112" s="9"/>
      <c r="Q112" s="680">
        <v>2.33</v>
      </c>
      <c r="R112" s="19">
        <f t="shared" si="9"/>
        <v>0</v>
      </c>
      <c r="S112" s="19">
        <v>1</v>
      </c>
      <c r="T112" s="19">
        <f t="shared" si="10"/>
        <v>0</v>
      </c>
      <c r="AG112" s="347" t="s">
        <v>4847</v>
      </c>
      <c r="AH112" s="347" t="s">
        <v>737</v>
      </c>
      <c r="AI112" s="150">
        <v>0.57999999999999996</v>
      </c>
    </row>
    <row r="113" spans="3:35" ht="15" customHeight="1">
      <c r="C113" s="1243"/>
      <c r="D113" s="787"/>
      <c r="E113" s="791"/>
      <c r="F113" s="1230" t="s">
        <v>200</v>
      </c>
      <c r="G113" s="1239"/>
      <c r="H113" s="13"/>
      <c r="I113" s="17"/>
      <c r="J113" s="8" t="s">
        <v>194</v>
      </c>
      <c r="K113" s="9"/>
      <c r="L113" s="194" t="s">
        <v>27</v>
      </c>
      <c r="M113" s="195" t="s">
        <v>28</v>
      </c>
      <c r="N113" s="86"/>
      <c r="O113" s="87" t="s">
        <v>27</v>
      </c>
      <c r="P113" s="9"/>
      <c r="Q113" s="680">
        <v>3.06</v>
      </c>
      <c r="R113" s="19">
        <f t="shared" si="9"/>
        <v>0</v>
      </c>
      <c r="S113" s="19">
        <v>1</v>
      </c>
      <c r="T113" s="19">
        <f t="shared" si="10"/>
        <v>0</v>
      </c>
      <c r="AG113" s="347" t="s">
        <v>1640</v>
      </c>
      <c r="AH113" s="347" t="s">
        <v>765</v>
      </c>
      <c r="AI113" s="150">
        <v>0.55999999999999994</v>
      </c>
    </row>
    <row r="114" spans="3:35" ht="15" customHeight="1">
      <c r="C114" s="1243"/>
      <c r="D114" s="787"/>
      <c r="E114" s="791"/>
      <c r="F114" s="1230" t="s">
        <v>196</v>
      </c>
      <c r="G114" s="1239"/>
      <c r="H114" s="13"/>
      <c r="I114" s="17"/>
      <c r="J114" s="8" t="s">
        <v>195</v>
      </c>
      <c r="K114" s="9"/>
      <c r="L114" s="194" t="s">
        <v>27</v>
      </c>
      <c r="M114" s="195" t="s">
        <v>28</v>
      </c>
      <c r="N114" s="86"/>
      <c r="O114" s="87" t="s">
        <v>27</v>
      </c>
      <c r="P114" s="9"/>
      <c r="Q114" s="680">
        <v>2.27</v>
      </c>
      <c r="R114" s="19">
        <f t="shared" si="9"/>
        <v>0</v>
      </c>
      <c r="S114" s="19">
        <v>1</v>
      </c>
      <c r="T114" s="19">
        <f t="shared" si="10"/>
        <v>0</v>
      </c>
      <c r="AG114" s="347" t="s">
        <v>4848</v>
      </c>
      <c r="AH114" s="347" t="s">
        <v>766</v>
      </c>
      <c r="AI114" s="150">
        <v>0.41800000000000004</v>
      </c>
    </row>
    <row r="115" spans="3:35" ht="15" customHeight="1">
      <c r="C115" s="1243"/>
      <c r="D115" s="787"/>
      <c r="E115" s="791"/>
      <c r="F115" s="1230" t="s">
        <v>201</v>
      </c>
      <c r="G115" s="1239"/>
      <c r="H115" s="13"/>
      <c r="I115" s="17"/>
      <c r="J115" s="8" t="s">
        <v>194</v>
      </c>
      <c r="K115" s="9"/>
      <c r="L115" s="194" t="s">
        <v>27</v>
      </c>
      <c r="M115" s="195" t="s">
        <v>28</v>
      </c>
      <c r="N115" s="86"/>
      <c r="O115" s="87" t="s">
        <v>27</v>
      </c>
      <c r="P115" s="9"/>
      <c r="Q115" s="680">
        <v>2.79</v>
      </c>
      <c r="R115" s="19">
        <f t="shared" si="9"/>
        <v>0</v>
      </c>
      <c r="S115" s="19">
        <v>1</v>
      </c>
      <c r="T115" s="19">
        <f t="shared" si="10"/>
        <v>0</v>
      </c>
      <c r="AG115" s="347" t="s">
        <v>1641</v>
      </c>
      <c r="AH115" s="347" t="s">
        <v>767</v>
      </c>
      <c r="AI115" s="150">
        <v>0.30099999999999999</v>
      </c>
    </row>
    <row r="116" spans="3:35" ht="15" customHeight="1">
      <c r="C116" s="1244"/>
      <c r="D116" s="787"/>
      <c r="E116" s="791"/>
      <c r="F116" s="1230" t="s">
        <v>202</v>
      </c>
      <c r="G116" s="1239"/>
      <c r="H116" s="13"/>
      <c r="I116" s="17"/>
      <c r="J116" s="8" t="s">
        <v>8079</v>
      </c>
      <c r="K116" s="9"/>
      <c r="L116" s="194" t="s">
        <v>27</v>
      </c>
      <c r="M116" s="195" t="s">
        <v>28</v>
      </c>
      <c r="N116" s="86"/>
      <c r="O116" s="87" t="s">
        <v>27</v>
      </c>
      <c r="P116" s="9"/>
      <c r="Q116" s="680">
        <v>1.96</v>
      </c>
      <c r="R116" s="19">
        <f t="shared" si="9"/>
        <v>0</v>
      </c>
      <c r="S116" s="19">
        <v>1</v>
      </c>
      <c r="T116" s="19">
        <f t="shared" si="10"/>
        <v>0</v>
      </c>
      <c r="AG116" s="347" t="s">
        <v>1642</v>
      </c>
      <c r="AH116" s="347" t="s">
        <v>768</v>
      </c>
      <c r="AI116" s="150">
        <v>0</v>
      </c>
    </row>
    <row r="117" spans="3:35" ht="15" customHeight="1">
      <c r="C117" s="786" t="s">
        <v>8142</v>
      </c>
      <c r="D117" s="787"/>
      <c r="E117" s="788"/>
      <c r="F117" s="1236" t="s">
        <v>48</v>
      </c>
      <c r="G117" s="1239"/>
      <c r="H117" s="94"/>
      <c r="I117" s="17"/>
      <c r="J117" s="96" t="s">
        <v>210</v>
      </c>
      <c r="K117" s="95"/>
      <c r="L117" s="194" t="s">
        <v>27</v>
      </c>
      <c r="M117" s="195" t="s">
        <v>28</v>
      </c>
      <c r="N117" s="97"/>
      <c r="O117" s="87" t="s">
        <v>27</v>
      </c>
      <c r="P117" s="95"/>
      <c r="Q117" s="680">
        <v>2300</v>
      </c>
      <c r="R117" s="19">
        <f t="shared" si="9"/>
        <v>0</v>
      </c>
      <c r="S117" s="19">
        <v>1</v>
      </c>
      <c r="T117" s="19">
        <f t="shared" si="10"/>
        <v>0</v>
      </c>
      <c r="AG117" s="347" t="s">
        <v>4849</v>
      </c>
      <c r="AH117" s="347" t="s">
        <v>769</v>
      </c>
      <c r="AI117" s="150">
        <v>0.499</v>
      </c>
    </row>
    <row r="118" spans="3:35" ht="15" customHeight="1">
      <c r="C118" s="796" t="s">
        <v>8143</v>
      </c>
      <c r="D118" s="793"/>
      <c r="E118" s="797" t="s">
        <v>8144</v>
      </c>
      <c r="F118" s="1236" t="s">
        <v>8143</v>
      </c>
      <c r="G118" s="1239"/>
      <c r="H118" s="94"/>
      <c r="I118" s="17"/>
      <c r="J118" s="96" t="s">
        <v>210</v>
      </c>
      <c r="K118" s="95"/>
      <c r="L118" s="194" t="s">
        <v>27</v>
      </c>
      <c r="M118" s="195" t="s">
        <v>28</v>
      </c>
      <c r="N118" s="97"/>
      <c r="O118" s="87" t="s">
        <v>27</v>
      </c>
      <c r="P118" s="95"/>
      <c r="Q118" s="680">
        <v>1090</v>
      </c>
      <c r="R118" s="19">
        <f t="shared" si="9"/>
        <v>0</v>
      </c>
      <c r="S118" s="19">
        <v>1</v>
      </c>
      <c r="T118" s="19">
        <f t="shared" si="10"/>
        <v>0</v>
      </c>
      <c r="AG118" s="347" t="s">
        <v>4850</v>
      </c>
      <c r="AH118" s="347" t="s">
        <v>770</v>
      </c>
      <c r="AI118" s="150">
        <v>0</v>
      </c>
    </row>
    <row r="119" spans="3:35" ht="15" customHeight="1">
      <c r="C119" s="798"/>
      <c r="D119" s="794"/>
      <c r="E119" s="799"/>
      <c r="F119" s="1237" t="s">
        <v>10103</v>
      </c>
      <c r="G119" s="1238"/>
      <c r="H119" s="94"/>
      <c r="I119" s="17"/>
      <c r="J119" s="96" t="s">
        <v>210</v>
      </c>
      <c r="K119" s="95"/>
      <c r="L119" s="194" t="s">
        <v>27</v>
      </c>
      <c r="M119" s="195" t="s">
        <v>28</v>
      </c>
      <c r="N119" s="97"/>
      <c r="O119" s="87" t="s">
        <v>27</v>
      </c>
      <c r="P119" s="95"/>
      <c r="Q119" s="680">
        <v>760</v>
      </c>
      <c r="R119" s="19">
        <f t="shared" si="9"/>
        <v>0</v>
      </c>
      <c r="S119" s="19">
        <v>1</v>
      </c>
      <c r="T119" s="19">
        <f t="shared" si="10"/>
        <v>0</v>
      </c>
      <c r="AG119" s="347" t="s">
        <v>1643</v>
      </c>
      <c r="AH119" s="347" t="s">
        <v>771</v>
      </c>
      <c r="AI119" s="150">
        <v>0.439</v>
      </c>
    </row>
    <row r="120" spans="3:35" ht="15" customHeight="1">
      <c r="C120" s="786" t="s">
        <v>46</v>
      </c>
      <c r="D120" s="787"/>
      <c r="E120" s="788"/>
      <c r="F120" s="1236" t="s">
        <v>8145</v>
      </c>
      <c r="G120" s="1240"/>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93"/>
      <c r="E121" s="797" t="s">
        <v>8147</v>
      </c>
      <c r="F121" s="1241" t="s">
        <v>8148</v>
      </c>
      <c r="G121" s="1238"/>
      <c r="H121" s="13"/>
      <c r="I121" s="17"/>
      <c r="J121" s="8" t="s">
        <v>210</v>
      </c>
      <c r="K121" s="9"/>
      <c r="L121" s="194" t="s">
        <v>27</v>
      </c>
      <c r="M121" s="195" t="s">
        <v>28</v>
      </c>
      <c r="N121" s="86"/>
      <c r="O121" s="87" t="s">
        <v>27</v>
      </c>
      <c r="P121" s="9"/>
      <c r="Q121" s="680">
        <v>1430</v>
      </c>
      <c r="R121" s="19">
        <f>IF(ISERROR(I121*Q121),"",ROUND(I121*Q121,1))</f>
        <v>0</v>
      </c>
      <c r="S121" s="19">
        <v>1</v>
      </c>
      <c r="T121" s="19">
        <f t="shared" si="10"/>
        <v>0</v>
      </c>
      <c r="AG121" s="347" t="s">
        <v>4852</v>
      </c>
      <c r="AH121" s="347" t="s">
        <v>730</v>
      </c>
      <c r="AI121" s="150">
        <v>0</v>
      </c>
    </row>
    <row r="122" spans="3:35" ht="15" customHeight="1">
      <c r="C122" s="798"/>
      <c r="D122" s="794"/>
      <c r="E122" s="799"/>
      <c r="F122" s="1241" t="s">
        <v>8149</v>
      </c>
      <c r="G122" s="1238"/>
      <c r="H122" s="13"/>
      <c r="I122" s="17"/>
      <c r="J122" s="8" t="s">
        <v>210</v>
      </c>
      <c r="K122" s="9"/>
      <c r="L122" s="194" t="s">
        <v>27</v>
      </c>
      <c r="M122" s="195" t="s">
        <v>28</v>
      </c>
      <c r="N122" s="86"/>
      <c r="O122" s="87" t="s">
        <v>27</v>
      </c>
      <c r="P122" s="9"/>
      <c r="Q122" s="680">
        <v>1340</v>
      </c>
      <c r="R122" s="19">
        <f>IF(ISERROR(I122*Q122),"",ROUND(I122*Q122,1))</f>
        <v>0</v>
      </c>
      <c r="S122" s="19">
        <v>1</v>
      </c>
      <c r="T122" s="19">
        <f t="shared" si="10"/>
        <v>0</v>
      </c>
      <c r="AG122" s="347" t="s">
        <v>4853</v>
      </c>
      <c r="AH122" s="347" t="s">
        <v>721</v>
      </c>
      <c r="AI122" s="150">
        <v>0.40099999999999997</v>
      </c>
    </row>
    <row r="123" spans="3:35" ht="15" customHeight="1">
      <c r="C123" s="782" t="s">
        <v>8150</v>
      </c>
      <c r="D123" s="787"/>
      <c r="E123" s="797" t="s">
        <v>8151</v>
      </c>
      <c r="F123" s="1230" t="s">
        <v>8152</v>
      </c>
      <c r="G123" s="1239"/>
      <c r="H123" s="13"/>
      <c r="I123" s="17"/>
      <c r="J123" s="8" t="s">
        <v>210</v>
      </c>
      <c r="K123" s="9"/>
      <c r="L123" s="194" t="s">
        <v>27</v>
      </c>
      <c r="M123" s="195" t="s">
        <v>28</v>
      </c>
      <c r="N123" s="86"/>
      <c r="O123" s="87" t="s">
        <v>27</v>
      </c>
      <c r="P123" s="9"/>
      <c r="Q123" s="680">
        <v>1560</v>
      </c>
      <c r="R123" s="19">
        <f t="shared" si="9"/>
        <v>0</v>
      </c>
      <c r="S123" s="19">
        <v>1</v>
      </c>
      <c r="T123" s="19">
        <f t="shared" si="10"/>
        <v>0</v>
      </c>
      <c r="AG123" s="347" t="s">
        <v>4854</v>
      </c>
      <c r="AH123" s="347" t="s">
        <v>740</v>
      </c>
      <c r="AI123" s="150">
        <v>0.49</v>
      </c>
    </row>
    <row r="124" spans="3:35" ht="15" customHeight="1">
      <c r="C124" s="796"/>
      <c r="D124" s="787"/>
      <c r="E124" s="791"/>
      <c r="F124" s="1230" t="s">
        <v>8153</v>
      </c>
      <c r="G124" s="1239"/>
      <c r="H124" s="13"/>
      <c r="I124" s="17"/>
      <c r="J124" s="8" t="s">
        <v>210</v>
      </c>
      <c r="K124" s="9"/>
      <c r="L124" s="194" t="s">
        <v>27</v>
      </c>
      <c r="M124" s="195" t="s">
        <v>28</v>
      </c>
      <c r="N124" s="86"/>
      <c r="O124" s="87" t="s">
        <v>27</v>
      </c>
      <c r="P124" s="9"/>
      <c r="Q124" s="680">
        <v>2060</v>
      </c>
      <c r="R124" s="19">
        <f t="shared" si="9"/>
        <v>0</v>
      </c>
      <c r="S124" s="19">
        <v>1</v>
      </c>
      <c r="T124" s="19">
        <f t="shared" si="10"/>
        <v>0</v>
      </c>
      <c r="AG124" s="347" t="s">
        <v>4855</v>
      </c>
      <c r="AH124" s="347" t="s">
        <v>742</v>
      </c>
      <c r="AI124" s="150">
        <v>0.53399999999999992</v>
      </c>
    </row>
    <row r="125" spans="3:35" ht="15" customHeight="1">
      <c r="C125" s="796"/>
      <c r="D125" s="787"/>
      <c r="E125" s="791"/>
      <c r="F125" s="1230" t="s">
        <v>8154</v>
      </c>
      <c r="G125" s="1239"/>
      <c r="H125" s="13"/>
      <c r="I125" s="17"/>
      <c r="J125" s="8" t="s">
        <v>210</v>
      </c>
      <c r="K125" s="9"/>
      <c r="L125" s="194" t="s">
        <v>27</v>
      </c>
      <c r="M125" s="195" t="s">
        <v>28</v>
      </c>
      <c r="N125" s="86"/>
      <c r="O125" s="87" t="s">
        <v>27</v>
      </c>
      <c r="P125" s="9"/>
      <c r="Q125" s="680">
        <v>860</v>
      </c>
      <c r="R125" s="19">
        <f t="shared" si="9"/>
        <v>0</v>
      </c>
      <c r="S125" s="19">
        <v>1</v>
      </c>
      <c r="T125" s="19">
        <f t="shared" si="10"/>
        <v>0</v>
      </c>
      <c r="AG125" s="347" t="s">
        <v>4856</v>
      </c>
      <c r="AH125" s="347" t="s">
        <v>741</v>
      </c>
      <c r="AI125" s="150">
        <v>0.41</v>
      </c>
    </row>
    <row r="126" spans="3:35" ht="15" customHeight="1">
      <c r="C126" s="796"/>
      <c r="D126" s="787"/>
      <c r="E126" s="791"/>
      <c r="F126" s="1230" t="s">
        <v>8155</v>
      </c>
      <c r="G126" s="1239"/>
      <c r="H126" s="13"/>
      <c r="I126" s="17"/>
      <c r="J126" s="8" t="s">
        <v>210</v>
      </c>
      <c r="K126" s="9"/>
      <c r="L126" s="194" t="s">
        <v>27</v>
      </c>
      <c r="M126" s="195" t="s">
        <v>28</v>
      </c>
      <c r="N126" s="86"/>
      <c r="O126" s="87" t="s">
        <v>27</v>
      </c>
      <c r="P126" s="9"/>
      <c r="Q126" s="680">
        <v>940</v>
      </c>
      <c r="R126" s="19">
        <f t="shared" si="9"/>
        <v>0</v>
      </c>
      <c r="S126" s="19">
        <v>1</v>
      </c>
      <c r="T126" s="19">
        <f t="shared" si="10"/>
        <v>0</v>
      </c>
      <c r="AG126" s="347" t="s">
        <v>1644</v>
      </c>
      <c r="AH126" s="347" t="s">
        <v>718</v>
      </c>
      <c r="AI126" s="150">
        <v>0.44700000000000001</v>
      </c>
    </row>
    <row r="127" spans="3:35" ht="15" customHeight="1">
      <c r="C127" s="796"/>
      <c r="D127" s="787"/>
      <c r="E127" s="791"/>
      <c r="F127" s="1230" t="s">
        <v>8156</v>
      </c>
      <c r="G127" s="1239"/>
      <c r="H127" s="13"/>
      <c r="I127" s="17"/>
      <c r="J127" s="8" t="s">
        <v>210</v>
      </c>
      <c r="K127" s="9"/>
      <c r="L127" s="194" t="s">
        <v>27</v>
      </c>
      <c r="M127" s="195" t="s">
        <v>28</v>
      </c>
      <c r="N127" s="86"/>
      <c r="O127" s="87" t="s">
        <v>27</v>
      </c>
      <c r="P127" s="9"/>
      <c r="Q127" s="680">
        <v>960</v>
      </c>
      <c r="R127" s="19">
        <f t="shared" si="9"/>
        <v>0</v>
      </c>
      <c r="S127" s="19">
        <v>1</v>
      </c>
      <c r="T127" s="19">
        <f t="shared" si="10"/>
        <v>0</v>
      </c>
      <c r="AG127" s="347" t="s">
        <v>4857</v>
      </c>
      <c r="AH127" s="347" t="s">
        <v>710</v>
      </c>
      <c r="AI127" s="150">
        <v>0.34200000000000003</v>
      </c>
    </row>
    <row r="128" spans="3:35" ht="15" customHeight="1">
      <c r="C128" s="796"/>
      <c r="D128" s="787"/>
      <c r="E128" s="791"/>
      <c r="F128" s="1230" t="s">
        <v>8157</v>
      </c>
      <c r="G128" s="1239"/>
      <c r="H128" s="13"/>
      <c r="I128" s="17"/>
      <c r="J128" s="8" t="s">
        <v>210</v>
      </c>
      <c r="K128" s="9"/>
      <c r="L128" s="194" t="s">
        <v>27</v>
      </c>
      <c r="M128" s="195" t="s">
        <v>28</v>
      </c>
      <c r="N128" s="86"/>
      <c r="O128" s="87" t="s">
        <v>27</v>
      </c>
      <c r="P128" s="9"/>
      <c r="Q128" s="680">
        <v>1560</v>
      </c>
      <c r="R128" s="19">
        <f t="shared" si="9"/>
        <v>0</v>
      </c>
      <c r="S128" s="19">
        <v>1</v>
      </c>
      <c r="T128" s="19">
        <f t="shared" si="10"/>
        <v>0</v>
      </c>
      <c r="AG128" s="347" t="s">
        <v>4858</v>
      </c>
      <c r="AH128" s="347" t="s">
        <v>735</v>
      </c>
      <c r="AI128" s="150">
        <v>0.36399999999999999</v>
      </c>
    </row>
    <row r="129" spans="3:35" ht="15" customHeight="1">
      <c r="C129" s="796"/>
      <c r="D129" s="787"/>
      <c r="E129" s="791"/>
      <c r="F129" s="1230" t="s">
        <v>8158</v>
      </c>
      <c r="G129" s="1239"/>
      <c r="H129" s="13"/>
      <c r="I129" s="17"/>
      <c r="J129" s="8" t="s">
        <v>210</v>
      </c>
      <c r="K129" s="9"/>
      <c r="L129" s="194" t="s">
        <v>27</v>
      </c>
      <c r="M129" s="195" t="s">
        <v>28</v>
      </c>
      <c r="N129" s="86"/>
      <c r="O129" s="87" t="s">
        <v>27</v>
      </c>
      <c r="P129" s="9"/>
      <c r="Q129" s="680">
        <v>65</v>
      </c>
      <c r="R129" s="19">
        <f t="shared" si="9"/>
        <v>0</v>
      </c>
      <c r="S129" s="19">
        <v>1</v>
      </c>
      <c r="T129" s="19">
        <f t="shared" si="10"/>
        <v>0</v>
      </c>
      <c r="AG129" s="347" t="s">
        <v>1645</v>
      </c>
      <c r="AH129" s="347" t="s">
        <v>893</v>
      </c>
      <c r="AI129" s="150">
        <v>0.55100000000000005</v>
      </c>
    </row>
    <row r="130" spans="3:35" ht="15" customHeight="1">
      <c r="C130" s="796"/>
      <c r="D130" s="787"/>
      <c r="E130" s="791"/>
      <c r="F130" s="1230" t="s">
        <v>8159</v>
      </c>
      <c r="G130" s="1239"/>
      <c r="H130" s="13"/>
      <c r="I130" s="17"/>
      <c r="J130" s="8" t="s">
        <v>210</v>
      </c>
      <c r="K130" s="9"/>
      <c r="L130" s="194" t="s">
        <v>27</v>
      </c>
      <c r="M130" s="195" t="s">
        <v>28</v>
      </c>
      <c r="N130" s="86"/>
      <c r="O130" s="87" t="s">
        <v>27</v>
      </c>
      <c r="P130" s="9"/>
      <c r="Q130" s="680">
        <v>330</v>
      </c>
      <c r="R130" s="19">
        <f t="shared" si="9"/>
        <v>0</v>
      </c>
      <c r="S130" s="19">
        <v>1</v>
      </c>
      <c r="T130" s="19">
        <f t="shared" si="10"/>
        <v>0</v>
      </c>
      <c r="AG130" s="347" t="s">
        <v>1738</v>
      </c>
      <c r="AH130" s="347" t="s">
        <v>4859</v>
      </c>
      <c r="AI130" s="150">
        <v>0.68800000000000006</v>
      </c>
    </row>
    <row r="131" spans="3:35" ht="15" customHeight="1">
      <c r="C131" s="796"/>
      <c r="D131" s="787"/>
      <c r="E131" s="791"/>
      <c r="F131" s="1230" t="s">
        <v>8160</v>
      </c>
      <c r="G131" s="1239"/>
      <c r="H131" s="13"/>
      <c r="I131" s="17"/>
      <c r="J131" s="8" t="s">
        <v>210</v>
      </c>
      <c r="K131" s="9"/>
      <c r="L131" s="194" t="s">
        <v>27</v>
      </c>
      <c r="M131" s="195" t="s">
        <v>28</v>
      </c>
      <c r="N131" s="86"/>
      <c r="O131" s="87" t="s">
        <v>27</v>
      </c>
      <c r="P131" s="9"/>
      <c r="Q131" s="680">
        <v>730</v>
      </c>
      <c r="R131" s="19">
        <f t="shared" si="9"/>
        <v>0</v>
      </c>
      <c r="S131" s="19">
        <v>1</v>
      </c>
      <c r="T131" s="19">
        <f t="shared" si="10"/>
        <v>0</v>
      </c>
      <c r="AG131" s="347" t="s">
        <v>1715</v>
      </c>
      <c r="AH131" s="347" t="s">
        <v>694</v>
      </c>
      <c r="AI131" s="150">
        <v>0.57300000000000006</v>
      </c>
    </row>
    <row r="132" spans="3:35" ht="15" customHeight="1">
      <c r="C132" s="796"/>
      <c r="D132" s="787"/>
      <c r="E132" s="791"/>
      <c r="F132" s="1230" t="s">
        <v>466</v>
      </c>
      <c r="G132" s="1239"/>
      <c r="H132" s="13"/>
      <c r="I132" s="17"/>
      <c r="J132" s="8" t="s">
        <v>210</v>
      </c>
      <c r="K132" s="9"/>
      <c r="L132" s="194" t="s">
        <v>27</v>
      </c>
      <c r="M132" s="195" t="s">
        <v>28</v>
      </c>
      <c r="N132" s="86"/>
      <c r="O132" s="87" t="s">
        <v>27</v>
      </c>
      <c r="P132" s="9"/>
      <c r="Q132" s="680">
        <v>2100</v>
      </c>
      <c r="R132" s="19">
        <f t="shared" si="9"/>
        <v>0</v>
      </c>
      <c r="S132" s="19">
        <v>1</v>
      </c>
      <c r="T132" s="19">
        <f t="shared" si="10"/>
        <v>0</v>
      </c>
      <c r="AG132" s="347" t="s">
        <v>4860</v>
      </c>
      <c r="AH132" s="347" t="s">
        <v>695</v>
      </c>
      <c r="AI132" s="150">
        <v>0.496</v>
      </c>
    </row>
    <row r="133" spans="3:35" ht="15" customHeight="1">
      <c r="C133" s="796"/>
      <c r="D133" s="787"/>
      <c r="E133" s="791"/>
      <c r="F133" s="1230" t="s">
        <v>8161</v>
      </c>
      <c r="G133" s="1239"/>
      <c r="H133" s="13"/>
      <c r="I133" s="17"/>
      <c r="J133" s="8" t="s">
        <v>210</v>
      </c>
      <c r="K133" s="9"/>
      <c r="L133" s="194" t="s">
        <v>27</v>
      </c>
      <c r="M133" s="195" t="s">
        <v>28</v>
      </c>
      <c r="N133" s="86"/>
      <c r="O133" s="87" t="s">
        <v>27</v>
      </c>
      <c r="P133" s="9"/>
      <c r="Q133" s="680">
        <v>370</v>
      </c>
      <c r="R133" s="19">
        <f t="shared" si="9"/>
        <v>0</v>
      </c>
      <c r="S133" s="19">
        <v>1</v>
      </c>
      <c r="T133" s="19">
        <f t="shared" si="10"/>
        <v>0</v>
      </c>
      <c r="AG133" s="347" t="s">
        <v>1709</v>
      </c>
      <c r="AH133" s="347" t="s">
        <v>696</v>
      </c>
      <c r="AI133" s="150">
        <v>0.49399999999999999</v>
      </c>
    </row>
    <row r="134" spans="3:35" ht="15" customHeight="1">
      <c r="C134" s="796"/>
      <c r="D134" s="787"/>
      <c r="E134" s="791"/>
      <c r="F134" s="1230" t="s">
        <v>8162</v>
      </c>
      <c r="G134" s="1239"/>
      <c r="H134" s="13"/>
      <c r="I134" s="17"/>
      <c r="J134" s="8" t="s">
        <v>210</v>
      </c>
      <c r="K134" s="9"/>
      <c r="L134" s="194" t="s">
        <v>27</v>
      </c>
      <c r="M134" s="195" t="s">
        <v>28</v>
      </c>
      <c r="N134" s="86"/>
      <c r="O134" s="87" t="s">
        <v>27</v>
      </c>
      <c r="P134" s="9"/>
      <c r="Q134" s="680">
        <v>1100</v>
      </c>
      <c r="R134" s="19">
        <f t="shared" si="9"/>
        <v>0</v>
      </c>
      <c r="S134" s="19">
        <v>1</v>
      </c>
      <c r="T134" s="19">
        <f t="shared" si="10"/>
        <v>0</v>
      </c>
      <c r="AG134" s="347" t="s">
        <v>1736</v>
      </c>
      <c r="AH134" s="347" t="s">
        <v>697</v>
      </c>
      <c r="AI134" s="150">
        <v>0.64</v>
      </c>
    </row>
    <row r="135" spans="3:35" ht="15" customHeight="1">
      <c r="C135" s="796"/>
      <c r="D135" s="787"/>
      <c r="E135" s="791"/>
      <c r="F135" s="1230" t="s">
        <v>8105</v>
      </c>
      <c r="G135" s="1239"/>
      <c r="H135" s="13"/>
      <c r="I135" s="17"/>
      <c r="J135" s="8" t="s">
        <v>44</v>
      </c>
      <c r="K135" s="9"/>
      <c r="L135" s="194" t="s">
        <v>27</v>
      </c>
      <c r="M135" s="195" t="s">
        <v>28</v>
      </c>
      <c r="N135" s="86"/>
      <c r="O135" s="87" t="s">
        <v>27</v>
      </c>
      <c r="P135" s="9"/>
      <c r="Q135" s="680">
        <v>0.85</v>
      </c>
      <c r="R135" s="19">
        <f t="shared" si="9"/>
        <v>0</v>
      </c>
      <c r="S135" s="19">
        <v>1</v>
      </c>
      <c r="T135" s="19">
        <f t="shared" si="10"/>
        <v>0</v>
      </c>
      <c r="AG135" s="347" t="s">
        <v>1672</v>
      </c>
      <c r="AH135" s="347" t="s">
        <v>698</v>
      </c>
      <c r="AI135" s="150">
        <v>0.52300000000000002</v>
      </c>
    </row>
    <row r="136" spans="3:35" ht="16.5" customHeight="1">
      <c r="C136" s="786" t="s">
        <v>8163</v>
      </c>
      <c r="D136" s="787"/>
      <c r="E136" s="788"/>
      <c r="F136" s="1230" t="s">
        <v>50</v>
      </c>
      <c r="G136" s="1239"/>
      <c r="H136" s="13"/>
      <c r="I136" s="17"/>
      <c r="J136" s="8" t="s">
        <v>210</v>
      </c>
      <c r="K136" s="9"/>
      <c r="L136" s="194" t="s">
        <v>27</v>
      </c>
      <c r="M136" s="195" t="s">
        <v>28</v>
      </c>
      <c r="N136" s="86"/>
      <c r="O136" s="87" t="s">
        <v>27</v>
      </c>
      <c r="P136" s="9"/>
      <c r="Q136" s="680">
        <v>3380</v>
      </c>
      <c r="R136" s="19">
        <f t="shared" si="9"/>
        <v>0</v>
      </c>
      <c r="S136" s="19">
        <v>1</v>
      </c>
      <c r="T136" s="19">
        <f t="shared" si="10"/>
        <v>0</v>
      </c>
      <c r="AG136" s="347" t="s">
        <v>1708</v>
      </c>
      <c r="AH136" s="347" t="s">
        <v>699</v>
      </c>
      <c r="AI136" s="150">
        <v>0.70899999999999996</v>
      </c>
    </row>
    <row r="137" spans="3:35" ht="15" customHeight="1">
      <c r="C137" s="786" t="s">
        <v>8164</v>
      </c>
      <c r="D137" s="800"/>
      <c r="E137" s="788"/>
      <c r="F137" s="1230" t="s">
        <v>8165</v>
      </c>
      <c r="G137" s="1231"/>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10"/>
        <v>0</v>
      </c>
      <c r="AG137" s="347" t="s">
        <v>1687</v>
      </c>
      <c r="AH137" s="347" t="s">
        <v>700</v>
      </c>
      <c r="AI137" s="150">
        <v>0.68800000000000006</v>
      </c>
    </row>
    <row r="138" spans="3:35" ht="15" customHeight="1">
      <c r="C138" s="782" t="s">
        <v>8166</v>
      </c>
      <c r="D138" s="801"/>
      <c r="E138" s="797"/>
      <c r="F138" s="1230" t="s">
        <v>36</v>
      </c>
      <c r="G138" s="1231"/>
      <c r="H138" s="647"/>
      <c r="I138" s="701"/>
      <c r="J138" s="8" t="s">
        <v>210</v>
      </c>
      <c r="K138" s="702"/>
      <c r="L138" s="703" t="s">
        <v>27</v>
      </c>
      <c r="M138" s="704" t="s">
        <v>28</v>
      </c>
      <c r="N138" s="705"/>
      <c r="O138" s="706" t="s">
        <v>27</v>
      </c>
      <c r="P138" s="702"/>
      <c r="Q138" s="779">
        <v>440</v>
      </c>
      <c r="R138" s="707">
        <f>IF(ISERROR(I138*Q138),"",ROUND(I138*Q138,1))</f>
        <v>0</v>
      </c>
      <c r="S138" s="707">
        <v>1</v>
      </c>
      <c r="T138" s="707">
        <f t="shared" si="10"/>
        <v>0</v>
      </c>
      <c r="AG138" s="347" t="s">
        <v>1674</v>
      </c>
      <c r="AH138" s="347" t="s">
        <v>701</v>
      </c>
      <c r="AI138" s="150">
        <v>0.59799999999999998</v>
      </c>
    </row>
    <row r="139" spans="3:35" ht="15" customHeight="1">
      <c r="C139" s="798"/>
      <c r="D139" s="802"/>
      <c r="E139" s="799"/>
      <c r="F139" s="1230" t="s">
        <v>37</v>
      </c>
      <c r="G139" s="1231"/>
      <c r="H139" s="647"/>
      <c r="I139" s="701"/>
      <c r="J139" s="8" t="s">
        <v>210</v>
      </c>
      <c r="K139" s="702"/>
      <c r="L139" s="703" t="s">
        <v>27</v>
      </c>
      <c r="M139" s="704" t="s">
        <v>28</v>
      </c>
      <c r="N139" s="705"/>
      <c r="O139" s="706" t="s">
        <v>27</v>
      </c>
      <c r="P139" s="702"/>
      <c r="Q139" s="779">
        <v>471</v>
      </c>
      <c r="R139" s="707">
        <f>IF(ISERROR(I139*Q139),"",ROUND(I139*Q139,1))</f>
        <v>0</v>
      </c>
      <c r="S139" s="707">
        <v>1</v>
      </c>
      <c r="T139" s="707">
        <f t="shared" si="10"/>
        <v>0</v>
      </c>
      <c r="AG139" s="347" t="s">
        <v>1669</v>
      </c>
      <c r="AH139" s="347" t="s">
        <v>702</v>
      </c>
      <c r="AI139" s="150">
        <v>0.81599999999999995</v>
      </c>
    </row>
    <row r="140" spans="3:35" ht="15" customHeight="1">
      <c r="C140" s="796" t="s">
        <v>8167</v>
      </c>
      <c r="D140" s="802"/>
      <c r="E140" s="795"/>
      <c r="F140" s="1230" t="s">
        <v>8168</v>
      </c>
      <c r="G140" s="1231"/>
      <c r="H140" s="647"/>
      <c r="I140" s="701"/>
      <c r="J140" s="8" t="s">
        <v>8079</v>
      </c>
      <c r="K140" s="702"/>
      <c r="L140" s="703" t="s">
        <v>27</v>
      </c>
      <c r="M140" s="704" t="s">
        <v>28</v>
      </c>
      <c r="N140" s="705"/>
      <c r="O140" s="706" t="s">
        <v>27</v>
      </c>
      <c r="P140" s="702"/>
      <c r="Q140" s="780">
        <v>0.313</v>
      </c>
      <c r="R140" s="707">
        <f>IF(ISERROR(I140*Q140),"",ROUND(I140*Q140,1))</f>
        <v>0</v>
      </c>
      <c r="S140" s="707">
        <v>1</v>
      </c>
      <c r="T140" s="707">
        <f t="shared" si="10"/>
        <v>0</v>
      </c>
      <c r="AG140" s="347" t="s">
        <v>1646</v>
      </c>
      <c r="AH140" s="347" t="s">
        <v>772</v>
      </c>
      <c r="AI140" s="150">
        <v>0.33700000000000002</v>
      </c>
    </row>
    <row r="141" spans="3:35" ht="15" customHeight="1">
      <c r="C141" s="798" t="s">
        <v>8169</v>
      </c>
      <c r="D141" s="802"/>
      <c r="E141" s="790"/>
      <c r="F141" s="1230" t="s">
        <v>8170</v>
      </c>
      <c r="G141" s="1231"/>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10"/>
        <v>0</v>
      </c>
      <c r="AG141" s="347" t="s">
        <v>1647</v>
      </c>
      <c r="AH141" s="347" t="s">
        <v>794</v>
      </c>
      <c r="AI141" s="150">
        <v>0.49</v>
      </c>
    </row>
    <row r="142" spans="3:35" ht="15" customHeight="1">
      <c r="C142" s="782" t="s">
        <v>8171</v>
      </c>
      <c r="D142" s="800"/>
      <c r="E142" s="797"/>
      <c r="F142" s="1236" t="s">
        <v>8172</v>
      </c>
      <c r="G142" s="1231"/>
      <c r="H142" s="649"/>
      <c r="I142" s="651"/>
      <c r="J142" s="8" t="s">
        <v>195</v>
      </c>
      <c r="K142" s="708"/>
      <c r="L142" s="709" t="s">
        <v>27</v>
      </c>
      <c r="M142" s="710" t="s">
        <v>28</v>
      </c>
      <c r="N142" s="711"/>
      <c r="O142" s="712" t="s">
        <v>27</v>
      </c>
      <c r="P142" s="708"/>
      <c r="Q142" s="680">
        <v>0.58699999999999997</v>
      </c>
      <c r="R142" s="688">
        <f t="shared" si="9"/>
        <v>0</v>
      </c>
      <c r="S142" s="688">
        <v>1</v>
      </c>
      <c r="T142" s="688">
        <f t="shared" si="10"/>
        <v>0</v>
      </c>
      <c r="AG142" s="347" t="s">
        <v>1648</v>
      </c>
      <c r="AH142" s="347" t="s">
        <v>773</v>
      </c>
      <c r="AI142" s="150">
        <v>0.48299999999999998</v>
      </c>
    </row>
    <row r="143" spans="3:35" ht="15" customHeight="1">
      <c r="C143" s="796"/>
      <c r="D143" s="800"/>
      <c r="E143" s="791"/>
      <c r="F143" s="1236" t="s">
        <v>8173</v>
      </c>
      <c r="G143" s="1231"/>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800"/>
      <c r="E144" s="790"/>
      <c r="F144" s="1236" t="s">
        <v>8174</v>
      </c>
      <c r="G144" s="1231"/>
      <c r="H144" s="649"/>
      <c r="I144" s="651"/>
      <c r="J144" s="8" t="s">
        <v>210</v>
      </c>
      <c r="K144" s="708"/>
      <c r="L144" s="709" t="s">
        <v>27</v>
      </c>
      <c r="M144" s="710" t="s">
        <v>28</v>
      </c>
      <c r="N144" s="711"/>
      <c r="O144" s="712" t="s">
        <v>27</v>
      </c>
      <c r="P144" s="708"/>
      <c r="Q144" s="680">
        <v>598</v>
      </c>
      <c r="R144" s="688">
        <f t="shared" ref="R144:R149" si="11">IF(ISERROR(I144*Q144),"",ROUND(I144*Q144,1))</f>
        <v>0</v>
      </c>
      <c r="S144" s="688">
        <v>1</v>
      </c>
      <c r="T144" s="688">
        <f t="shared" si="10"/>
        <v>0</v>
      </c>
      <c r="AG144" s="347" t="s">
        <v>1650</v>
      </c>
      <c r="AH144" s="347" t="s">
        <v>796</v>
      </c>
      <c r="AI144" s="150">
        <v>0.8899999999999999</v>
      </c>
    </row>
    <row r="145" spans="3:35" ht="33.75" customHeight="1">
      <c r="C145" s="803" t="s">
        <v>8175</v>
      </c>
      <c r="D145" s="800"/>
      <c r="E145" s="788"/>
      <c r="F145" s="1236" t="s">
        <v>8176</v>
      </c>
      <c r="G145" s="1231"/>
      <c r="H145" s="649"/>
      <c r="I145" s="651"/>
      <c r="J145" s="8" t="s">
        <v>210</v>
      </c>
      <c r="K145" s="708"/>
      <c r="L145" s="709" t="s">
        <v>27</v>
      </c>
      <c r="M145" s="710" t="s">
        <v>28</v>
      </c>
      <c r="N145" s="711"/>
      <c r="O145" s="712" t="s">
        <v>27</v>
      </c>
      <c r="P145" s="708"/>
      <c r="Q145" s="680">
        <v>2350</v>
      </c>
      <c r="R145" s="688">
        <f t="shared" si="11"/>
        <v>0</v>
      </c>
      <c r="S145" s="688">
        <v>1</v>
      </c>
      <c r="T145" s="688">
        <f t="shared" si="10"/>
        <v>0</v>
      </c>
      <c r="AG145" s="347" t="s">
        <v>1651</v>
      </c>
      <c r="AH145" s="347" t="s">
        <v>797</v>
      </c>
      <c r="AI145" s="150">
        <v>1.56</v>
      </c>
    </row>
    <row r="146" spans="3:35" ht="15.75" customHeight="1">
      <c r="C146" s="782" t="s">
        <v>8054</v>
      </c>
      <c r="D146" s="800"/>
      <c r="E146" s="788" t="s">
        <v>8177</v>
      </c>
      <c r="F146" s="1237" t="s">
        <v>10104</v>
      </c>
      <c r="G146" s="1238"/>
      <c r="H146" s="649"/>
      <c r="I146" s="651"/>
      <c r="J146" s="8" t="s">
        <v>210</v>
      </c>
      <c r="K146" s="708"/>
      <c r="L146" s="709" t="s">
        <v>27</v>
      </c>
      <c r="M146" s="710" t="s">
        <v>28</v>
      </c>
      <c r="N146" s="711"/>
      <c r="O146" s="712" t="s">
        <v>27</v>
      </c>
      <c r="P146" s="708"/>
      <c r="Q146" s="680">
        <v>1000</v>
      </c>
      <c r="R146" s="688">
        <f t="shared" si="11"/>
        <v>0</v>
      </c>
      <c r="S146" s="688">
        <v>1</v>
      </c>
      <c r="T146" s="688">
        <f t="shared" si="10"/>
        <v>0</v>
      </c>
      <c r="AG146" s="347" t="s">
        <v>1652</v>
      </c>
      <c r="AH146" s="347" t="s">
        <v>774</v>
      </c>
      <c r="AI146" s="150">
        <v>0.433</v>
      </c>
    </row>
    <row r="147" spans="3:35" ht="15" customHeight="1">
      <c r="C147" s="798"/>
      <c r="D147" s="787"/>
      <c r="E147" s="788" t="s">
        <v>51</v>
      </c>
      <c r="F147" s="1236" t="s">
        <v>10105</v>
      </c>
      <c r="G147" s="1239"/>
      <c r="H147" s="94"/>
      <c r="I147" s="651"/>
      <c r="J147" s="8" t="s">
        <v>210</v>
      </c>
      <c r="K147" s="708"/>
      <c r="L147" s="709" t="s">
        <v>27</v>
      </c>
      <c r="M147" s="710" t="s">
        <v>28</v>
      </c>
      <c r="N147" s="711"/>
      <c r="O147" s="712" t="s">
        <v>27</v>
      </c>
      <c r="P147" s="708"/>
      <c r="Q147" s="680">
        <v>1000</v>
      </c>
      <c r="R147" s="688">
        <f t="shared" si="11"/>
        <v>0</v>
      </c>
      <c r="S147" s="688">
        <v>1</v>
      </c>
      <c r="T147" s="688">
        <f t="shared" si="10"/>
        <v>0</v>
      </c>
      <c r="AG147" s="347" t="s">
        <v>1653</v>
      </c>
      <c r="AH147" s="347" t="s">
        <v>775</v>
      </c>
      <c r="AI147" s="150">
        <v>0.57499999999999996</v>
      </c>
    </row>
    <row r="148" spans="3:35" ht="32.25" customHeight="1">
      <c r="C148" s="782" t="s">
        <v>8055</v>
      </c>
      <c r="D148" s="800"/>
      <c r="E148" s="788"/>
      <c r="F148" s="1236" t="s">
        <v>10106</v>
      </c>
      <c r="G148" s="1239"/>
      <c r="H148" s="649"/>
      <c r="I148" s="651"/>
      <c r="J148" s="8" t="s">
        <v>210</v>
      </c>
      <c r="K148" s="708"/>
      <c r="L148" s="709" t="s">
        <v>27</v>
      </c>
      <c r="M148" s="710" t="s">
        <v>28</v>
      </c>
      <c r="N148" s="711"/>
      <c r="O148" s="712" t="s">
        <v>27</v>
      </c>
      <c r="P148" s="708"/>
      <c r="Q148" s="680">
        <v>1000</v>
      </c>
      <c r="R148" s="688">
        <f t="shared" si="11"/>
        <v>0</v>
      </c>
      <c r="S148" s="688">
        <v>1</v>
      </c>
      <c r="T148" s="688">
        <f t="shared" si="10"/>
        <v>0</v>
      </c>
      <c r="AG148" s="347" t="s">
        <v>1654</v>
      </c>
      <c r="AH148" s="347" t="s">
        <v>798</v>
      </c>
      <c r="AI148" s="150">
        <v>0.48000000000000004</v>
      </c>
    </row>
    <row r="149" spans="3:35" ht="15" customHeight="1">
      <c r="C149" s="782" t="s">
        <v>8056</v>
      </c>
      <c r="D149" s="787"/>
      <c r="E149" s="788"/>
      <c r="F149" s="1236" t="s">
        <v>8178</v>
      </c>
      <c r="G149" s="1231"/>
      <c r="H149" s="94"/>
      <c r="I149" s="651"/>
      <c r="J149" s="8" t="s">
        <v>210</v>
      </c>
      <c r="K149" s="95"/>
      <c r="L149" s="194" t="s">
        <v>27</v>
      </c>
      <c r="M149" s="195" t="s">
        <v>28</v>
      </c>
      <c r="N149" s="86"/>
      <c r="O149" s="87" t="s">
        <v>27</v>
      </c>
      <c r="P149" s="95"/>
      <c r="Q149" s="680">
        <v>1000</v>
      </c>
      <c r="R149" s="19">
        <f t="shared" si="11"/>
        <v>0</v>
      </c>
      <c r="S149" s="19">
        <v>1</v>
      </c>
      <c r="T149" s="19">
        <f t="shared" si="10"/>
        <v>0</v>
      </c>
      <c r="AG149" s="347" t="s">
        <v>1655</v>
      </c>
      <c r="AH149" s="347" t="s">
        <v>799</v>
      </c>
      <c r="AI149" s="150">
        <v>0.49399999999999999</v>
      </c>
    </row>
    <row r="150" spans="3:35" ht="15" hidden="1" customHeight="1">
      <c r="C150" s="782" t="s">
        <v>8179</v>
      </c>
      <c r="D150" s="787"/>
      <c r="E150" s="797" t="s">
        <v>8180</v>
      </c>
      <c r="F150" s="1236" t="s">
        <v>37</v>
      </c>
      <c r="G150" s="1231"/>
      <c r="H150" s="94"/>
      <c r="I150" s="651"/>
      <c r="J150" s="8" t="s">
        <v>210</v>
      </c>
      <c r="K150" s="95"/>
      <c r="L150" s="194" t="s">
        <v>27</v>
      </c>
      <c r="M150" s="195" t="s">
        <v>28</v>
      </c>
      <c r="N150" s="86"/>
      <c r="O150" s="87" t="s">
        <v>27</v>
      </c>
      <c r="P150" s="95"/>
      <c r="Q150" s="680">
        <v>1000</v>
      </c>
      <c r="R150" s="19">
        <f t="shared" ref="R150:R161" si="12">IF(ISERROR(I150*Q150),"",ROUND(I150*Q150,1))</f>
        <v>0</v>
      </c>
      <c r="S150" s="19">
        <v>1</v>
      </c>
      <c r="T150" s="19">
        <f>IF(ISERROR(R150*S150),"",ROUND(R150*S150,1))</f>
        <v>0</v>
      </c>
      <c r="AG150" s="347" t="s">
        <v>1656</v>
      </c>
      <c r="AH150" s="347" t="s">
        <v>776</v>
      </c>
      <c r="AI150" s="150">
        <v>0.46900000000000003</v>
      </c>
    </row>
    <row r="151" spans="3:35" ht="15" hidden="1" customHeight="1">
      <c r="C151" s="796"/>
      <c r="D151" s="787"/>
      <c r="E151" s="791"/>
      <c r="F151" s="1236" t="s">
        <v>8181</v>
      </c>
      <c r="G151" s="1231"/>
      <c r="H151" s="94"/>
      <c r="I151" s="651"/>
      <c r="J151" s="8" t="s">
        <v>210</v>
      </c>
      <c r="K151" s="95"/>
      <c r="L151" s="194" t="s">
        <v>27</v>
      </c>
      <c r="M151" s="195" t="s">
        <v>28</v>
      </c>
      <c r="N151" s="86"/>
      <c r="O151" s="87" t="s">
        <v>27</v>
      </c>
      <c r="P151" s="95"/>
      <c r="Q151" s="680">
        <v>1000</v>
      </c>
      <c r="R151" s="19">
        <f t="shared" si="12"/>
        <v>0</v>
      </c>
      <c r="S151" s="19">
        <v>1</v>
      </c>
      <c r="T151" s="19">
        <f>IF(ISERROR(R151*S151),"",ROUND(R151*S151,1))</f>
        <v>0</v>
      </c>
      <c r="AG151" s="347" t="s">
        <v>4861</v>
      </c>
      <c r="AH151" s="347" t="s">
        <v>777</v>
      </c>
      <c r="AI151" s="150">
        <v>0.65500000000000003</v>
      </c>
    </row>
    <row r="152" spans="3:35" ht="15" hidden="1" customHeight="1">
      <c r="C152" s="796"/>
      <c r="D152" s="787"/>
      <c r="E152" s="790"/>
      <c r="F152" s="1236" t="s">
        <v>8182</v>
      </c>
      <c r="G152" s="1231"/>
      <c r="H152" s="94"/>
      <c r="I152" s="651"/>
      <c r="J152" s="8" t="s">
        <v>210</v>
      </c>
      <c r="K152" s="95"/>
      <c r="L152" s="194" t="s">
        <v>27</v>
      </c>
      <c r="M152" s="195" t="s">
        <v>28</v>
      </c>
      <c r="N152" s="86"/>
      <c r="O152" s="87" t="s">
        <v>27</v>
      </c>
      <c r="P152" s="95"/>
      <c r="Q152" s="680">
        <v>1000</v>
      </c>
      <c r="R152" s="19">
        <f t="shared" si="12"/>
        <v>0</v>
      </c>
      <c r="S152" s="19">
        <v>1</v>
      </c>
      <c r="T152" s="19">
        <f>IF(ISERROR(R152*S152),"",ROUND(R152*S152,1))</f>
        <v>0</v>
      </c>
      <c r="AG152" s="347" t="s">
        <v>1657</v>
      </c>
      <c r="AH152" s="347" t="s">
        <v>778</v>
      </c>
      <c r="AI152" s="150">
        <v>0.54</v>
      </c>
    </row>
    <row r="153" spans="3:35" ht="25.5" customHeight="1">
      <c r="C153" s="803" t="s">
        <v>8063</v>
      </c>
      <c r="D153" s="787"/>
      <c r="E153" s="792" t="s">
        <v>8183</v>
      </c>
      <c r="F153" s="1230" t="s">
        <v>77</v>
      </c>
      <c r="G153" s="1231"/>
      <c r="H153" s="13"/>
      <c r="I153" s="651"/>
      <c r="J153" s="8" t="s">
        <v>210</v>
      </c>
      <c r="K153" s="9"/>
      <c r="L153" s="194" t="s">
        <v>27</v>
      </c>
      <c r="M153" s="195" t="s">
        <v>28</v>
      </c>
      <c r="N153" s="86"/>
      <c r="O153" s="87" t="s">
        <v>27</v>
      </c>
      <c r="P153" s="9"/>
      <c r="Q153" s="680">
        <v>2930</v>
      </c>
      <c r="R153" s="19">
        <f t="shared" si="12"/>
        <v>0</v>
      </c>
      <c r="S153" s="19">
        <v>1</v>
      </c>
      <c r="T153" s="19">
        <f t="shared" si="10"/>
        <v>0</v>
      </c>
      <c r="AG153" s="347" t="s">
        <v>4862</v>
      </c>
      <c r="AH153" s="347" t="s">
        <v>779</v>
      </c>
      <c r="AI153" s="150">
        <v>0.49</v>
      </c>
    </row>
    <row r="154" spans="3:35" ht="15" customHeight="1">
      <c r="C154" s="804"/>
      <c r="D154" s="793"/>
      <c r="E154" s="792" t="s">
        <v>8184</v>
      </c>
      <c r="F154" s="1230" t="s">
        <v>77</v>
      </c>
      <c r="G154" s="1231"/>
      <c r="H154" s="13"/>
      <c r="I154" s="651"/>
      <c r="J154" s="8" t="s">
        <v>210</v>
      </c>
      <c r="K154" s="9"/>
      <c r="L154" s="194"/>
      <c r="M154" s="195"/>
      <c r="N154" s="86"/>
      <c r="O154" s="87"/>
      <c r="P154" s="9"/>
      <c r="Q154" s="680">
        <v>1020</v>
      </c>
      <c r="R154" s="19">
        <f t="shared" si="12"/>
        <v>0</v>
      </c>
      <c r="S154" s="19">
        <v>1</v>
      </c>
      <c r="T154" s="19">
        <f t="shared" si="10"/>
        <v>0</v>
      </c>
      <c r="AG154" s="347" t="s">
        <v>1658</v>
      </c>
      <c r="AH154" s="347" t="s">
        <v>800</v>
      </c>
      <c r="AI154" s="150">
        <v>0.56099999999999994</v>
      </c>
    </row>
    <row r="155" spans="3:35" ht="15" customHeight="1">
      <c r="C155" s="804"/>
      <c r="D155" s="793"/>
      <c r="E155" s="792" t="s">
        <v>8185</v>
      </c>
      <c r="F155" s="1230" t="s">
        <v>77</v>
      </c>
      <c r="G155" s="1231"/>
      <c r="H155" s="13"/>
      <c r="I155" s="651"/>
      <c r="J155" s="8" t="s">
        <v>210</v>
      </c>
      <c r="K155" s="9"/>
      <c r="L155" s="194" t="s">
        <v>27</v>
      </c>
      <c r="M155" s="195" t="s">
        <v>28</v>
      </c>
      <c r="N155" s="86"/>
      <c r="O155" s="87" t="s">
        <v>27</v>
      </c>
      <c r="P155" s="9"/>
      <c r="Q155" s="680">
        <v>2310</v>
      </c>
      <c r="R155" s="19">
        <f t="shared" si="12"/>
        <v>0</v>
      </c>
      <c r="S155" s="19">
        <v>1</v>
      </c>
      <c r="T155" s="19">
        <f t="shared" si="10"/>
        <v>0</v>
      </c>
      <c r="AG155" s="347" t="s">
        <v>1659</v>
      </c>
      <c r="AH155" s="347" t="s">
        <v>780</v>
      </c>
      <c r="AI155" s="150">
        <v>0.73899999999999999</v>
      </c>
    </row>
    <row r="156" spans="3:35" ht="15" customHeight="1">
      <c r="C156" s="796"/>
      <c r="D156" s="793"/>
      <c r="E156" s="792" t="s">
        <v>8092</v>
      </c>
      <c r="F156" s="1230" t="s">
        <v>77</v>
      </c>
      <c r="G156" s="1231"/>
      <c r="H156" s="13"/>
      <c r="I156" s="651"/>
      <c r="J156" s="8" t="s">
        <v>210</v>
      </c>
      <c r="K156" s="9"/>
      <c r="L156" s="194" t="s">
        <v>27</v>
      </c>
      <c r="M156" s="195" t="s">
        <v>28</v>
      </c>
      <c r="N156" s="86"/>
      <c r="O156" s="87" t="s">
        <v>27</v>
      </c>
      <c r="P156" s="9"/>
      <c r="Q156" s="680">
        <v>1640</v>
      </c>
      <c r="R156" s="19">
        <f t="shared" si="12"/>
        <v>0</v>
      </c>
      <c r="S156" s="19">
        <v>1</v>
      </c>
      <c r="T156" s="19">
        <f t="shared" si="10"/>
        <v>0</v>
      </c>
      <c r="AG156" s="347" t="s">
        <v>1660</v>
      </c>
      <c r="AH156" s="347" t="s">
        <v>781</v>
      </c>
      <c r="AI156" s="150">
        <v>0.29399999999999998</v>
      </c>
    </row>
    <row r="157" spans="3:35" ht="27" customHeight="1">
      <c r="C157" s="796"/>
      <c r="D157" s="793"/>
      <c r="E157" s="792" t="s">
        <v>53</v>
      </c>
      <c r="F157" s="1230" t="s">
        <v>77</v>
      </c>
      <c r="G157" s="1231"/>
      <c r="H157" s="13"/>
      <c r="I157" s="651"/>
      <c r="J157" s="8" t="s">
        <v>210</v>
      </c>
      <c r="K157" s="9"/>
      <c r="L157" s="194" t="s">
        <v>27</v>
      </c>
      <c r="M157" s="195" t="s">
        <v>28</v>
      </c>
      <c r="N157" s="86"/>
      <c r="O157" s="87" t="s">
        <v>27</v>
      </c>
      <c r="P157" s="9"/>
      <c r="Q157" s="680">
        <v>2560</v>
      </c>
      <c r="R157" s="19">
        <f t="shared" si="12"/>
        <v>0</v>
      </c>
      <c r="S157" s="19">
        <v>1</v>
      </c>
      <c r="T157" s="19">
        <f t="shared" si="10"/>
        <v>0</v>
      </c>
      <c r="AG157" s="347" t="s">
        <v>1661</v>
      </c>
      <c r="AH157" s="347" t="s">
        <v>782</v>
      </c>
      <c r="AI157" s="150">
        <v>0.53100000000000003</v>
      </c>
    </row>
    <row r="158" spans="3:35" ht="30" customHeight="1">
      <c r="C158" s="796"/>
      <c r="D158" s="793"/>
      <c r="E158" s="792" t="s">
        <v>8186</v>
      </c>
      <c r="F158" s="1230" t="s">
        <v>77</v>
      </c>
      <c r="G158" s="1231"/>
      <c r="H158" s="13"/>
      <c r="I158" s="651"/>
      <c r="J158" s="8" t="s">
        <v>210</v>
      </c>
      <c r="K158" s="9"/>
      <c r="L158" s="194" t="s">
        <v>27</v>
      </c>
      <c r="M158" s="195" t="s">
        <v>28</v>
      </c>
      <c r="N158" s="86"/>
      <c r="O158" s="87" t="s">
        <v>27</v>
      </c>
      <c r="P158" s="9"/>
      <c r="Q158" s="680">
        <v>2270</v>
      </c>
      <c r="R158" s="19">
        <f t="shared" si="12"/>
        <v>0</v>
      </c>
      <c r="S158" s="19">
        <v>1</v>
      </c>
      <c r="T158" s="19">
        <f t="shared" si="10"/>
        <v>0</v>
      </c>
      <c r="AG158" s="347" t="s">
        <v>1662</v>
      </c>
      <c r="AH158" s="347" t="s">
        <v>801</v>
      </c>
      <c r="AI158" s="150">
        <v>0.16699999999999998</v>
      </c>
    </row>
    <row r="159" spans="3:35" ht="15" customHeight="1">
      <c r="C159" s="796"/>
      <c r="D159" s="793"/>
      <c r="E159" s="792" t="s">
        <v>8187</v>
      </c>
      <c r="F159" s="1230" t="s">
        <v>77</v>
      </c>
      <c r="G159" s="1231"/>
      <c r="H159" s="13"/>
      <c r="I159" s="651"/>
      <c r="J159" s="8" t="s">
        <v>210</v>
      </c>
      <c r="K159" s="9"/>
      <c r="L159" s="194" t="s">
        <v>27</v>
      </c>
      <c r="M159" s="195" t="s">
        <v>28</v>
      </c>
      <c r="N159" s="86"/>
      <c r="O159" s="87" t="s">
        <v>27</v>
      </c>
      <c r="P159" s="9"/>
      <c r="Q159" s="680">
        <v>2760</v>
      </c>
      <c r="R159" s="19">
        <f t="shared" si="12"/>
        <v>0</v>
      </c>
      <c r="S159" s="19">
        <v>1</v>
      </c>
      <c r="T159" s="19">
        <f t="shared" si="10"/>
        <v>0</v>
      </c>
      <c r="AG159" s="347" t="s">
        <v>1663</v>
      </c>
      <c r="AH159" s="347" t="s">
        <v>802</v>
      </c>
      <c r="AI159" s="150">
        <v>0.45300000000000001</v>
      </c>
    </row>
    <row r="160" spans="3:35" ht="15" customHeight="1">
      <c r="C160" s="796"/>
      <c r="D160" s="793"/>
      <c r="E160" s="792" t="s">
        <v>8188</v>
      </c>
      <c r="F160" s="1230" t="s">
        <v>77</v>
      </c>
      <c r="G160" s="1231"/>
      <c r="H160" s="13"/>
      <c r="I160" s="651"/>
      <c r="J160" s="8" t="s">
        <v>210</v>
      </c>
      <c r="K160" s="9"/>
      <c r="L160" s="194" t="s">
        <v>27</v>
      </c>
      <c r="M160" s="195" t="s">
        <v>28</v>
      </c>
      <c r="N160" s="86"/>
      <c r="O160" s="87" t="s">
        <v>27</v>
      </c>
      <c r="P160" s="9"/>
      <c r="Q160" s="680">
        <v>144</v>
      </c>
      <c r="R160" s="19">
        <f t="shared" si="12"/>
        <v>0</v>
      </c>
      <c r="S160" s="19">
        <v>1</v>
      </c>
      <c r="T160" s="19">
        <f t="shared" si="10"/>
        <v>0</v>
      </c>
      <c r="AG160" s="347" t="s">
        <v>1664</v>
      </c>
      <c r="AH160" s="347" t="s">
        <v>784</v>
      </c>
      <c r="AI160" s="150">
        <v>0.49099999999999999</v>
      </c>
    </row>
    <row r="161" spans="3:35" ht="15" customHeight="1">
      <c r="C161" s="796"/>
      <c r="D161" s="793"/>
      <c r="E161" s="792" t="s">
        <v>8189</v>
      </c>
      <c r="F161" s="1230" t="s">
        <v>77</v>
      </c>
      <c r="G161" s="1231"/>
      <c r="H161" s="13"/>
      <c r="I161" s="651"/>
      <c r="J161" s="8" t="s">
        <v>210</v>
      </c>
      <c r="K161" s="9"/>
      <c r="L161" s="194" t="s">
        <v>27</v>
      </c>
      <c r="M161" s="195" t="s">
        <v>28</v>
      </c>
      <c r="N161" s="86"/>
      <c r="O161" s="87" t="s">
        <v>27</v>
      </c>
      <c r="P161" s="9"/>
      <c r="Q161" s="680">
        <v>1220</v>
      </c>
      <c r="R161" s="19">
        <f t="shared" si="12"/>
        <v>0</v>
      </c>
      <c r="S161" s="19">
        <v>1</v>
      </c>
      <c r="T161" s="19">
        <f t="shared" ref="T161:T166" si="13">IF(ISERROR(R161*S161),"",ROUND(R161*S161,1))</f>
        <v>0</v>
      </c>
      <c r="AG161" s="347" t="s">
        <v>4863</v>
      </c>
      <c r="AH161" s="347" t="s">
        <v>804</v>
      </c>
      <c r="AI161" s="150">
        <v>0.52500000000000002</v>
      </c>
    </row>
    <row r="162" spans="3:35" ht="61.5" customHeight="1">
      <c r="C162" s="713" t="s">
        <v>470</v>
      </c>
      <c r="D162" s="650"/>
      <c r="E162" s="237"/>
      <c r="F162" s="1228"/>
      <c r="G162" s="1229"/>
      <c r="H162" s="238"/>
      <c r="I162" s="651"/>
      <c r="J162" s="652"/>
      <c r="K162" s="105"/>
      <c r="L162" s="196" t="s">
        <v>27</v>
      </c>
      <c r="M162" s="197" t="s">
        <v>28</v>
      </c>
      <c r="N162" s="107"/>
      <c r="O162" s="307"/>
      <c r="P162" s="652"/>
      <c r="Q162" s="653"/>
      <c r="R162" s="654"/>
      <c r="S162" s="19">
        <v>1</v>
      </c>
      <c r="T162" s="19">
        <f t="shared" si="13"/>
        <v>0</v>
      </c>
      <c r="AG162" s="347" t="s">
        <v>1665</v>
      </c>
      <c r="AH162" s="347" t="s">
        <v>805</v>
      </c>
      <c r="AI162" s="150">
        <v>0.57300000000000006</v>
      </c>
    </row>
    <row r="163" spans="3:35" ht="72.75" customHeight="1">
      <c r="C163" s="713" t="s">
        <v>470</v>
      </c>
      <c r="D163" s="99"/>
      <c r="E163" s="100"/>
      <c r="F163" s="1228"/>
      <c r="G163" s="1229"/>
      <c r="H163" s="103"/>
      <c r="I163" s="17"/>
      <c r="J163" s="104"/>
      <c r="K163" s="105"/>
      <c r="L163" s="196" t="s">
        <v>27</v>
      </c>
      <c r="M163" s="197" t="s">
        <v>28</v>
      </c>
      <c r="N163" s="107"/>
      <c r="O163" s="108"/>
      <c r="P163" s="652"/>
      <c r="Q163" s="60"/>
      <c r="R163" s="205"/>
      <c r="S163" s="19">
        <v>1</v>
      </c>
      <c r="T163" s="19">
        <f t="shared" si="13"/>
        <v>0</v>
      </c>
      <c r="AG163" s="347" t="s">
        <v>4864</v>
      </c>
      <c r="AH163" s="347" t="s">
        <v>806</v>
      </c>
      <c r="AI163" s="150">
        <v>0.56099999999999994</v>
      </c>
    </row>
    <row r="164" spans="3:35" ht="64.5" customHeight="1">
      <c r="C164" s="713" t="s">
        <v>470</v>
      </c>
      <c r="D164" s="99"/>
      <c r="E164" s="100"/>
      <c r="F164" s="1228"/>
      <c r="G164" s="1229"/>
      <c r="H164" s="103"/>
      <c r="I164" s="17"/>
      <c r="J164" s="104"/>
      <c r="K164" s="105"/>
      <c r="L164" s="196" t="s">
        <v>27</v>
      </c>
      <c r="M164" s="197" t="s">
        <v>28</v>
      </c>
      <c r="N164" s="107"/>
      <c r="O164" s="108"/>
      <c r="P164" s="652"/>
      <c r="Q164" s="60"/>
      <c r="R164" s="205"/>
      <c r="S164" s="19">
        <v>1</v>
      </c>
      <c r="T164" s="19">
        <f t="shared" si="13"/>
        <v>0</v>
      </c>
      <c r="AG164" s="347" t="s">
        <v>1666</v>
      </c>
      <c r="AH164" s="347" t="s">
        <v>786</v>
      </c>
      <c r="AI164" s="150">
        <v>0.20599999999999999</v>
      </c>
    </row>
    <row r="165" spans="3:35" ht="29.25" customHeight="1">
      <c r="C165" s="714" t="s">
        <v>8190</v>
      </c>
      <c r="D165" s="715"/>
      <c r="E165" s="677" t="s">
        <v>8191</v>
      </c>
      <c r="F165" s="1232"/>
      <c r="G165" s="1233"/>
      <c r="H165" s="716"/>
      <c r="I165" s="717"/>
      <c r="J165" s="709" t="s">
        <v>27</v>
      </c>
      <c r="K165" s="718"/>
      <c r="L165" s="709" t="s">
        <v>27</v>
      </c>
      <c r="M165" s="710" t="s">
        <v>28</v>
      </c>
      <c r="N165" s="718"/>
      <c r="O165" s="710" t="s">
        <v>28</v>
      </c>
      <c r="P165" s="718"/>
      <c r="Q165" s="710" t="s">
        <v>28</v>
      </c>
      <c r="R165" s="688">
        <f>-SUM(R41:R47)</f>
        <v>0</v>
      </c>
      <c r="S165" s="688">
        <v>1</v>
      </c>
      <c r="T165" s="688">
        <f t="shared" si="13"/>
        <v>0</v>
      </c>
      <c r="AG165" s="347" t="s">
        <v>1667</v>
      </c>
      <c r="AH165" s="347" t="s">
        <v>787</v>
      </c>
      <c r="AI165" s="150">
        <v>0.49299999999999994</v>
      </c>
    </row>
    <row r="166" spans="3:35" ht="29.25" customHeight="1">
      <c r="C166" s="719" t="s">
        <v>8192</v>
      </c>
      <c r="D166" s="720"/>
      <c r="E166" s="721" t="s">
        <v>8193</v>
      </c>
      <c r="F166" s="1234"/>
      <c r="G166" s="1235"/>
      <c r="H166" s="764"/>
      <c r="I166" s="763"/>
      <c r="J166" s="722"/>
      <c r="K166" s="722"/>
      <c r="L166" s="760" t="s">
        <v>27</v>
      </c>
      <c r="M166" s="761" t="s">
        <v>28</v>
      </c>
      <c r="N166" s="722"/>
      <c r="O166" s="761" t="s">
        <v>28</v>
      </c>
      <c r="P166" s="722"/>
      <c r="Q166" s="761"/>
      <c r="R166" s="762"/>
      <c r="S166" s="723">
        <v>1</v>
      </c>
      <c r="T166" s="723">
        <f t="shared" si="13"/>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SUM(M9:M40)+SUM(M60:M65)+SUM(M67:M76)+SUM(M41:M59)+M78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10278</v>
      </c>
      <c r="AH6136" s="561" t="s">
        <v>10111</v>
      </c>
      <c r="AI6136" s="830">
        <v>0</v>
      </c>
    </row>
    <row r="6137" spans="33:35" ht="15" customHeight="1">
      <c r="AG6137" s="829" t="s">
        <v>10279</v>
      </c>
      <c r="AH6137" s="561" t="s">
        <v>10112</v>
      </c>
      <c r="AI6137" s="830">
        <v>0</v>
      </c>
    </row>
    <row r="6138" spans="33:35" ht="15" customHeight="1">
      <c r="AG6138" s="829" t="s">
        <v>10280</v>
      </c>
      <c r="AH6138" s="561" t="s">
        <v>10113</v>
      </c>
      <c r="AI6138" s="830">
        <v>0</v>
      </c>
    </row>
    <row r="6139" spans="33:35" ht="15" customHeight="1">
      <c r="AG6139" s="829" t="s">
        <v>10281</v>
      </c>
      <c r="AH6139" s="561" t="s">
        <v>10114</v>
      </c>
      <c r="AI6139" s="830">
        <v>0</v>
      </c>
    </row>
    <row r="6140" spans="33:35" ht="15" customHeight="1">
      <c r="AG6140" s="829" t="s">
        <v>10282</v>
      </c>
      <c r="AH6140" s="561" t="s">
        <v>10115</v>
      </c>
      <c r="AI6140" s="830">
        <v>0</v>
      </c>
    </row>
    <row r="6141" spans="33:35" ht="15" customHeight="1">
      <c r="AG6141" s="829" t="s">
        <v>10283</v>
      </c>
      <c r="AH6141" s="561" t="s">
        <v>10116</v>
      </c>
      <c r="AI6141" s="830">
        <v>0</v>
      </c>
    </row>
    <row r="6142" spans="33:35" ht="15" customHeight="1">
      <c r="AG6142" s="829" t="s">
        <v>10284</v>
      </c>
      <c r="AH6142" s="561" t="s">
        <v>10117</v>
      </c>
      <c r="AI6142" s="830">
        <v>0</v>
      </c>
    </row>
    <row r="6143" spans="33:35" ht="15" customHeight="1">
      <c r="AG6143" s="829" t="s">
        <v>10285</v>
      </c>
      <c r="AH6143" s="561" t="s">
        <v>10118</v>
      </c>
      <c r="AI6143" s="830">
        <v>0</v>
      </c>
    </row>
    <row r="6144" spans="33:35" ht="15" customHeight="1">
      <c r="AG6144" s="829" t="s">
        <v>10286</v>
      </c>
      <c r="AH6144" s="561" t="s">
        <v>10119</v>
      </c>
      <c r="AI6144" s="830">
        <v>0</v>
      </c>
    </row>
    <row r="6145" spans="33:35" ht="15" customHeight="1">
      <c r="AG6145" s="829" t="s">
        <v>10287</v>
      </c>
      <c r="AH6145" s="561" t="s">
        <v>10120</v>
      </c>
      <c r="AI6145" s="830">
        <v>0.41899999999999998</v>
      </c>
    </row>
    <row r="6146" spans="33:35" ht="15" customHeight="1">
      <c r="AG6146" s="661" t="s">
        <v>10288</v>
      </c>
      <c r="AH6146" s="3" t="s">
        <v>1105</v>
      </c>
      <c r="AI6146" s="662">
        <v>0</v>
      </c>
    </row>
    <row r="6147" spans="33:35" ht="15" customHeight="1">
      <c r="AG6147" s="829" t="s">
        <v>10289</v>
      </c>
      <c r="AH6147" s="561" t="s">
        <v>10121</v>
      </c>
      <c r="AI6147" s="830">
        <v>0.29199999999999998</v>
      </c>
    </row>
    <row r="6148" spans="33:35" ht="15" customHeight="1">
      <c r="AG6148" s="829" t="s">
        <v>10290</v>
      </c>
      <c r="AH6148" s="561" t="s">
        <v>10122</v>
      </c>
      <c r="AI6148" s="830">
        <v>0.313</v>
      </c>
    </row>
    <row r="6149" spans="33:35" ht="15" customHeight="1">
      <c r="AG6149" s="829" t="s">
        <v>10291</v>
      </c>
      <c r="AH6149" s="561" t="s">
        <v>10123</v>
      </c>
      <c r="AI6149" s="830">
        <v>0.25</v>
      </c>
    </row>
    <row r="6150" spans="33:35" ht="15" customHeight="1">
      <c r="AG6150" s="829" t="s">
        <v>10292</v>
      </c>
      <c r="AH6150" s="561" t="s">
        <v>10124</v>
      </c>
      <c r="AI6150" s="830">
        <v>0.38600000000000001</v>
      </c>
    </row>
    <row r="6151" spans="33:35" ht="15" customHeight="1">
      <c r="AG6151" s="829" t="s">
        <v>10293</v>
      </c>
      <c r="AH6151" s="561" t="s">
        <v>10125</v>
      </c>
      <c r="AI6151" s="830">
        <v>0.36599999999999999</v>
      </c>
    </row>
    <row r="6152" spans="33:35" ht="15" customHeight="1">
      <c r="AG6152" s="829" t="s">
        <v>10294</v>
      </c>
      <c r="AH6152" s="561" t="s">
        <v>10126</v>
      </c>
      <c r="AI6152" s="830">
        <v>0.39200000000000002</v>
      </c>
    </row>
    <row r="6153" spans="33:35" ht="15" customHeight="1">
      <c r="AG6153" s="829" t="s">
        <v>10295</v>
      </c>
      <c r="AH6153" s="561" t="s">
        <v>10127</v>
      </c>
      <c r="AI6153" s="830">
        <v>0</v>
      </c>
    </row>
    <row r="6154" spans="33:35" ht="15" customHeight="1">
      <c r="AG6154" s="829" t="s">
        <v>10296</v>
      </c>
      <c r="AH6154" s="561" t="s">
        <v>10128</v>
      </c>
      <c r="AI6154" s="830">
        <v>0</v>
      </c>
    </row>
    <row r="6155" spans="33:35" ht="15" customHeight="1">
      <c r="AG6155" s="829" t="s">
        <v>10297</v>
      </c>
      <c r="AH6155" s="561" t="s">
        <v>10129</v>
      </c>
      <c r="AI6155" s="830">
        <v>0.2</v>
      </c>
    </row>
    <row r="6156" spans="33:35" ht="15" customHeight="1">
      <c r="AG6156" s="829" t="s">
        <v>10298</v>
      </c>
      <c r="AH6156" s="561" t="s">
        <v>10130</v>
      </c>
      <c r="AI6156" s="830">
        <v>0.60799999999999998</v>
      </c>
    </row>
    <row r="6157" spans="33:35" ht="15" customHeight="1">
      <c r="AG6157" s="829" t="s">
        <v>10299</v>
      </c>
      <c r="AH6157" s="561" t="s">
        <v>10131</v>
      </c>
      <c r="AI6157" s="830">
        <v>0</v>
      </c>
    </row>
    <row r="6158" spans="33:35" ht="15" customHeight="1">
      <c r="AG6158" s="829" t="s">
        <v>10300</v>
      </c>
      <c r="AH6158" s="561" t="s">
        <v>10132</v>
      </c>
      <c r="AI6158" s="830">
        <v>0</v>
      </c>
    </row>
    <row r="6159" spans="33:35" ht="15" customHeight="1">
      <c r="AG6159" s="829" t="s">
        <v>10301</v>
      </c>
      <c r="AH6159" s="561" t="s">
        <v>10133</v>
      </c>
      <c r="AI6159" s="830">
        <v>0.19900000000000001</v>
      </c>
    </row>
    <row r="6160" spans="33:35" ht="15" customHeight="1">
      <c r="AG6160" s="829" t="s">
        <v>10302</v>
      </c>
      <c r="AH6160" s="561" t="s">
        <v>10134</v>
      </c>
      <c r="AI6160" s="830">
        <v>0.72900000000000009</v>
      </c>
    </row>
    <row r="6161" spans="33:35" ht="15" customHeight="1">
      <c r="AG6161" s="829" t="s">
        <v>10303</v>
      </c>
      <c r="AH6161" s="561" t="s">
        <v>10135</v>
      </c>
      <c r="AI6161" s="830">
        <v>0</v>
      </c>
    </row>
    <row r="6162" spans="33:35" ht="15" customHeight="1">
      <c r="AG6162" s="829" t="s">
        <v>10304</v>
      </c>
      <c r="AH6162" s="561" t="s">
        <v>10136</v>
      </c>
      <c r="AI6162" s="830">
        <v>0</v>
      </c>
    </row>
    <row r="6163" spans="33:35" ht="15" customHeight="1">
      <c r="AG6163" s="829" t="s">
        <v>10305</v>
      </c>
      <c r="AH6163" s="561" t="s">
        <v>10137</v>
      </c>
      <c r="AI6163" s="830">
        <v>0</v>
      </c>
    </row>
    <row r="6164" spans="33:35" ht="15" customHeight="1">
      <c r="AG6164" s="829" t="s">
        <v>10306</v>
      </c>
      <c r="AH6164" s="561" t="s">
        <v>10138</v>
      </c>
      <c r="AI6164" s="830">
        <v>0</v>
      </c>
    </row>
    <row r="6165" spans="33:35" ht="15" customHeight="1">
      <c r="AG6165" s="829" t="s">
        <v>10307</v>
      </c>
      <c r="AH6165" s="561" t="s">
        <v>10139</v>
      </c>
      <c r="AI6165" s="830">
        <v>0.4</v>
      </c>
    </row>
    <row r="6166" spans="33:35" ht="15" customHeight="1">
      <c r="AG6166" s="829" t="s">
        <v>10308</v>
      </c>
      <c r="AH6166" s="561" t="s">
        <v>10140</v>
      </c>
      <c r="AI6166" s="830">
        <v>0.4</v>
      </c>
    </row>
    <row r="6167" spans="33:35" ht="15" customHeight="1">
      <c r="AG6167" s="829" t="s">
        <v>10309</v>
      </c>
      <c r="AH6167" s="561" t="s">
        <v>10141</v>
      </c>
      <c r="AI6167" s="830">
        <v>0.3</v>
      </c>
    </row>
    <row r="6168" spans="33:35" ht="15" customHeight="1">
      <c r="AG6168" s="829" t="s">
        <v>10310</v>
      </c>
      <c r="AH6168" s="561" t="s">
        <v>10142</v>
      </c>
      <c r="AI6168" s="830">
        <v>0</v>
      </c>
    </row>
    <row r="6169" spans="33:35" ht="15" customHeight="1">
      <c r="AG6169" s="829" t="s">
        <v>10311</v>
      </c>
      <c r="AH6169" s="561" t="s">
        <v>10143</v>
      </c>
      <c r="AI6169" s="830">
        <v>0</v>
      </c>
    </row>
    <row r="6170" spans="33:35" ht="15" customHeight="1">
      <c r="AG6170" s="829" t="s">
        <v>10312</v>
      </c>
      <c r="AH6170" s="561" t="s">
        <v>10144</v>
      </c>
      <c r="AI6170" s="830">
        <v>0</v>
      </c>
    </row>
    <row r="6171" spans="33:35" ht="15" customHeight="1">
      <c r="AG6171" s="829" t="s">
        <v>10313</v>
      </c>
      <c r="AH6171" s="561" t="s">
        <v>10145</v>
      </c>
      <c r="AI6171" s="830">
        <v>0.70499999999999996</v>
      </c>
    </row>
    <row r="6172" spans="33:35" ht="15" customHeight="1">
      <c r="AG6172" s="829" t="s">
        <v>10314</v>
      </c>
      <c r="AH6172" s="561" t="s">
        <v>10146</v>
      </c>
      <c r="AI6172" s="830">
        <v>0</v>
      </c>
    </row>
    <row r="6173" spans="33:35" ht="15" customHeight="1">
      <c r="AG6173" s="829" t="s">
        <v>10315</v>
      </c>
      <c r="AH6173" s="561" t="s">
        <v>10147</v>
      </c>
      <c r="AI6173" s="830">
        <v>0.98699999999999999</v>
      </c>
    </row>
    <row r="6174" spans="33:35" ht="15" customHeight="1">
      <c r="AG6174" s="829" t="s">
        <v>10316</v>
      </c>
      <c r="AH6174" s="561" t="s">
        <v>10148</v>
      </c>
      <c r="AI6174" s="830">
        <v>0</v>
      </c>
    </row>
    <row r="6175" spans="33:35" ht="15" customHeight="1">
      <c r="AG6175" s="829" t="s">
        <v>10317</v>
      </c>
      <c r="AH6175" s="561" t="s">
        <v>10149</v>
      </c>
      <c r="AI6175" s="830">
        <v>0</v>
      </c>
    </row>
    <row r="6176" spans="33:35" ht="15" customHeight="1">
      <c r="AG6176" s="829" t="s">
        <v>10318</v>
      </c>
      <c r="AH6176" s="561" t="s">
        <v>10150</v>
      </c>
      <c r="AI6176" s="830">
        <v>0.3</v>
      </c>
    </row>
    <row r="6177" spans="33:35" ht="15" customHeight="1">
      <c r="AG6177" s="829" t="s">
        <v>10319</v>
      </c>
      <c r="AH6177" s="561" t="s">
        <v>10151</v>
      </c>
      <c r="AI6177" s="830">
        <v>0.34900000000000003</v>
      </c>
    </row>
    <row r="6178" spans="33:35" ht="15" customHeight="1">
      <c r="AG6178" s="829" t="s">
        <v>10320</v>
      </c>
      <c r="AH6178" s="561" t="s">
        <v>10152</v>
      </c>
      <c r="AI6178" s="830">
        <v>0.37</v>
      </c>
    </row>
    <row r="6179" spans="33:35" ht="15" customHeight="1">
      <c r="AG6179" s="829" t="s">
        <v>10321</v>
      </c>
      <c r="AH6179" s="561" t="s">
        <v>10153</v>
      </c>
      <c r="AI6179" s="830">
        <v>0.432</v>
      </c>
    </row>
    <row r="6180" spans="33:35" ht="15" customHeight="1">
      <c r="AG6180" s="829" t="s">
        <v>10322</v>
      </c>
      <c r="AH6180" s="561" t="s">
        <v>10154</v>
      </c>
      <c r="AI6180" s="830">
        <v>0</v>
      </c>
    </row>
    <row r="6181" spans="33:35" ht="15" customHeight="1">
      <c r="AG6181" s="829" t="s">
        <v>10323</v>
      </c>
      <c r="AH6181" s="561" t="s">
        <v>10155</v>
      </c>
      <c r="AI6181" s="830">
        <v>0.45</v>
      </c>
    </row>
    <row r="6182" spans="33:35" ht="15" customHeight="1">
      <c r="AG6182" s="829" t="s">
        <v>10324</v>
      </c>
      <c r="AH6182" s="561" t="s">
        <v>10156</v>
      </c>
      <c r="AI6182" s="830">
        <v>0</v>
      </c>
    </row>
    <row r="6183" spans="33:35" ht="15" customHeight="1">
      <c r="AG6183" s="829" t="s">
        <v>10325</v>
      </c>
      <c r="AH6183" s="561" t="s">
        <v>10157</v>
      </c>
      <c r="AI6183" s="830">
        <v>0.39500000000000002</v>
      </c>
    </row>
    <row r="6184" spans="33:35" ht="15" customHeight="1">
      <c r="AG6184" s="829" t="s">
        <v>10326</v>
      </c>
      <c r="AH6184" s="561" t="s">
        <v>10158</v>
      </c>
      <c r="AI6184" s="830">
        <v>0</v>
      </c>
    </row>
    <row r="6185" spans="33:35" ht="15" customHeight="1">
      <c r="AG6185" s="829" t="s">
        <v>10327</v>
      </c>
      <c r="AH6185" s="561" t="s">
        <v>10159</v>
      </c>
      <c r="AI6185" s="830">
        <v>0</v>
      </c>
    </row>
    <row r="6186" spans="33:35" ht="15" customHeight="1">
      <c r="AG6186" s="829" t="s">
        <v>10328</v>
      </c>
      <c r="AH6186" s="561" t="s">
        <v>10160</v>
      </c>
      <c r="AI6186" s="830">
        <v>0.34699999999999998</v>
      </c>
    </row>
    <row r="6187" spans="33:35" ht="15" customHeight="1">
      <c r="AG6187" s="829" t="s">
        <v>10329</v>
      </c>
      <c r="AH6187" s="561" t="s">
        <v>10161</v>
      </c>
      <c r="AI6187" s="830">
        <v>0.44900000000000001</v>
      </c>
    </row>
    <row r="6188" spans="33:35" ht="15" customHeight="1">
      <c r="AG6188" s="829" t="s">
        <v>10330</v>
      </c>
      <c r="AH6188" s="561" t="s">
        <v>10162</v>
      </c>
      <c r="AI6188" s="830">
        <v>0.39900000000000002</v>
      </c>
    </row>
    <row r="6189" spans="33:35" ht="15" customHeight="1">
      <c r="AG6189" s="829" t="s">
        <v>10331</v>
      </c>
      <c r="AH6189" s="561" t="s">
        <v>10163</v>
      </c>
      <c r="AI6189" s="830">
        <v>0.29899999999999999</v>
      </c>
    </row>
    <row r="6190" spans="33:35" ht="15" customHeight="1">
      <c r="AG6190" s="829" t="s">
        <v>10332</v>
      </c>
      <c r="AH6190" s="561" t="s">
        <v>10164</v>
      </c>
      <c r="AI6190" s="830">
        <v>0.19900000000000001</v>
      </c>
    </row>
    <row r="6191" spans="33:35" ht="15" customHeight="1">
      <c r="AG6191" s="829" t="s">
        <v>10333</v>
      </c>
      <c r="AH6191" s="561" t="s">
        <v>10165</v>
      </c>
      <c r="AI6191" s="830">
        <v>0</v>
      </c>
    </row>
    <row r="6192" spans="33:35" ht="15" customHeight="1">
      <c r="AG6192" s="829" t="s">
        <v>10334</v>
      </c>
      <c r="AH6192" s="561" t="s">
        <v>10166</v>
      </c>
      <c r="AI6192" s="830">
        <v>0.45</v>
      </c>
    </row>
    <row r="6193" spans="33:35" ht="15" customHeight="1">
      <c r="AG6193" s="829" t="s">
        <v>10335</v>
      </c>
      <c r="AH6193" s="561" t="s">
        <v>10167</v>
      </c>
      <c r="AI6193" s="830">
        <v>0.315</v>
      </c>
    </row>
    <row r="6194" spans="33:35" ht="15" customHeight="1">
      <c r="AG6194" s="829" t="s">
        <v>10336</v>
      </c>
      <c r="AH6194" s="561" t="s">
        <v>10168</v>
      </c>
      <c r="AI6194" s="830">
        <v>0.23499999999999999</v>
      </c>
    </row>
    <row r="6195" spans="33:35" ht="15" customHeight="1">
      <c r="AG6195" s="829" t="s">
        <v>10337</v>
      </c>
      <c r="AH6195" s="561" t="s">
        <v>10169</v>
      </c>
      <c r="AI6195" s="830">
        <v>1.042</v>
      </c>
    </row>
    <row r="6196" spans="33:35" ht="15" customHeight="1">
      <c r="AG6196" s="829" t="s">
        <v>10338</v>
      </c>
      <c r="AH6196" s="561" t="s">
        <v>10170</v>
      </c>
      <c r="AI6196" s="830">
        <v>0</v>
      </c>
    </row>
    <row r="6197" spans="33:35" ht="15" customHeight="1">
      <c r="AG6197" s="829" t="s">
        <v>10339</v>
      </c>
      <c r="AH6197" s="561" t="s">
        <v>10171</v>
      </c>
      <c r="AI6197" s="830">
        <v>0.3</v>
      </c>
    </row>
    <row r="6198" spans="33:35" ht="15" customHeight="1">
      <c r="AG6198" s="829" t="s">
        <v>10340</v>
      </c>
      <c r="AH6198" s="561" t="s">
        <v>10172</v>
      </c>
      <c r="AI6198" s="830">
        <v>0.4</v>
      </c>
    </row>
    <row r="6199" spans="33:35" ht="15" customHeight="1">
      <c r="AG6199" s="829" t="s">
        <v>10341</v>
      </c>
      <c r="AH6199" s="561" t="s">
        <v>10173</v>
      </c>
      <c r="AI6199" s="830">
        <v>0.58100000000000007</v>
      </c>
    </row>
    <row r="6200" spans="33:35" ht="15" customHeight="1">
      <c r="AG6200" s="829" t="s">
        <v>10342</v>
      </c>
      <c r="AH6200" s="561" t="s">
        <v>10174</v>
      </c>
      <c r="AI6200" s="830">
        <v>0</v>
      </c>
    </row>
    <row r="6201" spans="33:35" ht="15" customHeight="1">
      <c r="AG6201" s="829" t="s">
        <v>10343</v>
      </c>
      <c r="AH6201" s="561" t="s">
        <v>10175</v>
      </c>
      <c r="AI6201" s="830">
        <v>0.495</v>
      </c>
    </row>
    <row r="6202" spans="33:35" ht="15" customHeight="1">
      <c r="AG6202" s="829" t="s">
        <v>10344</v>
      </c>
      <c r="AH6202" s="561" t="s">
        <v>10176</v>
      </c>
      <c r="AI6202" s="830">
        <v>0</v>
      </c>
    </row>
    <row r="6203" spans="33:35" ht="15" customHeight="1">
      <c r="AG6203" s="829" t="s">
        <v>10345</v>
      </c>
      <c r="AH6203" s="561" t="s">
        <v>10177</v>
      </c>
      <c r="AI6203" s="830">
        <v>0</v>
      </c>
    </row>
    <row r="6204" spans="33:35" ht="15" customHeight="1">
      <c r="AG6204" s="829" t="s">
        <v>10346</v>
      </c>
      <c r="AH6204" s="561" t="s">
        <v>10178</v>
      </c>
      <c r="AI6204" s="830">
        <v>0.59199999999999997</v>
      </c>
    </row>
    <row r="6205" spans="33:35" ht="15" customHeight="1">
      <c r="AG6205" s="829" t="s">
        <v>10347</v>
      </c>
      <c r="AH6205" s="561" t="s">
        <v>10179</v>
      </c>
      <c r="AI6205" s="830">
        <v>0</v>
      </c>
    </row>
    <row r="6206" spans="33:35" ht="15" customHeight="1">
      <c r="AG6206" s="829" t="s">
        <v>10348</v>
      </c>
      <c r="AH6206" s="561" t="s">
        <v>10180</v>
      </c>
      <c r="AI6206" s="830">
        <v>0.61899999999999999</v>
      </c>
    </row>
    <row r="6207" spans="33:35" ht="15" customHeight="1">
      <c r="AG6207" s="829" t="s">
        <v>10349</v>
      </c>
      <c r="AH6207" s="561" t="s">
        <v>10181</v>
      </c>
      <c r="AI6207" s="830">
        <v>0.42499999999999999</v>
      </c>
    </row>
    <row r="6208" spans="33:35" ht="15" customHeight="1">
      <c r="AG6208" s="829" t="s">
        <v>10350</v>
      </c>
      <c r="AH6208" s="561" t="s">
        <v>10182</v>
      </c>
      <c r="AI6208" s="830">
        <v>0</v>
      </c>
    </row>
    <row r="6209" spans="33:35" ht="15" customHeight="1">
      <c r="AG6209" s="829" t="s">
        <v>10351</v>
      </c>
      <c r="AH6209" s="561" t="s">
        <v>10183</v>
      </c>
      <c r="AI6209" s="830">
        <v>0.35199999999999998</v>
      </c>
    </row>
    <row r="6210" spans="33:35" ht="15" customHeight="1">
      <c r="AG6210" s="829" t="s">
        <v>10352</v>
      </c>
      <c r="AH6210" s="561" t="s">
        <v>10184</v>
      </c>
      <c r="AI6210" s="830">
        <v>0.54699999999999993</v>
      </c>
    </row>
    <row r="6211" spans="33:35" ht="15" customHeight="1">
      <c r="AG6211" s="829" t="s">
        <v>10353</v>
      </c>
      <c r="AH6211" s="561" t="s">
        <v>10185</v>
      </c>
      <c r="AI6211" s="830">
        <v>0.57099999999999995</v>
      </c>
    </row>
    <row r="6212" spans="33:35" ht="15" customHeight="1">
      <c r="AG6212" s="829" t="s">
        <v>10354</v>
      </c>
      <c r="AH6212" s="561" t="s">
        <v>10186</v>
      </c>
      <c r="AI6212" s="830">
        <v>0</v>
      </c>
    </row>
    <row r="6213" spans="33:35" ht="15" customHeight="1">
      <c r="AG6213" s="829" t="s">
        <v>10355</v>
      </c>
      <c r="AH6213" s="561" t="s">
        <v>10187</v>
      </c>
      <c r="AI6213" s="830">
        <v>0</v>
      </c>
    </row>
    <row r="6214" spans="33:35" ht="15" customHeight="1">
      <c r="AG6214" s="829" t="s">
        <v>10356</v>
      </c>
      <c r="AH6214" s="561" t="s">
        <v>10188</v>
      </c>
      <c r="AI6214" s="830">
        <v>0</v>
      </c>
    </row>
    <row r="6215" spans="33:35" ht="15" customHeight="1">
      <c r="AG6215" s="829" t="s">
        <v>10357</v>
      </c>
      <c r="AH6215" s="561" t="s">
        <v>10189</v>
      </c>
      <c r="AI6215" s="830">
        <v>0.185</v>
      </c>
    </row>
    <row r="6216" spans="33:35" ht="15" customHeight="1">
      <c r="AG6216" s="829" t="s">
        <v>10358</v>
      </c>
      <c r="AH6216" s="561" t="s">
        <v>10190</v>
      </c>
      <c r="AI6216" s="830">
        <v>0.11299999999999999</v>
      </c>
    </row>
    <row r="6217" spans="33:35" ht="15" customHeight="1">
      <c r="AG6217" s="829" t="s">
        <v>10359</v>
      </c>
      <c r="AH6217" s="561" t="s">
        <v>10191</v>
      </c>
      <c r="AI6217" s="830">
        <v>0.08</v>
      </c>
    </row>
    <row r="6218" spans="33:35" ht="15" customHeight="1">
      <c r="AG6218" s="829" t="s">
        <v>10360</v>
      </c>
      <c r="AH6218" s="561" t="s">
        <v>10192</v>
      </c>
      <c r="AI6218" s="830">
        <v>0</v>
      </c>
    </row>
    <row r="6219" spans="33:35" ht="15" customHeight="1">
      <c r="AG6219" s="829" t="s">
        <v>10361</v>
      </c>
      <c r="AH6219" s="561" t="s">
        <v>10193</v>
      </c>
      <c r="AI6219" s="830">
        <v>0.15</v>
      </c>
    </row>
    <row r="6220" spans="33:35" ht="15" customHeight="1">
      <c r="AG6220" s="829" t="s">
        <v>10362</v>
      </c>
      <c r="AH6220" s="561" t="s">
        <v>10194</v>
      </c>
      <c r="AI6220" s="830">
        <v>0.16799999999999998</v>
      </c>
    </row>
    <row r="6221" spans="33:35" ht="15" customHeight="1">
      <c r="AG6221" s="829" t="s">
        <v>10363</v>
      </c>
      <c r="AH6221" s="561" t="s">
        <v>10195</v>
      </c>
      <c r="AI6221" s="830">
        <v>0.34900000000000003</v>
      </c>
    </row>
    <row r="6222" spans="33:35" ht="15" customHeight="1">
      <c r="AG6222" s="829" t="s">
        <v>10364</v>
      </c>
      <c r="AH6222" s="561" t="s">
        <v>10196</v>
      </c>
      <c r="AI6222" s="830">
        <v>0</v>
      </c>
    </row>
    <row r="6223" spans="33:35" ht="15" customHeight="1">
      <c r="AG6223" s="829" t="s">
        <v>10365</v>
      </c>
      <c r="AH6223" s="561" t="s">
        <v>10197</v>
      </c>
      <c r="AI6223" s="830">
        <v>0.42099999999999999</v>
      </c>
    </row>
    <row r="6224" spans="33:35" ht="15" customHeight="1">
      <c r="AG6224" s="829" t="s">
        <v>10366</v>
      </c>
      <c r="AH6224" s="561" t="s">
        <v>10198</v>
      </c>
      <c r="AI6224" s="830">
        <v>0</v>
      </c>
    </row>
    <row r="6225" spans="33:35" ht="15" customHeight="1">
      <c r="AG6225" s="829" t="s">
        <v>10367</v>
      </c>
      <c r="AH6225" s="561" t="s">
        <v>10199</v>
      </c>
      <c r="AI6225" s="830">
        <v>0.219</v>
      </c>
    </row>
    <row r="6226" spans="33:35" ht="15" customHeight="1">
      <c r="AG6226" s="829" t="s">
        <v>10368</v>
      </c>
      <c r="AH6226" s="561" t="s">
        <v>10200</v>
      </c>
      <c r="AI6226" s="830">
        <v>0.27200000000000002</v>
      </c>
    </row>
    <row r="6227" spans="33:35" ht="15" customHeight="1">
      <c r="AG6227" s="829" t="s">
        <v>10369</v>
      </c>
      <c r="AH6227" s="561" t="s">
        <v>10201</v>
      </c>
      <c r="AI6227" s="830">
        <v>0.32800000000000001</v>
      </c>
    </row>
    <row r="6228" spans="33:35" ht="15" customHeight="1">
      <c r="AG6228" s="829" t="s">
        <v>10370</v>
      </c>
      <c r="AH6228" s="561" t="s">
        <v>10202</v>
      </c>
      <c r="AI6228" s="830">
        <v>0.35</v>
      </c>
    </row>
    <row r="6229" spans="33:35" ht="15" customHeight="1">
      <c r="AG6229" s="829" t="s">
        <v>10371</v>
      </c>
      <c r="AH6229" s="561" t="s">
        <v>10203</v>
      </c>
      <c r="AI6229" s="830">
        <v>0.373</v>
      </c>
    </row>
    <row r="6230" spans="33:35" ht="15" customHeight="1">
      <c r="AG6230" s="829" t="s">
        <v>10372</v>
      </c>
      <c r="AH6230" s="561" t="s">
        <v>10204</v>
      </c>
      <c r="AI6230" s="830">
        <v>0.41300000000000003</v>
      </c>
    </row>
    <row r="6231" spans="33:35" ht="15" customHeight="1">
      <c r="AG6231" s="829" t="s">
        <v>10373</v>
      </c>
      <c r="AH6231" s="561" t="s">
        <v>10205</v>
      </c>
      <c r="AI6231" s="830">
        <v>0.6</v>
      </c>
    </row>
    <row r="6232" spans="33:35" ht="15" customHeight="1">
      <c r="AG6232" s="829" t="s">
        <v>10374</v>
      </c>
      <c r="AH6232" s="561" t="s">
        <v>10206</v>
      </c>
      <c r="AI6232" s="830">
        <v>0.35300000000000004</v>
      </c>
    </row>
    <row r="6233" spans="33:35" ht="15" customHeight="1">
      <c r="AG6233" s="829" t="s">
        <v>10375</v>
      </c>
      <c r="AH6233" s="561" t="s">
        <v>10207</v>
      </c>
      <c r="AI6233" s="830">
        <v>0.42899999999999999</v>
      </c>
    </row>
    <row r="6234" spans="33:35" ht="15" customHeight="1">
      <c r="AG6234" s="829" t="s">
        <v>10376</v>
      </c>
      <c r="AH6234" s="561" t="s">
        <v>10208</v>
      </c>
      <c r="AI6234" s="830">
        <v>0</v>
      </c>
    </row>
    <row r="6235" spans="33:35" ht="15" customHeight="1">
      <c r="AG6235" s="829" t="s">
        <v>10377</v>
      </c>
      <c r="AH6235" s="561" t="s">
        <v>10209</v>
      </c>
      <c r="AI6235" s="830">
        <v>0</v>
      </c>
    </row>
    <row r="6236" spans="33:35" ht="15" customHeight="1">
      <c r="AG6236" s="829" t="s">
        <v>10378</v>
      </c>
      <c r="AH6236" s="561" t="s">
        <v>10210</v>
      </c>
      <c r="AI6236" s="830">
        <v>0</v>
      </c>
    </row>
    <row r="6237" spans="33:35" ht="15" customHeight="1">
      <c r="AG6237" s="829" t="s">
        <v>10379</v>
      </c>
      <c r="AH6237" s="561" t="s">
        <v>10211</v>
      </c>
      <c r="AI6237" s="830">
        <v>0</v>
      </c>
    </row>
    <row r="6238" spans="33:35" ht="15" customHeight="1">
      <c r="AG6238" s="829" t="s">
        <v>10380</v>
      </c>
      <c r="AH6238" s="561" t="s">
        <v>10212</v>
      </c>
      <c r="AI6238" s="830">
        <v>0</v>
      </c>
    </row>
    <row r="6239" spans="33:35" ht="15" customHeight="1">
      <c r="AG6239" s="829" t="s">
        <v>10381</v>
      </c>
      <c r="AH6239" s="561" t="s">
        <v>10213</v>
      </c>
      <c r="AI6239" s="830">
        <v>0</v>
      </c>
    </row>
    <row r="6240" spans="33:35" ht="15" customHeight="1">
      <c r="AG6240" s="829" t="s">
        <v>10382</v>
      </c>
      <c r="AH6240" s="561" t="s">
        <v>10214</v>
      </c>
      <c r="AI6240" s="830">
        <v>0</v>
      </c>
    </row>
    <row r="6241" spans="33:35" ht="15" customHeight="1">
      <c r="AG6241" s="829" t="s">
        <v>10383</v>
      </c>
      <c r="AH6241" s="561" t="s">
        <v>10215</v>
      </c>
      <c r="AI6241" s="830">
        <v>0</v>
      </c>
    </row>
    <row r="6242" spans="33:35" ht="15" customHeight="1">
      <c r="AG6242" s="829" t="s">
        <v>10384</v>
      </c>
      <c r="AH6242" s="561" t="s">
        <v>10216</v>
      </c>
      <c r="AI6242" s="830">
        <v>0</v>
      </c>
    </row>
    <row r="6243" spans="33:35" ht="15" customHeight="1">
      <c r="AG6243" s="829" t="s">
        <v>10385</v>
      </c>
      <c r="AH6243" s="561" t="s">
        <v>10217</v>
      </c>
      <c r="AI6243" s="830">
        <v>0</v>
      </c>
    </row>
    <row r="6244" spans="33:35" ht="15" customHeight="1">
      <c r="AG6244" s="829" t="s">
        <v>10386</v>
      </c>
      <c r="AH6244" s="561" t="s">
        <v>10218</v>
      </c>
      <c r="AI6244" s="830">
        <v>0</v>
      </c>
    </row>
    <row r="6245" spans="33:35" ht="15" customHeight="1">
      <c r="AG6245" s="829" t="s">
        <v>10387</v>
      </c>
      <c r="AH6245" s="561" t="s">
        <v>10219</v>
      </c>
      <c r="AI6245" s="830">
        <v>0</v>
      </c>
    </row>
    <row r="6246" spans="33:35" ht="15" customHeight="1">
      <c r="AG6246" s="829" t="s">
        <v>10388</v>
      </c>
      <c r="AH6246" s="561" t="s">
        <v>10220</v>
      </c>
      <c r="AI6246" s="830">
        <v>0</v>
      </c>
    </row>
    <row r="6247" spans="33:35" ht="15" customHeight="1">
      <c r="AG6247" s="829" t="s">
        <v>10389</v>
      </c>
      <c r="AH6247" s="561" t="s">
        <v>10221</v>
      </c>
      <c r="AI6247" s="830">
        <v>0.43099999999999999</v>
      </c>
    </row>
    <row r="6248" spans="33:35" ht="15" customHeight="1">
      <c r="AG6248" s="829" t="s">
        <v>10390</v>
      </c>
      <c r="AH6248" s="561" t="s">
        <v>10222</v>
      </c>
      <c r="AI6248" s="830">
        <v>0</v>
      </c>
    </row>
    <row r="6249" spans="33:35" ht="15" customHeight="1">
      <c r="AG6249" s="829" t="s">
        <v>10391</v>
      </c>
      <c r="AH6249" s="561" t="s">
        <v>10223</v>
      </c>
      <c r="AI6249" s="830">
        <v>0</v>
      </c>
    </row>
    <row r="6250" spans="33:35" ht="15" customHeight="1">
      <c r="AG6250" s="829" t="s">
        <v>10392</v>
      </c>
      <c r="AH6250" s="561" t="s">
        <v>10224</v>
      </c>
      <c r="AI6250" s="830">
        <v>0.1</v>
      </c>
    </row>
    <row r="6251" spans="33:35" ht="15" customHeight="1">
      <c r="AG6251" s="829" t="s">
        <v>10393</v>
      </c>
      <c r="AH6251" s="561" t="s">
        <v>10225</v>
      </c>
      <c r="AI6251" s="830">
        <v>0.25</v>
      </c>
    </row>
    <row r="6252" spans="33:35" ht="15" customHeight="1">
      <c r="AG6252" s="829" t="s">
        <v>10394</v>
      </c>
      <c r="AH6252" s="561" t="s">
        <v>10226</v>
      </c>
      <c r="AI6252" s="830">
        <v>0.628</v>
      </c>
    </row>
    <row r="6253" spans="33:35" ht="15" customHeight="1">
      <c r="AG6253" s="829" t="s">
        <v>10395</v>
      </c>
      <c r="AH6253" s="561" t="s">
        <v>10227</v>
      </c>
      <c r="AI6253" s="830">
        <v>0</v>
      </c>
    </row>
    <row r="6254" spans="33:35" ht="15" customHeight="1">
      <c r="AG6254" s="829" t="s">
        <v>10396</v>
      </c>
      <c r="AH6254" s="561" t="s">
        <v>10228</v>
      </c>
      <c r="AI6254" s="830">
        <v>0</v>
      </c>
    </row>
    <row r="6255" spans="33:35" ht="15" customHeight="1">
      <c r="AG6255" s="829" t="s">
        <v>10397</v>
      </c>
      <c r="AH6255" s="561" t="s">
        <v>10229</v>
      </c>
      <c r="AI6255" s="830">
        <v>0.77300000000000002</v>
      </c>
    </row>
    <row r="6256" spans="33:35" ht="15" customHeight="1">
      <c r="AG6256" s="829" t="s">
        <v>5924</v>
      </c>
      <c r="AH6256" s="561" t="s">
        <v>10230</v>
      </c>
      <c r="AI6256" s="830" t="s">
        <v>10231</v>
      </c>
    </row>
    <row r="6257" spans="33:35" ht="15" customHeight="1">
      <c r="AG6257" s="829" t="s">
        <v>10398</v>
      </c>
      <c r="AH6257" s="561" t="s">
        <v>10232</v>
      </c>
      <c r="AI6257" s="830">
        <v>0</v>
      </c>
    </row>
    <row r="6258" spans="33:35" ht="15" customHeight="1">
      <c r="AG6258" s="829" t="s">
        <v>10399</v>
      </c>
      <c r="AH6258" s="561" t="s">
        <v>10233</v>
      </c>
      <c r="AI6258" s="830">
        <v>0.157</v>
      </c>
    </row>
    <row r="6259" spans="33:35" ht="15" customHeight="1">
      <c r="AG6259" s="829" t="s">
        <v>10400</v>
      </c>
      <c r="AH6259" s="561" t="s">
        <v>10234</v>
      </c>
      <c r="AI6259" s="830">
        <v>0.26899999999999996</v>
      </c>
    </row>
    <row r="6260" spans="33:35" ht="15" customHeight="1">
      <c r="AG6260" s="829" t="s">
        <v>10401</v>
      </c>
      <c r="AH6260" s="561" t="s">
        <v>10235</v>
      </c>
      <c r="AI6260" s="830">
        <v>0.29100000000000004</v>
      </c>
    </row>
    <row r="6261" spans="33:35" ht="15" customHeight="1">
      <c r="AG6261" s="829" t="s">
        <v>10402</v>
      </c>
      <c r="AH6261" s="561" t="s">
        <v>10236</v>
      </c>
      <c r="AI6261" s="830">
        <v>0.33599999999999997</v>
      </c>
    </row>
    <row r="6262" spans="33:35" ht="15" customHeight="1">
      <c r="AG6262" s="829" t="s">
        <v>10403</v>
      </c>
      <c r="AH6262" s="561" t="s">
        <v>10237</v>
      </c>
      <c r="AI6262" s="830">
        <v>0.38600000000000001</v>
      </c>
    </row>
    <row r="6263" spans="33:35" ht="15" customHeight="1">
      <c r="AG6263" s="829" t="s">
        <v>10404</v>
      </c>
      <c r="AH6263" s="561" t="s">
        <v>10238</v>
      </c>
      <c r="AI6263" s="830">
        <v>0</v>
      </c>
    </row>
    <row r="6264" spans="33:35" ht="15" customHeight="1">
      <c r="AG6264" s="829" t="s">
        <v>10405</v>
      </c>
      <c r="AH6264" s="561" t="s">
        <v>10239</v>
      </c>
      <c r="AI6264" s="830">
        <v>0</v>
      </c>
    </row>
    <row r="6265" spans="33:35" ht="15" customHeight="1">
      <c r="AG6265" s="829" t="s">
        <v>10406</v>
      </c>
      <c r="AH6265" s="561" t="s">
        <v>10240</v>
      </c>
      <c r="AI6265" s="830">
        <v>0.32300000000000001</v>
      </c>
    </row>
    <row r="6266" spans="33:35" ht="15" customHeight="1">
      <c r="AG6266" s="829" t="s">
        <v>10407</v>
      </c>
      <c r="AH6266" s="561" t="s">
        <v>10241</v>
      </c>
      <c r="AI6266" s="830">
        <v>0</v>
      </c>
    </row>
    <row r="6267" spans="33:35" ht="15" customHeight="1">
      <c r="AG6267" s="829" t="s">
        <v>10408</v>
      </c>
      <c r="AH6267" s="561" t="s">
        <v>10242</v>
      </c>
      <c r="AI6267" s="830">
        <v>0.57700000000000007</v>
      </c>
    </row>
    <row r="6268" spans="33:35" ht="15" customHeight="1">
      <c r="AG6268" s="829" t="s">
        <v>10409</v>
      </c>
      <c r="AH6268" s="561" t="s">
        <v>10243</v>
      </c>
      <c r="AI6268" s="830">
        <v>0</v>
      </c>
    </row>
    <row r="6269" spans="33:35" ht="15" customHeight="1">
      <c r="AG6269" s="829" t="s">
        <v>10410</v>
      </c>
      <c r="AH6269" s="561" t="s">
        <v>10244</v>
      </c>
      <c r="AI6269" s="830">
        <v>0.2</v>
      </c>
    </row>
    <row r="6270" spans="33:35" ht="15" customHeight="1">
      <c r="AG6270" s="829" t="s">
        <v>10411</v>
      </c>
      <c r="AH6270" s="561" t="s">
        <v>10245</v>
      </c>
      <c r="AI6270" s="830">
        <v>0</v>
      </c>
    </row>
    <row r="6271" spans="33:35" ht="15" customHeight="1">
      <c r="AG6271" s="829" t="s">
        <v>10412</v>
      </c>
      <c r="AH6271" s="561" t="s">
        <v>10246</v>
      </c>
      <c r="AI6271" s="830">
        <v>0</v>
      </c>
    </row>
    <row r="6272" spans="33:35" ht="15" customHeight="1">
      <c r="AG6272" s="829" t="s">
        <v>10413</v>
      </c>
      <c r="AH6272" s="561" t="s">
        <v>10247</v>
      </c>
      <c r="AI6272" s="830">
        <v>0.254</v>
      </c>
    </row>
    <row r="6273" spans="33:35" ht="15" customHeight="1">
      <c r="AG6273" s="829" t="s">
        <v>10414</v>
      </c>
      <c r="AH6273" s="561" t="s">
        <v>10248</v>
      </c>
      <c r="AI6273" s="830">
        <v>0</v>
      </c>
    </row>
    <row r="6274" spans="33:35" ht="15" customHeight="1">
      <c r="AG6274" s="829" t="s">
        <v>10415</v>
      </c>
      <c r="AH6274" s="561" t="s">
        <v>10249</v>
      </c>
      <c r="AI6274" s="830">
        <v>0</v>
      </c>
    </row>
    <row r="6275" spans="33:35" ht="15" customHeight="1">
      <c r="AG6275" s="829" t="s">
        <v>10416</v>
      </c>
      <c r="AH6275" s="561" t="s">
        <v>10250</v>
      </c>
      <c r="AI6275" s="830">
        <v>0</v>
      </c>
    </row>
    <row r="6276" spans="33:35" ht="15" customHeight="1">
      <c r="AG6276" s="829" t="s">
        <v>10417</v>
      </c>
      <c r="AH6276" s="561" t="s">
        <v>10251</v>
      </c>
      <c r="AI6276" s="830">
        <v>0.253</v>
      </c>
    </row>
    <row r="6277" spans="33:35" ht="15" customHeight="1">
      <c r="AG6277" s="829" t="s">
        <v>10418</v>
      </c>
      <c r="AH6277" s="561" t="s">
        <v>10252</v>
      </c>
      <c r="AI6277" s="830">
        <v>0.16699999999999998</v>
      </c>
    </row>
    <row r="6278" spans="33:35" ht="15" customHeight="1">
      <c r="AG6278" s="829" t="s">
        <v>10419</v>
      </c>
      <c r="AH6278" s="561" t="s">
        <v>10253</v>
      </c>
      <c r="AI6278" s="830">
        <v>0.49799999999999994</v>
      </c>
    </row>
    <row r="6279" spans="33:35" ht="15" customHeight="1">
      <c r="AG6279" s="829" t="s">
        <v>10420</v>
      </c>
      <c r="AH6279" s="561" t="s">
        <v>10254</v>
      </c>
      <c r="AI6279" s="830">
        <v>0.36200000000000004</v>
      </c>
    </row>
    <row r="6280" spans="33:35" ht="15" customHeight="1">
      <c r="AG6280" s="829" t="s">
        <v>10421</v>
      </c>
      <c r="AH6280" s="561" t="s">
        <v>10255</v>
      </c>
      <c r="AI6280" s="830">
        <v>0</v>
      </c>
    </row>
    <row r="6281" spans="33:35" ht="15" customHeight="1">
      <c r="AG6281" s="829" t="s">
        <v>10422</v>
      </c>
      <c r="AH6281" s="561" t="s">
        <v>10256</v>
      </c>
      <c r="AI6281" s="830">
        <v>0</v>
      </c>
    </row>
    <row r="6282" spans="33:35" ht="15" customHeight="1">
      <c r="AG6282" s="829" t="s">
        <v>10423</v>
      </c>
      <c r="AH6282" s="561" t="s">
        <v>10257</v>
      </c>
      <c r="AI6282" s="830">
        <v>0.34299999999999997</v>
      </c>
    </row>
    <row r="6283" spans="33:35" ht="15" customHeight="1">
      <c r="AG6283" s="829" t="s">
        <v>10424</v>
      </c>
      <c r="AH6283" s="561" t="s">
        <v>10258</v>
      </c>
      <c r="AI6283" s="830">
        <v>0.48700000000000004</v>
      </c>
    </row>
    <row r="6284" spans="33:35" ht="15" customHeight="1">
      <c r="AG6284" s="829" t="s">
        <v>10425</v>
      </c>
      <c r="AH6284" s="561" t="s">
        <v>10259</v>
      </c>
      <c r="AI6284" s="830">
        <v>0</v>
      </c>
    </row>
    <row r="6285" spans="33:35" ht="15" customHeight="1">
      <c r="AG6285" s="829" t="s">
        <v>10426</v>
      </c>
      <c r="AH6285" s="561" t="s">
        <v>10260</v>
      </c>
      <c r="AI6285" s="830">
        <v>0.42899999999999999</v>
      </c>
    </row>
    <row r="6286" spans="33:35" ht="15" customHeight="1">
      <c r="AG6286" s="829" t="s">
        <v>10427</v>
      </c>
      <c r="AH6286" s="561" t="s">
        <v>10261</v>
      </c>
      <c r="AI6286" s="830">
        <v>0</v>
      </c>
    </row>
    <row r="6287" spans="33:35" ht="15" customHeight="1">
      <c r="AG6287" s="829" t="s">
        <v>10428</v>
      </c>
      <c r="AH6287" s="561" t="s">
        <v>10262</v>
      </c>
      <c r="AI6287" s="830">
        <v>0.33599999999999997</v>
      </c>
    </row>
    <row r="6288" spans="33:35" ht="15" customHeight="1">
      <c r="AG6288" s="829" t="s">
        <v>10429</v>
      </c>
      <c r="AH6288" s="561" t="s">
        <v>10263</v>
      </c>
      <c r="AI6288" s="830">
        <v>0</v>
      </c>
    </row>
    <row r="6289" spans="33:35" ht="15" customHeight="1">
      <c r="AG6289" s="829" t="s">
        <v>10430</v>
      </c>
      <c r="AH6289" s="561" t="s">
        <v>10264</v>
      </c>
      <c r="AI6289" s="830">
        <v>0.16699999999999998</v>
      </c>
    </row>
    <row r="6290" spans="33:35" ht="15" customHeight="1">
      <c r="AG6290" s="829" t="s">
        <v>10431</v>
      </c>
      <c r="AH6290" s="561" t="s">
        <v>10265</v>
      </c>
      <c r="AI6290" s="830">
        <v>0.23299999999999998</v>
      </c>
    </row>
    <row r="6291" spans="33:35" ht="15" customHeight="1">
      <c r="AG6291" s="829" t="s">
        <v>10432</v>
      </c>
      <c r="AH6291" s="561" t="s">
        <v>10266</v>
      </c>
      <c r="AI6291" s="830">
        <v>0.254</v>
      </c>
    </row>
    <row r="6292" spans="33:35" ht="15" customHeight="1">
      <c r="AG6292" s="829" t="s">
        <v>10433</v>
      </c>
      <c r="AH6292" s="561" t="s">
        <v>10267</v>
      </c>
      <c r="AI6292" s="830">
        <v>0.97099999999999997</v>
      </c>
    </row>
    <row r="6293" spans="33:35" ht="15" customHeight="1">
      <c r="AG6293" s="829" t="s">
        <v>10434</v>
      </c>
      <c r="AH6293" s="561" t="s">
        <v>10268</v>
      </c>
      <c r="AI6293" s="830">
        <v>0</v>
      </c>
    </row>
    <row r="6294" spans="33:35" ht="15" customHeight="1">
      <c r="AG6294" s="829" t="s">
        <v>10435</v>
      </c>
      <c r="AH6294" s="561" t="s">
        <v>10269</v>
      </c>
      <c r="AI6294" s="830">
        <v>0.153</v>
      </c>
    </row>
    <row r="6295" spans="33:35" ht="15" customHeight="1">
      <c r="AG6295" s="829" t="s">
        <v>10436</v>
      </c>
      <c r="AH6295" s="561" t="s">
        <v>10270</v>
      </c>
      <c r="AI6295" s="830">
        <v>0.29100000000000004</v>
      </c>
    </row>
    <row r="6296" spans="33:35" ht="15" customHeight="1">
      <c r="AG6296" s="829" t="s">
        <v>10437</v>
      </c>
      <c r="AH6296" s="561" t="s">
        <v>10271</v>
      </c>
      <c r="AI6296" s="830">
        <v>0.54600000000000004</v>
      </c>
    </row>
    <row r="6297" spans="33:35" ht="15" customHeight="1">
      <c r="AG6297" s="829" t="s">
        <v>10438</v>
      </c>
      <c r="AH6297" s="561" t="s">
        <v>10272</v>
      </c>
      <c r="AI6297" s="830">
        <v>0</v>
      </c>
    </row>
    <row r="6298" spans="33:35" ht="15" customHeight="1">
      <c r="AG6298" s="829" t="s">
        <v>10439</v>
      </c>
      <c r="AH6298" s="561" t="s">
        <v>10273</v>
      </c>
      <c r="AI6298" s="830">
        <v>0.30599999999999999</v>
      </c>
    </row>
    <row r="6299" spans="33:35" ht="15" customHeight="1">
      <c r="AG6299" s="829" t="s">
        <v>10440</v>
      </c>
      <c r="AH6299" s="561" t="s">
        <v>10274</v>
      </c>
      <c r="AI6299" s="830">
        <v>0.42299999999999999</v>
      </c>
    </row>
    <row r="6300" spans="33:35" ht="15" customHeight="1" thickBot="1">
      <c r="AG6300" s="831" t="s">
        <v>10441</v>
      </c>
      <c r="AH6300" s="832" t="s">
        <v>893</v>
      </c>
      <c r="AI6300" s="833" t="s">
        <v>10275</v>
      </c>
    </row>
    <row r="6301" spans="33:35" ht="15" customHeight="1">
      <c r="AG6301" s="836" t="s">
        <v>10443</v>
      </c>
      <c r="AH6301" s="837" t="s">
        <v>10444</v>
      </c>
      <c r="AI6301" s="838">
        <v>0</v>
      </c>
    </row>
    <row r="6302" spans="33:35" ht="15" customHeight="1">
      <c r="AG6302" s="839" t="s">
        <v>10445</v>
      </c>
      <c r="AH6302" t="s">
        <v>10446</v>
      </c>
      <c r="AI6302" s="840">
        <v>0</v>
      </c>
    </row>
    <row r="6303" spans="33:35" ht="15" customHeight="1">
      <c r="AG6303" s="839" t="s">
        <v>10447</v>
      </c>
      <c r="AH6303" t="s">
        <v>10448</v>
      </c>
      <c r="AI6303" s="840">
        <v>0</v>
      </c>
    </row>
    <row r="6304" spans="33:35" ht="15" customHeight="1">
      <c r="AG6304" s="839" t="s">
        <v>10449</v>
      </c>
      <c r="AH6304" t="s">
        <v>10450</v>
      </c>
      <c r="AI6304" s="840">
        <v>0</v>
      </c>
    </row>
    <row r="6305" spans="33:35" ht="15" customHeight="1">
      <c r="AG6305" s="839" t="s">
        <v>10451</v>
      </c>
      <c r="AH6305" t="s">
        <v>10452</v>
      </c>
      <c r="AI6305" s="840">
        <v>0</v>
      </c>
    </row>
    <row r="6306" spans="33:35" ht="15" customHeight="1">
      <c r="AG6306" s="839" t="s">
        <v>10453</v>
      </c>
      <c r="AH6306" t="s">
        <v>10454</v>
      </c>
      <c r="AI6306" s="840">
        <v>0</v>
      </c>
    </row>
    <row r="6307" spans="33:35" ht="15" customHeight="1">
      <c r="AG6307" s="839" t="s">
        <v>10455</v>
      </c>
      <c r="AH6307" t="s">
        <v>10456</v>
      </c>
      <c r="AI6307" s="840">
        <v>0</v>
      </c>
    </row>
    <row r="6308" spans="33:35" ht="15" customHeight="1">
      <c r="AG6308" s="839" t="s">
        <v>10457</v>
      </c>
      <c r="AH6308" t="s">
        <v>10458</v>
      </c>
      <c r="AI6308" s="840">
        <v>0</v>
      </c>
    </row>
    <row r="6309" spans="33:35" ht="15" customHeight="1">
      <c r="AG6309" s="839" t="s">
        <v>10459</v>
      </c>
      <c r="AH6309" t="s">
        <v>10460</v>
      </c>
      <c r="AI6309" s="840">
        <v>0</v>
      </c>
    </row>
    <row r="6310" spans="33:35" ht="15" customHeight="1">
      <c r="AG6310" s="839" t="s">
        <v>10461</v>
      </c>
      <c r="AH6310" t="s">
        <v>10462</v>
      </c>
      <c r="AI6310" s="840">
        <v>0.41499999999999998</v>
      </c>
    </row>
    <row r="6311" spans="33:35" ht="15" customHeight="1">
      <c r="AG6311" s="839" t="s">
        <v>10463</v>
      </c>
      <c r="AH6311" t="s">
        <v>10464</v>
      </c>
      <c r="AI6311" s="840">
        <v>0.42199999999999999</v>
      </c>
    </row>
    <row r="6312" spans="33:35" ht="15" customHeight="1">
      <c r="AG6312" s="839" t="s">
        <v>10465</v>
      </c>
      <c r="AH6312" t="s">
        <v>10466</v>
      </c>
      <c r="AI6312" s="840">
        <v>0</v>
      </c>
    </row>
    <row r="6313" spans="33:35" ht="15" customHeight="1">
      <c r="AG6313" s="839" t="s">
        <v>10467</v>
      </c>
      <c r="AH6313" t="s">
        <v>10468</v>
      </c>
      <c r="AI6313" s="840">
        <v>0</v>
      </c>
    </row>
    <row r="6314" spans="33:35" ht="15" customHeight="1">
      <c r="AG6314" s="839" t="s">
        <v>10469</v>
      </c>
      <c r="AH6314" t="s">
        <v>10470</v>
      </c>
      <c r="AI6314" s="840">
        <v>0</v>
      </c>
    </row>
    <row r="6315" spans="33:35" ht="15" customHeight="1">
      <c r="AG6315" s="839" t="s">
        <v>10471</v>
      </c>
      <c r="AH6315" t="s">
        <v>10472</v>
      </c>
      <c r="AI6315" s="840">
        <v>0.374</v>
      </c>
    </row>
    <row r="6316" spans="33:35" ht="15" customHeight="1">
      <c r="AG6316" s="839" t="s">
        <v>10473</v>
      </c>
      <c r="AH6316" t="s">
        <v>10474</v>
      </c>
      <c r="AI6316" s="840">
        <v>0.41100000000000003</v>
      </c>
    </row>
    <row r="6317" spans="33:35" ht="15" customHeight="1">
      <c r="AG6317" s="839" t="s">
        <v>10475</v>
      </c>
      <c r="AH6317" t="s">
        <v>10476</v>
      </c>
      <c r="AI6317" s="840">
        <v>0</v>
      </c>
    </row>
    <row r="6318" spans="33:35" ht="15" customHeight="1">
      <c r="AG6318" s="839" t="s">
        <v>10477</v>
      </c>
      <c r="AH6318" t="s">
        <v>10478</v>
      </c>
      <c r="AI6318" s="840">
        <v>0.33900000000000002</v>
      </c>
    </row>
    <row r="6319" spans="33:35" ht="15" customHeight="1">
      <c r="AG6319" s="839" t="s">
        <v>10479</v>
      </c>
      <c r="AH6319" t="s">
        <v>10480</v>
      </c>
      <c r="AI6319" s="840">
        <v>0</v>
      </c>
    </row>
    <row r="6320" spans="33:35" ht="15" customHeight="1">
      <c r="AG6320" s="839" t="s">
        <v>10481</v>
      </c>
      <c r="AH6320" t="s">
        <v>10482</v>
      </c>
      <c r="AI6320" s="840">
        <v>0</v>
      </c>
    </row>
    <row r="6321" spans="33:35" ht="15" customHeight="1">
      <c r="AG6321" s="839" t="s">
        <v>10483</v>
      </c>
      <c r="AH6321" t="s">
        <v>10484</v>
      </c>
      <c r="AI6321" s="840">
        <v>0.3</v>
      </c>
    </row>
    <row r="6322" spans="33:35" ht="15" customHeight="1">
      <c r="AG6322" s="839" t="s">
        <v>10485</v>
      </c>
      <c r="AH6322" t="s">
        <v>10486</v>
      </c>
      <c r="AI6322" s="840">
        <v>0.34900000000000003</v>
      </c>
    </row>
    <row r="6323" spans="33:35" ht="15" customHeight="1">
      <c r="AG6323" s="839" t="s">
        <v>10487</v>
      </c>
      <c r="AH6323" t="s">
        <v>10488</v>
      </c>
      <c r="AI6323" s="840">
        <v>0.4</v>
      </c>
    </row>
    <row r="6324" spans="33:35" ht="15" customHeight="1">
      <c r="AG6324" s="839" t="s">
        <v>10489</v>
      </c>
      <c r="AH6324" t="s">
        <v>10490</v>
      </c>
      <c r="AI6324" s="840">
        <v>0.54699999999999993</v>
      </c>
    </row>
    <row r="6325" spans="33:35" ht="15" customHeight="1">
      <c r="AG6325" s="839" t="s">
        <v>10491</v>
      </c>
      <c r="AH6325" t="s">
        <v>10492</v>
      </c>
      <c r="AI6325" s="840">
        <v>0</v>
      </c>
    </row>
    <row r="6326" spans="33:35" ht="15" customHeight="1">
      <c r="AG6326" s="839" t="s">
        <v>10493</v>
      </c>
      <c r="AH6326" t="s">
        <v>10494</v>
      </c>
      <c r="AI6326" s="840">
        <v>0</v>
      </c>
    </row>
    <row r="6327" spans="33:35" ht="15" customHeight="1">
      <c r="AG6327" s="839" t="s">
        <v>10495</v>
      </c>
      <c r="AH6327" t="s">
        <v>10496</v>
      </c>
      <c r="AI6327" s="840">
        <v>0</v>
      </c>
    </row>
    <row r="6328" spans="33:35" ht="15" customHeight="1">
      <c r="AG6328" s="839" t="s">
        <v>10497</v>
      </c>
      <c r="AH6328" t="s">
        <v>10498</v>
      </c>
      <c r="AI6328" s="840">
        <v>0.495</v>
      </c>
    </row>
    <row r="6329" spans="33:35" ht="15" customHeight="1">
      <c r="AG6329" s="839" t="s">
        <v>10499</v>
      </c>
      <c r="AH6329" t="s">
        <v>10500</v>
      </c>
      <c r="AI6329" s="840">
        <v>0</v>
      </c>
    </row>
    <row r="6330" spans="33:35" ht="15" customHeight="1">
      <c r="AG6330" s="839" t="s">
        <v>10501</v>
      </c>
      <c r="AH6330" t="s">
        <v>10502</v>
      </c>
      <c r="AI6330" s="840">
        <v>0</v>
      </c>
    </row>
    <row r="6331" spans="33:35" ht="15" customHeight="1">
      <c r="AG6331" s="839" t="s">
        <v>10503</v>
      </c>
      <c r="AH6331" t="s">
        <v>10504</v>
      </c>
      <c r="AI6331" s="840">
        <v>0.2</v>
      </c>
    </row>
    <row r="6332" spans="33:35" ht="15" customHeight="1">
      <c r="AG6332" s="839" t="s">
        <v>10505</v>
      </c>
      <c r="AH6332" t="s">
        <v>10506</v>
      </c>
      <c r="AI6332" s="840">
        <v>0.53200000000000003</v>
      </c>
    </row>
    <row r="6333" spans="33:35" ht="15" customHeight="1">
      <c r="AG6333" s="839" t="s">
        <v>10507</v>
      </c>
      <c r="AH6333" t="s">
        <v>10508</v>
      </c>
      <c r="AI6333" s="840">
        <v>0</v>
      </c>
    </row>
    <row r="6334" spans="33:35" ht="15" customHeight="1">
      <c r="AG6334" s="839" t="s">
        <v>10509</v>
      </c>
      <c r="AH6334" t="s">
        <v>10510</v>
      </c>
      <c r="AI6334" s="840">
        <v>0.33300000000000002</v>
      </c>
    </row>
    <row r="6335" spans="33:35" ht="15" customHeight="1">
      <c r="AG6335" s="839" t="s">
        <v>10511</v>
      </c>
      <c r="AH6335" t="s">
        <v>10512</v>
      </c>
      <c r="AI6335" s="840">
        <v>0</v>
      </c>
    </row>
    <row r="6336" spans="33:35" ht="15" customHeight="1">
      <c r="AG6336" s="839" t="s">
        <v>10513</v>
      </c>
      <c r="AH6336" t="s">
        <v>10514</v>
      </c>
      <c r="AI6336" s="840">
        <v>0.66</v>
      </c>
    </row>
    <row r="6337" spans="33:35" ht="15" customHeight="1">
      <c r="AG6337" s="839" t="s">
        <v>10515</v>
      </c>
      <c r="AH6337" t="s">
        <v>10516</v>
      </c>
      <c r="AI6337" s="840">
        <v>0.40299999999999997</v>
      </c>
    </row>
    <row r="6338" spans="33:35" ht="15" customHeight="1">
      <c r="AG6338" s="839" t="s">
        <v>10517</v>
      </c>
      <c r="AH6338" t="s">
        <v>10518</v>
      </c>
      <c r="AI6338" s="840">
        <v>0.379</v>
      </c>
    </row>
    <row r="6339" spans="33:35" ht="15" customHeight="1">
      <c r="AG6339" s="839" t="s">
        <v>10519</v>
      </c>
      <c r="AH6339" t="s">
        <v>10520</v>
      </c>
      <c r="AI6339" s="840">
        <v>0</v>
      </c>
    </row>
    <row r="6340" spans="33:35" ht="15" customHeight="1">
      <c r="AG6340" s="839" t="s">
        <v>10521</v>
      </c>
      <c r="AH6340" t="s">
        <v>10522</v>
      </c>
      <c r="AI6340" s="840">
        <v>0.2</v>
      </c>
    </row>
    <row r="6341" spans="33:35" ht="15" customHeight="1">
      <c r="AG6341" s="839" t="s">
        <v>10523</v>
      </c>
      <c r="AH6341" t="s">
        <v>10524</v>
      </c>
      <c r="AI6341" s="840">
        <v>0</v>
      </c>
    </row>
    <row r="6342" spans="33:35" ht="15" customHeight="1">
      <c r="AG6342" s="839" t="s">
        <v>10525</v>
      </c>
      <c r="AH6342" t="s">
        <v>10526</v>
      </c>
      <c r="AI6342" s="840">
        <v>0</v>
      </c>
    </row>
    <row r="6343" spans="33:35" ht="15" customHeight="1">
      <c r="AG6343" s="839" t="s">
        <v>10527</v>
      </c>
      <c r="AH6343" t="s">
        <v>10528</v>
      </c>
      <c r="AI6343" s="840">
        <v>0.25800000000000001</v>
      </c>
    </row>
    <row r="6344" spans="33:35" ht="15" customHeight="1">
      <c r="AG6344" s="839" t="s">
        <v>10529</v>
      </c>
      <c r="AH6344" t="s">
        <v>10530</v>
      </c>
      <c r="AI6344" s="840">
        <v>0</v>
      </c>
    </row>
    <row r="6345" spans="33:35" ht="15" customHeight="1">
      <c r="AG6345" s="839" t="s">
        <v>10531</v>
      </c>
      <c r="AH6345" t="s">
        <v>10532</v>
      </c>
      <c r="AI6345" s="840">
        <v>0</v>
      </c>
    </row>
    <row r="6346" spans="33:35" ht="15" customHeight="1">
      <c r="AG6346" s="839" t="s">
        <v>10533</v>
      </c>
      <c r="AH6346" t="s">
        <v>10534</v>
      </c>
      <c r="AI6346" s="840">
        <v>0</v>
      </c>
    </row>
    <row r="6347" spans="33:35" ht="15" customHeight="1">
      <c r="AG6347" s="839" t="s">
        <v>10535</v>
      </c>
      <c r="AH6347" t="s">
        <v>10536</v>
      </c>
      <c r="AI6347" s="840">
        <v>0.25800000000000001</v>
      </c>
    </row>
    <row r="6348" spans="33:35" ht="15" customHeight="1">
      <c r="AG6348" s="839" t="s">
        <v>10537</v>
      </c>
      <c r="AH6348" t="s">
        <v>10538</v>
      </c>
      <c r="AI6348" s="840">
        <v>0.17300000000000001</v>
      </c>
    </row>
    <row r="6349" spans="33:35" ht="15" customHeight="1">
      <c r="AG6349" s="839" t="s">
        <v>10539</v>
      </c>
      <c r="AH6349" t="s">
        <v>10540</v>
      </c>
      <c r="AI6349" s="840">
        <v>0.43600000000000005</v>
      </c>
    </row>
    <row r="6350" spans="33:35" ht="15" customHeight="1">
      <c r="AG6350" s="839" t="s">
        <v>10541</v>
      </c>
      <c r="AH6350" t="s">
        <v>10542</v>
      </c>
      <c r="AI6350" s="840">
        <v>0</v>
      </c>
    </row>
    <row r="6351" spans="33:35" ht="15" customHeight="1">
      <c r="AG6351" s="839" t="s">
        <v>10543</v>
      </c>
      <c r="AH6351" t="s">
        <v>10544</v>
      </c>
      <c r="AI6351" s="840">
        <v>0</v>
      </c>
    </row>
    <row r="6352" spans="33:35" ht="15" customHeight="1">
      <c r="AG6352" s="839" t="s">
        <v>10545</v>
      </c>
      <c r="AH6352" t="s">
        <v>10546</v>
      </c>
      <c r="AI6352" s="840">
        <v>0.59199999999999997</v>
      </c>
    </row>
    <row r="6353" spans="33:35" ht="15" customHeight="1">
      <c r="AG6353" s="839" t="s">
        <v>10547</v>
      </c>
      <c r="AH6353" t="s">
        <v>10548</v>
      </c>
      <c r="AI6353" s="840">
        <v>0</v>
      </c>
    </row>
    <row r="6354" spans="33:35" ht="15" customHeight="1">
      <c r="AG6354" s="839" t="s">
        <v>10549</v>
      </c>
      <c r="AH6354" t="s">
        <v>10550</v>
      </c>
      <c r="AI6354" s="840">
        <v>0.245</v>
      </c>
    </row>
    <row r="6355" spans="33:35" ht="15" customHeight="1">
      <c r="AG6355" s="839" t="s">
        <v>10551</v>
      </c>
      <c r="AH6355" t="s">
        <v>10552</v>
      </c>
      <c r="AI6355" s="840">
        <v>0.47800000000000004</v>
      </c>
    </row>
    <row r="6356" spans="33:35" ht="15" customHeight="1">
      <c r="AG6356" s="839" t="s">
        <v>10553</v>
      </c>
      <c r="AH6356" t="s">
        <v>10554</v>
      </c>
      <c r="AI6356" s="840">
        <v>0</v>
      </c>
    </row>
    <row r="6357" spans="33:35" ht="15" customHeight="1">
      <c r="AG6357" s="839" t="s">
        <v>10555</v>
      </c>
      <c r="AH6357" t="s">
        <v>10556</v>
      </c>
      <c r="AI6357" s="840">
        <v>0.42000000000000004</v>
      </c>
    </row>
    <row r="6358" spans="33:35" ht="15" customHeight="1">
      <c r="AG6358" s="839" t="s">
        <v>10557</v>
      </c>
      <c r="AH6358" t="s">
        <v>10558</v>
      </c>
      <c r="AI6358" s="840">
        <v>0</v>
      </c>
    </row>
    <row r="6359" spans="33:35" ht="15" customHeight="1">
      <c r="AG6359" s="839" t="s">
        <v>10559</v>
      </c>
      <c r="AH6359" t="s">
        <v>10560</v>
      </c>
      <c r="AI6359" s="840">
        <v>0</v>
      </c>
    </row>
    <row r="6360" spans="33:35" ht="15" customHeight="1">
      <c r="AG6360" s="839" t="s">
        <v>10561</v>
      </c>
      <c r="AH6360" t="s">
        <v>10562</v>
      </c>
      <c r="AI6360" s="840">
        <v>0</v>
      </c>
    </row>
    <row r="6361" spans="33:35" ht="15" customHeight="1">
      <c r="AG6361" s="839" t="s">
        <v>10563</v>
      </c>
      <c r="AH6361" t="s">
        <v>10564</v>
      </c>
      <c r="AI6361" s="840">
        <v>0.65100000000000002</v>
      </c>
    </row>
    <row r="6362" spans="33:35" ht="15" customHeight="1">
      <c r="AG6362" s="839" t="s">
        <v>10565</v>
      </c>
      <c r="AH6362" t="s">
        <v>10566</v>
      </c>
      <c r="AI6362" s="840">
        <v>0</v>
      </c>
    </row>
    <row r="6363" spans="33:35" ht="15" customHeight="1">
      <c r="AG6363" s="839" t="s">
        <v>10567</v>
      </c>
      <c r="AH6363" t="s">
        <v>10568</v>
      </c>
      <c r="AI6363" s="840">
        <v>0.17300000000000001</v>
      </c>
    </row>
    <row r="6364" spans="33:35" ht="15" customHeight="1">
      <c r="AG6364" s="839" t="s">
        <v>10569</v>
      </c>
      <c r="AH6364" t="s">
        <v>10570</v>
      </c>
      <c r="AI6364" s="840">
        <v>0.59599999999999997</v>
      </c>
    </row>
    <row r="6365" spans="33:35" ht="15" customHeight="1">
      <c r="AG6365" s="839" t="s">
        <v>10571</v>
      </c>
      <c r="AH6365" t="s">
        <v>10572</v>
      </c>
      <c r="AI6365" s="840">
        <v>0.65300000000000002</v>
      </c>
    </row>
    <row r="6366" spans="33:35" ht="15" customHeight="1">
      <c r="AG6366" s="839" t="s">
        <v>10573</v>
      </c>
      <c r="AH6366" t="s">
        <v>10574</v>
      </c>
      <c r="AI6366" s="840">
        <v>0.314</v>
      </c>
    </row>
    <row r="6367" spans="33:35" ht="15" customHeight="1">
      <c r="AG6367" s="839" t="s">
        <v>10575</v>
      </c>
      <c r="AH6367" t="s">
        <v>10576</v>
      </c>
      <c r="AI6367" s="840">
        <v>0</v>
      </c>
    </row>
    <row r="6368" spans="33:35" ht="15" customHeight="1">
      <c r="AG6368" s="839" t="s">
        <v>10577</v>
      </c>
      <c r="AH6368" t="s">
        <v>10578</v>
      </c>
      <c r="AI6368" s="840">
        <v>0.35499999999999998</v>
      </c>
    </row>
    <row r="6369" spans="33:35" ht="15" customHeight="1">
      <c r="AG6369" s="839" t="s">
        <v>10579</v>
      </c>
      <c r="AH6369" t="s">
        <v>10580</v>
      </c>
      <c r="AI6369" s="840">
        <v>0</v>
      </c>
    </row>
    <row r="6370" spans="33:35" ht="15" customHeight="1">
      <c r="AG6370" s="839" t="s">
        <v>10581</v>
      </c>
      <c r="AH6370" t="s">
        <v>10582</v>
      </c>
      <c r="AI6370" s="840">
        <v>0.33200000000000002</v>
      </c>
    </row>
    <row r="6371" spans="33:35" ht="15" customHeight="1">
      <c r="AG6371" s="839" t="s">
        <v>10583</v>
      </c>
      <c r="AH6371" t="s">
        <v>10584</v>
      </c>
      <c r="AI6371" s="840">
        <v>0.48899999999999993</v>
      </c>
    </row>
    <row r="6372" spans="33:35" ht="15" customHeight="1">
      <c r="AG6372" s="839" t="s">
        <v>10585</v>
      </c>
      <c r="AH6372" t="s">
        <v>10586</v>
      </c>
      <c r="AI6372" s="840">
        <v>0</v>
      </c>
    </row>
    <row r="6373" spans="33:35" ht="15" customHeight="1">
      <c r="AG6373" s="839" t="s">
        <v>10587</v>
      </c>
      <c r="AH6373" t="s">
        <v>10588</v>
      </c>
      <c r="AI6373" s="840">
        <v>0</v>
      </c>
    </row>
    <row r="6374" spans="33:35" ht="15" customHeight="1">
      <c r="AG6374" s="839" t="s">
        <v>10589</v>
      </c>
      <c r="AH6374" t="s">
        <v>10590</v>
      </c>
      <c r="AI6374" s="840">
        <v>0.13600000000000001</v>
      </c>
    </row>
    <row r="6375" spans="33:35" ht="15" customHeight="1">
      <c r="AG6375" s="839" t="s">
        <v>10591</v>
      </c>
      <c r="AH6375" t="s">
        <v>10592</v>
      </c>
      <c r="AI6375" s="840">
        <v>0.27599999999999997</v>
      </c>
    </row>
    <row r="6376" spans="33:35" ht="15" customHeight="1">
      <c r="AG6376" s="839" t="s">
        <v>10593</v>
      </c>
      <c r="AH6376" t="s">
        <v>10594</v>
      </c>
      <c r="AI6376" s="840">
        <v>0.20599999999999999</v>
      </c>
    </row>
    <row r="6377" spans="33:35" ht="15" customHeight="1">
      <c r="AG6377" s="839" t="s">
        <v>10595</v>
      </c>
      <c r="AH6377" t="s">
        <v>10596</v>
      </c>
      <c r="AI6377" s="840">
        <v>0.27599999999999997</v>
      </c>
    </row>
    <row r="6378" spans="33:35" ht="15" customHeight="1">
      <c r="AG6378" s="839" t="s">
        <v>10597</v>
      </c>
      <c r="AH6378" t="s">
        <v>10598</v>
      </c>
      <c r="AI6378" s="840">
        <v>0.34699999999999998</v>
      </c>
    </row>
    <row r="6379" spans="33:35" ht="15" customHeight="1">
      <c r="AG6379" s="839" t="s">
        <v>10599</v>
      </c>
      <c r="AH6379" t="s">
        <v>10600</v>
      </c>
      <c r="AI6379" s="840">
        <v>0.36499999999999999</v>
      </c>
    </row>
    <row r="6380" spans="33:35" ht="15" customHeight="1">
      <c r="AG6380" s="839" t="s">
        <v>10601</v>
      </c>
      <c r="AH6380" t="s">
        <v>10602</v>
      </c>
      <c r="AI6380" s="840">
        <v>0.25</v>
      </c>
    </row>
    <row r="6381" spans="33:35" ht="15" customHeight="1">
      <c r="AG6381" s="839" t="s">
        <v>10603</v>
      </c>
      <c r="AH6381" t="s">
        <v>10604</v>
      </c>
      <c r="AI6381" s="840">
        <v>0.3</v>
      </c>
    </row>
    <row r="6382" spans="33:35" ht="15" customHeight="1">
      <c r="AG6382" s="839" t="s">
        <v>10605</v>
      </c>
      <c r="AH6382" t="s">
        <v>10606</v>
      </c>
      <c r="AI6382" s="840">
        <v>0.16200000000000001</v>
      </c>
    </row>
    <row r="6383" spans="33:35" ht="15" customHeight="1">
      <c r="AG6383" s="839" t="s">
        <v>10607</v>
      </c>
      <c r="AH6383" t="s">
        <v>10608</v>
      </c>
      <c r="AI6383" s="840">
        <v>0.42199999999999999</v>
      </c>
    </row>
    <row r="6384" spans="33:35" ht="15" customHeight="1">
      <c r="AG6384" s="839" t="s">
        <v>10609</v>
      </c>
      <c r="AH6384" t="s">
        <v>10610</v>
      </c>
      <c r="AI6384" s="840">
        <v>0.36499999999999999</v>
      </c>
    </row>
    <row r="6385" spans="33:35" ht="15" customHeight="1">
      <c r="AG6385" s="839" t="s">
        <v>10611</v>
      </c>
      <c r="AH6385" t="s">
        <v>10612</v>
      </c>
      <c r="AI6385" s="840">
        <v>4.7E-2</v>
      </c>
    </row>
    <row r="6386" spans="33:35" ht="15" customHeight="1">
      <c r="AG6386" s="839" t="s">
        <v>10613</v>
      </c>
      <c r="AH6386" t="s">
        <v>10614</v>
      </c>
      <c r="AI6386" s="840">
        <v>0.19</v>
      </c>
    </row>
    <row r="6387" spans="33:35" ht="15" customHeight="1">
      <c r="AG6387" s="839" t="s">
        <v>10615</v>
      </c>
      <c r="AH6387" t="s">
        <v>10616</v>
      </c>
      <c r="AI6387" s="840">
        <v>0.20399999999999999</v>
      </c>
    </row>
    <row r="6388" spans="33:35" ht="15" customHeight="1">
      <c r="AG6388" s="839" t="s">
        <v>10617</v>
      </c>
      <c r="AH6388" t="s">
        <v>10618</v>
      </c>
      <c r="AI6388" s="840">
        <v>0</v>
      </c>
    </row>
    <row r="6389" spans="33:35" ht="15" customHeight="1">
      <c r="AG6389" s="839" t="s">
        <v>10619</v>
      </c>
      <c r="AH6389" t="s">
        <v>10620</v>
      </c>
      <c r="AI6389" s="840">
        <v>0.26200000000000001</v>
      </c>
    </row>
    <row r="6390" spans="33:35" ht="15" customHeight="1">
      <c r="AG6390" s="839" t="s">
        <v>10621</v>
      </c>
      <c r="AH6390" t="s">
        <v>10622</v>
      </c>
      <c r="AI6390" s="840">
        <v>0</v>
      </c>
    </row>
    <row r="6391" spans="33:35" ht="15" customHeight="1">
      <c r="AG6391" s="839" t="s">
        <v>10623</v>
      </c>
      <c r="AH6391" t="s">
        <v>10624</v>
      </c>
      <c r="AI6391" s="840">
        <v>5.8000000000000003E-2</v>
      </c>
    </row>
    <row r="6392" spans="33:35" ht="15" customHeight="1">
      <c r="AG6392" s="839" t="s">
        <v>10625</v>
      </c>
      <c r="AH6392" t="s">
        <v>10626</v>
      </c>
      <c r="AI6392" s="840">
        <v>0</v>
      </c>
    </row>
    <row r="6393" spans="33:35" ht="15" customHeight="1">
      <c r="AG6393" s="839" t="s">
        <v>10627</v>
      </c>
      <c r="AH6393" t="s">
        <v>10628</v>
      </c>
      <c r="AI6393" s="840">
        <v>0.11799999999999999</v>
      </c>
    </row>
    <row r="6394" spans="33:35" ht="15" customHeight="1">
      <c r="AG6394" s="839" t="s">
        <v>10629</v>
      </c>
      <c r="AH6394" t="s">
        <v>10630</v>
      </c>
      <c r="AI6394" s="840">
        <v>0.26899999999999996</v>
      </c>
    </row>
    <row r="6395" spans="33:35" ht="15" customHeight="1">
      <c r="AG6395" s="839" t="s">
        <v>10631</v>
      </c>
      <c r="AH6395" t="s">
        <v>10632</v>
      </c>
      <c r="AI6395" s="840">
        <v>0.38400000000000001</v>
      </c>
    </row>
    <row r="6396" spans="33:35" ht="15" customHeight="1">
      <c r="AG6396" s="839" t="s">
        <v>10633</v>
      </c>
      <c r="AH6396" t="s">
        <v>10634</v>
      </c>
      <c r="AI6396" s="840">
        <v>0</v>
      </c>
    </row>
    <row r="6397" spans="33:35" ht="15" customHeight="1">
      <c r="AG6397" s="839" t="s">
        <v>10635</v>
      </c>
      <c r="AH6397" t="s">
        <v>10636</v>
      </c>
      <c r="AI6397" s="840">
        <v>0</v>
      </c>
    </row>
    <row r="6398" spans="33:35" ht="15" customHeight="1">
      <c r="AG6398" s="839" t="s">
        <v>10637</v>
      </c>
      <c r="AH6398" t="s">
        <v>10638</v>
      </c>
      <c r="AI6398" s="840">
        <v>0</v>
      </c>
    </row>
    <row r="6399" spans="33:35" ht="15" customHeight="1">
      <c r="AG6399" s="839" t="s">
        <v>10639</v>
      </c>
      <c r="AH6399" t="s">
        <v>10640</v>
      </c>
      <c r="AI6399" s="840">
        <v>0.314</v>
      </c>
    </row>
    <row r="6400" spans="33:35" ht="15" customHeight="1">
      <c r="AG6400" s="839" t="s">
        <v>10641</v>
      </c>
      <c r="AH6400" t="s">
        <v>10642</v>
      </c>
      <c r="AI6400" s="840">
        <v>0.25900000000000001</v>
      </c>
    </row>
    <row r="6401" spans="33:35" ht="15" customHeight="1">
      <c r="AG6401" s="839" t="s">
        <v>10643</v>
      </c>
      <c r="AH6401" t="s">
        <v>10644</v>
      </c>
      <c r="AI6401" s="840">
        <v>0</v>
      </c>
    </row>
    <row r="6402" spans="33:35" ht="15" customHeight="1">
      <c r="AG6402" s="839" t="s">
        <v>10645</v>
      </c>
      <c r="AH6402" t="s">
        <v>10646</v>
      </c>
      <c r="AI6402" s="840">
        <v>0</v>
      </c>
    </row>
    <row r="6403" spans="33:35" ht="15" customHeight="1">
      <c r="AG6403" s="839" t="s">
        <v>10647</v>
      </c>
      <c r="AH6403" t="s">
        <v>10648</v>
      </c>
      <c r="AI6403" s="840">
        <v>0</v>
      </c>
    </row>
    <row r="6404" spans="33:35" ht="15" customHeight="1">
      <c r="AG6404" s="839" t="s">
        <v>10649</v>
      </c>
      <c r="AH6404" t="s">
        <v>10650</v>
      </c>
      <c r="AI6404" s="840">
        <v>0</v>
      </c>
    </row>
    <row r="6405" spans="33:35" ht="15" customHeight="1">
      <c r="AG6405" s="839" t="s">
        <v>10651</v>
      </c>
      <c r="AH6405" t="s">
        <v>10652</v>
      </c>
      <c r="AI6405" s="840">
        <v>0</v>
      </c>
    </row>
    <row r="6406" spans="33:35" ht="15" customHeight="1">
      <c r="AG6406" s="839" t="s">
        <v>10653</v>
      </c>
      <c r="AH6406" t="s">
        <v>10654</v>
      </c>
      <c r="AI6406" s="840">
        <v>0.51999999999999991</v>
      </c>
    </row>
    <row r="6407" spans="33:35" ht="15" customHeight="1">
      <c r="AG6407" s="839" t="s">
        <v>10655</v>
      </c>
      <c r="AH6407" t="s">
        <v>10656</v>
      </c>
      <c r="AI6407" s="840">
        <v>0.34900000000000003</v>
      </c>
    </row>
    <row r="6408" spans="33:35" ht="15" customHeight="1">
      <c r="AG6408" s="839" t="s">
        <v>10657</v>
      </c>
      <c r="AH6408" t="s">
        <v>10658</v>
      </c>
      <c r="AI6408" s="840">
        <v>0.46400000000000002</v>
      </c>
    </row>
    <row r="6409" spans="33:35" ht="15" customHeight="1">
      <c r="AG6409" s="839" t="s">
        <v>10659</v>
      </c>
      <c r="AH6409" t="s">
        <v>10660</v>
      </c>
      <c r="AI6409" s="840">
        <v>0</v>
      </c>
    </row>
    <row r="6410" spans="33:35" ht="15" customHeight="1">
      <c r="AG6410" s="839" t="s">
        <v>10661</v>
      </c>
      <c r="AH6410" t="s">
        <v>10662</v>
      </c>
      <c r="AI6410" s="840">
        <v>4.0000000000000001E-3</v>
      </c>
    </row>
    <row r="6411" spans="33:35" ht="15" customHeight="1">
      <c r="AG6411" s="839" t="s">
        <v>10663</v>
      </c>
      <c r="AH6411" t="s">
        <v>10664</v>
      </c>
      <c r="AI6411" s="840">
        <v>9.0999999999999998E-2</v>
      </c>
    </row>
    <row r="6412" spans="33:35" ht="15" customHeight="1">
      <c r="AG6412" s="839" t="s">
        <v>10665</v>
      </c>
      <c r="AH6412" t="s">
        <v>10666</v>
      </c>
      <c r="AI6412" s="840">
        <v>0.112</v>
      </c>
    </row>
    <row r="6413" spans="33:35" ht="15" customHeight="1">
      <c r="AG6413" s="839" t="s">
        <v>10667</v>
      </c>
      <c r="AH6413" t="s">
        <v>10668</v>
      </c>
      <c r="AI6413" s="840">
        <v>0.92500000000000004</v>
      </c>
    </row>
    <row r="6414" spans="33:35" ht="15" customHeight="1">
      <c r="AG6414" s="839" t="s">
        <v>10669</v>
      </c>
      <c r="AH6414" t="s">
        <v>10670</v>
      </c>
      <c r="AI6414" s="840">
        <v>0</v>
      </c>
    </row>
    <row r="6415" spans="33:35" ht="15" customHeight="1">
      <c r="AG6415" s="839" t="s">
        <v>10671</v>
      </c>
      <c r="AH6415" t="s">
        <v>10672</v>
      </c>
      <c r="AI6415" s="840">
        <v>0.43600000000000005</v>
      </c>
    </row>
    <row r="6416" spans="33:35" ht="15" customHeight="1">
      <c r="AG6416" s="839" t="s">
        <v>10673</v>
      </c>
      <c r="AH6416" t="s">
        <v>10674</v>
      </c>
      <c r="AI6416" s="840">
        <v>0</v>
      </c>
    </row>
    <row r="6417" spans="33:35" ht="15" customHeight="1">
      <c r="AG6417" s="839" t="s">
        <v>10675</v>
      </c>
      <c r="AH6417" t="s">
        <v>10676</v>
      </c>
      <c r="AI6417" s="840">
        <v>0.56999999999999995</v>
      </c>
    </row>
    <row r="6418" spans="33:35" ht="15" customHeight="1">
      <c r="AG6418" s="839" t="s">
        <v>10677</v>
      </c>
      <c r="AH6418" t="s">
        <v>10678</v>
      </c>
      <c r="AI6418" s="840">
        <v>0.495</v>
      </c>
    </row>
    <row r="6419" spans="33:35" ht="15" customHeight="1">
      <c r="AG6419" s="839" t="s">
        <v>10679</v>
      </c>
      <c r="AH6419" t="s">
        <v>10680</v>
      </c>
      <c r="AI6419" s="840">
        <v>0.55699999999999994</v>
      </c>
    </row>
    <row r="6420" spans="33:35" ht="15" customHeight="1">
      <c r="AG6420" s="839" t="s">
        <v>10681</v>
      </c>
      <c r="AH6420" t="s">
        <v>10682</v>
      </c>
      <c r="AI6420" s="840">
        <v>0</v>
      </c>
    </row>
    <row r="6421" spans="33:35" ht="15" customHeight="1">
      <c r="AG6421" s="839" t="s">
        <v>10683</v>
      </c>
      <c r="AH6421" t="s">
        <v>10684</v>
      </c>
      <c r="AI6421" s="840">
        <v>0.253</v>
      </c>
    </row>
    <row r="6422" spans="33:35" ht="15" customHeight="1">
      <c r="AG6422" s="839" t="s">
        <v>10685</v>
      </c>
      <c r="AH6422" t="s">
        <v>10686</v>
      </c>
      <c r="AI6422" s="840">
        <v>0.42199999999999999</v>
      </c>
    </row>
    <row r="6423" spans="33:35" ht="15" customHeight="1">
      <c r="AG6423" s="839" t="s">
        <v>10687</v>
      </c>
      <c r="AH6423" t="s">
        <v>10688</v>
      </c>
      <c r="AI6423" s="840">
        <v>0</v>
      </c>
    </row>
    <row r="6424" spans="33:35" ht="15" customHeight="1">
      <c r="AG6424" s="839" t="s">
        <v>10689</v>
      </c>
      <c r="AH6424" t="s">
        <v>10690</v>
      </c>
      <c r="AI6424" s="840">
        <v>0</v>
      </c>
    </row>
    <row r="6425" spans="33:35" ht="15" customHeight="1">
      <c r="AG6425" s="839" t="s">
        <v>10691</v>
      </c>
      <c r="AH6425" t="s">
        <v>10692</v>
      </c>
      <c r="AI6425" s="840">
        <v>0</v>
      </c>
    </row>
    <row r="6426" spans="33:35" ht="15" customHeight="1">
      <c r="AG6426" s="839" t="s">
        <v>10693</v>
      </c>
      <c r="AH6426" t="s">
        <v>10694</v>
      </c>
      <c r="AI6426" s="840">
        <v>0.48199999999999998</v>
      </c>
    </row>
    <row r="6427" spans="33:35" ht="15" customHeight="1">
      <c r="AG6427" s="839" t="s">
        <v>10695</v>
      </c>
      <c r="AH6427" t="s">
        <v>10696</v>
      </c>
      <c r="AI6427" s="840">
        <v>0.45800000000000002</v>
      </c>
    </row>
    <row r="6428" spans="33:35" ht="15" customHeight="1">
      <c r="AG6428" s="839" t="s">
        <v>10697</v>
      </c>
      <c r="AH6428" t="s">
        <v>10698</v>
      </c>
      <c r="AI6428" s="840">
        <v>0</v>
      </c>
    </row>
    <row r="6429" spans="33:35" ht="15" customHeight="1">
      <c r="AG6429" s="839" t="s">
        <v>10699</v>
      </c>
      <c r="AH6429" t="s">
        <v>10700</v>
      </c>
      <c r="AI6429" s="840">
        <v>0</v>
      </c>
    </row>
    <row r="6430" spans="33:35" ht="15" customHeight="1">
      <c r="AG6430" s="839" t="s">
        <v>10701</v>
      </c>
      <c r="AH6430" t="s">
        <v>10702</v>
      </c>
      <c r="AI6430" s="840">
        <v>0.34799999999999998</v>
      </c>
    </row>
    <row r="6431" spans="33:35" ht="15" customHeight="1">
      <c r="AG6431" s="839" t="s">
        <v>10703</v>
      </c>
      <c r="AH6431" t="s">
        <v>10704</v>
      </c>
      <c r="AI6431" s="840">
        <v>0.34900000000000003</v>
      </c>
    </row>
    <row r="6432" spans="33:35" ht="15" customHeight="1">
      <c r="AG6432" s="839" t="s">
        <v>10705</v>
      </c>
      <c r="AH6432" t="s">
        <v>10706</v>
      </c>
      <c r="AI6432" s="840">
        <v>0.29500000000000004</v>
      </c>
    </row>
    <row r="6433" spans="33:35" ht="15" customHeight="1">
      <c r="AG6433" s="839" t="s">
        <v>10707</v>
      </c>
      <c r="AH6433" t="s">
        <v>10708</v>
      </c>
      <c r="AI6433" s="840">
        <v>0</v>
      </c>
    </row>
    <row r="6434" spans="33:35" ht="15" customHeight="1">
      <c r="AG6434" s="839" t="s">
        <v>10709</v>
      </c>
      <c r="AH6434" t="s">
        <v>10710</v>
      </c>
      <c r="AI6434" s="840">
        <v>0.501</v>
      </c>
    </row>
    <row r="6435" spans="33:35" ht="15" customHeight="1">
      <c r="AG6435" s="839" t="s">
        <v>10711</v>
      </c>
      <c r="AH6435" t="s">
        <v>10712</v>
      </c>
      <c r="AI6435" s="840">
        <v>0.1</v>
      </c>
    </row>
    <row r="6436" spans="33:35" ht="15" customHeight="1">
      <c r="AG6436" s="839" t="s">
        <v>10713</v>
      </c>
      <c r="AH6436" t="s">
        <v>10714</v>
      </c>
      <c r="AI6436" s="840">
        <v>0</v>
      </c>
    </row>
    <row r="6437" spans="33:35" ht="15" customHeight="1">
      <c r="AG6437" s="839" t="s">
        <v>10715</v>
      </c>
      <c r="AH6437" t="s">
        <v>10716</v>
      </c>
      <c r="AI6437" s="840">
        <v>0.21299999999999999</v>
      </c>
    </row>
    <row r="6438" spans="33:35" ht="15" customHeight="1">
      <c r="AG6438" s="839" t="s">
        <v>10717</v>
      </c>
      <c r="AH6438" t="s">
        <v>10718</v>
      </c>
      <c r="AI6438" s="840">
        <v>0</v>
      </c>
    </row>
    <row r="6439" spans="33:35" ht="15" customHeight="1">
      <c r="AG6439" s="839" t="s">
        <v>10719</v>
      </c>
      <c r="AH6439" t="s">
        <v>10720</v>
      </c>
      <c r="AI6439" s="840">
        <v>0</v>
      </c>
    </row>
    <row r="6440" spans="33:35" ht="15" customHeight="1">
      <c r="AG6440" s="839" t="s">
        <v>10721</v>
      </c>
      <c r="AH6440" t="s">
        <v>10722</v>
      </c>
      <c r="AI6440" s="840">
        <v>0</v>
      </c>
    </row>
    <row r="6441" spans="33:35" ht="15" customHeight="1">
      <c r="AG6441" s="839" t="s">
        <v>10723</v>
      </c>
      <c r="AH6441" t="s">
        <v>10724</v>
      </c>
      <c r="AI6441" s="840">
        <v>0</v>
      </c>
    </row>
    <row r="6442" spans="33:35" ht="15" customHeight="1">
      <c r="AG6442" s="839" t="s">
        <v>10725</v>
      </c>
      <c r="AH6442" t="s">
        <v>10726</v>
      </c>
      <c r="AI6442" s="840">
        <v>0</v>
      </c>
    </row>
    <row r="6443" spans="33:35" ht="15" customHeight="1">
      <c r="AG6443" s="839" t="s">
        <v>10727</v>
      </c>
      <c r="AH6443" t="s">
        <v>10728</v>
      </c>
      <c r="AI6443" s="840">
        <v>0.50800000000000001</v>
      </c>
    </row>
    <row r="6444" spans="33:35" ht="15" customHeight="1">
      <c r="AG6444" s="839" t="s">
        <v>10729</v>
      </c>
      <c r="AH6444" t="s">
        <v>10730</v>
      </c>
      <c r="AI6444" s="840">
        <v>0.39800000000000002</v>
      </c>
    </row>
    <row r="6445" spans="33:35" ht="15" customHeight="1">
      <c r="AG6445" s="839" t="s">
        <v>10731</v>
      </c>
      <c r="AH6445" t="s">
        <v>10732</v>
      </c>
      <c r="AI6445" s="840">
        <v>0</v>
      </c>
    </row>
    <row r="6446" spans="33:35" ht="15" customHeight="1">
      <c r="AG6446" s="839" t="s">
        <v>10733</v>
      </c>
      <c r="AH6446" t="s">
        <v>10734</v>
      </c>
      <c r="AI6446" s="840">
        <v>0</v>
      </c>
    </row>
    <row r="6447" spans="33:35" ht="15" customHeight="1">
      <c r="AG6447" s="839" t="s">
        <v>10735</v>
      </c>
      <c r="AH6447" t="s">
        <v>10736</v>
      </c>
      <c r="AI6447" s="840">
        <v>0.42399999999999999</v>
      </c>
    </row>
    <row r="6448" spans="33:35" ht="15" customHeight="1">
      <c r="AG6448" s="839" t="s">
        <v>10737</v>
      </c>
      <c r="AH6448" t="s">
        <v>10738</v>
      </c>
      <c r="AI6448" s="840">
        <v>1.2589999999999999</v>
      </c>
    </row>
    <row r="6449" spans="33:35" ht="15" customHeight="1">
      <c r="AG6449" s="839" t="s">
        <v>10739</v>
      </c>
      <c r="AH6449" t="s">
        <v>10740</v>
      </c>
      <c r="AI6449" s="840">
        <v>0.39900000000000002</v>
      </c>
    </row>
    <row r="6450" spans="33:35" ht="15" customHeight="1">
      <c r="AG6450" s="839" t="s">
        <v>10741</v>
      </c>
      <c r="AH6450" t="s">
        <v>10742</v>
      </c>
      <c r="AI6450" s="840">
        <v>0.29899999999999999</v>
      </c>
    </row>
    <row r="6451" spans="33:35" ht="15" customHeight="1">
      <c r="AG6451" s="839" t="s">
        <v>10743</v>
      </c>
      <c r="AH6451" t="s">
        <v>10744</v>
      </c>
      <c r="AI6451" s="840">
        <v>0.19900000000000001</v>
      </c>
    </row>
    <row r="6452" spans="33:35" ht="15" customHeight="1">
      <c r="AG6452" s="839" t="s">
        <v>10745</v>
      </c>
      <c r="AH6452" t="s">
        <v>10746</v>
      </c>
      <c r="AI6452" s="840">
        <v>0</v>
      </c>
    </row>
    <row r="6453" spans="33:35" ht="15" customHeight="1">
      <c r="AG6453" s="839" t="s">
        <v>10747</v>
      </c>
      <c r="AH6453" t="s">
        <v>10748</v>
      </c>
      <c r="AI6453" s="840">
        <v>0.45</v>
      </c>
    </row>
    <row r="6454" spans="33:35" ht="15" customHeight="1">
      <c r="AG6454" s="839" t="s">
        <v>10749</v>
      </c>
      <c r="AH6454" t="s">
        <v>10750</v>
      </c>
      <c r="AI6454" s="840">
        <v>0.315</v>
      </c>
    </row>
    <row r="6455" spans="33:35" ht="15" customHeight="1">
      <c r="AG6455" s="839" t="s">
        <v>10751</v>
      </c>
      <c r="AH6455" t="s">
        <v>10752</v>
      </c>
      <c r="AI6455" s="840">
        <v>0.23499999999999999</v>
      </c>
    </row>
    <row r="6456" spans="33:35" ht="15" customHeight="1">
      <c r="AG6456" s="839" t="s">
        <v>10753</v>
      </c>
      <c r="AH6456" t="s">
        <v>10754</v>
      </c>
      <c r="AI6456" s="840">
        <v>0.42199999999999999</v>
      </c>
    </row>
    <row r="6457" spans="33:35" ht="15" customHeight="1">
      <c r="AG6457" s="839" t="s">
        <v>10755</v>
      </c>
      <c r="AH6457" t="s">
        <v>10756</v>
      </c>
      <c r="AI6457" s="840">
        <v>0.33799999999999997</v>
      </c>
    </row>
    <row r="6458" spans="33:35" ht="15" customHeight="1">
      <c r="AG6458" s="839" t="s">
        <v>10757</v>
      </c>
      <c r="AH6458" t="s">
        <v>10758</v>
      </c>
      <c r="AI6458" s="840">
        <v>0</v>
      </c>
    </row>
    <row r="6459" spans="33:35" ht="15" customHeight="1">
      <c r="AG6459" s="839" t="s">
        <v>10759</v>
      </c>
      <c r="AH6459" t="s">
        <v>10760</v>
      </c>
      <c r="AI6459" s="840">
        <v>0.40499999999999997</v>
      </c>
    </row>
    <row r="6460" spans="33:35" ht="15" customHeight="1">
      <c r="AG6460" s="839" t="s">
        <v>10761</v>
      </c>
      <c r="AH6460" t="s">
        <v>10762</v>
      </c>
      <c r="AI6460" s="840">
        <v>0.42399999999999999</v>
      </c>
    </row>
    <row r="6461" spans="33:35" ht="15" customHeight="1">
      <c r="AG6461" s="839" t="s">
        <v>10763</v>
      </c>
      <c r="AH6461" t="s">
        <v>10764</v>
      </c>
      <c r="AI6461" s="840">
        <v>0</v>
      </c>
    </row>
    <row r="6462" spans="33:35" ht="15" customHeight="1">
      <c r="AG6462" s="839" t="s">
        <v>10765</v>
      </c>
      <c r="AH6462" t="s">
        <v>10766</v>
      </c>
      <c r="AI6462" s="840">
        <v>0.309</v>
      </c>
    </row>
    <row r="6463" spans="33:35" ht="15" customHeight="1">
      <c r="AG6463" s="839" t="s">
        <v>10767</v>
      </c>
      <c r="AH6463" t="s">
        <v>10768</v>
      </c>
      <c r="AI6463" s="840">
        <v>0</v>
      </c>
    </row>
    <row r="6464" spans="33:35" ht="15" customHeight="1">
      <c r="AG6464" s="839" t="s">
        <v>10769</v>
      </c>
      <c r="AH6464" t="s">
        <v>10770</v>
      </c>
      <c r="AI6464" s="840">
        <v>0.59599999999999997</v>
      </c>
    </row>
    <row r="6465" spans="33:35" ht="15" customHeight="1">
      <c r="AG6465" s="839" t="s">
        <v>10771</v>
      </c>
      <c r="AH6465" t="s">
        <v>10772</v>
      </c>
      <c r="AI6465" s="840">
        <v>0</v>
      </c>
    </row>
    <row r="6466" spans="33:35" ht="15" customHeight="1">
      <c r="AG6466" s="839" t="s">
        <v>10773</v>
      </c>
      <c r="AH6466" t="s">
        <v>10774</v>
      </c>
      <c r="AI6466" s="840">
        <v>0</v>
      </c>
    </row>
    <row r="6467" spans="33:35" ht="15" customHeight="1">
      <c r="AG6467" s="839" t="s">
        <v>10775</v>
      </c>
      <c r="AH6467" t="s">
        <v>10776</v>
      </c>
      <c r="AI6467" s="840">
        <v>0.29899999999999999</v>
      </c>
    </row>
    <row r="6468" spans="33:35" ht="15" customHeight="1">
      <c r="AG6468" s="839" t="s">
        <v>10777</v>
      </c>
      <c r="AH6468" t="s">
        <v>10778</v>
      </c>
      <c r="AI6468" s="840">
        <v>0.27200000000000002</v>
      </c>
    </row>
    <row r="6469" spans="33:35" ht="15" customHeight="1">
      <c r="AG6469" s="839" t="s">
        <v>10779</v>
      </c>
      <c r="AH6469" t="s">
        <v>10780</v>
      </c>
      <c r="AI6469" s="840">
        <v>0.48399999999999999</v>
      </c>
    </row>
    <row r="6470" spans="33:35" ht="15" customHeight="1">
      <c r="AG6470" s="839" t="s">
        <v>10781</v>
      </c>
      <c r="AH6470" t="s">
        <v>10782</v>
      </c>
      <c r="AI6470" s="840">
        <v>0</v>
      </c>
    </row>
    <row r="6471" spans="33:35" ht="15" customHeight="1">
      <c r="AG6471" s="839" t="s">
        <v>10783</v>
      </c>
      <c r="AH6471" t="s">
        <v>10784</v>
      </c>
      <c r="AI6471" s="840">
        <v>0.755</v>
      </c>
    </row>
    <row r="6472" spans="33:35" ht="15" customHeight="1">
      <c r="AG6472" s="839" t="s">
        <v>10785</v>
      </c>
      <c r="AH6472" t="s">
        <v>10786</v>
      </c>
      <c r="AI6472" s="840">
        <v>0</v>
      </c>
    </row>
    <row r="6473" spans="33:35" ht="15" customHeight="1">
      <c r="AG6473" s="839" t="s">
        <v>10787</v>
      </c>
      <c r="AH6473" t="s">
        <v>10788</v>
      </c>
      <c r="AI6473" s="840">
        <v>0.56499999999999995</v>
      </c>
    </row>
    <row r="6474" spans="33:35" ht="15" customHeight="1">
      <c r="AG6474" s="839" t="s">
        <v>10789</v>
      </c>
      <c r="AH6474" t="s">
        <v>10790</v>
      </c>
      <c r="AI6474" s="840">
        <v>0</v>
      </c>
    </row>
    <row r="6475" spans="33:35" ht="15" customHeight="1">
      <c r="AG6475" s="839" t="s">
        <v>10791</v>
      </c>
      <c r="AH6475" t="s">
        <v>10792</v>
      </c>
      <c r="AI6475" s="840">
        <v>0.52400000000000002</v>
      </c>
    </row>
    <row r="6476" spans="33:35" ht="15" customHeight="1">
      <c r="AG6476" s="839" t="s">
        <v>10793</v>
      </c>
      <c r="AH6476" t="s">
        <v>10794</v>
      </c>
      <c r="AI6476" s="840">
        <v>0</v>
      </c>
    </row>
    <row r="6477" spans="33:35" ht="15" customHeight="1">
      <c r="AG6477" s="839" t="s">
        <v>10795</v>
      </c>
      <c r="AH6477" t="s">
        <v>10796</v>
      </c>
      <c r="AI6477" s="840">
        <v>0</v>
      </c>
    </row>
    <row r="6478" spans="33:35" ht="15" customHeight="1">
      <c r="AG6478" s="839" t="s">
        <v>10797</v>
      </c>
      <c r="AH6478" t="s">
        <v>10798</v>
      </c>
      <c r="AI6478" s="840">
        <v>0.307</v>
      </c>
    </row>
    <row r="6479" spans="33:35" ht="15" customHeight="1">
      <c r="AG6479" s="839" t="s">
        <v>10799</v>
      </c>
      <c r="AH6479" t="s">
        <v>10800</v>
      </c>
      <c r="AI6479" s="840">
        <v>0</v>
      </c>
    </row>
    <row r="6480" spans="33:35" ht="15" customHeight="1">
      <c r="AG6480" s="839" t="s">
        <v>10801</v>
      </c>
      <c r="AH6480" t="s">
        <v>10802</v>
      </c>
      <c r="AI6480" s="840">
        <v>0.37</v>
      </c>
    </row>
    <row r="6481" spans="33:35" ht="15" customHeight="1">
      <c r="AG6481" s="839" t="s">
        <v>10803</v>
      </c>
      <c r="AH6481" t="s">
        <v>10804</v>
      </c>
      <c r="AI6481" s="840">
        <v>0.53500000000000003</v>
      </c>
    </row>
    <row r="6482" spans="33:35" ht="15" customHeight="1">
      <c r="AG6482" s="839" t="s">
        <v>10805</v>
      </c>
      <c r="AH6482" t="s">
        <v>10806</v>
      </c>
      <c r="AI6482" s="840">
        <v>0</v>
      </c>
    </row>
    <row r="6483" spans="33:35" ht="15" customHeight="1">
      <c r="AG6483" s="839" t="s">
        <v>10807</v>
      </c>
      <c r="AH6483" t="s">
        <v>10808</v>
      </c>
      <c r="AI6483" s="840">
        <v>0.55000000000000004</v>
      </c>
    </row>
    <row r="6484" spans="33:35" ht="15" customHeight="1">
      <c r="AG6484" s="839" t="s">
        <v>10809</v>
      </c>
      <c r="AH6484" t="s">
        <v>10810</v>
      </c>
      <c r="AI6484" s="840">
        <v>0</v>
      </c>
    </row>
    <row r="6485" spans="33:35" ht="15" customHeight="1">
      <c r="AG6485" s="839" t="s">
        <v>10811</v>
      </c>
      <c r="AH6485" t="s">
        <v>10812</v>
      </c>
      <c r="AI6485" s="840">
        <v>0</v>
      </c>
    </row>
    <row r="6486" spans="33:35" ht="15" customHeight="1">
      <c r="AG6486" s="839" t="s">
        <v>10813</v>
      </c>
      <c r="AH6486" t="s">
        <v>10814</v>
      </c>
      <c r="AI6486" s="840">
        <v>0</v>
      </c>
    </row>
    <row r="6487" spans="33:35" ht="15" customHeight="1">
      <c r="AG6487" s="839" t="s">
        <v>10815</v>
      </c>
      <c r="AH6487" t="s">
        <v>10816</v>
      </c>
      <c r="AI6487" s="840">
        <v>0</v>
      </c>
    </row>
    <row r="6488" spans="33:35" ht="15" customHeight="1">
      <c r="AG6488" s="839" t="s">
        <v>10817</v>
      </c>
      <c r="AH6488" t="s">
        <v>10818</v>
      </c>
      <c r="AI6488" s="840">
        <v>0</v>
      </c>
    </row>
    <row r="6489" spans="33:35" ht="15" customHeight="1">
      <c r="AG6489" s="839" t="s">
        <v>10819</v>
      </c>
      <c r="AH6489" t="s">
        <v>10820</v>
      </c>
      <c r="AI6489" s="840">
        <v>0.36799999999999999</v>
      </c>
    </row>
    <row r="6490" spans="33:35" ht="15" customHeight="1">
      <c r="AG6490" s="839" t="s">
        <v>10821</v>
      </c>
      <c r="AH6490" t="s">
        <v>10822</v>
      </c>
      <c r="AI6490" s="840">
        <v>0</v>
      </c>
    </row>
    <row r="6491" spans="33:35" ht="15" customHeight="1">
      <c r="AG6491" s="839" t="s">
        <v>10823</v>
      </c>
      <c r="AH6491" t="s">
        <v>10824</v>
      </c>
      <c r="AI6491" s="840">
        <v>0</v>
      </c>
    </row>
    <row r="6492" spans="33:35" ht="15" customHeight="1">
      <c r="AG6492" s="839" t="s">
        <v>10825</v>
      </c>
      <c r="AH6492" t="s">
        <v>10826</v>
      </c>
      <c r="AI6492" s="840">
        <v>0.42799999999999999</v>
      </c>
    </row>
    <row r="6493" spans="33:35" ht="15" customHeight="1">
      <c r="AG6493" s="839" t="s">
        <v>10827</v>
      </c>
      <c r="AH6493" t="s">
        <v>10828</v>
      </c>
      <c r="AI6493" s="840">
        <v>0</v>
      </c>
    </row>
    <row r="6494" spans="33:35" ht="15" customHeight="1">
      <c r="AG6494" s="839" t="s">
        <v>10829</v>
      </c>
      <c r="AH6494" t="s">
        <v>10830</v>
      </c>
      <c r="AI6494" s="840">
        <v>0.42000000000000004</v>
      </c>
    </row>
    <row r="6495" spans="33:35" ht="15" customHeight="1">
      <c r="AG6495" s="839" t="s">
        <v>10831</v>
      </c>
      <c r="AH6495" t="s">
        <v>10832</v>
      </c>
      <c r="AI6495" s="840">
        <v>0</v>
      </c>
    </row>
    <row r="6496" spans="33:35" ht="15" customHeight="1">
      <c r="AG6496" s="839" t="s">
        <v>10833</v>
      </c>
      <c r="AH6496" t="s">
        <v>10834</v>
      </c>
      <c r="AI6496" s="840">
        <v>0</v>
      </c>
    </row>
    <row r="6497" spans="33:35" ht="15" customHeight="1">
      <c r="AG6497" s="839" t="s">
        <v>10835</v>
      </c>
      <c r="AH6497" t="s">
        <v>10836</v>
      </c>
      <c r="AI6497" s="840">
        <v>0</v>
      </c>
    </row>
    <row r="6498" spans="33:35" ht="15" customHeight="1">
      <c r="AG6498" s="839" t="s">
        <v>10837</v>
      </c>
      <c r="AH6498" t="s">
        <v>10838</v>
      </c>
      <c r="AI6498" s="840">
        <v>0</v>
      </c>
    </row>
    <row r="6499" spans="33:35" ht="15" customHeight="1">
      <c r="AG6499" s="839" t="s">
        <v>10839</v>
      </c>
      <c r="AH6499" t="s">
        <v>10840</v>
      </c>
      <c r="AI6499" s="840">
        <v>0.63900000000000001</v>
      </c>
    </row>
    <row r="6500" spans="33:35" ht="15" customHeight="1">
      <c r="AG6500" s="839" t="s">
        <v>10841</v>
      </c>
      <c r="AH6500" t="s">
        <v>10842</v>
      </c>
      <c r="AI6500" s="840">
        <v>0.39800000000000002</v>
      </c>
    </row>
    <row r="6501" spans="33:35" ht="15" customHeight="1">
      <c r="AG6501" s="839" t="s">
        <v>10843</v>
      </c>
      <c r="AH6501" t="s">
        <v>10844</v>
      </c>
      <c r="AI6501" s="840">
        <v>0</v>
      </c>
    </row>
    <row r="6502" spans="33:35" ht="15" customHeight="1">
      <c r="AG6502" s="839" t="s">
        <v>10845</v>
      </c>
      <c r="AH6502" t="s">
        <v>10846</v>
      </c>
      <c r="AI6502" s="840">
        <v>0</v>
      </c>
    </row>
    <row r="6503" spans="33:35" ht="15" customHeight="1">
      <c r="AG6503" s="839" t="s">
        <v>10847</v>
      </c>
      <c r="AH6503" t="s">
        <v>10848</v>
      </c>
      <c r="AI6503" s="840">
        <v>0</v>
      </c>
    </row>
    <row r="6504" spans="33:35" ht="15" customHeight="1">
      <c r="AG6504" s="839" t="s">
        <v>10849</v>
      </c>
      <c r="AH6504" t="s">
        <v>10850</v>
      </c>
      <c r="AI6504" s="840">
        <v>0</v>
      </c>
    </row>
    <row r="6505" spans="33:35" ht="15" customHeight="1">
      <c r="AG6505" s="839" t="s">
        <v>10851</v>
      </c>
      <c r="AH6505" t="s">
        <v>10852</v>
      </c>
      <c r="AI6505" s="840">
        <v>0</v>
      </c>
    </row>
    <row r="6506" spans="33:35" ht="15" customHeight="1">
      <c r="AG6506" s="839" t="s">
        <v>10853</v>
      </c>
      <c r="AH6506" t="s">
        <v>10854</v>
      </c>
      <c r="AI6506" s="840">
        <v>0</v>
      </c>
    </row>
    <row r="6507" spans="33:35" ht="15" customHeight="1">
      <c r="AG6507" s="839" t="s">
        <v>10855</v>
      </c>
      <c r="AH6507" t="s">
        <v>10856</v>
      </c>
      <c r="AI6507" s="840">
        <v>0.61899999999999999</v>
      </c>
    </row>
    <row r="6508" spans="33:35" ht="15" customHeight="1">
      <c r="AG6508" s="839" t="s">
        <v>10857</v>
      </c>
      <c r="AH6508" t="s">
        <v>10858</v>
      </c>
      <c r="AI6508" s="840">
        <v>0</v>
      </c>
    </row>
    <row r="6509" spans="33:35" ht="15" customHeight="1">
      <c r="AG6509" s="839" t="s">
        <v>10859</v>
      </c>
      <c r="AH6509" t="s">
        <v>10860</v>
      </c>
      <c r="AI6509" s="840">
        <v>0.12999999999999998</v>
      </c>
    </row>
    <row r="6510" spans="33:35" ht="15" customHeight="1">
      <c r="AG6510" s="839" t="s">
        <v>10861</v>
      </c>
      <c r="AH6510" t="s">
        <v>10862</v>
      </c>
      <c r="AI6510" s="840">
        <v>0.23699999999999999</v>
      </c>
    </row>
    <row r="6511" spans="33:35" ht="15" customHeight="1">
      <c r="AG6511" s="839" t="s">
        <v>10863</v>
      </c>
      <c r="AH6511" t="s">
        <v>10864</v>
      </c>
      <c r="AI6511" s="840">
        <v>0.25900000000000001</v>
      </c>
    </row>
    <row r="6512" spans="33:35" ht="15" customHeight="1">
      <c r="AG6512" s="839" t="s">
        <v>10865</v>
      </c>
      <c r="AH6512" t="s">
        <v>10866</v>
      </c>
      <c r="AI6512" s="840">
        <v>0.30099999999999999</v>
      </c>
    </row>
    <row r="6513" spans="33:35" ht="15" customHeight="1">
      <c r="AG6513" s="839" t="s">
        <v>10867</v>
      </c>
      <c r="AH6513" t="s">
        <v>10868</v>
      </c>
      <c r="AI6513" s="840">
        <v>0.32600000000000001</v>
      </c>
    </row>
    <row r="6514" spans="33:35" ht="15" customHeight="1">
      <c r="AG6514" s="839" t="s">
        <v>10869</v>
      </c>
      <c r="AH6514" t="s">
        <v>10870</v>
      </c>
      <c r="AI6514" s="840">
        <v>0.42199999999999999</v>
      </c>
    </row>
    <row r="6515" spans="33:35" ht="15" customHeight="1">
      <c r="AG6515" s="839" t="s">
        <v>10871</v>
      </c>
      <c r="AH6515" t="s">
        <v>10872</v>
      </c>
      <c r="AI6515" s="840">
        <v>0</v>
      </c>
    </row>
    <row r="6516" spans="33:35" ht="15" customHeight="1">
      <c r="AG6516" s="839" t="s">
        <v>10873</v>
      </c>
      <c r="AH6516" t="s">
        <v>10874</v>
      </c>
      <c r="AI6516" s="840">
        <v>0</v>
      </c>
    </row>
    <row r="6517" spans="33:35" ht="15" customHeight="1">
      <c r="AG6517" s="839" t="s">
        <v>10875</v>
      </c>
      <c r="AH6517" t="s">
        <v>10876</v>
      </c>
      <c r="AI6517" s="840">
        <v>0.42199999999999999</v>
      </c>
    </row>
    <row r="6518" spans="33:35" ht="15" customHeight="1">
      <c r="AG6518" s="839" t="s">
        <v>10877</v>
      </c>
      <c r="AH6518" t="s">
        <v>10878</v>
      </c>
      <c r="AI6518" s="840">
        <v>0</v>
      </c>
    </row>
    <row r="6519" spans="33:35" ht="15" customHeight="1">
      <c r="AG6519" s="839" t="s">
        <v>10879</v>
      </c>
      <c r="AH6519" t="s">
        <v>10880</v>
      </c>
      <c r="AI6519" s="840">
        <v>0</v>
      </c>
    </row>
    <row r="6520" spans="33:35" ht="15" customHeight="1">
      <c r="AG6520" s="839" t="s">
        <v>10881</v>
      </c>
      <c r="AH6520" t="s">
        <v>10882</v>
      </c>
      <c r="AI6520" s="840">
        <v>0.437</v>
      </c>
    </row>
    <row r="6521" spans="33:35" ht="15" customHeight="1">
      <c r="AG6521" s="839" t="s">
        <v>10883</v>
      </c>
      <c r="AH6521" t="s">
        <v>10884</v>
      </c>
      <c r="AI6521" s="840">
        <v>0.41899999999999998</v>
      </c>
    </row>
    <row r="6522" spans="33:35" ht="15" customHeight="1">
      <c r="AG6522" s="839" t="s">
        <v>10885</v>
      </c>
      <c r="AH6522" t="s">
        <v>10886</v>
      </c>
      <c r="AI6522" s="840">
        <v>0.52899999999999991</v>
      </c>
    </row>
    <row r="6523" spans="33:35" ht="15" customHeight="1">
      <c r="AG6523" s="839" t="s">
        <v>10887</v>
      </c>
      <c r="AH6523" t="s">
        <v>10888</v>
      </c>
      <c r="AI6523" s="840">
        <v>0</v>
      </c>
    </row>
    <row r="6524" spans="33:35" ht="15" customHeight="1">
      <c r="AG6524" s="839" t="s">
        <v>10889</v>
      </c>
      <c r="AH6524" t="s">
        <v>10890</v>
      </c>
      <c r="AI6524" s="840">
        <v>0</v>
      </c>
    </row>
    <row r="6525" spans="33:35" ht="15" customHeight="1">
      <c r="AG6525" s="839" t="s">
        <v>10891</v>
      </c>
      <c r="AH6525" t="s">
        <v>10892</v>
      </c>
      <c r="AI6525" s="840">
        <v>0.1</v>
      </c>
    </row>
    <row r="6526" spans="33:35" ht="15" customHeight="1">
      <c r="AG6526" s="839" t="s">
        <v>10893</v>
      </c>
      <c r="AH6526" t="s">
        <v>10894</v>
      </c>
      <c r="AI6526" s="840">
        <v>0.25</v>
      </c>
    </row>
    <row r="6527" spans="33:35" ht="15" customHeight="1">
      <c r="AG6527" s="839" t="s">
        <v>10895</v>
      </c>
      <c r="AH6527" t="s">
        <v>10896</v>
      </c>
      <c r="AI6527" s="840">
        <v>0.69200000000000006</v>
      </c>
    </row>
    <row r="6528" spans="33:35" ht="15" customHeight="1">
      <c r="AG6528" s="839" t="s">
        <v>10897</v>
      </c>
      <c r="AH6528" t="s">
        <v>10898</v>
      </c>
      <c r="AI6528" s="840">
        <v>0</v>
      </c>
    </row>
    <row r="6529" spans="33:35" ht="15" customHeight="1">
      <c r="AG6529" s="839" t="s">
        <v>10899</v>
      </c>
      <c r="AH6529" t="s">
        <v>10900</v>
      </c>
      <c r="AI6529" s="840">
        <v>0</v>
      </c>
    </row>
    <row r="6530" spans="33:35" ht="15" customHeight="1">
      <c r="AG6530" s="839" t="s">
        <v>10901</v>
      </c>
      <c r="AH6530" t="s">
        <v>10902</v>
      </c>
      <c r="AI6530" s="840">
        <v>0.42499999999999999</v>
      </c>
    </row>
    <row r="6531" spans="33:35" ht="15" customHeight="1">
      <c r="AG6531" s="839" t="s">
        <v>10903</v>
      </c>
      <c r="AH6531" t="s">
        <v>10904</v>
      </c>
      <c r="AI6531" s="840">
        <v>0.58799999999999997</v>
      </c>
    </row>
    <row r="6532" spans="33:35" ht="15" customHeight="1">
      <c r="AG6532" s="839" t="s">
        <v>10905</v>
      </c>
      <c r="AH6532" t="s">
        <v>10906</v>
      </c>
      <c r="AI6532" s="840">
        <v>0.56099999999999994</v>
      </c>
    </row>
    <row r="6533" spans="33:35" ht="15" customHeight="1">
      <c r="AG6533" s="839" t="s">
        <v>10907</v>
      </c>
      <c r="AH6533" t="s">
        <v>10908</v>
      </c>
      <c r="AI6533" s="840">
        <v>0</v>
      </c>
    </row>
    <row r="6534" spans="33:35" ht="15" customHeight="1">
      <c r="AG6534" s="839" t="s">
        <v>10909</v>
      </c>
      <c r="AH6534" t="s">
        <v>10910</v>
      </c>
      <c r="AI6534" s="840">
        <v>0.38699999999999996</v>
      </c>
    </row>
    <row r="6535" spans="33:35" ht="15" customHeight="1">
      <c r="AG6535" s="839" t="s">
        <v>10911</v>
      </c>
      <c r="AH6535" t="s">
        <v>10912</v>
      </c>
      <c r="AI6535" s="840">
        <v>0.42000000000000004</v>
      </c>
    </row>
    <row r="6536" spans="33:35" ht="15" customHeight="1">
      <c r="AG6536" s="839" t="s">
        <v>10913</v>
      </c>
      <c r="AH6536" t="s">
        <v>10914</v>
      </c>
      <c r="AI6536" s="840">
        <v>0</v>
      </c>
    </row>
    <row r="6537" spans="33:35" ht="15" customHeight="1">
      <c r="AG6537" s="839" t="s">
        <v>10915</v>
      </c>
      <c r="AH6537" t="s">
        <v>10916</v>
      </c>
      <c r="AI6537" s="840">
        <v>0.372</v>
      </c>
    </row>
    <row r="6538" spans="33:35" ht="15" customHeight="1">
      <c r="AG6538" s="839" t="s">
        <v>10917</v>
      </c>
      <c r="AH6538" t="s">
        <v>10918</v>
      </c>
      <c r="AI6538" s="840">
        <v>0</v>
      </c>
    </row>
    <row r="6539" spans="33:35" ht="15" customHeight="1">
      <c r="AG6539" s="839" t="s">
        <v>10919</v>
      </c>
      <c r="AH6539" t="s">
        <v>10920</v>
      </c>
      <c r="AI6539" s="840">
        <v>0.45399999999999996</v>
      </c>
    </row>
    <row r="6540" spans="33:35" ht="15" customHeight="1">
      <c r="AG6540" s="839" t="s">
        <v>10921</v>
      </c>
      <c r="AH6540" t="s">
        <v>10922</v>
      </c>
      <c r="AI6540" s="840">
        <v>0.32</v>
      </c>
    </row>
    <row r="6541" spans="33:35" ht="15" customHeight="1">
      <c r="AG6541" s="839" t="s">
        <v>10923</v>
      </c>
      <c r="AH6541" t="s">
        <v>10924</v>
      </c>
      <c r="AI6541" s="840">
        <v>0</v>
      </c>
    </row>
    <row r="6542" spans="33:35" ht="15" customHeight="1">
      <c r="AG6542" s="839" t="s">
        <v>10925</v>
      </c>
      <c r="AH6542" t="s">
        <v>10926</v>
      </c>
      <c r="AI6542" s="840">
        <v>0.54299999999999993</v>
      </c>
    </row>
    <row r="6543" spans="33:35" ht="15" customHeight="1">
      <c r="AG6543" s="839" t="s">
        <v>10927</v>
      </c>
      <c r="AH6543" t="s">
        <v>10928</v>
      </c>
      <c r="AI6543" s="840">
        <v>0</v>
      </c>
    </row>
    <row r="6544" spans="33:35" ht="15" customHeight="1">
      <c r="AG6544" s="839" t="s">
        <v>10929</v>
      </c>
      <c r="AH6544" t="s">
        <v>10930</v>
      </c>
      <c r="AI6544" s="840">
        <v>0.125</v>
      </c>
    </row>
    <row r="6545" spans="33:35" ht="15" customHeight="1">
      <c r="AG6545" s="839" t="s">
        <v>10931</v>
      </c>
      <c r="AH6545" t="s">
        <v>10932</v>
      </c>
      <c r="AI6545" s="840">
        <v>0.17799999999999999</v>
      </c>
    </row>
    <row r="6546" spans="33:35" ht="15" customHeight="1">
      <c r="AG6546" s="839" t="s">
        <v>10933</v>
      </c>
      <c r="AH6546" t="s">
        <v>10934</v>
      </c>
      <c r="AI6546" s="840">
        <v>0.247</v>
      </c>
    </row>
    <row r="6547" spans="33:35" ht="15" customHeight="1">
      <c r="AG6547" s="839" t="s">
        <v>10935</v>
      </c>
      <c r="AH6547" t="s">
        <v>10936</v>
      </c>
      <c r="AI6547" s="840">
        <v>0.38100000000000001</v>
      </c>
    </row>
    <row r="6548" spans="33:35" ht="15" customHeight="1">
      <c r="AG6548" s="839" t="s">
        <v>10937</v>
      </c>
      <c r="AH6548" t="s">
        <v>10938</v>
      </c>
      <c r="AI6548" s="840">
        <v>0.28999999999999998</v>
      </c>
    </row>
    <row r="6549" spans="33:35" ht="15" customHeight="1">
      <c r="AG6549" s="839" t="s">
        <v>10939</v>
      </c>
      <c r="AH6549" t="s">
        <v>10940</v>
      </c>
      <c r="AI6549" s="840">
        <v>0.39</v>
      </c>
    </row>
    <row r="6550" spans="33:35" ht="15" customHeight="1">
      <c r="AG6550" s="839" t="s">
        <v>10941</v>
      </c>
      <c r="AH6550" t="s">
        <v>10942</v>
      </c>
      <c r="AI6550" s="840">
        <v>0</v>
      </c>
    </row>
    <row r="6551" spans="33:35" ht="15" customHeight="1">
      <c r="AG6551" s="839" t="s">
        <v>10943</v>
      </c>
      <c r="AH6551" t="s">
        <v>10944</v>
      </c>
      <c r="AI6551" s="840">
        <v>0</v>
      </c>
    </row>
    <row r="6552" spans="33:35" ht="15" customHeight="1">
      <c r="AG6552" s="839" t="s">
        <v>10945</v>
      </c>
      <c r="AH6552" t="s">
        <v>10946</v>
      </c>
      <c r="AI6552" s="840">
        <v>0.3</v>
      </c>
    </row>
    <row r="6553" spans="33:35" ht="15" customHeight="1">
      <c r="AG6553" s="839" t="s">
        <v>10947</v>
      </c>
      <c r="AH6553" t="s">
        <v>10948</v>
      </c>
      <c r="AI6553" s="840">
        <v>0.53799999999999992</v>
      </c>
    </row>
    <row r="6554" spans="33:35" ht="15" customHeight="1">
      <c r="AG6554" s="839" t="s">
        <v>10949</v>
      </c>
      <c r="AH6554" t="s">
        <v>10950</v>
      </c>
      <c r="AI6554" s="840">
        <v>0</v>
      </c>
    </row>
    <row r="6555" spans="33:35" ht="15" customHeight="1">
      <c r="AG6555" s="839" t="s">
        <v>10951</v>
      </c>
      <c r="AH6555" t="s">
        <v>10952</v>
      </c>
      <c r="AI6555" s="840">
        <v>0.45700000000000002</v>
      </c>
    </row>
    <row r="6556" spans="33:35" ht="15" customHeight="1">
      <c r="AG6556" s="839" t="s">
        <v>10953</v>
      </c>
      <c r="AH6556" t="s">
        <v>10954</v>
      </c>
      <c r="AI6556" s="840">
        <v>0.51700000000000002</v>
      </c>
    </row>
    <row r="6557" spans="33:35" ht="15" customHeight="1">
      <c r="AG6557" s="839" t="s">
        <v>10955</v>
      </c>
      <c r="AH6557" t="s">
        <v>10956</v>
      </c>
      <c r="AI6557" s="840">
        <v>0</v>
      </c>
    </row>
    <row r="6558" spans="33:35" ht="15" customHeight="1">
      <c r="AG6558" s="839" t="s">
        <v>10957</v>
      </c>
      <c r="AH6558" t="s">
        <v>10958</v>
      </c>
      <c r="AI6558" s="840">
        <v>0</v>
      </c>
    </row>
    <row r="6559" spans="33:35" ht="15" customHeight="1">
      <c r="AG6559" s="839" t="s">
        <v>10959</v>
      </c>
      <c r="AH6559" t="s">
        <v>10960</v>
      </c>
      <c r="AI6559" s="840">
        <v>0.4</v>
      </c>
    </row>
    <row r="6560" spans="33:35" ht="15" customHeight="1">
      <c r="AG6560" s="839" t="s">
        <v>10961</v>
      </c>
      <c r="AH6560" t="s">
        <v>10962</v>
      </c>
      <c r="AI6560" s="840">
        <v>0.53500000000000003</v>
      </c>
    </row>
    <row r="6561" spans="33:35" ht="15" customHeight="1">
      <c r="AG6561" s="839" t="s">
        <v>10963</v>
      </c>
      <c r="AH6561" t="s">
        <v>10964</v>
      </c>
      <c r="AI6561" s="840">
        <v>0.74</v>
      </c>
    </row>
    <row r="6562" spans="33:35" ht="15" customHeight="1">
      <c r="AG6562" s="839" t="s">
        <v>10965</v>
      </c>
      <c r="AH6562" t="s">
        <v>10966</v>
      </c>
      <c r="AI6562" s="840">
        <v>0</v>
      </c>
    </row>
    <row r="6563" spans="33:35" ht="15" customHeight="1">
      <c r="AG6563" s="839" t="s">
        <v>10967</v>
      </c>
      <c r="AH6563" t="s">
        <v>10968</v>
      </c>
      <c r="AI6563" s="840">
        <v>0</v>
      </c>
    </row>
    <row r="6564" spans="33:35" ht="15" customHeight="1">
      <c r="AG6564" s="839" t="s">
        <v>10969</v>
      </c>
      <c r="AH6564" t="s">
        <v>10970</v>
      </c>
      <c r="AI6564" s="840">
        <v>0.40299999999999997</v>
      </c>
    </row>
    <row r="6565" spans="33:35" ht="15" customHeight="1">
      <c r="AG6565" s="839" t="s">
        <v>10971</v>
      </c>
      <c r="AH6565" t="s">
        <v>10972</v>
      </c>
      <c r="AI6565" s="840">
        <v>0</v>
      </c>
    </row>
    <row r="6566" spans="33:35" ht="15" customHeight="1">
      <c r="AG6566" s="839" t="s">
        <v>10973</v>
      </c>
      <c r="AH6566" t="s">
        <v>10974</v>
      </c>
      <c r="AI6566" s="840">
        <v>0.54699999999999993</v>
      </c>
    </row>
    <row r="6567" spans="33:35" ht="15" customHeight="1">
      <c r="AG6567" s="839" t="s">
        <v>10975</v>
      </c>
      <c r="AH6567" t="s">
        <v>10976</v>
      </c>
      <c r="AI6567" s="840">
        <v>0.40900000000000003</v>
      </c>
    </row>
    <row r="6568" spans="33:35" ht="15" customHeight="1">
      <c r="AG6568" s="839" t="s">
        <v>10977</v>
      </c>
      <c r="AH6568" t="s">
        <v>10978</v>
      </c>
      <c r="AI6568" s="840">
        <v>0.42899999999999999</v>
      </c>
    </row>
    <row r="6569" spans="33:35" ht="15" customHeight="1">
      <c r="AG6569" s="839" t="s">
        <v>10979</v>
      </c>
      <c r="AH6569" t="s">
        <v>10980</v>
      </c>
      <c r="AI6569" s="840">
        <v>0</v>
      </c>
    </row>
    <row r="6570" spans="33:35" ht="15" customHeight="1">
      <c r="AG6570" s="839" t="s">
        <v>10981</v>
      </c>
      <c r="AH6570" t="s">
        <v>10982</v>
      </c>
      <c r="AI6570" s="840">
        <v>0.28999999999999998</v>
      </c>
    </row>
    <row r="6571" spans="33:35" ht="15" customHeight="1">
      <c r="AG6571" s="839" t="s">
        <v>10983</v>
      </c>
      <c r="AH6571" t="s">
        <v>10984</v>
      </c>
      <c r="AI6571" s="840">
        <v>0.316</v>
      </c>
    </row>
    <row r="6572" spans="33:35" ht="15" customHeight="1">
      <c r="AG6572" s="839" t="s">
        <v>10985</v>
      </c>
      <c r="AH6572" t="s">
        <v>10986</v>
      </c>
      <c r="AI6572" s="840">
        <v>0.255</v>
      </c>
    </row>
    <row r="6573" spans="33:35" ht="15" customHeight="1">
      <c r="AG6573" s="839" t="s">
        <v>10987</v>
      </c>
      <c r="AH6573" t="s">
        <v>10988</v>
      </c>
      <c r="AI6573" s="840">
        <v>0.373</v>
      </c>
    </row>
    <row r="6574" spans="33:35" ht="15" customHeight="1">
      <c r="AG6574" s="839" t="s">
        <v>10989</v>
      </c>
      <c r="AH6574" t="s">
        <v>10990</v>
      </c>
      <c r="AI6574" s="840">
        <v>0.36200000000000004</v>
      </c>
    </row>
    <row r="6575" spans="33:35" ht="15" customHeight="1">
      <c r="AG6575" s="839" t="s">
        <v>10991</v>
      </c>
      <c r="AH6575" t="s">
        <v>10992</v>
      </c>
      <c r="AI6575" s="840">
        <v>0.38</v>
      </c>
    </row>
    <row r="6576" spans="33:35" ht="15" customHeight="1">
      <c r="AG6576" s="839" t="s">
        <v>10993</v>
      </c>
      <c r="AH6576" t="s">
        <v>10994</v>
      </c>
      <c r="AI6576" s="840">
        <v>1.202</v>
      </c>
    </row>
    <row r="6577" spans="33:35" ht="15" customHeight="1">
      <c r="AG6577" s="839" t="s">
        <v>10995</v>
      </c>
      <c r="AH6577" t="s">
        <v>10996</v>
      </c>
      <c r="AI6577" s="840">
        <v>0</v>
      </c>
    </row>
    <row r="6578" spans="33:35" ht="15" customHeight="1">
      <c r="AG6578" s="839" t="s">
        <v>10997</v>
      </c>
      <c r="AH6578" t="s">
        <v>10998</v>
      </c>
      <c r="AI6578" s="840">
        <v>0.61599999999999999</v>
      </c>
    </row>
    <row r="6579" spans="33:35" ht="15" customHeight="1">
      <c r="AG6579" s="839" t="s">
        <v>10999</v>
      </c>
      <c r="AH6579" t="s">
        <v>11000</v>
      </c>
      <c r="AI6579" s="840">
        <v>0</v>
      </c>
    </row>
    <row r="6580" spans="33:35" ht="15" customHeight="1">
      <c r="AG6580" s="839" t="s">
        <v>11001</v>
      </c>
      <c r="AH6580" t="s">
        <v>11002</v>
      </c>
      <c r="AI6580" s="840">
        <v>0</v>
      </c>
    </row>
    <row r="6581" spans="33:35" ht="15" customHeight="1">
      <c r="AG6581" s="839" t="s">
        <v>11003</v>
      </c>
      <c r="AH6581" t="s">
        <v>11004</v>
      </c>
      <c r="AI6581" s="840">
        <v>0</v>
      </c>
    </row>
    <row r="6582" spans="33:35" ht="15" customHeight="1">
      <c r="AG6582" s="839" t="s">
        <v>11005</v>
      </c>
      <c r="AH6582" t="s">
        <v>11006</v>
      </c>
      <c r="AI6582" s="840">
        <v>0</v>
      </c>
    </row>
    <row r="6583" spans="33:35" ht="15" customHeight="1">
      <c r="AG6583" s="839" t="s">
        <v>11007</v>
      </c>
      <c r="AH6583" t="s">
        <v>11008</v>
      </c>
      <c r="AI6583" s="840">
        <v>0</v>
      </c>
    </row>
    <row r="6584" spans="33:35" ht="15" customHeight="1">
      <c r="AG6584" s="839" t="s">
        <v>11009</v>
      </c>
      <c r="AH6584" t="s">
        <v>11010</v>
      </c>
      <c r="AI6584" s="840">
        <v>0</v>
      </c>
    </row>
    <row r="6585" spans="33:35" ht="15" customHeight="1">
      <c r="AG6585" s="839" t="s">
        <v>11011</v>
      </c>
      <c r="AH6585" t="s">
        <v>11012</v>
      </c>
      <c r="AI6585" s="840">
        <v>0</v>
      </c>
    </row>
    <row r="6586" spans="33:35" ht="15" customHeight="1">
      <c r="AG6586" s="839" t="s">
        <v>11013</v>
      </c>
      <c r="AH6586" t="s">
        <v>11014</v>
      </c>
      <c r="AI6586" s="840">
        <v>0</v>
      </c>
    </row>
    <row r="6587" spans="33:35" ht="15" customHeight="1">
      <c r="AG6587" s="839" t="s">
        <v>11015</v>
      </c>
      <c r="AH6587" t="s">
        <v>11016</v>
      </c>
      <c r="AI6587" s="840">
        <v>0</v>
      </c>
    </row>
    <row r="6588" spans="33:35" ht="15" customHeight="1">
      <c r="AG6588" s="839" t="s">
        <v>11017</v>
      </c>
      <c r="AH6588" t="s">
        <v>11018</v>
      </c>
      <c r="AI6588" s="840">
        <v>0.77300000000000002</v>
      </c>
    </row>
    <row r="6589" spans="33:35" ht="15" customHeight="1">
      <c r="AG6589" s="839" t="s">
        <v>11019</v>
      </c>
      <c r="AH6589" t="s">
        <v>11020</v>
      </c>
      <c r="AI6589" s="840">
        <v>0</v>
      </c>
    </row>
    <row r="6590" spans="33:35" ht="15" customHeight="1">
      <c r="AG6590" s="839" t="s">
        <v>11021</v>
      </c>
      <c r="AH6590" t="s">
        <v>11022</v>
      </c>
      <c r="AI6590" s="840">
        <v>0.16699999999999998</v>
      </c>
    </row>
    <row r="6591" spans="33:35" ht="15" customHeight="1">
      <c r="AG6591" s="839" t="s">
        <v>11023</v>
      </c>
      <c r="AH6591" t="s">
        <v>11024</v>
      </c>
      <c r="AI6591" s="840">
        <v>0.253</v>
      </c>
    </row>
    <row r="6592" spans="33:35" ht="15" customHeight="1">
      <c r="AG6592" s="839" t="s">
        <v>11025</v>
      </c>
      <c r="AH6592" t="s">
        <v>11026</v>
      </c>
      <c r="AI6592" s="840">
        <v>0.27399999999999997</v>
      </c>
    </row>
    <row r="6593" spans="33:35" ht="15" customHeight="1">
      <c r="AG6593" s="839" t="s">
        <v>11027</v>
      </c>
      <c r="AH6593" t="s">
        <v>11028</v>
      </c>
      <c r="AI6593" s="840">
        <v>0.29500000000000004</v>
      </c>
    </row>
    <row r="6594" spans="33:35" ht="15" customHeight="1">
      <c r="AG6594" s="839" t="s">
        <v>11029</v>
      </c>
      <c r="AH6594" t="s">
        <v>11030</v>
      </c>
      <c r="AI6594" s="840">
        <v>0.38699999999999996</v>
      </c>
    </row>
    <row r="6595" spans="33:35" ht="15" customHeight="1">
      <c r="AG6595" s="839" t="s">
        <v>11031</v>
      </c>
      <c r="AH6595" t="s">
        <v>11032</v>
      </c>
      <c r="AI6595" s="840">
        <v>0</v>
      </c>
    </row>
    <row r="6596" spans="33:35" ht="15" customHeight="1">
      <c r="AG6596" s="839" t="s">
        <v>11033</v>
      </c>
      <c r="AH6596" t="s">
        <v>11034</v>
      </c>
      <c r="AI6596" s="840">
        <v>0</v>
      </c>
    </row>
    <row r="6597" spans="33:35" ht="15" customHeight="1">
      <c r="AG6597" s="839" t="s">
        <v>11035</v>
      </c>
      <c r="AH6597" t="s">
        <v>11036</v>
      </c>
      <c r="AI6597" s="840">
        <v>0.33</v>
      </c>
    </row>
    <row r="6598" spans="33:35" ht="15" customHeight="1">
      <c r="AG6598" s="839" t="s">
        <v>11037</v>
      </c>
      <c r="AH6598" t="s">
        <v>11038</v>
      </c>
      <c r="AI6598" s="840">
        <v>0</v>
      </c>
    </row>
    <row r="6599" spans="33:35" ht="15" customHeight="1">
      <c r="AG6599" s="839" t="s">
        <v>11039</v>
      </c>
      <c r="AH6599" t="s">
        <v>11040</v>
      </c>
      <c r="AI6599" s="840">
        <v>0.65700000000000003</v>
      </c>
    </row>
    <row r="6600" spans="33:35" ht="15" customHeight="1">
      <c r="AG6600" s="839" t="s">
        <v>11041</v>
      </c>
      <c r="AH6600" t="s">
        <v>11042</v>
      </c>
      <c r="AI6600" s="840">
        <v>0.629</v>
      </c>
    </row>
    <row r="6601" spans="33:35" ht="15" customHeight="1">
      <c r="AG6601" s="839" t="s">
        <v>11043</v>
      </c>
      <c r="AH6601" t="s">
        <v>11044</v>
      </c>
      <c r="AI6601" s="840">
        <v>0</v>
      </c>
    </row>
    <row r="6602" spans="33:35" ht="15" customHeight="1">
      <c r="AG6602" s="839" t="s">
        <v>11045</v>
      </c>
      <c r="AH6602" t="s">
        <v>11046</v>
      </c>
      <c r="AI6602" s="840">
        <v>0</v>
      </c>
    </row>
    <row r="6603" spans="33:35" ht="15" customHeight="1">
      <c r="AG6603" s="839" t="s">
        <v>11047</v>
      </c>
      <c r="AH6603" t="s">
        <v>11048</v>
      </c>
      <c r="AI6603" s="840">
        <v>0.2</v>
      </c>
    </row>
    <row r="6604" spans="33:35" ht="15" customHeight="1">
      <c r="AG6604" s="839" t="s">
        <v>11049</v>
      </c>
      <c r="AH6604" t="s">
        <v>11050</v>
      </c>
      <c r="AI6604" s="840">
        <v>0</v>
      </c>
    </row>
    <row r="6605" spans="33:35" ht="15" customHeight="1">
      <c r="AG6605" s="839" t="s">
        <v>11051</v>
      </c>
      <c r="AH6605" t="s">
        <v>11052</v>
      </c>
      <c r="AI6605" s="840">
        <v>0.41699999999999998</v>
      </c>
    </row>
    <row r="6606" spans="33:35" ht="15" customHeight="1">
      <c r="AG6606" s="839" t="s">
        <v>11053</v>
      </c>
      <c r="AH6606" t="s">
        <v>11054</v>
      </c>
      <c r="AI6606" s="840">
        <v>0</v>
      </c>
    </row>
    <row r="6607" spans="33:35" ht="15" customHeight="1">
      <c r="AG6607" s="839" t="s">
        <v>11055</v>
      </c>
      <c r="AH6607" t="s">
        <v>11056</v>
      </c>
      <c r="AI6607" s="840">
        <v>0</v>
      </c>
    </row>
    <row r="6608" spans="33:35" ht="15" customHeight="1">
      <c r="AG6608" s="839" t="s">
        <v>11057</v>
      </c>
      <c r="AH6608" t="s">
        <v>11058</v>
      </c>
      <c r="AI6608" s="840">
        <v>0.53900000000000003</v>
      </c>
    </row>
    <row r="6609" spans="33:35" ht="15" customHeight="1">
      <c r="AG6609" s="839" t="s">
        <v>11059</v>
      </c>
      <c r="AH6609" t="s">
        <v>11060</v>
      </c>
      <c r="AI6609" s="840">
        <v>0.32300000000000001</v>
      </c>
    </row>
    <row r="6610" spans="33:35" ht="15" customHeight="1">
      <c r="AG6610" s="839" t="s">
        <v>11061</v>
      </c>
      <c r="AH6610" t="s">
        <v>11062</v>
      </c>
      <c r="AI6610" s="840">
        <v>0</v>
      </c>
    </row>
    <row r="6611" spans="33:35" ht="15" customHeight="1">
      <c r="AG6611" s="839" t="s">
        <v>11063</v>
      </c>
      <c r="AH6611" t="s">
        <v>11064</v>
      </c>
      <c r="AI6611" s="840">
        <v>0.63800000000000001</v>
      </c>
    </row>
    <row r="6612" spans="33:35" ht="15" customHeight="1">
      <c r="AG6612" s="839" t="s">
        <v>11065</v>
      </c>
      <c r="AH6612" t="s">
        <v>11066</v>
      </c>
      <c r="AI6612" s="840">
        <v>0</v>
      </c>
    </row>
    <row r="6613" spans="33:35" ht="15" customHeight="1">
      <c r="AG6613" s="839" t="s">
        <v>11067</v>
      </c>
      <c r="AH6613" t="s">
        <v>11068</v>
      </c>
      <c r="AI6613" s="840">
        <v>0</v>
      </c>
    </row>
    <row r="6614" spans="33:35" ht="15" customHeight="1">
      <c r="AG6614" s="839" t="s">
        <v>11069</v>
      </c>
      <c r="AH6614" t="s">
        <v>11070</v>
      </c>
      <c r="AI6614" s="840">
        <v>0.505</v>
      </c>
    </row>
    <row r="6615" spans="33:35" ht="15" customHeight="1">
      <c r="AG6615" s="839" t="s">
        <v>11071</v>
      </c>
      <c r="AH6615" t="s">
        <v>11072</v>
      </c>
      <c r="AI6615" s="840">
        <v>0</v>
      </c>
    </row>
    <row r="6616" spans="33:35" ht="15" customHeight="1">
      <c r="AG6616" s="839" t="s">
        <v>11073</v>
      </c>
      <c r="AH6616" t="s">
        <v>11074</v>
      </c>
      <c r="AI6616" s="840">
        <v>0</v>
      </c>
    </row>
    <row r="6617" spans="33:35" ht="15" customHeight="1">
      <c r="AG6617" s="839" t="s">
        <v>11075</v>
      </c>
      <c r="AH6617" t="s">
        <v>11076</v>
      </c>
      <c r="AI6617" s="840">
        <v>0.223</v>
      </c>
    </row>
    <row r="6618" spans="33:35" ht="15" customHeight="1">
      <c r="AG6618" s="839" t="s">
        <v>11077</v>
      </c>
      <c r="AH6618" t="s">
        <v>11078</v>
      </c>
      <c r="AI6618" s="840">
        <v>0</v>
      </c>
    </row>
    <row r="6619" spans="33:35" ht="15" customHeight="1">
      <c r="AG6619" s="839" t="s">
        <v>11079</v>
      </c>
      <c r="AH6619" t="s">
        <v>11080</v>
      </c>
      <c r="AI6619" s="840">
        <v>0.42000000000000004</v>
      </c>
    </row>
    <row r="6620" spans="33:35" ht="15" customHeight="1">
      <c r="AG6620" s="839" t="s">
        <v>11081</v>
      </c>
      <c r="AH6620" t="s">
        <v>11082</v>
      </c>
      <c r="AI6620" s="840">
        <v>0</v>
      </c>
    </row>
    <row r="6621" spans="33:35" ht="15" customHeight="1">
      <c r="AG6621" s="839" t="s">
        <v>11083</v>
      </c>
      <c r="AH6621" t="s">
        <v>11084</v>
      </c>
      <c r="AI6621" s="840">
        <v>0.41899999999999998</v>
      </c>
    </row>
    <row r="6622" spans="33:35" ht="15" customHeight="1">
      <c r="AG6622" s="839" t="s">
        <v>11085</v>
      </c>
      <c r="AH6622" t="s">
        <v>11086</v>
      </c>
      <c r="AI6622" s="840">
        <v>0.20599999999999999</v>
      </c>
    </row>
    <row r="6623" spans="33:35" ht="15" customHeight="1">
      <c r="AG6623" s="839" t="s">
        <v>11087</v>
      </c>
      <c r="AH6623" t="s">
        <v>11088</v>
      </c>
      <c r="AI6623" s="840">
        <v>0.32500000000000001</v>
      </c>
    </row>
    <row r="6624" spans="33:35" ht="15" customHeight="1">
      <c r="AG6624" s="839" t="s">
        <v>11089</v>
      </c>
      <c r="AH6624" t="s">
        <v>11090</v>
      </c>
      <c r="AI6624" s="840">
        <v>0.53</v>
      </c>
    </row>
    <row r="6625" spans="33:35" ht="15" customHeight="1">
      <c r="AG6625" s="839" t="s">
        <v>11091</v>
      </c>
      <c r="AH6625" t="s">
        <v>11092</v>
      </c>
      <c r="AI6625" s="840">
        <v>0</v>
      </c>
    </row>
    <row r="6626" spans="33:35" ht="15" customHeight="1">
      <c r="AG6626" s="839" t="s">
        <v>11093</v>
      </c>
      <c r="AH6626" t="s">
        <v>11094</v>
      </c>
      <c r="AI6626" s="840">
        <v>0</v>
      </c>
    </row>
    <row r="6627" spans="33:35" ht="15" customHeight="1">
      <c r="AG6627" s="839" t="s">
        <v>11095</v>
      </c>
      <c r="AH6627" t="s">
        <v>11096</v>
      </c>
      <c r="AI6627" s="840">
        <v>0.45199999999999996</v>
      </c>
    </row>
    <row r="6628" spans="33:35" ht="15" customHeight="1">
      <c r="AG6628" s="839" t="s">
        <v>11097</v>
      </c>
      <c r="AH6628" t="s">
        <v>11098</v>
      </c>
      <c r="AI6628" s="840">
        <v>0</v>
      </c>
    </row>
    <row r="6629" spans="33:35" ht="15" customHeight="1">
      <c r="AG6629" s="839" t="s">
        <v>11099</v>
      </c>
      <c r="AH6629" t="s">
        <v>11100</v>
      </c>
      <c r="AI6629" s="840">
        <v>0.21800000000000003</v>
      </c>
    </row>
    <row r="6630" spans="33:35" ht="15" customHeight="1">
      <c r="AG6630" s="839" t="s">
        <v>11101</v>
      </c>
      <c r="AH6630" t="s">
        <v>11102</v>
      </c>
      <c r="AI6630" s="840">
        <v>0</v>
      </c>
    </row>
    <row r="6631" spans="33:35" ht="15" customHeight="1">
      <c r="AG6631" s="839" t="s">
        <v>11103</v>
      </c>
      <c r="AH6631" t="s">
        <v>11104</v>
      </c>
      <c r="AI6631" s="840">
        <v>0.49</v>
      </c>
    </row>
    <row r="6632" spans="33:35" ht="15" customHeight="1">
      <c r="AG6632" s="839" t="s">
        <v>11105</v>
      </c>
      <c r="AH6632" t="s">
        <v>11106</v>
      </c>
      <c r="AI6632" s="840">
        <v>0</v>
      </c>
    </row>
    <row r="6633" spans="33:35" ht="15" customHeight="1">
      <c r="AG6633" s="839" t="s">
        <v>11107</v>
      </c>
      <c r="AH6633" t="s">
        <v>11108</v>
      </c>
      <c r="AI6633" s="840">
        <v>0</v>
      </c>
    </row>
    <row r="6634" spans="33:35" ht="15" customHeight="1">
      <c r="AG6634" s="839" t="s">
        <v>11109</v>
      </c>
      <c r="AH6634" t="s">
        <v>11110</v>
      </c>
      <c r="AI6634" s="840">
        <v>0.4</v>
      </c>
    </row>
    <row r="6635" spans="33:35" ht="15" customHeight="1">
      <c r="AG6635" s="839" t="s">
        <v>11111</v>
      </c>
      <c r="AH6635" t="s">
        <v>11112</v>
      </c>
      <c r="AI6635" s="840">
        <v>0</v>
      </c>
    </row>
    <row r="6636" spans="33:35" ht="15" customHeight="1">
      <c r="AG6636" s="839" t="s">
        <v>11113</v>
      </c>
      <c r="AH6636" t="s">
        <v>11114</v>
      </c>
      <c r="AI6636" s="840">
        <v>0.42199999999999999</v>
      </c>
    </row>
    <row r="6637" spans="33:35" ht="15" customHeight="1">
      <c r="AG6637" s="839" t="s">
        <v>11115</v>
      </c>
      <c r="AH6637" t="s">
        <v>11116</v>
      </c>
      <c r="AI6637" s="840">
        <v>0.57700000000000007</v>
      </c>
    </row>
    <row r="6638" spans="33:35" ht="15" customHeight="1">
      <c r="AG6638" s="839" t="s">
        <v>11117</v>
      </c>
      <c r="AH6638" t="s">
        <v>11118</v>
      </c>
      <c r="AI6638" s="840">
        <v>0</v>
      </c>
    </row>
    <row r="6639" spans="33:35" ht="15" customHeight="1">
      <c r="AG6639" s="839" t="s">
        <v>11119</v>
      </c>
      <c r="AH6639" t="s">
        <v>11120</v>
      </c>
      <c r="AI6639" s="840">
        <v>0.44499999999999995</v>
      </c>
    </row>
    <row r="6640" spans="33:35" ht="15" customHeight="1">
      <c r="AG6640" s="839" t="s">
        <v>11121</v>
      </c>
      <c r="AH6640" t="s">
        <v>11122</v>
      </c>
      <c r="AI6640" s="840">
        <v>0.42199999999999999</v>
      </c>
    </row>
    <row r="6641" spans="33:35" ht="15" customHeight="1">
      <c r="AG6641" s="839" t="s">
        <v>11123</v>
      </c>
      <c r="AH6641" t="s">
        <v>11124</v>
      </c>
      <c r="AI6641" s="840">
        <v>0.28299999999999997</v>
      </c>
    </row>
    <row r="6642" spans="33:35" ht="15" customHeight="1">
      <c r="AG6642" s="839" t="s">
        <v>11125</v>
      </c>
      <c r="AH6642" t="s">
        <v>11126</v>
      </c>
      <c r="AI6642" s="840">
        <v>0</v>
      </c>
    </row>
    <row r="6643" spans="33:35" ht="15" customHeight="1">
      <c r="AG6643" s="839" t="s">
        <v>11127</v>
      </c>
      <c r="AH6643" t="s">
        <v>11128</v>
      </c>
      <c r="AI6643" s="840">
        <v>0.55500000000000005</v>
      </c>
    </row>
    <row r="6644" spans="33:35" ht="15" customHeight="1">
      <c r="AG6644" s="839" t="s">
        <v>11129</v>
      </c>
      <c r="AH6644" t="s">
        <v>11130</v>
      </c>
      <c r="AI6644" s="840">
        <v>0.38699999999999996</v>
      </c>
    </row>
    <row r="6645" spans="33:35" ht="15" customHeight="1">
      <c r="AG6645" s="839" t="s">
        <v>11131</v>
      </c>
      <c r="AH6645" t="s">
        <v>11132</v>
      </c>
      <c r="AI6645" s="840">
        <v>0.36299999999999999</v>
      </c>
    </row>
    <row r="6646" spans="33:35" ht="15" customHeight="1">
      <c r="AG6646" s="839" t="s">
        <v>11133</v>
      </c>
      <c r="AH6646" t="s">
        <v>11134</v>
      </c>
      <c r="AI6646" s="840">
        <v>0.39500000000000002</v>
      </c>
    </row>
    <row r="6647" spans="33:35" ht="15" customHeight="1">
      <c r="AG6647" s="839" t="s">
        <v>11135</v>
      </c>
      <c r="AH6647" t="s">
        <v>11136</v>
      </c>
      <c r="AI6647" s="840">
        <v>0.41899999999999998</v>
      </c>
    </row>
    <row r="6648" spans="33:35" ht="15" customHeight="1">
      <c r="AG6648" s="839" t="s">
        <v>11137</v>
      </c>
      <c r="AH6648" t="s">
        <v>11138</v>
      </c>
      <c r="AI6648" s="840">
        <v>0.41899999999999998</v>
      </c>
    </row>
    <row r="6649" spans="33:35" ht="15" customHeight="1">
      <c r="AG6649" s="839" t="s">
        <v>11139</v>
      </c>
      <c r="AH6649" t="s">
        <v>11140</v>
      </c>
      <c r="AI6649" s="840">
        <v>0</v>
      </c>
    </row>
    <row r="6650" spans="33:35" ht="15" customHeight="1">
      <c r="AG6650" s="839" t="s">
        <v>11141</v>
      </c>
      <c r="AH6650" t="s">
        <v>11142</v>
      </c>
      <c r="AI6650" s="840">
        <v>0.54600000000000004</v>
      </c>
    </row>
    <row r="6651" spans="33:35" ht="15" customHeight="1">
      <c r="AG6651" s="839" t="s">
        <v>11143</v>
      </c>
      <c r="AH6651" t="s">
        <v>11144</v>
      </c>
      <c r="AI6651" s="840">
        <v>8.3999999999999991E-2</v>
      </c>
    </row>
    <row r="6652" spans="33:35" ht="15" customHeight="1">
      <c r="AG6652" s="839" t="s">
        <v>11145</v>
      </c>
      <c r="AH6652" t="s">
        <v>11146</v>
      </c>
      <c r="AI6652" s="840">
        <v>0.17200000000000001</v>
      </c>
    </row>
    <row r="6653" spans="33:35" ht="15" customHeight="1">
      <c r="AG6653" s="839" t="s">
        <v>11147</v>
      </c>
      <c r="AH6653" t="s">
        <v>11148</v>
      </c>
      <c r="AI6653" s="840">
        <v>0.18000000000000002</v>
      </c>
    </row>
    <row r="6654" spans="33:35" ht="15" customHeight="1">
      <c r="AG6654" s="839" t="s">
        <v>11149</v>
      </c>
      <c r="AH6654" t="s">
        <v>11150</v>
      </c>
      <c r="AI6654" s="840">
        <v>0.504</v>
      </c>
    </row>
    <row r="6655" spans="33:35" ht="15" customHeight="1">
      <c r="AG6655" s="839" t="s">
        <v>11151</v>
      </c>
      <c r="AH6655" t="s">
        <v>11152</v>
      </c>
      <c r="AI6655" s="840">
        <v>0</v>
      </c>
    </row>
    <row r="6656" spans="33:35" ht="15" customHeight="1">
      <c r="AG6656" s="839" t="s">
        <v>11153</v>
      </c>
      <c r="AH6656" t="s">
        <v>11154</v>
      </c>
      <c r="AI6656" s="840">
        <v>0.42000000000000004</v>
      </c>
    </row>
    <row r="6657" spans="33:35" ht="15" customHeight="1">
      <c r="AG6657" s="839" t="s">
        <v>11155</v>
      </c>
      <c r="AH6657" t="s">
        <v>11156</v>
      </c>
      <c r="AI6657" s="840">
        <v>0.41899999999999998</v>
      </c>
    </row>
    <row r="6658" spans="33:35" ht="15" customHeight="1">
      <c r="AG6658" s="839" t="s">
        <v>11157</v>
      </c>
      <c r="AH6658" t="s">
        <v>11158</v>
      </c>
      <c r="AI6658" s="840">
        <v>0</v>
      </c>
    </row>
    <row r="6659" spans="33:35" ht="15" customHeight="1">
      <c r="AG6659" s="839" t="s">
        <v>11159</v>
      </c>
      <c r="AH6659" t="s">
        <v>11160</v>
      </c>
      <c r="AI6659" s="840">
        <v>0.29599999999999999</v>
      </c>
    </row>
    <row r="6660" spans="33:35" ht="15" customHeight="1">
      <c r="AG6660" s="839" t="s">
        <v>11161</v>
      </c>
      <c r="AH6660" t="s">
        <v>11162</v>
      </c>
      <c r="AI6660" s="840">
        <v>0.71599999999999997</v>
      </c>
    </row>
    <row r="6661" spans="33:35" ht="15" customHeight="1">
      <c r="AG6661" s="839" t="s">
        <v>11163</v>
      </c>
      <c r="AH6661" t="s">
        <v>11164</v>
      </c>
      <c r="AI6661" s="840">
        <v>0</v>
      </c>
    </row>
    <row r="6662" spans="33:35" ht="15" customHeight="1">
      <c r="AG6662" s="839" t="s">
        <v>11165</v>
      </c>
      <c r="AH6662" t="s">
        <v>11166</v>
      </c>
      <c r="AI6662" s="840">
        <v>0.41</v>
      </c>
    </row>
    <row r="6663" spans="33:35" ht="15" customHeight="1">
      <c r="AG6663" s="839" t="s">
        <v>11167</v>
      </c>
      <c r="AH6663" t="s">
        <v>11168</v>
      </c>
      <c r="AI6663" s="840">
        <v>0.41899999999999998</v>
      </c>
    </row>
    <row r="6664" spans="33:35" ht="15" customHeight="1">
      <c r="AG6664" s="839" t="s">
        <v>11169</v>
      </c>
      <c r="AH6664" t="s">
        <v>11170</v>
      </c>
      <c r="AI6664" s="840">
        <v>0</v>
      </c>
    </row>
    <row r="6665" spans="33:35" ht="15" customHeight="1">
      <c r="AG6665" s="839" t="s">
        <v>11171</v>
      </c>
      <c r="AH6665" t="s">
        <v>11172</v>
      </c>
      <c r="AI6665" s="840">
        <v>0.58399999999999996</v>
      </c>
    </row>
    <row r="6666" spans="33:35" ht="15" customHeight="1">
      <c r="AG6666" s="839" t="s">
        <v>11173</v>
      </c>
      <c r="AH6666" t="s">
        <v>11174</v>
      </c>
      <c r="AI6666" s="840">
        <v>0</v>
      </c>
    </row>
    <row r="6667" spans="33:35" ht="15" customHeight="1">
      <c r="AG6667" s="839" t="s">
        <v>11175</v>
      </c>
      <c r="AH6667" t="s">
        <v>11176</v>
      </c>
      <c r="AI6667" s="840">
        <v>0</v>
      </c>
    </row>
    <row r="6668" spans="33:35" ht="15" customHeight="1">
      <c r="AG6668" s="839" t="s">
        <v>11177</v>
      </c>
      <c r="AH6668" t="s">
        <v>11178</v>
      </c>
      <c r="AI6668" s="840">
        <v>7.9000000000000001E-2</v>
      </c>
    </row>
    <row r="6669" spans="33:35" ht="15" customHeight="1">
      <c r="AG6669" s="839" t="s">
        <v>11179</v>
      </c>
      <c r="AH6669" t="s">
        <v>11180</v>
      </c>
      <c r="AI6669" s="840">
        <v>0.255</v>
      </c>
    </row>
    <row r="6670" spans="33:35" ht="15" customHeight="1">
      <c r="AG6670" s="839" t="s">
        <v>11181</v>
      </c>
      <c r="AH6670" t="s">
        <v>11182</v>
      </c>
      <c r="AI6670" s="840">
        <v>0.27500000000000002</v>
      </c>
    </row>
    <row r="6671" spans="33:35" ht="15" customHeight="1">
      <c r="AG6671" s="839" t="s">
        <v>11183</v>
      </c>
      <c r="AH6671" t="s">
        <v>11184</v>
      </c>
      <c r="AI6671" s="840">
        <v>0.378</v>
      </c>
    </row>
    <row r="6672" spans="33:35" ht="15" customHeight="1">
      <c r="AG6672" s="839" t="s">
        <v>11185</v>
      </c>
      <c r="AH6672" t="s">
        <v>11186</v>
      </c>
      <c r="AI6672" s="840">
        <v>0</v>
      </c>
    </row>
    <row r="6673" spans="33:35" ht="15" customHeight="1">
      <c r="AG6673" s="839" t="s">
        <v>11187</v>
      </c>
      <c r="AH6673" t="s">
        <v>11188</v>
      </c>
      <c r="AI6673" s="840">
        <v>0.39599999999999996</v>
      </c>
    </row>
    <row r="6674" spans="33:35" ht="15" customHeight="1">
      <c r="AG6674" s="839" t="s">
        <v>11189</v>
      </c>
      <c r="AH6674" t="s">
        <v>11190</v>
      </c>
      <c r="AI6674" s="840">
        <v>0.61599999999999999</v>
      </c>
    </row>
    <row r="6675" spans="33:35" ht="15" customHeight="1">
      <c r="AG6675" s="839" t="s">
        <v>11191</v>
      </c>
      <c r="AH6675" t="s">
        <v>11192</v>
      </c>
      <c r="AI6675" s="840">
        <v>0.64800000000000002</v>
      </c>
    </row>
    <row r="6676" spans="33:35" ht="15" customHeight="1">
      <c r="AG6676" s="839" t="s">
        <v>11193</v>
      </c>
      <c r="AH6676" t="s">
        <v>11194</v>
      </c>
      <c r="AI6676" s="840">
        <v>0</v>
      </c>
    </row>
    <row r="6677" spans="33:35" ht="15" customHeight="1">
      <c r="AG6677" s="839" t="s">
        <v>11195</v>
      </c>
      <c r="AH6677" t="s">
        <v>11196</v>
      </c>
      <c r="AI6677" s="840">
        <v>0.54699999999999993</v>
      </c>
    </row>
    <row r="6678" spans="33:35" ht="15" customHeight="1">
      <c r="AG6678" s="839" t="s">
        <v>11197</v>
      </c>
      <c r="AH6678" t="s">
        <v>11198</v>
      </c>
      <c r="AI6678" s="840">
        <v>0.57600000000000007</v>
      </c>
    </row>
    <row r="6679" spans="33:35" ht="15" customHeight="1">
      <c r="AG6679" s="839" t="s">
        <v>11199</v>
      </c>
      <c r="AH6679" t="s">
        <v>11200</v>
      </c>
      <c r="AI6679" s="840">
        <v>0</v>
      </c>
    </row>
    <row r="6680" spans="33:35" ht="15" customHeight="1">
      <c r="AG6680" s="839" t="s">
        <v>11201</v>
      </c>
      <c r="AH6680" t="s">
        <v>11202</v>
      </c>
      <c r="AI6680" s="840">
        <v>0.42099999999999999</v>
      </c>
    </row>
    <row r="6681" spans="33:35" ht="15" customHeight="1">
      <c r="AG6681" s="839" t="s">
        <v>11203</v>
      </c>
      <c r="AH6681" t="s">
        <v>11204</v>
      </c>
      <c r="AI6681" s="840">
        <v>0.42499999999999999</v>
      </c>
    </row>
    <row r="6682" spans="33:35" ht="15" customHeight="1">
      <c r="AG6682" s="839" t="s">
        <v>11205</v>
      </c>
      <c r="AH6682" t="s">
        <v>11206</v>
      </c>
      <c r="AI6682" s="840">
        <v>0.42199999999999999</v>
      </c>
    </row>
    <row r="6683" spans="33:35" ht="15" customHeight="1">
      <c r="AG6683" s="839" t="s">
        <v>11207</v>
      </c>
      <c r="AH6683" t="s">
        <v>11208</v>
      </c>
      <c r="AI6683" s="840">
        <v>0.29599999999999999</v>
      </c>
    </row>
    <row r="6684" spans="33:35" ht="15" customHeight="1">
      <c r="AG6684" s="839" t="s">
        <v>11209</v>
      </c>
      <c r="AH6684" t="s">
        <v>11210</v>
      </c>
      <c r="AI6684" s="840">
        <v>0</v>
      </c>
    </row>
    <row r="6685" spans="33:35" ht="15" customHeight="1">
      <c r="AG6685" s="839" t="s">
        <v>11211</v>
      </c>
      <c r="AH6685" t="s">
        <v>11212</v>
      </c>
      <c r="AI6685" s="840">
        <v>0</v>
      </c>
    </row>
    <row r="6686" spans="33:35" ht="15" customHeight="1">
      <c r="AG6686" s="839" t="s">
        <v>11213</v>
      </c>
      <c r="AH6686" t="s">
        <v>11214</v>
      </c>
      <c r="AI6686" s="840">
        <v>0.53</v>
      </c>
    </row>
    <row r="6687" spans="33:35" ht="15" customHeight="1">
      <c r="AG6687" s="839" t="s">
        <v>11215</v>
      </c>
      <c r="AH6687" t="s">
        <v>11216</v>
      </c>
      <c r="AI6687" s="840">
        <v>0.51999999999999991</v>
      </c>
    </row>
    <row r="6688" spans="33:35" ht="15" customHeight="1">
      <c r="AG6688" s="839" t="s">
        <v>11217</v>
      </c>
      <c r="AH6688" t="s">
        <v>11218</v>
      </c>
      <c r="AI6688" s="840">
        <v>0.47</v>
      </c>
    </row>
    <row r="6689" spans="33:35" ht="15" customHeight="1">
      <c r="AG6689" s="839" t="s">
        <v>11219</v>
      </c>
      <c r="AH6689" t="s">
        <v>11220</v>
      </c>
      <c r="AI6689" s="840">
        <v>0</v>
      </c>
    </row>
    <row r="6690" spans="33:35" ht="15" customHeight="1">
      <c r="AG6690" s="839" t="s">
        <v>11221</v>
      </c>
      <c r="AH6690" t="s">
        <v>11222</v>
      </c>
      <c r="AI6690" s="840">
        <v>0.63900000000000001</v>
      </c>
    </row>
    <row r="6691" spans="33:35" ht="15" customHeight="1">
      <c r="AG6691" s="839" t="s">
        <v>11223</v>
      </c>
      <c r="AH6691" t="s">
        <v>11224</v>
      </c>
      <c r="AI6691" s="840">
        <v>0</v>
      </c>
    </row>
    <row r="6692" spans="33:35" ht="15" customHeight="1">
      <c r="AG6692" s="839" t="s">
        <v>11225</v>
      </c>
      <c r="AH6692" t="s">
        <v>11226</v>
      </c>
      <c r="AI6692" s="840">
        <v>0.628</v>
      </c>
    </row>
    <row r="6693" spans="33:35" ht="15" customHeight="1">
      <c r="AG6693" s="839" t="s">
        <v>11227</v>
      </c>
      <c r="AH6693" t="s">
        <v>11228</v>
      </c>
      <c r="AI6693" s="840">
        <v>0.371</v>
      </c>
    </row>
    <row r="6694" spans="33:35" ht="15" customHeight="1">
      <c r="AG6694" s="839" t="s">
        <v>11229</v>
      </c>
      <c r="AH6694" t="s">
        <v>11230</v>
      </c>
      <c r="AI6694" s="840">
        <v>0</v>
      </c>
    </row>
    <row r="6695" spans="33:35" ht="15" customHeight="1">
      <c r="AG6695" s="839" t="s">
        <v>11231</v>
      </c>
      <c r="AH6695" t="s">
        <v>11232</v>
      </c>
      <c r="AI6695" s="840">
        <v>0</v>
      </c>
    </row>
    <row r="6696" spans="33:35" ht="15" customHeight="1">
      <c r="AG6696" s="839" t="s">
        <v>11233</v>
      </c>
      <c r="AH6696" t="s">
        <v>11234</v>
      </c>
      <c r="AI6696" s="840">
        <v>0.16600000000000001</v>
      </c>
    </row>
    <row r="6697" spans="33:35" ht="15" customHeight="1">
      <c r="AG6697" s="839" t="s">
        <v>11235</v>
      </c>
      <c r="AH6697" t="s">
        <v>11236</v>
      </c>
      <c r="AI6697" s="840">
        <v>0.39</v>
      </c>
    </row>
    <row r="6698" spans="33:35" ht="15" customHeight="1">
      <c r="AG6698" s="839" t="s">
        <v>11237</v>
      </c>
      <c r="AH6698" t="s">
        <v>11238</v>
      </c>
      <c r="AI6698" s="840">
        <v>0.65899999999999992</v>
      </c>
    </row>
    <row r="6699" spans="33:35" ht="15" customHeight="1">
      <c r="AG6699" s="839" t="s">
        <v>11239</v>
      </c>
      <c r="AH6699" t="s">
        <v>11240</v>
      </c>
      <c r="AI6699" s="840">
        <v>0</v>
      </c>
    </row>
    <row r="6700" spans="33:35" ht="15" customHeight="1">
      <c r="AG6700" s="839" t="s">
        <v>11241</v>
      </c>
      <c r="AH6700" t="s">
        <v>11242</v>
      </c>
      <c r="AI6700" s="840">
        <v>0.38699999999999996</v>
      </c>
    </row>
    <row r="6701" spans="33:35" ht="15" customHeight="1">
      <c r="AG6701" s="839" t="s">
        <v>11243</v>
      </c>
      <c r="AH6701" t="s">
        <v>11244</v>
      </c>
      <c r="AI6701" s="840">
        <v>0.29300000000000004</v>
      </c>
    </row>
    <row r="6702" spans="33:35" ht="15" customHeight="1">
      <c r="AG6702" s="839" t="s">
        <v>11245</v>
      </c>
      <c r="AH6702" t="s">
        <v>11246</v>
      </c>
      <c r="AI6702" s="840">
        <v>0.34</v>
      </c>
    </row>
    <row r="6703" spans="33:35" ht="15" customHeight="1">
      <c r="AG6703" s="839" t="s">
        <v>11247</v>
      </c>
      <c r="AH6703" t="s">
        <v>11248</v>
      </c>
      <c r="AI6703" s="840">
        <v>0.20599999999999999</v>
      </c>
    </row>
    <row r="6704" spans="33:35" ht="15" customHeight="1">
      <c r="AG6704" s="839" t="s">
        <v>11249</v>
      </c>
      <c r="AH6704" t="s">
        <v>11250</v>
      </c>
      <c r="AI6704" s="840">
        <v>0</v>
      </c>
    </row>
    <row r="6705" spans="33:35" ht="15" customHeight="1">
      <c r="AG6705" s="839" t="s">
        <v>11251</v>
      </c>
      <c r="AH6705" t="s">
        <v>11252</v>
      </c>
      <c r="AI6705" s="840">
        <v>0.41399999999999998</v>
      </c>
    </row>
    <row r="6706" spans="33:35" ht="15" customHeight="1">
      <c r="AG6706" s="839" t="s">
        <v>11253</v>
      </c>
      <c r="AH6706" t="s">
        <v>11254</v>
      </c>
      <c r="AI6706" s="840">
        <v>0.622</v>
      </c>
    </row>
    <row r="6707" spans="33:35" ht="15" customHeight="1">
      <c r="AG6707" s="839" t="s">
        <v>11255</v>
      </c>
      <c r="AH6707" t="s">
        <v>11256</v>
      </c>
      <c r="AI6707" s="840">
        <v>0.372</v>
      </c>
    </row>
    <row r="6708" spans="33:35" ht="15" customHeight="1">
      <c r="AG6708" s="839" t="s">
        <v>11257</v>
      </c>
      <c r="AH6708" t="s">
        <v>11258</v>
      </c>
      <c r="AI6708" s="840">
        <v>0</v>
      </c>
    </row>
    <row r="6709" spans="33:35" ht="15" customHeight="1">
      <c r="AG6709" s="839" t="s">
        <v>11259</v>
      </c>
      <c r="AH6709" t="s">
        <v>11260</v>
      </c>
      <c r="AI6709" s="840">
        <v>0.45100000000000001</v>
      </c>
    </row>
    <row r="6710" spans="33:35" ht="15" customHeight="1">
      <c r="AG6710" s="839" t="s">
        <v>11261</v>
      </c>
      <c r="AH6710" t="s">
        <v>11262</v>
      </c>
      <c r="AI6710" s="840">
        <v>0.44600000000000001</v>
      </c>
    </row>
    <row r="6711" spans="33:35" ht="15" customHeight="1">
      <c r="AG6711" s="839" t="s">
        <v>11263</v>
      </c>
      <c r="AH6711" t="s">
        <v>11264</v>
      </c>
      <c r="AI6711" s="840">
        <v>0.41899999999999998</v>
      </c>
    </row>
    <row r="6712" spans="33:35" ht="15" customHeight="1">
      <c r="AG6712" s="839" t="s">
        <v>11265</v>
      </c>
      <c r="AH6712" t="s">
        <v>11266</v>
      </c>
      <c r="AI6712" s="840">
        <v>0</v>
      </c>
    </row>
    <row r="6713" spans="33:35" ht="15" customHeight="1">
      <c r="AG6713" s="839" t="s">
        <v>11267</v>
      </c>
      <c r="AH6713" t="s">
        <v>11268</v>
      </c>
      <c r="AI6713" s="840">
        <v>0</v>
      </c>
    </row>
    <row r="6714" spans="33:35" ht="15" customHeight="1">
      <c r="AG6714" s="839" t="s">
        <v>11269</v>
      </c>
      <c r="AH6714" t="s">
        <v>11270</v>
      </c>
      <c r="AI6714" s="840">
        <v>0.39300000000000002</v>
      </c>
    </row>
    <row r="6715" spans="33:35" ht="15" customHeight="1">
      <c r="AG6715" s="839" t="s">
        <v>11271</v>
      </c>
      <c r="AH6715" t="s">
        <v>11272</v>
      </c>
      <c r="AI6715" s="840">
        <v>0</v>
      </c>
    </row>
    <row r="6716" spans="33:35" ht="15" customHeight="1">
      <c r="AG6716" s="839" t="s">
        <v>11273</v>
      </c>
      <c r="AH6716" t="s">
        <v>11274</v>
      </c>
      <c r="AI6716" s="840">
        <v>0.438</v>
      </c>
    </row>
    <row r="6717" spans="33:35" ht="15" customHeight="1">
      <c r="AG6717" s="839" t="s">
        <v>11275</v>
      </c>
      <c r="AH6717" t="s">
        <v>11276</v>
      </c>
      <c r="AI6717" s="840">
        <v>0.44900000000000001</v>
      </c>
    </row>
    <row r="6718" spans="33:35" ht="15" customHeight="1">
      <c r="AG6718" s="839" t="s">
        <v>11277</v>
      </c>
      <c r="AH6718" t="s">
        <v>11278</v>
      </c>
      <c r="AI6718" s="840">
        <v>0</v>
      </c>
    </row>
    <row r="6719" spans="33:35" ht="15" customHeight="1">
      <c r="AG6719" s="839" t="s">
        <v>11279</v>
      </c>
      <c r="AH6719" t="s">
        <v>11280</v>
      </c>
      <c r="AI6719" s="840">
        <v>0.502</v>
      </c>
    </row>
    <row r="6720" spans="33:35" ht="15" customHeight="1">
      <c r="AG6720" s="839" t="s">
        <v>11281</v>
      </c>
      <c r="AH6720" t="s">
        <v>11282</v>
      </c>
      <c r="AI6720" s="840">
        <v>0</v>
      </c>
    </row>
    <row r="6721" spans="33:35" ht="15" customHeight="1">
      <c r="AG6721" s="839" t="s">
        <v>11283</v>
      </c>
      <c r="AH6721" t="s">
        <v>11284</v>
      </c>
      <c r="AI6721" s="840">
        <v>0.42899999999999999</v>
      </c>
    </row>
    <row r="6722" spans="33:35" ht="15" customHeight="1">
      <c r="AG6722" s="839" t="s">
        <v>11285</v>
      </c>
      <c r="AH6722" t="s">
        <v>11286</v>
      </c>
      <c r="AI6722" s="840">
        <v>0.41899999999999998</v>
      </c>
    </row>
    <row r="6723" spans="33:35" ht="15" customHeight="1">
      <c r="AG6723" s="839" t="s">
        <v>11287</v>
      </c>
      <c r="AH6723" t="s">
        <v>11288</v>
      </c>
      <c r="AI6723" s="840">
        <v>0.40799999999999997</v>
      </c>
    </row>
    <row r="6724" spans="33:35" ht="15" customHeight="1">
      <c r="AG6724" s="839" t="s">
        <v>11289</v>
      </c>
      <c r="AH6724" t="s">
        <v>11290</v>
      </c>
      <c r="AI6724" s="840">
        <v>0.47199999999999998</v>
      </c>
    </row>
    <row r="6725" spans="33:35" ht="15" customHeight="1">
      <c r="AG6725" s="839" t="s">
        <v>11291</v>
      </c>
      <c r="AH6725" t="s">
        <v>11292</v>
      </c>
      <c r="AI6725" s="840">
        <v>0</v>
      </c>
    </row>
    <row r="6726" spans="33:35" ht="15" customHeight="1">
      <c r="AG6726" s="839" t="s">
        <v>11293</v>
      </c>
      <c r="AH6726" t="s">
        <v>11294</v>
      </c>
      <c r="AI6726" s="840">
        <v>0.496</v>
      </c>
    </row>
    <row r="6727" spans="33:35" ht="15" customHeight="1">
      <c r="AG6727" s="839" t="s">
        <v>11295</v>
      </c>
      <c r="AH6727" t="s">
        <v>11296</v>
      </c>
      <c r="AI6727" s="840">
        <v>0.54100000000000004</v>
      </c>
    </row>
    <row r="6728" spans="33:35" ht="15" customHeight="1">
      <c r="AG6728" s="839" t="s">
        <v>11297</v>
      </c>
      <c r="AH6728" t="s">
        <v>11298</v>
      </c>
      <c r="AI6728" s="840">
        <v>0</v>
      </c>
    </row>
    <row r="6729" spans="33:35" ht="15" customHeight="1">
      <c r="AG6729" s="839" t="s">
        <v>11299</v>
      </c>
      <c r="AH6729" t="s">
        <v>11300</v>
      </c>
      <c r="AI6729" s="840">
        <v>0.48299999999999998</v>
      </c>
    </row>
    <row r="6730" spans="33:35" ht="15" customHeight="1">
      <c r="AG6730" s="839" t="s">
        <v>11301</v>
      </c>
      <c r="AH6730" t="s">
        <v>11302</v>
      </c>
      <c r="AI6730" s="840">
        <v>0.45100000000000001</v>
      </c>
    </row>
    <row r="6731" spans="33:35" ht="15" customHeight="1">
      <c r="AG6731" s="839" t="s">
        <v>11303</v>
      </c>
      <c r="AH6731" t="s">
        <v>11304</v>
      </c>
      <c r="AI6731" s="840">
        <v>0</v>
      </c>
    </row>
    <row r="6732" spans="33:35" ht="15" customHeight="1">
      <c r="AG6732" s="839" t="s">
        <v>11305</v>
      </c>
      <c r="AH6732" t="s">
        <v>11306</v>
      </c>
      <c r="AI6732" s="840">
        <v>0.56999999999999995</v>
      </c>
    </row>
    <row r="6733" spans="33:35" ht="15" customHeight="1">
      <c r="AG6733" s="839" t="s">
        <v>11307</v>
      </c>
      <c r="AH6733" t="s">
        <v>11308</v>
      </c>
      <c r="AI6733" s="840">
        <v>0</v>
      </c>
    </row>
    <row r="6734" spans="33:35" ht="15" customHeight="1">
      <c r="AG6734" s="839" t="s">
        <v>11309</v>
      </c>
      <c r="AH6734" t="s">
        <v>11310</v>
      </c>
      <c r="AI6734" s="840">
        <v>0.53700000000000003</v>
      </c>
    </row>
    <row r="6735" spans="33:35" ht="15" customHeight="1">
      <c r="AG6735" s="839" t="s">
        <v>11311</v>
      </c>
      <c r="AH6735" t="s">
        <v>11312</v>
      </c>
      <c r="AI6735" s="840">
        <v>0</v>
      </c>
    </row>
    <row r="6736" spans="33:35" ht="15" customHeight="1">
      <c r="AG6736" s="839" t="s">
        <v>11313</v>
      </c>
      <c r="AH6736" t="s">
        <v>11314</v>
      </c>
      <c r="AI6736" s="840">
        <v>0.16200000000000001</v>
      </c>
    </row>
    <row r="6737" spans="33:35" ht="15" customHeight="1">
      <c r="AG6737" s="839" t="s">
        <v>11315</v>
      </c>
      <c r="AH6737" t="s">
        <v>11316</v>
      </c>
      <c r="AI6737" s="840">
        <v>0</v>
      </c>
    </row>
    <row r="6738" spans="33:35" ht="15" customHeight="1">
      <c r="AG6738" s="839" t="s">
        <v>11317</v>
      </c>
      <c r="AH6738" t="s">
        <v>11318</v>
      </c>
      <c r="AI6738" s="840">
        <v>0</v>
      </c>
    </row>
    <row r="6739" spans="33:35" ht="15" customHeight="1">
      <c r="AG6739" s="839" t="s">
        <v>11319</v>
      </c>
      <c r="AH6739" t="s">
        <v>11320</v>
      </c>
      <c r="AI6739" s="840">
        <v>0</v>
      </c>
    </row>
    <row r="6740" spans="33:35" ht="15" customHeight="1">
      <c r="AG6740" s="839" t="s">
        <v>11321</v>
      </c>
      <c r="AH6740" t="s">
        <v>11322</v>
      </c>
      <c r="AI6740" s="840">
        <v>0.42199999999999999</v>
      </c>
    </row>
    <row r="6741" spans="33:35" ht="15" customHeight="1">
      <c r="AG6741" s="839" t="s">
        <v>11323</v>
      </c>
      <c r="AH6741" t="s">
        <v>11324</v>
      </c>
      <c r="AI6741" s="840">
        <v>0.60499999999999998</v>
      </c>
    </row>
    <row r="6742" spans="33:35" ht="15" customHeight="1">
      <c r="AG6742" s="839" t="s">
        <v>11325</v>
      </c>
      <c r="AH6742" t="s">
        <v>11326</v>
      </c>
      <c r="AI6742" s="840">
        <v>0</v>
      </c>
    </row>
    <row r="6743" spans="33:35" ht="15" customHeight="1">
      <c r="AG6743" s="839" t="s">
        <v>11327</v>
      </c>
      <c r="AH6743" t="s">
        <v>11328</v>
      </c>
      <c r="AI6743" s="840">
        <v>0.59399999999999997</v>
      </c>
    </row>
    <row r="6744" spans="33:35" ht="15" customHeight="1">
      <c r="AG6744" s="839" t="s">
        <v>11329</v>
      </c>
      <c r="AH6744" t="s">
        <v>11330</v>
      </c>
      <c r="AI6744" s="840">
        <v>0</v>
      </c>
    </row>
    <row r="6745" spans="33:35" ht="15" customHeight="1">
      <c r="AG6745" s="839" t="s">
        <v>11331</v>
      </c>
      <c r="AH6745" t="s">
        <v>11332</v>
      </c>
      <c r="AI6745" s="840">
        <v>0</v>
      </c>
    </row>
    <row r="6746" spans="33:35" ht="15" customHeight="1">
      <c r="AG6746" s="839" t="s">
        <v>11333</v>
      </c>
      <c r="AH6746" t="s">
        <v>11334</v>
      </c>
      <c r="AI6746" s="840">
        <v>0</v>
      </c>
    </row>
    <row r="6747" spans="33:35" ht="15" customHeight="1">
      <c r="AG6747" s="839" t="s">
        <v>11335</v>
      </c>
      <c r="AH6747" t="s">
        <v>11336</v>
      </c>
      <c r="AI6747" s="840">
        <v>0</v>
      </c>
    </row>
    <row r="6748" spans="33:35" ht="15" customHeight="1">
      <c r="AG6748" s="839" t="s">
        <v>11337</v>
      </c>
      <c r="AH6748" t="s">
        <v>11338</v>
      </c>
      <c r="AI6748" s="840">
        <v>0</v>
      </c>
    </row>
    <row r="6749" spans="33:35" ht="15" customHeight="1">
      <c r="AG6749" s="839" t="s">
        <v>11339</v>
      </c>
      <c r="AH6749" t="s">
        <v>11340</v>
      </c>
      <c r="AI6749" s="840">
        <v>0</v>
      </c>
    </row>
    <row r="6750" spans="33:35" ht="15" customHeight="1">
      <c r="AG6750" s="839" t="s">
        <v>11341</v>
      </c>
      <c r="AH6750" t="s">
        <v>11342</v>
      </c>
      <c r="AI6750" s="840">
        <v>0</v>
      </c>
    </row>
    <row r="6751" spans="33:35" ht="15" customHeight="1">
      <c r="AG6751" s="839" t="s">
        <v>11343</v>
      </c>
      <c r="AH6751" t="s">
        <v>11344</v>
      </c>
      <c r="AI6751" s="840">
        <v>0</v>
      </c>
    </row>
    <row r="6752" spans="33:35" ht="15" customHeight="1">
      <c r="AG6752" s="839" t="s">
        <v>11345</v>
      </c>
      <c r="AH6752" t="s">
        <v>11346</v>
      </c>
      <c r="AI6752" s="840">
        <v>0</v>
      </c>
    </row>
    <row r="6753" spans="33:35" ht="15" customHeight="1">
      <c r="AG6753" s="839" t="s">
        <v>11347</v>
      </c>
      <c r="AH6753" t="s">
        <v>11348</v>
      </c>
      <c r="AI6753" s="840">
        <v>6.3E-2</v>
      </c>
    </row>
    <row r="6754" spans="33:35" ht="15" customHeight="1">
      <c r="AG6754" s="839" t="s">
        <v>11349</v>
      </c>
      <c r="AH6754" t="s">
        <v>11350</v>
      </c>
      <c r="AI6754" s="840">
        <v>0</v>
      </c>
    </row>
    <row r="6755" spans="33:35" ht="15" customHeight="1">
      <c r="AG6755" s="839" t="s">
        <v>11351</v>
      </c>
      <c r="AH6755" t="s">
        <v>11352</v>
      </c>
      <c r="AI6755" s="840">
        <v>0</v>
      </c>
    </row>
    <row r="6756" spans="33:35" ht="15" customHeight="1">
      <c r="AG6756" s="839" t="s">
        <v>11353</v>
      </c>
      <c r="AH6756" t="s">
        <v>11354</v>
      </c>
      <c r="AI6756" s="840">
        <v>0.41399999999999998</v>
      </c>
    </row>
    <row r="6757" spans="33:35" ht="15" customHeight="1">
      <c r="AG6757" s="839" t="s">
        <v>11355</v>
      </c>
      <c r="AH6757" t="s">
        <v>11356</v>
      </c>
      <c r="AI6757" s="840">
        <v>0.77700000000000002</v>
      </c>
    </row>
    <row r="6758" spans="33:35" ht="15" customHeight="1">
      <c r="AG6758" s="839" t="s">
        <v>11357</v>
      </c>
      <c r="AH6758" t="s">
        <v>11358</v>
      </c>
      <c r="AI6758" s="840">
        <v>0</v>
      </c>
    </row>
    <row r="6759" spans="33:35" ht="15" customHeight="1">
      <c r="AG6759" s="839" t="s">
        <v>11359</v>
      </c>
      <c r="AH6759" t="s">
        <v>11360</v>
      </c>
      <c r="AI6759" s="840">
        <v>5.0000000000000001E-3</v>
      </c>
    </row>
    <row r="6760" spans="33:35" ht="15" customHeight="1">
      <c r="AG6760" s="839" t="s">
        <v>11361</v>
      </c>
      <c r="AH6760" t="s">
        <v>11362</v>
      </c>
      <c r="AI6760" s="840">
        <v>0.11699999999999999</v>
      </c>
    </row>
    <row r="6761" spans="33:35" ht="15" customHeight="1">
      <c r="AG6761" s="839" t="s">
        <v>11363</v>
      </c>
      <c r="AH6761" t="s">
        <v>11364</v>
      </c>
      <c r="AI6761" s="840">
        <v>0.42199999999999999</v>
      </c>
    </row>
    <row r="6762" spans="33:35" ht="15" customHeight="1">
      <c r="AG6762" s="839" t="s">
        <v>11365</v>
      </c>
      <c r="AH6762" t="s">
        <v>11366</v>
      </c>
      <c r="AI6762" s="840">
        <v>9.0000000000000011E-3</v>
      </c>
    </row>
    <row r="6763" spans="33:35" ht="15" customHeight="1">
      <c r="AG6763" s="839" t="s">
        <v>11367</v>
      </c>
      <c r="AH6763" t="s">
        <v>11368</v>
      </c>
      <c r="AI6763" s="840">
        <v>0.47499999999999998</v>
      </c>
    </row>
    <row r="6764" spans="33:35" ht="15" customHeight="1">
      <c r="AG6764" s="839" t="s">
        <v>11369</v>
      </c>
      <c r="AH6764" t="s">
        <v>11370</v>
      </c>
      <c r="AI6764" s="840">
        <v>0</v>
      </c>
    </row>
    <row r="6765" spans="33:35" ht="15" customHeight="1">
      <c r="AG6765" s="839" t="s">
        <v>11371</v>
      </c>
      <c r="AH6765" t="s">
        <v>11372</v>
      </c>
      <c r="AI6765" s="840">
        <v>0.12000000000000001</v>
      </c>
    </row>
    <row r="6766" spans="33:35" ht="15" customHeight="1">
      <c r="AG6766" s="839" t="s">
        <v>11373</v>
      </c>
      <c r="AH6766" t="s">
        <v>11374</v>
      </c>
      <c r="AI6766" s="840">
        <v>0.21800000000000003</v>
      </c>
    </row>
    <row r="6767" spans="33:35" ht="15" customHeight="1">
      <c r="AG6767" s="839" t="s">
        <v>11375</v>
      </c>
      <c r="AH6767" t="s">
        <v>11376</v>
      </c>
      <c r="AI6767" s="840">
        <v>0.56800000000000006</v>
      </c>
    </row>
    <row r="6768" spans="33:35" ht="15" customHeight="1">
      <c r="AG6768" s="839" t="s">
        <v>11377</v>
      </c>
      <c r="AH6768" t="s">
        <v>11378</v>
      </c>
      <c r="AI6768" s="840">
        <v>0.48000000000000004</v>
      </c>
    </row>
    <row r="6769" spans="33:35" ht="15" customHeight="1">
      <c r="AG6769" s="839" t="s">
        <v>11379</v>
      </c>
      <c r="AH6769" t="s">
        <v>11380</v>
      </c>
      <c r="AI6769" s="840">
        <v>0</v>
      </c>
    </row>
    <row r="6770" spans="33:35" ht="15" customHeight="1">
      <c r="AG6770" s="839" t="s">
        <v>11381</v>
      </c>
      <c r="AH6770" t="s">
        <v>11382</v>
      </c>
      <c r="AI6770" s="840">
        <v>0.38300000000000001</v>
      </c>
    </row>
    <row r="6771" spans="33:35" ht="15" customHeight="1">
      <c r="AG6771" s="839" t="s">
        <v>11383</v>
      </c>
      <c r="AH6771" t="s">
        <v>11384</v>
      </c>
      <c r="AI6771" s="840">
        <v>0</v>
      </c>
    </row>
    <row r="6772" spans="33:35" ht="15" customHeight="1">
      <c r="AG6772" s="839" t="s">
        <v>11385</v>
      </c>
      <c r="AH6772" t="s">
        <v>11386</v>
      </c>
      <c r="AI6772" s="840">
        <v>0.45899999999999996</v>
      </c>
    </row>
    <row r="6773" spans="33:35" ht="15" customHeight="1">
      <c r="AG6773" s="839" t="s">
        <v>11387</v>
      </c>
      <c r="AH6773" t="s">
        <v>11388</v>
      </c>
      <c r="AI6773" s="840">
        <v>0.58699999999999997</v>
      </c>
    </row>
    <row r="6774" spans="33:35" ht="15" customHeight="1">
      <c r="AG6774" s="839" t="s">
        <v>11389</v>
      </c>
      <c r="AH6774" t="s">
        <v>11390</v>
      </c>
      <c r="AI6774" s="840">
        <v>0.378</v>
      </c>
    </row>
    <row r="6775" spans="33:35" ht="15" customHeight="1">
      <c r="AG6775" s="839" t="s">
        <v>11391</v>
      </c>
      <c r="AH6775" t="s">
        <v>11392</v>
      </c>
      <c r="AI6775" s="840">
        <v>0.38300000000000001</v>
      </c>
    </row>
    <row r="6776" spans="33:35" ht="15" customHeight="1">
      <c r="AG6776" s="839" t="s">
        <v>11393</v>
      </c>
      <c r="AH6776" t="s">
        <v>11394</v>
      </c>
      <c r="AI6776" s="840">
        <v>0</v>
      </c>
    </row>
    <row r="6777" spans="33:35" ht="15" customHeight="1">
      <c r="AG6777" s="839" t="s">
        <v>11395</v>
      </c>
      <c r="AH6777" t="s">
        <v>11396</v>
      </c>
      <c r="AI6777" s="840">
        <v>0.375</v>
      </c>
    </row>
    <row r="6778" spans="33:35" ht="15" customHeight="1">
      <c r="AG6778" s="839" t="s">
        <v>11397</v>
      </c>
      <c r="AH6778" t="s">
        <v>11398</v>
      </c>
      <c r="AI6778" s="840">
        <v>0.56700000000000006</v>
      </c>
    </row>
    <row r="6779" spans="33:35" ht="15" customHeight="1">
      <c r="AG6779" s="839" t="s">
        <v>11399</v>
      </c>
      <c r="AH6779" t="s">
        <v>11400</v>
      </c>
      <c r="AI6779" s="840">
        <v>0.64700000000000002</v>
      </c>
    </row>
    <row r="6780" spans="33:35" ht="15" customHeight="1">
      <c r="AG6780" s="839" t="s">
        <v>11401</v>
      </c>
      <c r="AH6780" t="s">
        <v>11402</v>
      </c>
      <c r="AI6780" s="840">
        <v>0</v>
      </c>
    </row>
    <row r="6781" spans="33:35" ht="15" customHeight="1">
      <c r="AG6781" s="839" t="s">
        <v>11403</v>
      </c>
      <c r="AH6781" t="s">
        <v>11404</v>
      </c>
      <c r="AI6781" s="840">
        <v>0.54299999999999993</v>
      </c>
    </row>
    <row r="6782" spans="33:35" ht="15" customHeight="1">
      <c r="AG6782" s="839" t="s">
        <v>11405</v>
      </c>
      <c r="AH6782" t="s">
        <v>11406</v>
      </c>
      <c r="AI6782" s="840">
        <v>0.42299999999999999</v>
      </c>
    </row>
    <row r="6783" spans="33:35" ht="15" customHeight="1">
      <c r="AG6783" s="839" t="s">
        <v>11407</v>
      </c>
      <c r="AH6783" t="s">
        <v>11408</v>
      </c>
      <c r="AI6783" s="840">
        <v>0.40600000000000003</v>
      </c>
    </row>
    <row r="6784" spans="33:35" ht="15" customHeight="1">
      <c r="AG6784" s="839" t="s">
        <v>11409</v>
      </c>
      <c r="AH6784" t="s">
        <v>11410</v>
      </c>
      <c r="AI6784" s="840">
        <v>0.45600000000000002</v>
      </c>
    </row>
    <row r="6785" spans="33:35" ht="15" customHeight="1">
      <c r="AG6785" s="839" t="s">
        <v>11411</v>
      </c>
      <c r="AH6785" t="s">
        <v>11412</v>
      </c>
      <c r="AI6785" s="840">
        <v>0.438</v>
      </c>
    </row>
    <row r="6786" spans="33:35" ht="15" customHeight="1">
      <c r="AG6786" s="839" t="s">
        <v>11413</v>
      </c>
      <c r="AH6786" t="s">
        <v>11414</v>
      </c>
      <c r="AI6786" s="840">
        <v>0.45399999999999996</v>
      </c>
    </row>
    <row r="6787" spans="33:35" ht="15" customHeight="1">
      <c r="AG6787" s="839" t="s">
        <v>11415</v>
      </c>
      <c r="AH6787" t="s">
        <v>11416</v>
      </c>
      <c r="AI6787" s="840">
        <v>0</v>
      </c>
    </row>
    <row r="6788" spans="33:35" ht="15" customHeight="1">
      <c r="AG6788" s="839" t="s">
        <v>11417</v>
      </c>
      <c r="AH6788" t="s">
        <v>11418</v>
      </c>
      <c r="AI6788" s="840">
        <v>0.41899999999999998</v>
      </c>
    </row>
    <row r="6789" spans="33:35" ht="15" customHeight="1">
      <c r="AG6789" s="839" t="s">
        <v>11419</v>
      </c>
      <c r="AH6789" t="s">
        <v>11420</v>
      </c>
      <c r="AI6789" s="840">
        <v>0.438</v>
      </c>
    </row>
    <row r="6790" spans="33:35" ht="15" customHeight="1">
      <c r="AG6790" s="839" t="s">
        <v>11421</v>
      </c>
      <c r="AH6790" t="s">
        <v>11422</v>
      </c>
      <c r="AI6790" s="840">
        <v>0</v>
      </c>
    </row>
    <row r="6791" spans="33:35" ht="15" customHeight="1">
      <c r="AG6791" s="839" t="s">
        <v>11423</v>
      </c>
      <c r="AH6791" t="s">
        <v>11424</v>
      </c>
      <c r="AI6791" s="840">
        <v>0.20499999999999999</v>
      </c>
    </row>
    <row r="6792" spans="33:35" ht="15" customHeight="1">
      <c r="AG6792" s="839" t="s">
        <v>11425</v>
      </c>
      <c r="AH6792" t="s">
        <v>11426</v>
      </c>
      <c r="AI6792" s="840">
        <v>0.42099999999999999</v>
      </c>
    </row>
    <row r="6793" spans="33:35" ht="15" customHeight="1">
      <c r="AG6793" s="839" t="s">
        <v>11427</v>
      </c>
      <c r="AH6793" t="s">
        <v>11428</v>
      </c>
      <c r="AI6793" s="840">
        <v>0.55800000000000005</v>
      </c>
    </row>
    <row r="6794" spans="33:35" ht="15" customHeight="1">
      <c r="AG6794" s="839" t="s">
        <v>11429</v>
      </c>
      <c r="AH6794" t="s">
        <v>11430</v>
      </c>
      <c r="AI6794" s="840">
        <v>0</v>
      </c>
    </row>
    <row r="6795" spans="33:35" ht="15" customHeight="1">
      <c r="AG6795" s="839" t="s">
        <v>11431</v>
      </c>
      <c r="AH6795" t="s">
        <v>11432</v>
      </c>
      <c r="AI6795" s="840">
        <v>0</v>
      </c>
    </row>
    <row r="6796" spans="33:35" ht="15" customHeight="1">
      <c r="AG6796" s="839" t="s">
        <v>11433</v>
      </c>
      <c r="AH6796" t="s">
        <v>11434</v>
      </c>
      <c r="AI6796" s="840">
        <v>0</v>
      </c>
    </row>
    <row r="6797" spans="33:35" ht="15" customHeight="1">
      <c r="AG6797" s="839" t="s">
        <v>11435</v>
      </c>
      <c r="AH6797" t="s">
        <v>11436</v>
      </c>
      <c r="AI6797" s="840">
        <v>0</v>
      </c>
    </row>
    <row r="6798" spans="33:35" ht="15" customHeight="1">
      <c r="AG6798" s="839" t="s">
        <v>11437</v>
      </c>
      <c r="AH6798" t="s">
        <v>11438</v>
      </c>
      <c r="AI6798" s="840">
        <v>0</v>
      </c>
    </row>
    <row r="6799" spans="33:35" ht="15" customHeight="1">
      <c r="AG6799" s="839" t="s">
        <v>11439</v>
      </c>
      <c r="AH6799" t="s">
        <v>11440</v>
      </c>
      <c r="AI6799" s="840">
        <v>0.52600000000000002</v>
      </c>
    </row>
    <row r="6800" spans="33:35" ht="15" customHeight="1">
      <c r="AG6800" s="839" t="s">
        <v>11441</v>
      </c>
      <c r="AH6800" t="s">
        <v>11442</v>
      </c>
      <c r="AI6800" s="840">
        <v>0</v>
      </c>
    </row>
    <row r="6801" spans="33:35" ht="15" customHeight="1">
      <c r="AG6801" s="839" t="s">
        <v>11443</v>
      </c>
      <c r="AH6801" t="s">
        <v>11444</v>
      </c>
      <c r="AI6801" s="840">
        <v>0</v>
      </c>
    </row>
    <row r="6802" spans="33:35" ht="15" customHeight="1">
      <c r="AG6802" s="839" t="s">
        <v>11445</v>
      </c>
      <c r="AH6802" t="s">
        <v>11446</v>
      </c>
      <c r="AI6802" s="840">
        <v>0</v>
      </c>
    </row>
    <row r="6803" spans="33:35" ht="15" customHeight="1">
      <c r="AG6803" s="839" t="s">
        <v>11447</v>
      </c>
      <c r="AH6803" t="s">
        <v>11448</v>
      </c>
      <c r="AI6803" s="840">
        <v>0.42099999999999999</v>
      </c>
    </row>
    <row r="6804" spans="33:35" ht="15" customHeight="1">
      <c r="AG6804" s="839" t="s">
        <v>11449</v>
      </c>
      <c r="AH6804" t="s">
        <v>11450</v>
      </c>
      <c r="AI6804" s="840">
        <v>0</v>
      </c>
    </row>
    <row r="6805" spans="33:35" ht="15" customHeight="1">
      <c r="AG6805" s="839" t="s">
        <v>11451</v>
      </c>
      <c r="AH6805" t="s">
        <v>11452</v>
      </c>
      <c r="AI6805" s="840">
        <v>0</v>
      </c>
    </row>
    <row r="6806" spans="33:35" ht="15" customHeight="1">
      <c r="AG6806" s="839" t="s">
        <v>11453</v>
      </c>
      <c r="AH6806" t="s">
        <v>11454</v>
      </c>
      <c r="AI6806" s="840">
        <v>0</v>
      </c>
    </row>
    <row r="6807" spans="33:35" ht="15" customHeight="1">
      <c r="AG6807" s="839" t="s">
        <v>11455</v>
      </c>
      <c r="AH6807" t="s">
        <v>11456</v>
      </c>
      <c r="AI6807" s="840">
        <v>0</v>
      </c>
    </row>
    <row r="6808" spans="33:35" ht="15" customHeight="1">
      <c r="AG6808" s="839" t="s">
        <v>11457</v>
      </c>
      <c r="AH6808" t="s">
        <v>11458</v>
      </c>
      <c r="AI6808" s="840">
        <v>0</v>
      </c>
    </row>
    <row r="6809" spans="33:35" ht="15" customHeight="1">
      <c r="AG6809" s="839" t="s">
        <v>11459</v>
      </c>
      <c r="AH6809" t="s">
        <v>11460</v>
      </c>
      <c r="AI6809" s="840">
        <v>0</v>
      </c>
    </row>
    <row r="6810" spans="33:35" ht="15" customHeight="1">
      <c r="AG6810" s="839" t="s">
        <v>11461</v>
      </c>
      <c r="AH6810" t="s">
        <v>11462</v>
      </c>
      <c r="AI6810" s="840">
        <v>0</v>
      </c>
    </row>
    <row r="6811" spans="33:35" ht="15" customHeight="1">
      <c r="AG6811" s="839" t="s">
        <v>11463</v>
      </c>
      <c r="AH6811" t="s">
        <v>11464</v>
      </c>
      <c r="AI6811" s="840">
        <v>0</v>
      </c>
    </row>
    <row r="6812" spans="33:35" ht="15" customHeight="1">
      <c r="AG6812" s="839" t="s">
        <v>11465</v>
      </c>
      <c r="AH6812" t="s">
        <v>11466</v>
      </c>
      <c r="AI6812" s="840">
        <v>0</v>
      </c>
    </row>
    <row r="6813" spans="33:35" ht="15" customHeight="1">
      <c r="AG6813" s="839" t="s">
        <v>11467</v>
      </c>
      <c r="AH6813" t="s">
        <v>11468</v>
      </c>
      <c r="AI6813" s="840">
        <v>0</v>
      </c>
    </row>
    <row r="6814" spans="33:35" ht="15" customHeight="1">
      <c r="AG6814" s="839" t="s">
        <v>11469</v>
      </c>
      <c r="AH6814" t="s">
        <v>11470</v>
      </c>
      <c r="AI6814" s="840">
        <v>0</v>
      </c>
    </row>
    <row r="6815" spans="33:35" ht="15" customHeight="1">
      <c r="AG6815" s="839" t="s">
        <v>11471</v>
      </c>
      <c r="AH6815" t="s">
        <v>11472</v>
      </c>
      <c r="AI6815" s="840">
        <v>0</v>
      </c>
    </row>
    <row r="6816" spans="33:35" ht="15" customHeight="1">
      <c r="AG6816" s="839" t="s">
        <v>11473</v>
      </c>
      <c r="AH6816" t="s">
        <v>11474</v>
      </c>
      <c r="AI6816" s="840">
        <v>0.45199999999999996</v>
      </c>
    </row>
    <row r="6817" spans="33:35" ht="15" customHeight="1">
      <c r="AG6817" s="839" t="s">
        <v>11475</v>
      </c>
      <c r="AH6817" t="s">
        <v>11476</v>
      </c>
      <c r="AI6817" s="840">
        <v>0</v>
      </c>
    </row>
    <row r="6818" spans="33:35" ht="15" customHeight="1">
      <c r="AG6818" s="839" t="s">
        <v>11477</v>
      </c>
      <c r="AH6818" t="s">
        <v>11478</v>
      </c>
      <c r="AI6818" s="840">
        <v>0.41100000000000003</v>
      </c>
    </row>
    <row r="6819" spans="33:35" ht="15" customHeight="1">
      <c r="AG6819" s="839" t="s">
        <v>11479</v>
      </c>
      <c r="AH6819" t="s">
        <v>11480</v>
      </c>
      <c r="AI6819" s="840">
        <v>0</v>
      </c>
    </row>
    <row r="6820" spans="33:35" ht="15" customHeight="1">
      <c r="AG6820" s="839" t="s">
        <v>11481</v>
      </c>
      <c r="AH6820" t="s">
        <v>11482</v>
      </c>
      <c r="AI6820" s="840">
        <v>0.45500000000000002</v>
      </c>
    </row>
    <row r="6821" spans="33:35" ht="15" customHeight="1">
      <c r="AG6821" s="839" t="s">
        <v>10443</v>
      </c>
      <c r="AH6821" t="s">
        <v>10444</v>
      </c>
      <c r="AI6821" s="840">
        <v>0</v>
      </c>
    </row>
    <row r="6822" spans="33:35" ht="15" customHeight="1">
      <c r="AG6822" s="839" t="s">
        <v>10445</v>
      </c>
      <c r="AH6822" t="s">
        <v>10446</v>
      </c>
      <c r="AI6822" s="840">
        <v>0</v>
      </c>
    </row>
    <row r="6823" spans="33:35" ht="15" customHeight="1">
      <c r="AG6823" s="839" t="s">
        <v>10447</v>
      </c>
      <c r="AH6823" t="s">
        <v>10448</v>
      </c>
      <c r="AI6823" s="840">
        <v>0</v>
      </c>
    </row>
    <row r="6824" spans="33:35" ht="15" customHeight="1">
      <c r="AG6824" s="839" t="s">
        <v>10449</v>
      </c>
      <c r="AH6824" t="s">
        <v>10450</v>
      </c>
      <c r="AI6824" s="840">
        <v>0</v>
      </c>
    </row>
    <row r="6825" spans="33:35" ht="15" customHeight="1">
      <c r="AG6825" s="839" t="s">
        <v>10451</v>
      </c>
      <c r="AH6825" t="s">
        <v>10452</v>
      </c>
      <c r="AI6825" s="840">
        <v>0</v>
      </c>
    </row>
    <row r="6826" spans="33:35" ht="15" customHeight="1">
      <c r="AG6826" s="839" t="s">
        <v>10453</v>
      </c>
      <c r="AH6826" t="s">
        <v>10454</v>
      </c>
      <c r="AI6826" s="840">
        <v>0</v>
      </c>
    </row>
    <row r="6827" spans="33:35" ht="15" customHeight="1">
      <c r="AG6827" s="839" t="s">
        <v>10455</v>
      </c>
      <c r="AH6827" t="s">
        <v>10456</v>
      </c>
      <c r="AI6827" s="840">
        <v>0</v>
      </c>
    </row>
    <row r="6828" spans="33:35" ht="15" customHeight="1">
      <c r="AG6828" s="839" t="s">
        <v>10457</v>
      </c>
      <c r="AH6828" t="s">
        <v>10458</v>
      </c>
      <c r="AI6828" s="840">
        <v>0</v>
      </c>
    </row>
    <row r="6829" spans="33:35" ht="15" customHeight="1">
      <c r="AG6829" s="839" t="s">
        <v>10459</v>
      </c>
      <c r="AH6829" t="s">
        <v>10460</v>
      </c>
      <c r="AI6829" s="840">
        <v>0</v>
      </c>
    </row>
    <row r="6830" spans="33:35" ht="15" customHeight="1">
      <c r="AG6830" s="839" t="s">
        <v>10461</v>
      </c>
      <c r="AH6830" t="s">
        <v>10462</v>
      </c>
      <c r="AI6830" s="840">
        <v>0.41499999999999998</v>
      </c>
    </row>
    <row r="6831" spans="33:35" ht="15" customHeight="1">
      <c r="AG6831" s="839" t="s">
        <v>11483</v>
      </c>
      <c r="AH6831" t="s">
        <v>11484</v>
      </c>
      <c r="AI6831" s="840">
        <v>0</v>
      </c>
    </row>
    <row r="6832" spans="33:35" ht="15" customHeight="1">
      <c r="AG6832" s="839" t="s">
        <v>11485</v>
      </c>
      <c r="AH6832" t="s">
        <v>11486</v>
      </c>
      <c r="AI6832" s="840">
        <v>0</v>
      </c>
    </row>
    <row r="6833" spans="33:35" ht="15" customHeight="1">
      <c r="AG6833" s="839" t="s">
        <v>11487</v>
      </c>
      <c r="AH6833" t="s">
        <v>11488</v>
      </c>
      <c r="AI6833" s="840">
        <v>0</v>
      </c>
    </row>
    <row r="6834" spans="33:35" ht="15" customHeight="1">
      <c r="AG6834" s="839" t="s">
        <v>11489</v>
      </c>
      <c r="AH6834" t="s">
        <v>11490</v>
      </c>
      <c r="AI6834" s="840">
        <v>0</v>
      </c>
    </row>
    <row r="6835" spans="33:35" ht="15" customHeight="1">
      <c r="AG6835" s="839" t="s">
        <v>11491</v>
      </c>
      <c r="AH6835" t="s">
        <v>11492</v>
      </c>
      <c r="AI6835" s="840">
        <v>0</v>
      </c>
    </row>
    <row r="6836" spans="33:35" ht="15" customHeight="1">
      <c r="AG6836" s="839" t="s">
        <v>11493</v>
      </c>
      <c r="AH6836" t="s">
        <v>11494</v>
      </c>
      <c r="AI6836" s="840">
        <v>0</v>
      </c>
    </row>
    <row r="6837" spans="33:35" ht="15" customHeight="1">
      <c r="AG6837" s="839" t="s">
        <v>11495</v>
      </c>
      <c r="AH6837" t="s">
        <v>11496</v>
      </c>
      <c r="AI6837" s="840">
        <v>0.38699999999999996</v>
      </c>
    </row>
    <row r="6838" spans="33:35" ht="15" customHeight="1">
      <c r="AG6838" s="839" t="s">
        <v>11497</v>
      </c>
      <c r="AH6838" t="s">
        <v>11498</v>
      </c>
      <c r="AI6838" s="840">
        <v>0.48399999999999999</v>
      </c>
    </row>
    <row r="6839" spans="33:35" ht="15" customHeight="1">
      <c r="AG6839" s="839" t="s">
        <v>11499</v>
      </c>
      <c r="AH6839" t="s">
        <v>11500</v>
      </c>
      <c r="AI6839" s="840">
        <v>0</v>
      </c>
    </row>
    <row r="6840" spans="33:35" ht="15" customHeight="1">
      <c r="AG6840" s="839" t="s">
        <v>11501</v>
      </c>
      <c r="AH6840" t="s">
        <v>11502</v>
      </c>
      <c r="AI6840" s="840">
        <v>0</v>
      </c>
    </row>
    <row r="6841" spans="33:35" ht="15" customHeight="1">
      <c r="AG6841" s="839" t="s">
        <v>11503</v>
      </c>
      <c r="AH6841" t="s">
        <v>11504</v>
      </c>
      <c r="AI6841" s="840">
        <v>0.45700000000000002</v>
      </c>
    </row>
    <row r="6842" spans="33:35" ht="15" customHeight="1">
      <c r="AG6842" s="839" t="s">
        <v>11505</v>
      </c>
      <c r="AH6842" t="s">
        <v>11506</v>
      </c>
      <c r="AI6842" s="840">
        <v>0</v>
      </c>
    </row>
    <row r="6843" spans="33:35" ht="15" customHeight="1">
      <c r="AG6843" s="839" t="s">
        <v>11507</v>
      </c>
      <c r="AH6843" t="s">
        <v>11508</v>
      </c>
      <c r="AI6843" s="840">
        <v>0.47199999999999998</v>
      </c>
    </row>
    <row r="6844" spans="33:35" ht="15" customHeight="1">
      <c r="AG6844" s="839" t="s">
        <v>11509</v>
      </c>
      <c r="AH6844" t="s">
        <v>11510</v>
      </c>
      <c r="AI6844" s="840">
        <v>0</v>
      </c>
    </row>
    <row r="6845" spans="33:35" ht="15" customHeight="1">
      <c r="AG6845" s="839" t="s">
        <v>11511</v>
      </c>
      <c r="AH6845" t="s">
        <v>11512</v>
      </c>
      <c r="AI6845" s="840">
        <v>0.68499999999999994</v>
      </c>
    </row>
    <row r="6846" spans="33:35" ht="15" customHeight="1">
      <c r="AG6846" s="839" t="s">
        <v>11513</v>
      </c>
      <c r="AH6846" t="s">
        <v>11514</v>
      </c>
      <c r="AI6846" s="840">
        <v>0.49</v>
      </c>
    </row>
    <row r="6847" spans="33:35" ht="15" customHeight="1">
      <c r="AG6847" s="839" t="s">
        <v>11515</v>
      </c>
      <c r="AH6847" t="s">
        <v>11516</v>
      </c>
      <c r="AI6847" s="840">
        <v>0.46400000000000002</v>
      </c>
    </row>
    <row r="6848" spans="33:35" ht="15" customHeight="1">
      <c r="AG6848" s="839" t="s">
        <v>11517</v>
      </c>
      <c r="AH6848" t="s">
        <v>11518</v>
      </c>
      <c r="AI6848" s="840">
        <v>0.42599999999999999</v>
      </c>
    </row>
    <row r="6849" spans="33:35" ht="15" customHeight="1">
      <c r="AG6849" s="839" t="s">
        <v>11519</v>
      </c>
      <c r="AH6849" t="s">
        <v>11520</v>
      </c>
      <c r="AI6849" s="840">
        <v>0.67800000000000005</v>
      </c>
    </row>
    <row r="6850" spans="33:35" ht="15" customHeight="1">
      <c r="AG6850" s="839" t="s">
        <v>11521</v>
      </c>
      <c r="AH6850" t="s">
        <v>11522</v>
      </c>
      <c r="AI6850" s="840">
        <v>0.41899999999999998</v>
      </c>
    </row>
    <row r="6851" spans="33:35" ht="15" customHeight="1">
      <c r="AG6851" s="839" t="s">
        <v>11523</v>
      </c>
      <c r="AH6851" t="s">
        <v>11524</v>
      </c>
      <c r="AI6851" s="840">
        <v>0.32400000000000001</v>
      </c>
    </row>
    <row r="6852" spans="33:35" ht="15" customHeight="1">
      <c r="AG6852" s="839" t="s">
        <v>11525</v>
      </c>
      <c r="AH6852" t="s">
        <v>11526</v>
      </c>
      <c r="AI6852" s="840">
        <v>0.439</v>
      </c>
    </row>
    <row r="6853" spans="33:35" ht="15" customHeight="1">
      <c r="AG6853" s="839" t="s">
        <v>11527</v>
      </c>
      <c r="AH6853" t="s">
        <v>11528</v>
      </c>
      <c r="AI6853" s="840">
        <v>0</v>
      </c>
    </row>
    <row r="6854" spans="33:35" ht="15" customHeight="1">
      <c r="AG6854" s="839" t="s">
        <v>11529</v>
      </c>
      <c r="AH6854" t="s">
        <v>11530</v>
      </c>
      <c r="AI6854" s="840">
        <v>0</v>
      </c>
    </row>
    <row r="6855" spans="33:35" ht="15" customHeight="1">
      <c r="AG6855" s="839" t="s">
        <v>11531</v>
      </c>
      <c r="AH6855" t="s">
        <v>11532</v>
      </c>
      <c r="AI6855" s="840">
        <v>0.438</v>
      </c>
    </row>
    <row r="6856" spans="33:35" ht="15" customHeight="1">
      <c r="AG6856" s="839" t="s">
        <v>11533</v>
      </c>
      <c r="AH6856" t="s">
        <v>11534</v>
      </c>
      <c r="AI6856" s="840">
        <v>0.6130000000000001</v>
      </c>
    </row>
    <row r="6857" spans="33:35" ht="15" customHeight="1">
      <c r="AG6857" s="839" t="s">
        <v>11535</v>
      </c>
      <c r="AH6857" t="s">
        <v>11536</v>
      </c>
      <c r="AI6857" s="840">
        <v>0.61199999999999999</v>
      </c>
    </row>
    <row r="6858" spans="33:35" ht="15" customHeight="1">
      <c r="AG6858" s="839" t="s">
        <v>11537</v>
      </c>
      <c r="AH6858" t="s">
        <v>11538</v>
      </c>
      <c r="AI6858" s="840">
        <v>0.40799999999999997</v>
      </c>
    </row>
    <row r="6859" spans="33:35" ht="15" customHeight="1">
      <c r="AG6859" s="839" t="s">
        <v>11539</v>
      </c>
      <c r="AH6859" t="s">
        <v>11540</v>
      </c>
      <c r="AI6859" s="840">
        <v>0</v>
      </c>
    </row>
    <row r="6860" spans="33:35" ht="15" customHeight="1">
      <c r="AG6860" s="839" t="s">
        <v>11541</v>
      </c>
      <c r="AH6860" t="s">
        <v>11542</v>
      </c>
      <c r="AI6860" s="840">
        <v>0</v>
      </c>
    </row>
    <row r="6861" spans="33:35" ht="15" customHeight="1">
      <c r="AG6861" s="839" t="s">
        <v>11543</v>
      </c>
      <c r="AH6861" t="s">
        <v>11544</v>
      </c>
      <c r="AI6861" s="840">
        <v>0.59399999999999997</v>
      </c>
    </row>
    <row r="6862" spans="33:35" ht="15" customHeight="1">
      <c r="AG6862" s="839" t="s">
        <v>11545</v>
      </c>
      <c r="AH6862" t="s">
        <v>11546</v>
      </c>
      <c r="AI6862" s="840">
        <v>0.44800000000000001</v>
      </c>
    </row>
    <row r="6863" spans="33:35" ht="15" customHeight="1">
      <c r="AG6863" s="839" t="s">
        <v>11547</v>
      </c>
      <c r="AH6863" t="s">
        <v>11548</v>
      </c>
      <c r="AI6863" s="840">
        <v>0.44800000000000001</v>
      </c>
    </row>
    <row r="6864" spans="33:35" ht="15" customHeight="1">
      <c r="AG6864" s="839" t="s">
        <v>11549</v>
      </c>
      <c r="AH6864" t="s">
        <v>11550</v>
      </c>
      <c r="AI6864" s="840">
        <v>0.40700000000000003</v>
      </c>
    </row>
    <row r="6865" spans="33:35" ht="15" customHeight="1">
      <c r="AG6865" s="839" t="s">
        <v>11551</v>
      </c>
      <c r="AH6865" t="s">
        <v>11552</v>
      </c>
      <c r="AI6865" s="840">
        <v>0</v>
      </c>
    </row>
    <row r="6866" spans="33:35" ht="15" customHeight="1">
      <c r="AG6866" s="839" t="s">
        <v>11553</v>
      </c>
      <c r="AH6866" t="s">
        <v>11554</v>
      </c>
      <c r="AI6866" s="840">
        <v>0</v>
      </c>
    </row>
    <row r="6867" spans="33:35" ht="15" customHeight="1">
      <c r="AG6867" s="839" t="s">
        <v>11555</v>
      </c>
      <c r="AH6867" t="s">
        <v>11556</v>
      </c>
      <c r="AI6867" s="840">
        <v>0</v>
      </c>
    </row>
    <row r="6868" spans="33:35" ht="15" customHeight="1">
      <c r="AG6868" s="839" t="s">
        <v>11557</v>
      </c>
      <c r="AH6868" t="s">
        <v>11558</v>
      </c>
      <c r="AI6868" s="840">
        <v>0</v>
      </c>
    </row>
    <row r="6869" spans="33:35" ht="15" customHeight="1">
      <c r="AG6869" s="839" t="s">
        <v>11559</v>
      </c>
      <c r="AH6869" t="s">
        <v>11560</v>
      </c>
      <c r="AI6869" s="840">
        <v>0.33799999999999997</v>
      </c>
    </row>
    <row r="6870" spans="33:35" ht="15" customHeight="1">
      <c r="AG6870" s="839" t="s">
        <v>11561</v>
      </c>
      <c r="AH6870" t="s">
        <v>11562</v>
      </c>
      <c r="AI6870" s="840">
        <v>0.61799999999999999</v>
      </c>
    </row>
    <row r="6871" spans="33:35" ht="15" customHeight="1">
      <c r="AG6871" s="839" t="s">
        <v>11563</v>
      </c>
      <c r="AH6871" t="s">
        <v>11564</v>
      </c>
      <c r="AI6871" s="840">
        <v>0.65100000000000002</v>
      </c>
    </row>
    <row r="6872" spans="33:35" ht="15" customHeight="1">
      <c r="AG6872" s="839" t="s">
        <v>11565</v>
      </c>
      <c r="AH6872" t="s">
        <v>11566</v>
      </c>
      <c r="AI6872" s="840">
        <v>0.49799999999999994</v>
      </c>
    </row>
    <row r="6873" spans="33:35" ht="15" customHeight="1">
      <c r="AG6873" s="839" t="s">
        <v>11567</v>
      </c>
      <c r="AH6873" t="s">
        <v>11568</v>
      </c>
      <c r="AI6873" s="840">
        <v>0</v>
      </c>
    </row>
    <row r="6874" spans="33:35" ht="15" customHeight="1">
      <c r="AG6874" s="839" t="s">
        <v>11569</v>
      </c>
      <c r="AH6874" t="s">
        <v>11570</v>
      </c>
      <c r="AI6874" s="840">
        <v>0.60299999999999998</v>
      </c>
    </row>
    <row r="6875" spans="33:35" ht="15" customHeight="1">
      <c r="AG6875" s="839" t="s">
        <v>11571</v>
      </c>
      <c r="AH6875" t="s">
        <v>11572</v>
      </c>
      <c r="AI6875" s="840">
        <v>0</v>
      </c>
    </row>
    <row r="6876" spans="33:35" ht="15" customHeight="1">
      <c r="AG6876" s="839" t="s">
        <v>11573</v>
      </c>
      <c r="AH6876" t="s">
        <v>11574</v>
      </c>
      <c r="AI6876" s="840">
        <v>0</v>
      </c>
    </row>
    <row r="6877" spans="33:35" ht="15" customHeight="1">
      <c r="AG6877" s="839" t="s">
        <v>11575</v>
      </c>
      <c r="AH6877" t="s">
        <v>11576</v>
      </c>
      <c r="AI6877" s="840">
        <v>0.35300000000000004</v>
      </c>
    </row>
    <row r="6878" spans="33:35" ht="15" customHeight="1">
      <c r="AG6878" s="839" t="s">
        <v>11577</v>
      </c>
      <c r="AH6878" t="s">
        <v>11578</v>
      </c>
      <c r="AI6878" s="840">
        <v>0.433</v>
      </c>
    </row>
    <row r="6879" spans="33:35" ht="15" customHeight="1">
      <c r="AG6879" s="839" t="s">
        <v>11579</v>
      </c>
      <c r="AH6879" t="s">
        <v>11580</v>
      </c>
      <c r="AI6879" s="840">
        <v>0.41899999999999998</v>
      </c>
    </row>
    <row r="6880" spans="33:35" ht="15" customHeight="1">
      <c r="AG6880" s="839" t="s">
        <v>11581</v>
      </c>
      <c r="AH6880" t="s">
        <v>11582</v>
      </c>
      <c r="AI6880" s="840">
        <v>0.623</v>
      </c>
    </row>
    <row r="6881" spans="33:35" ht="15" customHeight="1">
      <c r="AG6881" s="839" t="s">
        <v>11583</v>
      </c>
      <c r="AH6881" t="s">
        <v>11584</v>
      </c>
      <c r="AI6881" s="840">
        <v>0.64600000000000002</v>
      </c>
    </row>
    <row r="6882" spans="33:35" ht="15" customHeight="1">
      <c r="AG6882" s="839" t="s">
        <v>11585</v>
      </c>
      <c r="AH6882" t="s">
        <v>11586</v>
      </c>
      <c r="AI6882" s="840">
        <v>0.40200000000000002</v>
      </c>
    </row>
    <row r="6883" spans="33:35" ht="15" customHeight="1">
      <c r="AG6883" s="839" t="s">
        <v>11587</v>
      </c>
      <c r="AH6883" t="s">
        <v>11588</v>
      </c>
      <c r="AI6883" s="840">
        <v>0</v>
      </c>
    </row>
    <row r="6884" spans="33:35" ht="15" customHeight="1">
      <c r="AG6884" s="839" t="s">
        <v>11589</v>
      </c>
      <c r="AH6884" t="s">
        <v>11590</v>
      </c>
      <c r="AI6884" s="840">
        <v>0.184</v>
      </c>
    </row>
    <row r="6885" spans="33:35" ht="15" customHeight="1">
      <c r="AG6885" s="839" t="s">
        <v>11591</v>
      </c>
      <c r="AH6885" t="s">
        <v>11592</v>
      </c>
      <c r="AI6885" s="840">
        <v>0.312</v>
      </c>
    </row>
    <row r="6886" spans="33:35" ht="15" customHeight="1">
      <c r="AG6886" s="839" t="s">
        <v>11593</v>
      </c>
      <c r="AH6886" t="s">
        <v>11594</v>
      </c>
      <c r="AI6886" s="840">
        <v>0.60599999999999998</v>
      </c>
    </row>
    <row r="6887" spans="33:35" ht="15" customHeight="1">
      <c r="AG6887" s="839" t="s">
        <v>11595</v>
      </c>
      <c r="AH6887" t="s">
        <v>11596</v>
      </c>
      <c r="AI6887" s="840">
        <v>0</v>
      </c>
    </row>
    <row r="6888" spans="33:35" ht="15" customHeight="1">
      <c r="AG6888" s="839" t="s">
        <v>11597</v>
      </c>
      <c r="AH6888" t="s">
        <v>11598</v>
      </c>
      <c r="AI6888" s="840">
        <v>0</v>
      </c>
    </row>
    <row r="6889" spans="33:35" ht="15" customHeight="1">
      <c r="AG6889" s="839" t="s">
        <v>11599</v>
      </c>
      <c r="AH6889" t="s">
        <v>11600</v>
      </c>
      <c r="AI6889" s="840">
        <v>0.40499999999999997</v>
      </c>
    </row>
    <row r="6890" spans="33:35" ht="15" customHeight="1">
      <c r="AG6890" s="839" t="s">
        <v>11601</v>
      </c>
      <c r="AH6890" t="s">
        <v>11602</v>
      </c>
      <c r="AI6890" s="840">
        <v>0</v>
      </c>
    </row>
    <row r="6891" spans="33:35" ht="15" customHeight="1">
      <c r="AG6891" s="839" t="s">
        <v>11603</v>
      </c>
      <c r="AH6891" t="s">
        <v>11604</v>
      </c>
      <c r="AI6891" s="840">
        <v>0.54799999999999993</v>
      </c>
    </row>
    <row r="6892" spans="33:35" ht="15" customHeight="1">
      <c r="AG6892" s="839" t="s">
        <v>11605</v>
      </c>
      <c r="AH6892" t="s">
        <v>11606</v>
      </c>
      <c r="AI6892" s="840">
        <v>0.41899999999999998</v>
      </c>
    </row>
    <row r="6893" spans="33:35" ht="15" customHeight="1">
      <c r="AG6893" s="839" t="s">
        <v>11607</v>
      </c>
      <c r="AH6893" t="s">
        <v>11608</v>
      </c>
      <c r="AI6893" s="840">
        <v>0.59399999999999997</v>
      </c>
    </row>
    <row r="6894" spans="33:35" ht="15" customHeight="1">
      <c r="AG6894" s="839" t="s">
        <v>11609</v>
      </c>
      <c r="AH6894" t="s">
        <v>11610</v>
      </c>
      <c r="AI6894" s="840">
        <v>0.29899999999999999</v>
      </c>
    </row>
    <row r="6895" spans="33:35" ht="15" customHeight="1">
      <c r="AG6895" s="839" t="s">
        <v>11611</v>
      </c>
      <c r="AH6895" t="s">
        <v>11612</v>
      </c>
      <c r="AI6895" s="840">
        <v>0.57399999999999995</v>
      </c>
    </row>
    <row r="6896" spans="33:35" ht="15" customHeight="1">
      <c r="AG6896" s="839" t="s">
        <v>11613</v>
      </c>
      <c r="AH6896" t="s">
        <v>11614</v>
      </c>
      <c r="AI6896" s="840">
        <v>0.41899999999999998</v>
      </c>
    </row>
    <row r="6897" spans="33:35" ht="15" customHeight="1">
      <c r="AG6897" s="839" t="s">
        <v>11615</v>
      </c>
      <c r="AH6897" t="s">
        <v>11616</v>
      </c>
      <c r="AI6897" s="840">
        <v>0</v>
      </c>
    </row>
    <row r="6898" spans="33:35" ht="15" customHeight="1">
      <c r="AG6898" s="839" t="s">
        <v>11617</v>
      </c>
      <c r="AH6898" t="s">
        <v>11618</v>
      </c>
      <c r="AI6898" s="840">
        <v>0.434</v>
      </c>
    </row>
    <row r="6899" spans="33:35" ht="15" customHeight="1">
      <c r="AG6899" s="839" t="s">
        <v>11619</v>
      </c>
      <c r="AH6899" t="s">
        <v>11620</v>
      </c>
      <c r="AI6899" s="840">
        <v>0.47800000000000004</v>
      </c>
    </row>
    <row r="6900" spans="33:35" ht="15" customHeight="1">
      <c r="AG6900" s="839" t="s">
        <v>11621</v>
      </c>
      <c r="AH6900" t="s">
        <v>11622</v>
      </c>
      <c r="AI6900" s="840">
        <v>0.56499999999999995</v>
      </c>
    </row>
    <row r="6901" spans="33:35" ht="15" customHeight="1">
      <c r="AG6901" s="839" t="s">
        <v>11623</v>
      </c>
      <c r="AH6901" t="s">
        <v>11624</v>
      </c>
      <c r="AI6901" s="840">
        <v>0.51800000000000002</v>
      </c>
    </row>
    <row r="6902" spans="33:35" ht="15" customHeight="1">
      <c r="AG6902" s="839" t="s">
        <v>11625</v>
      </c>
      <c r="AH6902" t="s">
        <v>11626</v>
      </c>
      <c r="AI6902" s="840">
        <v>0.39200000000000002</v>
      </c>
    </row>
    <row r="6903" spans="33:35" ht="15" customHeight="1">
      <c r="AG6903" s="839" t="s">
        <v>11627</v>
      </c>
      <c r="AH6903" t="s">
        <v>11628</v>
      </c>
      <c r="AI6903" s="840">
        <v>0.56400000000000006</v>
      </c>
    </row>
    <row r="6904" spans="33:35" ht="15" customHeight="1">
      <c r="AG6904" s="839" t="s">
        <v>11629</v>
      </c>
      <c r="AH6904" t="s">
        <v>11630</v>
      </c>
      <c r="AI6904" s="840">
        <v>0.47800000000000004</v>
      </c>
    </row>
    <row r="6905" spans="33:35" ht="15" customHeight="1">
      <c r="AG6905" s="839" t="s">
        <v>11631</v>
      </c>
      <c r="AH6905" t="s">
        <v>11632</v>
      </c>
      <c r="AI6905" s="840">
        <v>0</v>
      </c>
    </row>
    <row r="6906" spans="33:35" ht="15" customHeight="1">
      <c r="AG6906" s="839" t="s">
        <v>11633</v>
      </c>
      <c r="AH6906" t="s">
        <v>11634</v>
      </c>
      <c r="AI6906" s="840">
        <v>0</v>
      </c>
    </row>
    <row r="6907" spans="33:35" ht="15" customHeight="1">
      <c r="AG6907" s="839" t="s">
        <v>11635</v>
      </c>
      <c r="AH6907" t="s">
        <v>11636</v>
      </c>
      <c r="AI6907" s="840">
        <v>0</v>
      </c>
    </row>
    <row r="6908" spans="33:35" ht="15" customHeight="1">
      <c r="AG6908" s="839" t="s">
        <v>11637</v>
      </c>
      <c r="AH6908" t="s">
        <v>11638</v>
      </c>
      <c r="AI6908" s="840">
        <v>0.42199999999999999</v>
      </c>
    </row>
    <row r="6909" spans="33:35" ht="15" customHeight="1">
      <c r="AG6909" s="839" t="s">
        <v>11639</v>
      </c>
      <c r="AH6909" t="s">
        <v>11640</v>
      </c>
      <c r="AI6909" s="840">
        <v>0.41499999999999998</v>
      </c>
    </row>
    <row r="6910" spans="33:35" ht="15" customHeight="1">
      <c r="AG6910" s="839" t="s">
        <v>11641</v>
      </c>
      <c r="AH6910" t="s">
        <v>11642</v>
      </c>
      <c r="AI6910" s="840">
        <v>0.34099999999999997</v>
      </c>
    </row>
    <row r="6911" spans="33:35" ht="15" customHeight="1">
      <c r="AG6911" s="839" t="s">
        <v>11643</v>
      </c>
      <c r="AH6911" t="s">
        <v>11644</v>
      </c>
      <c r="AI6911" s="840">
        <v>0.39800000000000002</v>
      </c>
    </row>
    <row r="6912" spans="33:35" ht="15" customHeight="1">
      <c r="AG6912" s="839" t="s">
        <v>11645</v>
      </c>
      <c r="AH6912" t="s">
        <v>11646</v>
      </c>
      <c r="AI6912" s="840">
        <v>0</v>
      </c>
    </row>
    <row r="6913" spans="33:35" ht="15" customHeight="1">
      <c r="AG6913" s="839" t="s">
        <v>11647</v>
      </c>
      <c r="AH6913" t="s">
        <v>11648</v>
      </c>
      <c r="AI6913" s="840">
        <v>0.40099999999999997</v>
      </c>
    </row>
    <row r="6914" spans="33:35" ht="15" customHeight="1">
      <c r="AG6914" s="839" t="s">
        <v>11649</v>
      </c>
      <c r="AH6914" t="s">
        <v>11650</v>
      </c>
      <c r="AI6914" s="840">
        <v>0.33300000000000002</v>
      </c>
    </row>
    <row r="6915" spans="33:35" ht="15" customHeight="1">
      <c r="AG6915" s="839" t="s">
        <v>11651</v>
      </c>
      <c r="AH6915" t="s">
        <v>11652</v>
      </c>
      <c r="AI6915" s="840">
        <v>0.48199999999999998</v>
      </c>
    </row>
    <row r="6916" spans="33:35" ht="15" customHeight="1">
      <c r="AG6916" s="839" t="s">
        <v>11653</v>
      </c>
      <c r="AH6916" t="s">
        <v>11654</v>
      </c>
      <c r="AI6916" s="840">
        <v>0.374</v>
      </c>
    </row>
    <row r="6917" spans="33:35" ht="15" customHeight="1">
      <c r="AG6917" s="839" t="s">
        <v>11655</v>
      </c>
      <c r="AH6917" t="s">
        <v>11656</v>
      </c>
      <c r="AI6917" s="840">
        <v>0.56999999999999995</v>
      </c>
    </row>
    <row r="6918" spans="33:35" ht="15" customHeight="1">
      <c r="AG6918" s="839" t="s">
        <v>11657</v>
      </c>
      <c r="AH6918" t="s">
        <v>11658</v>
      </c>
      <c r="AI6918" s="840">
        <v>0</v>
      </c>
    </row>
    <row r="6919" spans="33:35" ht="15" customHeight="1">
      <c r="AG6919" s="839" t="s">
        <v>11659</v>
      </c>
      <c r="AH6919" t="s">
        <v>11660</v>
      </c>
      <c r="AI6919" s="840">
        <v>0.55199999999999994</v>
      </c>
    </row>
    <row r="6920" spans="33:35" ht="15" customHeight="1">
      <c r="AG6920" s="839" t="s">
        <v>11661</v>
      </c>
      <c r="AH6920" t="s">
        <v>11662</v>
      </c>
      <c r="AI6920" s="840">
        <v>0.57099999999999995</v>
      </c>
    </row>
    <row r="6921" spans="33:35" ht="15" customHeight="1">
      <c r="AG6921" s="839" t="s">
        <v>11663</v>
      </c>
      <c r="AH6921" t="s">
        <v>11664</v>
      </c>
      <c r="AI6921" s="840">
        <v>0.41899999999999998</v>
      </c>
    </row>
    <row r="6922" spans="33:35" ht="15" customHeight="1">
      <c r="AG6922" s="839" t="s">
        <v>11665</v>
      </c>
      <c r="AH6922" t="s">
        <v>11666</v>
      </c>
      <c r="AI6922" s="840">
        <v>0.48399999999999999</v>
      </c>
    </row>
    <row r="6923" spans="33:35" ht="15" customHeight="1">
      <c r="AG6923" s="839" t="s">
        <v>11667</v>
      </c>
      <c r="AH6923" t="s">
        <v>11668</v>
      </c>
      <c r="AI6923" s="840">
        <v>0</v>
      </c>
    </row>
    <row r="6924" spans="33:35" ht="15" customHeight="1">
      <c r="AG6924" s="839" t="s">
        <v>11669</v>
      </c>
      <c r="AH6924" t="s">
        <v>11670</v>
      </c>
      <c r="AI6924" s="840">
        <v>0.64400000000000002</v>
      </c>
    </row>
    <row r="6925" spans="33:35" ht="15" customHeight="1">
      <c r="AG6925" s="839" t="s">
        <v>11671</v>
      </c>
      <c r="AH6925" t="s">
        <v>11672</v>
      </c>
      <c r="AI6925" s="840">
        <v>0</v>
      </c>
    </row>
    <row r="6926" spans="33:35" ht="15" customHeight="1">
      <c r="AG6926" s="839" t="s">
        <v>11673</v>
      </c>
      <c r="AH6926" t="s">
        <v>11674</v>
      </c>
      <c r="AI6926" s="840">
        <v>0.54100000000000004</v>
      </c>
    </row>
    <row r="6927" spans="33:35" ht="15" customHeight="1">
      <c r="AG6927" s="839" t="s">
        <v>11675</v>
      </c>
      <c r="AH6927" t="s">
        <v>11676</v>
      </c>
      <c r="AI6927" s="840">
        <v>0.441</v>
      </c>
    </row>
    <row r="6928" spans="33:35" ht="15" customHeight="1">
      <c r="AG6928" s="839" t="s">
        <v>11677</v>
      </c>
      <c r="AH6928" t="s">
        <v>11678</v>
      </c>
      <c r="AI6928" s="840">
        <v>0</v>
      </c>
    </row>
    <row r="6929" spans="33:35" ht="15" customHeight="1">
      <c r="AG6929" s="839" t="s">
        <v>11679</v>
      </c>
      <c r="AH6929" t="s">
        <v>11680</v>
      </c>
      <c r="AI6929" s="840">
        <v>0.45500000000000002</v>
      </c>
    </row>
    <row r="6930" spans="33:35" ht="15" customHeight="1">
      <c r="AG6930" s="839" t="s">
        <v>11681</v>
      </c>
      <c r="AH6930" t="s">
        <v>11682</v>
      </c>
      <c r="AI6930" s="840">
        <v>0</v>
      </c>
    </row>
    <row r="6931" spans="33:35" ht="15" customHeight="1">
      <c r="AG6931" s="839" t="s">
        <v>11683</v>
      </c>
      <c r="AH6931" t="s">
        <v>11684</v>
      </c>
      <c r="AI6931" s="840">
        <v>0.42000000000000004</v>
      </c>
    </row>
    <row r="6932" spans="33:35" ht="15" customHeight="1">
      <c r="AG6932" s="839" t="s">
        <v>11685</v>
      </c>
      <c r="AH6932" t="s">
        <v>11686</v>
      </c>
      <c r="AI6932" s="840">
        <v>0</v>
      </c>
    </row>
    <row r="6933" spans="33:35" ht="15" customHeight="1">
      <c r="AG6933" s="839" t="s">
        <v>11687</v>
      </c>
      <c r="AH6933" t="s">
        <v>11688</v>
      </c>
      <c r="AI6933" s="840">
        <v>0</v>
      </c>
    </row>
    <row r="6934" spans="33:35" ht="15" customHeight="1">
      <c r="AG6934" s="839" t="s">
        <v>11689</v>
      </c>
      <c r="AH6934" t="s">
        <v>11690</v>
      </c>
      <c r="AI6934" s="840">
        <v>0.57799999999999996</v>
      </c>
    </row>
    <row r="6935" spans="33:35" ht="15" customHeight="1">
      <c r="AG6935" s="839" t="s">
        <v>11691</v>
      </c>
      <c r="AH6935" t="s">
        <v>11692</v>
      </c>
      <c r="AI6935" s="840">
        <v>0.55500000000000005</v>
      </c>
    </row>
    <row r="6936" spans="33:35" ht="15" customHeight="1">
      <c r="AG6936" s="839" t="s">
        <v>11693</v>
      </c>
      <c r="AH6936" t="s">
        <v>11694</v>
      </c>
      <c r="AI6936" s="840">
        <v>0.56300000000000006</v>
      </c>
    </row>
    <row r="6937" spans="33:35" ht="15" customHeight="1">
      <c r="AG6937" s="839" t="s">
        <v>11695</v>
      </c>
      <c r="AH6937" t="s">
        <v>11696</v>
      </c>
      <c r="AI6937" s="840">
        <v>0</v>
      </c>
    </row>
    <row r="6938" spans="33:35" ht="15" customHeight="1">
      <c r="AG6938" s="839" t="s">
        <v>11697</v>
      </c>
      <c r="AH6938" t="s">
        <v>11698</v>
      </c>
      <c r="AI6938" s="840">
        <v>0.41899999999999998</v>
      </c>
    </row>
    <row r="6939" spans="33:35" ht="15" customHeight="1">
      <c r="AG6939" s="839" t="s">
        <v>11699</v>
      </c>
      <c r="AH6939" t="s">
        <v>11700</v>
      </c>
      <c r="AI6939" s="840">
        <v>0.63700000000000001</v>
      </c>
    </row>
    <row r="6940" spans="33:35" ht="15" customHeight="1">
      <c r="AG6940" s="839" t="s">
        <v>11701</v>
      </c>
      <c r="AH6940" t="s">
        <v>11702</v>
      </c>
      <c r="AI6940" s="840">
        <v>0</v>
      </c>
    </row>
    <row r="6941" spans="33:35" ht="15" customHeight="1">
      <c r="AG6941" s="839" t="s">
        <v>11703</v>
      </c>
      <c r="AH6941" t="s">
        <v>11704</v>
      </c>
      <c r="AI6941" s="840">
        <v>0</v>
      </c>
    </row>
    <row r="6942" spans="33:35" ht="15" customHeight="1">
      <c r="AG6942" s="839" t="s">
        <v>11705</v>
      </c>
      <c r="AH6942" t="s">
        <v>11706</v>
      </c>
      <c r="AI6942" s="840">
        <v>0</v>
      </c>
    </row>
    <row r="6943" spans="33:35" ht="15" customHeight="1">
      <c r="AG6943" s="839" t="s">
        <v>11707</v>
      </c>
      <c r="AH6943" t="s">
        <v>11708</v>
      </c>
      <c r="AI6943" s="840">
        <v>0.64200000000000002</v>
      </c>
    </row>
    <row r="6944" spans="33:35" ht="15" customHeight="1">
      <c r="AG6944" s="839" t="s">
        <v>11709</v>
      </c>
      <c r="AH6944" t="s">
        <v>11710</v>
      </c>
      <c r="AI6944" s="840">
        <v>0.42199999999999999</v>
      </c>
    </row>
    <row r="6945" spans="33:35" ht="15" customHeight="1">
      <c r="AG6945" s="839" t="s">
        <v>11711</v>
      </c>
      <c r="AH6945" t="s">
        <v>11712</v>
      </c>
      <c r="AI6945" s="840">
        <v>0.61099999999999999</v>
      </c>
    </row>
    <row r="6946" spans="33:35" ht="15" customHeight="1">
      <c r="AG6946" s="839" t="s">
        <v>11713</v>
      </c>
      <c r="AH6946" t="s">
        <v>11714</v>
      </c>
      <c r="AI6946" s="840">
        <v>0.626</v>
      </c>
    </row>
    <row r="6947" spans="33:35" ht="15" customHeight="1">
      <c r="AG6947" s="839" t="s">
        <v>11715</v>
      </c>
      <c r="AH6947" t="s">
        <v>11716</v>
      </c>
      <c r="AI6947" s="840">
        <v>0</v>
      </c>
    </row>
    <row r="6948" spans="33:35" ht="15" customHeight="1">
      <c r="AG6948" s="839" t="s">
        <v>11717</v>
      </c>
      <c r="AH6948" t="s">
        <v>11718</v>
      </c>
      <c r="AI6948" s="840">
        <v>0.45800000000000002</v>
      </c>
    </row>
    <row r="6949" spans="33:35" ht="15" customHeight="1">
      <c r="AG6949" s="839" t="s">
        <v>11719</v>
      </c>
      <c r="AH6949" t="s">
        <v>11720</v>
      </c>
      <c r="AI6949" s="840">
        <v>0</v>
      </c>
    </row>
    <row r="6950" spans="33:35" ht="15" customHeight="1">
      <c r="AG6950" s="839" t="s">
        <v>11721</v>
      </c>
      <c r="AH6950" t="s">
        <v>11722</v>
      </c>
      <c r="AI6950" s="840">
        <v>0.30599999999999999</v>
      </c>
    </row>
    <row r="6951" spans="33:35" ht="15" customHeight="1">
      <c r="AG6951" s="839" t="s">
        <v>11723</v>
      </c>
      <c r="AH6951" t="s">
        <v>11724</v>
      </c>
      <c r="AI6951" s="840">
        <v>0.36900000000000005</v>
      </c>
    </row>
    <row r="6952" spans="33:35" ht="15" customHeight="1">
      <c r="AG6952" s="839" t="s">
        <v>11725</v>
      </c>
      <c r="AH6952" t="s">
        <v>4137</v>
      </c>
      <c r="AI6952" s="840">
        <v>0.48799999999999999</v>
      </c>
    </row>
    <row r="6953" spans="33:35" ht="15" customHeight="1">
      <c r="AG6953" s="839" t="s">
        <v>11726</v>
      </c>
      <c r="AH6953" t="s">
        <v>11727</v>
      </c>
      <c r="AI6953" s="840">
        <v>0.42199999999999999</v>
      </c>
    </row>
    <row r="6954" spans="33:35" ht="15" customHeight="1">
      <c r="AG6954" s="839" t="s">
        <v>11728</v>
      </c>
      <c r="AH6954" t="s">
        <v>11729</v>
      </c>
      <c r="AI6954" s="840">
        <v>0.61899999999999999</v>
      </c>
    </row>
    <row r="6955" spans="33:35" ht="15" customHeight="1">
      <c r="AG6955" s="839" t="s">
        <v>11730</v>
      </c>
      <c r="AH6955" t="s">
        <v>11731</v>
      </c>
      <c r="AI6955" s="840">
        <v>0</v>
      </c>
    </row>
    <row r="6956" spans="33:35" ht="15" customHeight="1">
      <c r="AG6956" s="839" t="s">
        <v>11732</v>
      </c>
      <c r="AH6956" t="s">
        <v>11733</v>
      </c>
      <c r="AI6956" s="840">
        <v>0.48299999999999998</v>
      </c>
    </row>
    <row r="6957" spans="33:35" ht="15" customHeight="1">
      <c r="AG6957" s="839" t="s">
        <v>11734</v>
      </c>
      <c r="AH6957" t="s">
        <v>11735</v>
      </c>
      <c r="AI6957" s="840">
        <v>0.314</v>
      </c>
    </row>
    <row r="6958" spans="33:35" ht="15" customHeight="1">
      <c r="AG6958" s="839" t="s">
        <v>11736</v>
      </c>
      <c r="AH6958" t="s">
        <v>11737</v>
      </c>
      <c r="AI6958" s="840">
        <v>0.40499999999999997</v>
      </c>
    </row>
    <row r="6959" spans="33:35" ht="15" customHeight="1">
      <c r="AG6959" s="839" t="s">
        <v>11738</v>
      </c>
      <c r="AH6959" t="s">
        <v>11739</v>
      </c>
      <c r="AI6959" s="840">
        <v>0</v>
      </c>
    </row>
    <row r="6960" spans="33:35" ht="15" customHeight="1">
      <c r="AG6960" s="839" t="s">
        <v>11740</v>
      </c>
      <c r="AH6960" t="s">
        <v>11741</v>
      </c>
      <c r="AI6960" s="840">
        <v>0.43099999999999999</v>
      </c>
    </row>
    <row r="6961" spans="33:35" ht="15" customHeight="1">
      <c r="AG6961" s="839" t="s">
        <v>11742</v>
      </c>
      <c r="AH6961" t="s">
        <v>11743</v>
      </c>
      <c r="AI6961" s="840">
        <v>0.40600000000000003</v>
      </c>
    </row>
    <row r="6962" spans="33:35" ht="15" customHeight="1">
      <c r="AG6962" s="839" t="s">
        <v>11744</v>
      </c>
      <c r="AH6962" t="s">
        <v>11745</v>
      </c>
      <c r="AI6962" s="840">
        <v>0.41899999999999998</v>
      </c>
    </row>
    <row r="6963" spans="33:35" ht="15" customHeight="1">
      <c r="AG6963" s="839" t="s">
        <v>11746</v>
      </c>
      <c r="AH6963" t="s">
        <v>11747</v>
      </c>
      <c r="AI6963" s="840">
        <v>0</v>
      </c>
    </row>
    <row r="6964" spans="33:35" ht="15" customHeight="1">
      <c r="AG6964" s="839" t="s">
        <v>11748</v>
      </c>
      <c r="AH6964" t="s">
        <v>11749</v>
      </c>
      <c r="AI6964" s="840">
        <v>0.39100000000000001</v>
      </c>
    </row>
    <row r="6965" spans="33:35" ht="15" customHeight="1">
      <c r="AG6965" s="839" t="s">
        <v>11750</v>
      </c>
      <c r="AH6965" t="s">
        <v>11751</v>
      </c>
      <c r="AI6965" s="840">
        <v>0.46299999999999997</v>
      </c>
    </row>
    <row r="6966" spans="33:35" ht="15" customHeight="1">
      <c r="AG6966" s="839" t="s">
        <v>11752</v>
      </c>
      <c r="AH6966" t="s">
        <v>11753</v>
      </c>
      <c r="AI6966" s="840">
        <v>0.50600000000000001</v>
      </c>
    </row>
    <row r="6967" spans="33:35" ht="15" customHeight="1">
      <c r="AG6967" s="839" t="s">
        <v>11754</v>
      </c>
      <c r="AH6967" t="s">
        <v>11755</v>
      </c>
      <c r="AI6967" s="840">
        <v>0.61699999999999999</v>
      </c>
    </row>
    <row r="6968" spans="33:35" ht="15" customHeight="1">
      <c r="AG6968" s="839" t="s">
        <v>11756</v>
      </c>
      <c r="AH6968" t="s">
        <v>11757</v>
      </c>
      <c r="AI6968" s="840">
        <v>0.623</v>
      </c>
    </row>
    <row r="6969" spans="33:35" ht="15" customHeight="1">
      <c r="AG6969" s="839" t="s">
        <v>11758</v>
      </c>
      <c r="AH6969" t="s">
        <v>11759</v>
      </c>
      <c r="AI6969" s="840">
        <v>0.51900000000000002</v>
      </c>
    </row>
    <row r="6970" spans="33:35" ht="15" customHeight="1">
      <c r="AG6970" s="839" t="s">
        <v>11760</v>
      </c>
      <c r="AH6970" t="s">
        <v>11761</v>
      </c>
      <c r="AI6970" s="840">
        <v>0.42199999999999999</v>
      </c>
    </row>
    <row r="6971" spans="33:35" ht="15" customHeight="1">
      <c r="AG6971" s="839" t="s">
        <v>11762</v>
      </c>
      <c r="AH6971" t="s">
        <v>11763</v>
      </c>
      <c r="AI6971" s="840">
        <v>0</v>
      </c>
    </row>
    <row r="6972" spans="33:35" ht="15" customHeight="1">
      <c r="AG6972" s="839" t="s">
        <v>11764</v>
      </c>
      <c r="AH6972" t="s">
        <v>11765</v>
      </c>
      <c r="AI6972" s="840">
        <v>0.54699999999999993</v>
      </c>
    </row>
    <row r="6973" spans="33:35" ht="15" customHeight="1">
      <c r="AG6973" s="839" t="s">
        <v>11766</v>
      </c>
      <c r="AH6973" t="s">
        <v>11767</v>
      </c>
      <c r="AI6973" s="840">
        <v>0.63600000000000001</v>
      </c>
    </row>
    <row r="6974" spans="33:35" ht="15" customHeight="1">
      <c r="AG6974" s="839" t="s">
        <v>11768</v>
      </c>
      <c r="AH6974" t="s">
        <v>11769</v>
      </c>
      <c r="AI6974" s="840">
        <v>0.58100000000000007</v>
      </c>
    </row>
    <row r="6975" spans="33:35" ht="15" customHeight="1">
      <c r="AG6975" s="839" t="s">
        <v>11770</v>
      </c>
      <c r="AH6975" t="s">
        <v>11771</v>
      </c>
      <c r="AI6975" s="840">
        <v>0.42199999999999999</v>
      </c>
    </row>
    <row r="6976" spans="33:35" ht="15" customHeight="1">
      <c r="AG6976" s="839" t="s">
        <v>11772</v>
      </c>
      <c r="AH6976" t="s">
        <v>11773</v>
      </c>
      <c r="AI6976" s="840">
        <v>0.46900000000000003</v>
      </c>
    </row>
    <row r="6977" spans="33:35" ht="15" customHeight="1">
      <c r="AG6977" s="839" t="s">
        <v>11774</v>
      </c>
      <c r="AH6977" t="s">
        <v>11775</v>
      </c>
      <c r="AI6977" s="840">
        <v>0.505</v>
      </c>
    </row>
    <row r="6978" spans="33:35" ht="15" customHeight="1">
      <c r="AG6978" s="839" t="s">
        <v>11776</v>
      </c>
      <c r="AH6978" t="s">
        <v>11777</v>
      </c>
      <c r="AI6978" s="840">
        <v>0.70899999999999996</v>
      </c>
    </row>
    <row r="6979" spans="33:35" ht="15" customHeight="1">
      <c r="AG6979" s="839" t="s">
        <v>11778</v>
      </c>
      <c r="AH6979" t="s">
        <v>11779</v>
      </c>
      <c r="AI6979" s="840">
        <v>0.58699999999999997</v>
      </c>
    </row>
    <row r="6980" spans="33:35" ht="15" customHeight="1">
      <c r="AG6980" s="839" t="s">
        <v>11780</v>
      </c>
      <c r="AH6980" t="s">
        <v>11781</v>
      </c>
      <c r="AI6980" s="840">
        <v>0.65600000000000003</v>
      </c>
    </row>
    <row r="6981" spans="33:35" ht="15" customHeight="1">
      <c r="AG6981" s="839" t="s">
        <v>11782</v>
      </c>
      <c r="AH6981" t="s">
        <v>11783</v>
      </c>
      <c r="AI6981" s="840">
        <v>0</v>
      </c>
    </row>
    <row r="6982" spans="33:35" ht="15" customHeight="1">
      <c r="AG6982" s="839" t="s">
        <v>11784</v>
      </c>
      <c r="AH6982" t="s">
        <v>11785</v>
      </c>
      <c r="AI6982" s="840">
        <v>0.40700000000000003</v>
      </c>
    </row>
    <row r="6983" spans="33:35" ht="15" customHeight="1">
      <c r="AG6983" s="839" t="s">
        <v>11786</v>
      </c>
      <c r="AH6983" t="s">
        <v>11787</v>
      </c>
      <c r="AI6983" s="840">
        <v>0.59000000000000008</v>
      </c>
    </row>
    <row r="6984" spans="33:35" ht="15" customHeight="1">
      <c r="AG6984" s="839" t="s">
        <v>11788</v>
      </c>
      <c r="AH6984" t="s">
        <v>11789</v>
      </c>
      <c r="AI6984" s="840">
        <v>0</v>
      </c>
    </row>
    <row r="6985" spans="33:35" ht="15" customHeight="1">
      <c r="AG6985" s="839" t="s">
        <v>11790</v>
      </c>
      <c r="AH6985" t="s">
        <v>11791</v>
      </c>
      <c r="AI6985" s="840">
        <v>0.47199999999999998</v>
      </c>
    </row>
    <row r="6986" spans="33:35" ht="15" customHeight="1">
      <c r="AG6986" s="839" t="s">
        <v>11792</v>
      </c>
      <c r="AH6986" t="s">
        <v>11793</v>
      </c>
      <c r="AI6986" s="840">
        <v>0.33399999999999996</v>
      </c>
    </row>
    <row r="6987" spans="33:35" ht="15" customHeight="1">
      <c r="AG6987" s="839" t="s">
        <v>11794</v>
      </c>
      <c r="AH6987" t="s">
        <v>11795</v>
      </c>
      <c r="AI6987" s="840">
        <v>0.58600000000000008</v>
      </c>
    </row>
    <row r="6988" spans="33:35" ht="15" customHeight="1">
      <c r="AG6988" s="839" t="s">
        <v>11796</v>
      </c>
      <c r="AH6988" t="s">
        <v>11797</v>
      </c>
      <c r="AI6988" s="840">
        <v>0.29300000000000004</v>
      </c>
    </row>
    <row r="6989" spans="33:35" ht="15" customHeight="1">
      <c r="AG6989" s="839" t="s">
        <v>11798</v>
      </c>
      <c r="AH6989" t="s">
        <v>11799</v>
      </c>
      <c r="AI6989" s="840">
        <v>0</v>
      </c>
    </row>
    <row r="6990" spans="33:35" ht="15" customHeight="1">
      <c r="AG6990" s="839" t="s">
        <v>11800</v>
      </c>
      <c r="AH6990" t="s">
        <v>11801</v>
      </c>
      <c r="AI6990" s="840">
        <v>0.46</v>
      </c>
    </row>
    <row r="6991" spans="33:35" ht="15" customHeight="1">
      <c r="AG6991" s="839" t="s">
        <v>11802</v>
      </c>
      <c r="AH6991" t="s">
        <v>11803</v>
      </c>
      <c r="AI6991" s="840">
        <v>0.49200000000000005</v>
      </c>
    </row>
    <row r="6992" spans="33:35" ht="15" customHeight="1">
      <c r="AG6992" s="839" t="s">
        <v>11804</v>
      </c>
      <c r="AH6992" t="s">
        <v>11805</v>
      </c>
      <c r="AI6992" s="840">
        <v>0</v>
      </c>
    </row>
    <row r="6993" spans="33:35" ht="15" customHeight="1">
      <c r="AG6993" s="839" t="s">
        <v>11806</v>
      </c>
      <c r="AH6993" t="s">
        <v>11807</v>
      </c>
      <c r="AI6993" s="840">
        <v>0.46500000000000002</v>
      </c>
    </row>
    <row r="6994" spans="33:35" ht="15" customHeight="1">
      <c r="AG6994" s="839" t="s">
        <v>11808</v>
      </c>
      <c r="AH6994" t="s">
        <v>11809</v>
      </c>
      <c r="AI6994" s="840">
        <v>0</v>
      </c>
    </row>
    <row r="6995" spans="33:35" ht="15" customHeight="1">
      <c r="AG6995" s="839" t="s">
        <v>11810</v>
      </c>
      <c r="AH6995" t="s">
        <v>11811</v>
      </c>
      <c r="AI6995" s="840">
        <v>0.31900000000000001</v>
      </c>
    </row>
    <row r="6996" spans="33:35" ht="15" customHeight="1">
      <c r="AG6996" s="839" t="s">
        <v>11812</v>
      </c>
      <c r="AH6996" t="s">
        <v>11813</v>
      </c>
      <c r="AI6996" s="840">
        <v>0.495</v>
      </c>
    </row>
    <row r="6997" spans="33:35" ht="15" customHeight="1">
      <c r="AG6997" s="839" t="s">
        <v>11814</v>
      </c>
      <c r="AH6997" t="s">
        <v>11815</v>
      </c>
      <c r="AI6997" s="840">
        <v>0</v>
      </c>
    </row>
    <row r="6998" spans="33:35" ht="15" customHeight="1">
      <c r="AG6998" s="839" t="s">
        <v>11816</v>
      </c>
      <c r="AH6998" t="s">
        <v>11817</v>
      </c>
      <c r="AI6998" s="840">
        <v>0.38499999999999995</v>
      </c>
    </row>
    <row r="6999" spans="33:35" ht="15" customHeight="1">
      <c r="AG6999" s="839" t="s">
        <v>11818</v>
      </c>
      <c r="AH6999" t="s">
        <v>11819</v>
      </c>
      <c r="AI6999" s="840">
        <v>0.253</v>
      </c>
    </row>
    <row r="7000" spans="33:35" ht="15" customHeight="1">
      <c r="AG7000" s="839" t="s">
        <v>11820</v>
      </c>
      <c r="AH7000" t="s">
        <v>11821</v>
      </c>
      <c r="AI7000" s="840">
        <v>0.623</v>
      </c>
    </row>
    <row r="7001" spans="33:35" ht="15" customHeight="1">
      <c r="AG7001" s="839" t="s">
        <v>11822</v>
      </c>
      <c r="AH7001" t="s">
        <v>11823</v>
      </c>
      <c r="AI7001" s="840">
        <v>0</v>
      </c>
    </row>
    <row r="7002" spans="33:35" ht="15" customHeight="1">
      <c r="AG7002" s="839" t="s">
        <v>11824</v>
      </c>
      <c r="AH7002" t="s">
        <v>11825</v>
      </c>
      <c r="AI7002" s="840">
        <v>0.42000000000000004</v>
      </c>
    </row>
    <row r="7003" spans="33:35" ht="15" customHeight="1">
      <c r="AG7003" s="839" t="s">
        <v>11826</v>
      </c>
      <c r="AH7003" t="s">
        <v>11827</v>
      </c>
      <c r="AI7003" s="840">
        <v>0.64</v>
      </c>
    </row>
    <row r="7004" spans="33:35" ht="15" customHeight="1">
      <c r="AG7004" s="839" t="s">
        <v>11828</v>
      </c>
      <c r="AH7004" t="s">
        <v>11829</v>
      </c>
      <c r="AI7004" s="840">
        <v>0.41899999999999998</v>
      </c>
    </row>
    <row r="7005" spans="33:35" ht="15" customHeight="1">
      <c r="AG7005" s="839" t="s">
        <v>11830</v>
      </c>
      <c r="AH7005" t="s">
        <v>11831</v>
      </c>
      <c r="AI7005" s="840">
        <v>0.54900000000000004</v>
      </c>
    </row>
    <row r="7006" spans="33:35" ht="15" customHeight="1">
      <c r="AG7006" s="839" t="s">
        <v>11832</v>
      </c>
      <c r="AH7006" t="s">
        <v>11833</v>
      </c>
      <c r="AI7006" s="840">
        <v>0</v>
      </c>
    </row>
    <row r="7007" spans="33:35" ht="15" customHeight="1">
      <c r="AG7007" s="839" t="s">
        <v>11834</v>
      </c>
      <c r="AH7007" t="s">
        <v>11835</v>
      </c>
      <c r="AI7007" s="840">
        <v>0.432</v>
      </c>
    </row>
    <row r="7008" spans="33:35" ht="15" customHeight="1">
      <c r="AG7008" s="839" t="s">
        <v>11836</v>
      </c>
      <c r="AH7008" t="s">
        <v>11837</v>
      </c>
      <c r="AI7008" s="840">
        <v>0</v>
      </c>
    </row>
    <row r="7009" spans="33:35" ht="15" customHeight="1">
      <c r="AG7009" s="839" t="s">
        <v>11838</v>
      </c>
      <c r="AH7009" t="s">
        <v>11839</v>
      </c>
      <c r="AI7009" s="840">
        <v>0</v>
      </c>
    </row>
    <row r="7010" spans="33:35" ht="15" customHeight="1">
      <c r="AG7010" s="839" t="s">
        <v>11840</v>
      </c>
      <c r="AH7010" t="s">
        <v>11841</v>
      </c>
      <c r="AI7010" s="840">
        <v>0</v>
      </c>
    </row>
    <row r="7011" spans="33:35" ht="15" customHeight="1">
      <c r="AG7011" s="839" t="s">
        <v>11842</v>
      </c>
      <c r="AH7011" t="s">
        <v>11843</v>
      </c>
      <c r="AI7011" s="840">
        <v>0</v>
      </c>
    </row>
    <row r="7012" spans="33:35" ht="15" customHeight="1">
      <c r="AG7012" s="839" t="s">
        <v>11844</v>
      </c>
      <c r="AH7012" t="s">
        <v>11845</v>
      </c>
      <c r="AI7012" s="840">
        <v>0</v>
      </c>
    </row>
    <row r="7013" spans="33:35" ht="15" customHeight="1">
      <c r="AG7013" s="839" t="s">
        <v>11846</v>
      </c>
      <c r="AH7013" t="s">
        <v>11847</v>
      </c>
      <c r="AI7013" s="840">
        <v>0</v>
      </c>
    </row>
    <row r="7014" spans="33:35" ht="15" customHeight="1">
      <c r="AG7014" s="839" t="s">
        <v>11848</v>
      </c>
      <c r="AH7014" t="s">
        <v>11849</v>
      </c>
      <c r="AI7014" s="840">
        <v>0.58799999999999997</v>
      </c>
    </row>
    <row r="7015" spans="33:35" ht="15" customHeight="1">
      <c r="AG7015" s="839" t="s">
        <v>11850</v>
      </c>
      <c r="AH7015" t="s">
        <v>11851</v>
      </c>
      <c r="AI7015" s="840">
        <v>0.58499999999999996</v>
      </c>
    </row>
    <row r="7016" spans="33:35" ht="15" customHeight="1">
      <c r="AG7016" s="839" t="s">
        <v>11852</v>
      </c>
      <c r="AH7016" t="s">
        <v>11853</v>
      </c>
      <c r="AI7016" s="840">
        <v>0.58399999999999996</v>
      </c>
    </row>
    <row r="7017" spans="33:35" ht="15" customHeight="1">
      <c r="AG7017" s="839" t="s">
        <v>11854</v>
      </c>
      <c r="AH7017" t="s">
        <v>11855</v>
      </c>
      <c r="AI7017" s="840">
        <v>0.57999999999999996</v>
      </c>
    </row>
    <row r="7018" spans="33:35" ht="15" customHeight="1">
      <c r="AG7018" s="839" t="s">
        <v>11856</v>
      </c>
      <c r="AH7018" t="s">
        <v>11857</v>
      </c>
      <c r="AI7018" s="840">
        <v>0</v>
      </c>
    </row>
    <row r="7019" spans="33:35" ht="15" customHeight="1">
      <c r="AG7019" s="839" t="s">
        <v>11858</v>
      </c>
      <c r="AH7019" t="s">
        <v>11859</v>
      </c>
      <c r="AI7019" s="840">
        <v>0.622</v>
      </c>
    </row>
    <row r="7020" spans="33:35" ht="15" customHeight="1">
      <c r="AG7020" s="839" t="s">
        <v>11860</v>
      </c>
      <c r="AH7020" t="s">
        <v>11861</v>
      </c>
      <c r="AI7020" s="840">
        <v>0</v>
      </c>
    </row>
    <row r="7021" spans="33:35" ht="15" customHeight="1">
      <c r="AG7021" s="839" t="s">
        <v>11862</v>
      </c>
      <c r="AH7021" t="s">
        <v>11863</v>
      </c>
      <c r="AI7021" s="840">
        <v>0.43</v>
      </c>
    </row>
    <row r="7022" spans="33:35" ht="15" customHeight="1">
      <c r="AG7022" s="839" t="s">
        <v>11864</v>
      </c>
      <c r="AH7022" t="s">
        <v>11865</v>
      </c>
      <c r="AI7022" s="840">
        <v>0.63500000000000001</v>
      </c>
    </row>
    <row r="7023" spans="33:35" ht="15" customHeight="1">
      <c r="AG7023" s="839" t="s">
        <v>11866</v>
      </c>
      <c r="AH7023" t="s">
        <v>11867</v>
      </c>
      <c r="AI7023" s="840">
        <v>0.42399999999999999</v>
      </c>
    </row>
    <row r="7024" spans="33:35" ht="15" customHeight="1">
      <c r="AG7024" s="839" t="s">
        <v>11868</v>
      </c>
      <c r="AH7024" t="s">
        <v>11869</v>
      </c>
      <c r="AI7024" s="840">
        <v>0</v>
      </c>
    </row>
    <row r="7025" spans="33:35" ht="15" customHeight="1">
      <c r="AG7025" s="839" t="s">
        <v>11870</v>
      </c>
      <c r="AH7025" t="s">
        <v>11871</v>
      </c>
      <c r="AI7025" s="840">
        <v>0.39200000000000002</v>
      </c>
    </row>
    <row r="7026" spans="33:35" ht="15" customHeight="1">
      <c r="AG7026" s="839" t="s">
        <v>11872</v>
      </c>
      <c r="AH7026" t="s">
        <v>11873</v>
      </c>
      <c r="AI7026" s="840">
        <v>0.46299999999999997</v>
      </c>
    </row>
    <row r="7027" spans="33:35" ht="15" customHeight="1">
      <c r="AG7027" s="839" t="s">
        <v>11874</v>
      </c>
      <c r="AH7027" t="s">
        <v>11875</v>
      </c>
      <c r="AI7027" s="840">
        <v>0.41899999999999998</v>
      </c>
    </row>
    <row r="7028" spans="33:35" ht="15" customHeight="1">
      <c r="AG7028" s="839" t="s">
        <v>11876</v>
      </c>
      <c r="AH7028" t="s">
        <v>11877</v>
      </c>
      <c r="AI7028" s="840">
        <v>0</v>
      </c>
    </row>
    <row r="7029" spans="33:35" ht="15" customHeight="1">
      <c r="AG7029" s="839" t="s">
        <v>11878</v>
      </c>
      <c r="AH7029" t="s">
        <v>11879</v>
      </c>
      <c r="AI7029" s="840">
        <v>0.16699999999999998</v>
      </c>
    </row>
    <row r="7030" spans="33:35" ht="15" customHeight="1">
      <c r="AG7030" s="839" t="s">
        <v>11880</v>
      </c>
      <c r="AH7030" t="s">
        <v>11881</v>
      </c>
      <c r="AI7030" s="840">
        <v>0.21000000000000002</v>
      </c>
    </row>
    <row r="7031" spans="33:35" ht="15" customHeight="1">
      <c r="AG7031" s="839" t="s">
        <v>11882</v>
      </c>
      <c r="AH7031" t="s">
        <v>11883</v>
      </c>
      <c r="AI7031" s="840">
        <v>0.27399999999999997</v>
      </c>
    </row>
    <row r="7032" spans="33:35" ht="15" customHeight="1">
      <c r="AG7032" s="839" t="s">
        <v>11884</v>
      </c>
      <c r="AH7032" t="s">
        <v>11885</v>
      </c>
      <c r="AI7032" s="840">
        <v>0.29500000000000004</v>
      </c>
    </row>
    <row r="7033" spans="33:35" ht="15" customHeight="1">
      <c r="AG7033" s="839" t="s">
        <v>11886</v>
      </c>
      <c r="AH7033" t="s">
        <v>11887</v>
      </c>
      <c r="AI7033" s="840">
        <v>0.38</v>
      </c>
    </row>
    <row r="7034" spans="33:35" ht="15" customHeight="1">
      <c r="AG7034" s="839" t="s">
        <v>11888</v>
      </c>
      <c r="AH7034" t="s">
        <v>11889</v>
      </c>
      <c r="AI7034" s="840">
        <v>0.46400000000000002</v>
      </c>
    </row>
    <row r="7035" spans="33:35" ht="15" customHeight="1">
      <c r="AG7035" s="839" t="s">
        <v>11890</v>
      </c>
      <c r="AH7035" t="s">
        <v>11891</v>
      </c>
      <c r="AI7035" s="840">
        <v>0.41899999999999998</v>
      </c>
    </row>
    <row r="7036" spans="33:35" ht="15" customHeight="1">
      <c r="AG7036" s="839" t="s">
        <v>11892</v>
      </c>
      <c r="AH7036" t="s">
        <v>11893</v>
      </c>
      <c r="AI7036" s="840">
        <v>0.1</v>
      </c>
    </row>
    <row r="7037" spans="33:35" ht="15" customHeight="1">
      <c r="AG7037" s="839" t="s">
        <v>11894</v>
      </c>
      <c r="AH7037" t="s">
        <v>11895</v>
      </c>
      <c r="AI7037" s="840">
        <v>0</v>
      </c>
    </row>
    <row r="7038" spans="33:35" ht="15" customHeight="1">
      <c r="AG7038" s="839" t="s">
        <v>11896</v>
      </c>
      <c r="AH7038" t="s">
        <v>11897</v>
      </c>
      <c r="AI7038" s="840">
        <v>0.10199999999999999</v>
      </c>
    </row>
    <row r="7039" spans="33:35" ht="15" customHeight="1">
      <c r="AG7039" s="839" t="s">
        <v>11898</v>
      </c>
      <c r="AH7039" t="s">
        <v>11899</v>
      </c>
      <c r="AI7039" s="840">
        <v>0.41899999999999998</v>
      </c>
    </row>
    <row r="7040" spans="33:35" ht="15" customHeight="1">
      <c r="AG7040" s="839" t="s">
        <v>11900</v>
      </c>
      <c r="AH7040" t="s">
        <v>11901</v>
      </c>
      <c r="AI7040" s="840">
        <v>0</v>
      </c>
    </row>
    <row r="7041" spans="33:35" ht="15" customHeight="1">
      <c r="AG7041" s="839" t="s">
        <v>11902</v>
      </c>
      <c r="AH7041" t="s">
        <v>11903</v>
      </c>
      <c r="AI7041" s="840">
        <v>8.6999999999999994E-2</v>
      </c>
    </row>
    <row r="7042" spans="33:35" ht="15" customHeight="1">
      <c r="AG7042" s="839" t="s">
        <v>11904</v>
      </c>
      <c r="AH7042" t="s">
        <v>11905</v>
      </c>
      <c r="AI7042" s="840">
        <v>0.373</v>
      </c>
    </row>
    <row r="7043" spans="33:35" ht="15" customHeight="1">
      <c r="AG7043" s="839" t="s">
        <v>11906</v>
      </c>
      <c r="AH7043" t="s">
        <v>11907</v>
      </c>
      <c r="AI7043" s="840">
        <v>0.59000000000000008</v>
      </c>
    </row>
    <row r="7044" spans="33:35" ht="15" customHeight="1">
      <c r="AG7044" s="839" t="s">
        <v>11908</v>
      </c>
      <c r="AH7044" t="s">
        <v>11909</v>
      </c>
      <c r="AI7044" s="840">
        <v>0.42399999999999999</v>
      </c>
    </row>
    <row r="7045" spans="33:35" ht="15" customHeight="1">
      <c r="AG7045" s="839" t="s">
        <v>11910</v>
      </c>
      <c r="AH7045" t="s">
        <v>11911</v>
      </c>
      <c r="AI7045" s="840">
        <v>0</v>
      </c>
    </row>
    <row r="7046" spans="33:35" ht="15" customHeight="1">
      <c r="AG7046" s="839" t="s">
        <v>11912</v>
      </c>
      <c r="AH7046" t="s">
        <v>11913</v>
      </c>
      <c r="AI7046" s="840">
        <v>0.29899999999999999</v>
      </c>
    </row>
    <row r="7047" spans="33:35" ht="15" customHeight="1">
      <c r="AG7047" s="839" t="s">
        <v>11914</v>
      </c>
      <c r="AH7047" t="s">
        <v>11915</v>
      </c>
      <c r="AI7047" s="840">
        <v>0.70100000000000007</v>
      </c>
    </row>
    <row r="7048" spans="33:35" ht="15" customHeight="1">
      <c r="AG7048" s="839" t="s">
        <v>11916</v>
      </c>
      <c r="AH7048" t="s">
        <v>11917</v>
      </c>
      <c r="AI7048" s="840">
        <v>0.435</v>
      </c>
    </row>
    <row r="7049" spans="33:35" ht="15" customHeight="1">
      <c r="AG7049" s="839" t="s">
        <v>11918</v>
      </c>
      <c r="AH7049" t="s">
        <v>11919</v>
      </c>
      <c r="AI7049" s="840">
        <v>0.55800000000000005</v>
      </c>
    </row>
    <row r="7050" spans="33:35" ht="15" customHeight="1">
      <c r="AG7050" s="839" t="s">
        <v>11920</v>
      </c>
      <c r="AH7050" t="s">
        <v>11921</v>
      </c>
      <c r="AI7050" s="840">
        <v>0.63400000000000001</v>
      </c>
    </row>
    <row r="7051" spans="33:35" ht="15" customHeight="1">
      <c r="AG7051" s="839" t="s">
        <v>11922</v>
      </c>
      <c r="AH7051" t="s">
        <v>11923</v>
      </c>
      <c r="AI7051" s="840">
        <v>0.41100000000000003</v>
      </c>
    </row>
    <row r="7052" spans="33:35" ht="15" customHeight="1">
      <c r="AG7052" s="839" t="s">
        <v>11924</v>
      </c>
      <c r="AH7052" t="s">
        <v>11925</v>
      </c>
      <c r="AI7052" s="840">
        <v>0.54799999999999993</v>
      </c>
    </row>
    <row r="7053" spans="33:35" ht="15" customHeight="1">
      <c r="AG7053" s="839" t="s">
        <v>11926</v>
      </c>
      <c r="AH7053" t="s">
        <v>11927</v>
      </c>
      <c r="AI7053" s="840">
        <v>0.59000000000000008</v>
      </c>
    </row>
    <row r="7054" spans="33:35" ht="15" customHeight="1">
      <c r="AG7054" s="839" t="s">
        <v>11928</v>
      </c>
      <c r="AH7054" t="s">
        <v>11929</v>
      </c>
      <c r="AI7054" s="840">
        <v>0.58399999999999996</v>
      </c>
    </row>
    <row r="7055" spans="33:35" ht="15" customHeight="1">
      <c r="AG7055" s="839" t="s">
        <v>11930</v>
      </c>
      <c r="AH7055" t="s">
        <v>11931</v>
      </c>
      <c r="AI7055" s="840">
        <v>0.59199999999999997</v>
      </c>
    </row>
    <row r="7056" spans="33:35" ht="15" customHeight="1">
      <c r="AG7056" s="839" t="s">
        <v>11932</v>
      </c>
      <c r="AH7056" t="s">
        <v>11933</v>
      </c>
      <c r="AI7056" s="840">
        <v>0.42399999999999999</v>
      </c>
    </row>
    <row r="7057" spans="33:35" ht="15" customHeight="1">
      <c r="AG7057" s="839" t="s">
        <v>11934</v>
      </c>
      <c r="AH7057" t="s">
        <v>11935</v>
      </c>
      <c r="AI7057" s="840">
        <v>0</v>
      </c>
    </row>
    <row r="7058" spans="33:35" ht="15" customHeight="1">
      <c r="AG7058" s="839" t="s">
        <v>11936</v>
      </c>
      <c r="AH7058" t="s">
        <v>11937</v>
      </c>
      <c r="AI7058" s="840">
        <v>0.42700000000000005</v>
      </c>
    </row>
    <row r="7059" spans="33:35" ht="15" customHeight="1">
      <c r="AG7059" s="839" t="s">
        <v>11938</v>
      </c>
      <c r="AH7059" t="s">
        <v>11939</v>
      </c>
      <c r="AI7059" s="840">
        <v>0.376</v>
      </c>
    </row>
    <row r="7060" spans="33:35" ht="15" customHeight="1">
      <c r="AG7060" s="839" t="s">
        <v>11940</v>
      </c>
      <c r="AH7060" t="s">
        <v>11941</v>
      </c>
      <c r="AI7060" s="840">
        <v>0.3</v>
      </c>
    </row>
    <row r="7061" spans="33:35" ht="15" customHeight="1">
      <c r="AG7061" s="839" t="s">
        <v>11942</v>
      </c>
      <c r="AH7061" t="s">
        <v>11943</v>
      </c>
      <c r="AI7061" s="840">
        <v>0.41899999999999998</v>
      </c>
    </row>
    <row r="7062" spans="33:35" ht="15" customHeight="1">
      <c r="AG7062" s="839" t="s">
        <v>11944</v>
      </c>
      <c r="AH7062" t="s">
        <v>11945</v>
      </c>
      <c r="AI7062" s="840">
        <v>0</v>
      </c>
    </row>
    <row r="7063" spans="33:35" ht="15" customHeight="1">
      <c r="AG7063" s="839" t="s">
        <v>11946</v>
      </c>
      <c r="AH7063" t="s">
        <v>11947</v>
      </c>
      <c r="AI7063" s="840">
        <v>0.3</v>
      </c>
    </row>
    <row r="7064" spans="33:35" ht="15" customHeight="1">
      <c r="AG7064" s="839" t="s">
        <v>11948</v>
      </c>
      <c r="AH7064" t="s">
        <v>11949</v>
      </c>
      <c r="AI7064" s="840">
        <v>0.42199999999999999</v>
      </c>
    </row>
    <row r="7065" spans="33:35" ht="15" customHeight="1">
      <c r="AG7065" s="839" t="s">
        <v>11950</v>
      </c>
      <c r="AH7065" t="s">
        <v>11951</v>
      </c>
      <c r="AI7065" s="840">
        <v>0.42199999999999999</v>
      </c>
    </row>
    <row r="7066" spans="33:35" ht="15" customHeight="1">
      <c r="AG7066" s="839" t="s">
        <v>11952</v>
      </c>
      <c r="AH7066" t="s">
        <v>11953</v>
      </c>
      <c r="AI7066" s="840">
        <v>0</v>
      </c>
    </row>
    <row r="7067" spans="33:35" ht="15" customHeight="1">
      <c r="AG7067" s="839" t="s">
        <v>11954</v>
      </c>
      <c r="AH7067" t="s">
        <v>11955</v>
      </c>
      <c r="AI7067" s="840">
        <v>0.69800000000000006</v>
      </c>
    </row>
    <row r="7068" spans="33:35" ht="15" customHeight="1">
      <c r="AG7068" s="839" t="s">
        <v>11956</v>
      </c>
      <c r="AH7068" t="s">
        <v>11957</v>
      </c>
      <c r="AI7068" s="840">
        <v>0.38800000000000001</v>
      </c>
    </row>
    <row r="7069" spans="33:35" ht="15" customHeight="1">
      <c r="AG7069" s="839" t="s">
        <v>11958</v>
      </c>
      <c r="AH7069" t="s">
        <v>11959</v>
      </c>
      <c r="AI7069" s="840">
        <v>5.3999999999999999E-2</v>
      </c>
    </row>
    <row r="7070" spans="33:35" ht="15" customHeight="1">
      <c r="AG7070" s="839" t="s">
        <v>11960</v>
      </c>
      <c r="AH7070" t="s">
        <v>11961</v>
      </c>
      <c r="AI7070" s="840">
        <v>0.81800000000000006</v>
      </c>
    </row>
    <row r="7071" spans="33:35" ht="15" customHeight="1">
      <c r="AG7071" s="839" t="s">
        <v>11962</v>
      </c>
      <c r="AH7071" t="s">
        <v>11963</v>
      </c>
      <c r="AI7071" s="840">
        <v>0.27099999999999996</v>
      </c>
    </row>
    <row r="7072" spans="33:35" ht="15" customHeight="1">
      <c r="AG7072" s="839" t="s">
        <v>11964</v>
      </c>
      <c r="AH7072" t="s">
        <v>11965</v>
      </c>
      <c r="AI7072" s="840">
        <v>0.41399999999999998</v>
      </c>
    </row>
    <row r="7073" spans="33:35" ht="15" customHeight="1">
      <c r="AG7073" s="839" t="s">
        <v>11966</v>
      </c>
      <c r="AH7073" t="s">
        <v>11967</v>
      </c>
      <c r="AI7073" s="840">
        <v>0.44700000000000001</v>
      </c>
    </row>
    <row r="7074" spans="33:35" ht="15" customHeight="1">
      <c r="AG7074" s="839" t="s">
        <v>11968</v>
      </c>
      <c r="AH7074" t="s">
        <v>11969</v>
      </c>
      <c r="AI7074" s="840">
        <v>0.41899999999999998</v>
      </c>
    </row>
    <row r="7075" spans="33:35" ht="15" customHeight="1">
      <c r="AG7075" s="839" t="s">
        <v>11970</v>
      </c>
      <c r="AH7075" t="s">
        <v>11971</v>
      </c>
      <c r="AI7075" s="840">
        <v>0</v>
      </c>
    </row>
    <row r="7076" spans="33:35" ht="15" customHeight="1">
      <c r="AG7076" s="839" t="s">
        <v>11972</v>
      </c>
      <c r="AH7076" t="s">
        <v>11973</v>
      </c>
      <c r="AI7076" s="840">
        <v>0</v>
      </c>
    </row>
    <row r="7077" spans="33:35" ht="15" customHeight="1">
      <c r="AG7077" s="839" t="s">
        <v>11974</v>
      </c>
      <c r="AH7077" t="s">
        <v>11975</v>
      </c>
      <c r="AI7077" s="840">
        <v>0.42199999999999999</v>
      </c>
    </row>
    <row r="7078" spans="33:35" ht="15" customHeight="1">
      <c r="AG7078" s="839" t="s">
        <v>11976</v>
      </c>
      <c r="AH7078" t="s">
        <v>11977</v>
      </c>
      <c r="AI7078" s="840">
        <v>0.64300000000000002</v>
      </c>
    </row>
    <row r="7079" spans="33:35" ht="15" customHeight="1">
      <c r="AG7079" s="839" t="s">
        <v>11978</v>
      </c>
      <c r="AH7079" t="s">
        <v>11979</v>
      </c>
      <c r="AI7079" s="840">
        <v>0</v>
      </c>
    </row>
    <row r="7080" spans="33:35" ht="15" customHeight="1">
      <c r="AG7080" s="839" t="s">
        <v>11980</v>
      </c>
      <c r="AH7080" t="s">
        <v>11981</v>
      </c>
      <c r="AI7080" s="840">
        <v>0.47399999999999998</v>
      </c>
    </row>
    <row r="7081" spans="33:35" ht="15" customHeight="1">
      <c r="AG7081" s="839" t="s">
        <v>11982</v>
      </c>
      <c r="AH7081" t="s">
        <v>11983</v>
      </c>
      <c r="AI7081" s="840">
        <v>0.61699999999999999</v>
      </c>
    </row>
    <row r="7082" spans="33:35" ht="15" customHeight="1">
      <c r="AG7082" s="839" t="s">
        <v>11984</v>
      </c>
      <c r="AH7082" t="s">
        <v>11985</v>
      </c>
      <c r="AI7082" s="840">
        <v>0</v>
      </c>
    </row>
    <row r="7083" spans="33:35" ht="15" customHeight="1">
      <c r="AG7083" s="839" t="s">
        <v>11986</v>
      </c>
      <c r="AH7083" t="s">
        <v>11987</v>
      </c>
      <c r="AI7083" s="840">
        <v>0.36699999999999999</v>
      </c>
    </row>
    <row r="7084" spans="33:35" ht="15" customHeight="1">
      <c r="AG7084" s="839" t="s">
        <v>11988</v>
      </c>
      <c r="AH7084" t="s">
        <v>11989</v>
      </c>
      <c r="AI7084" s="840">
        <v>0.51800000000000002</v>
      </c>
    </row>
    <row r="7085" spans="33:35" ht="15" customHeight="1">
      <c r="AG7085" s="839" t="s">
        <v>11990</v>
      </c>
      <c r="AH7085" t="s">
        <v>11991</v>
      </c>
      <c r="AI7085" s="840">
        <v>0.41899999999999998</v>
      </c>
    </row>
    <row r="7086" spans="33:35" ht="15" customHeight="1">
      <c r="AG7086" s="839" t="s">
        <v>11992</v>
      </c>
      <c r="AH7086" t="s">
        <v>11993</v>
      </c>
      <c r="AI7086" s="840">
        <v>0</v>
      </c>
    </row>
    <row r="7087" spans="33:35" ht="15" customHeight="1">
      <c r="AG7087" s="839" t="s">
        <v>11994</v>
      </c>
      <c r="AH7087" t="s">
        <v>11995</v>
      </c>
      <c r="AI7087" s="840">
        <v>0.40099999999999997</v>
      </c>
    </row>
    <row r="7088" spans="33:35" ht="15" customHeight="1">
      <c r="AG7088" s="839" t="s">
        <v>11996</v>
      </c>
      <c r="AH7088" t="s">
        <v>11997</v>
      </c>
      <c r="AI7088" s="840">
        <v>0</v>
      </c>
    </row>
    <row r="7089" spans="33:35" ht="15" customHeight="1">
      <c r="AG7089" s="839" t="s">
        <v>11998</v>
      </c>
      <c r="AH7089" t="s">
        <v>11999</v>
      </c>
      <c r="AI7089" s="840">
        <v>0.33399999999999996</v>
      </c>
    </row>
    <row r="7090" spans="33:35" ht="15" customHeight="1">
      <c r="AG7090" s="839" t="s">
        <v>12000</v>
      </c>
      <c r="AH7090" t="s">
        <v>12001</v>
      </c>
      <c r="AI7090" s="840">
        <v>0.53700000000000003</v>
      </c>
    </row>
    <row r="7091" spans="33:35" ht="15" customHeight="1">
      <c r="AG7091" s="839" t="s">
        <v>12002</v>
      </c>
      <c r="AH7091" t="s">
        <v>12003</v>
      </c>
      <c r="AI7091" s="840">
        <v>0.41699999999999998</v>
      </c>
    </row>
    <row r="7092" spans="33:35" ht="15" customHeight="1">
      <c r="AG7092" s="839" t="s">
        <v>12004</v>
      </c>
      <c r="AH7092" t="s">
        <v>12005</v>
      </c>
      <c r="AI7092" s="840">
        <v>0</v>
      </c>
    </row>
    <row r="7093" spans="33:35" ht="15" customHeight="1">
      <c r="AG7093" s="839" t="s">
        <v>12006</v>
      </c>
      <c r="AH7093" t="s">
        <v>12007</v>
      </c>
      <c r="AI7093" s="840">
        <v>0</v>
      </c>
    </row>
    <row r="7094" spans="33:35" ht="15" customHeight="1">
      <c r="AG7094" s="839" t="s">
        <v>12008</v>
      </c>
      <c r="AH7094" t="s">
        <v>12009</v>
      </c>
      <c r="AI7094" s="840">
        <v>0.17200000000000001</v>
      </c>
    </row>
    <row r="7095" spans="33:35" ht="15" customHeight="1">
      <c r="AG7095" s="839" t="s">
        <v>12010</v>
      </c>
      <c r="AH7095" t="s">
        <v>12011</v>
      </c>
      <c r="AI7095" s="840">
        <v>0</v>
      </c>
    </row>
    <row r="7096" spans="33:35" ht="15" customHeight="1">
      <c r="AG7096" s="839" t="s">
        <v>12012</v>
      </c>
      <c r="AH7096" t="s">
        <v>12013</v>
      </c>
      <c r="AI7096" s="840">
        <v>0</v>
      </c>
    </row>
    <row r="7097" spans="33:35" ht="15" customHeight="1">
      <c r="AG7097" s="839" t="s">
        <v>12014</v>
      </c>
      <c r="AH7097" t="s">
        <v>12015</v>
      </c>
      <c r="AI7097" s="840">
        <v>0.65</v>
      </c>
    </row>
    <row r="7098" spans="33:35" ht="15" customHeight="1">
      <c r="AG7098" s="839" t="s">
        <v>12016</v>
      </c>
      <c r="AH7098" t="s">
        <v>12017</v>
      </c>
      <c r="AI7098" s="840">
        <v>0.61799999999999999</v>
      </c>
    </row>
    <row r="7099" spans="33:35" ht="15" customHeight="1">
      <c r="AG7099" s="839" t="s">
        <v>12018</v>
      </c>
      <c r="AH7099" t="s">
        <v>12019</v>
      </c>
      <c r="AI7099" s="840">
        <v>0.45399999999999996</v>
      </c>
    </row>
    <row r="7100" spans="33:35" ht="15" customHeight="1">
      <c r="AG7100" s="839" t="s">
        <v>12020</v>
      </c>
      <c r="AH7100" t="s">
        <v>12021</v>
      </c>
      <c r="AI7100" s="840">
        <v>0</v>
      </c>
    </row>
    <row r="7101" spans="33:35" ht="15" customHeight="1">
      <c r="AG7101" s="839" t="s">
        <v>12022</v>
      </c>
      <c r="AH7101" t="s">
        <v>12023</v>
      </c>
      <c r="AI7101" s="840">
        <v>0.19400000000000001</v>
      </c>
    </row>
    <row r="7102" spans="33:35" ht="15" customHeight="1">
      <c r="AG7102" s="839" t="s">
        <v>12024</v>
      </c>
      <c r="AH7102" t="s">
        <v>12025</v>
      </c>
      <c r="AI7102" s="840">
        <v>0.63700000000000001</v>
      </c>
    </row>
    <row r="7103" spans="33:35" ht="15" customHeight="1">
      <c r="AG7103" s="839" t="s">
        <v>12026</v>
      </c>
      <c r="AH7103" t="s">
        <v>12027</v>
      </c>
      <c r="AI7103" s="840">
        <v>0.501</v>
      </c>
    </row>
    <row r="7104" spans="33:35" ht="15" customHeight="1">
      <c r="AG7104" s="839" t="s">
        <v>12028</v>
      </c>
      <c r="AH7104" t="s">
        <v>12029</v>
      </c>
      <c r="AI7104" s="840">
        <v>0.42599999999999999</v>
      </c>
    </row>
    <row r="7105" spans="33:35" ht="15" customHeight="1">
      <c r="AG7105" s="839" t="s">
        <v>12030</v>
      </c>
      <c r="AH7105" t="s">
        <v>12031</v>
      </c>
      <c r="AI7105" s="840">
        <v>0</v>
      </c>
    </row>
    <row r="7106" spans="33:35" ht="15" customHeight="1">
      <c r="AG7106" s="839" t="s">
        <v>12032</v>
      </c>
      <c r="AH7106" t="s">
        <v>12033</v>
      </c>
      <c r="AI7106" s="840">
        <v>0.16400000000000001</v>
      </c>
    </row>
    <row r="7107" spans="33:35" ht="15" customHeight="1">
      <c r="AG7107" s="839" t="s">
        <v>12034</v>
      </c>
      <c r="AH7107" t="s">
        <v>12035</v>
      </c>
      <c r="AI7107" s="840">
        <v>0.27399999999999997</v>
      </c>
    </row>
    <row r="7108" spans="33:35" ht="15" customHeight="1">
      <c r="AG7108" s="839" t="s">
        <v>12036</v>
      </c>
      <c r="AH7108" t="s">
        <v>12037</v>
      </c>
      <c r="AI7108" s="840">
        <v>0.29500000000000004</v>
      </c>
    </row>
    <row r="7109" spans="33:35" ht="15" customHeight="1">
      <c r="AG7109" s="839" t="s">
        <v>12038</v>
      </c>
      <c r="AH7109" t="s">
        <v>12039</v>
      </c>
      <c r="AI7109" s="840">
        <v>0.48799999999999999</v>
      </c>
    </row>
    <row r="7110" spans="33:35" ht="15" customHeight="1">
      <c r="AG7110" s="839" t="s">
        <v>12040</v>
      </c>
      <c r="AH7110" t="s">
        <v>12041</v>
      </c>
      <c r="AI7110" s="840">
        <v>0.59000000000000008</v>
      </c>
    </row>
    <row r="7111" spans="33:35" ht="15" customHeight="1">
      <c r="AG7111" s="839" t="s">
        <v>12042</v>
      </c>
      <c r="AH7111" t="s">
        <v>12043</v>
      </c>
      <c r="AI7111" s="840">
        <v>0.38600000000000001</v>
      </c>
    </row>
    <row r="7112" spans="33:35" ht="15" customHeight="1">
      <c r="AG7112" s="839" t="s">
        <v>12044</v>
      </c>
      <c r="AH7112" t="s">
        <v>12045</v>
      </c>
      <c r="AI7112" s="840">
        <v>0</v>
      </c>
    </row>
    <row r="7113" spans="33:35" ht="15" customHeight="1">
      <c r="AG7113" s="839" t="s">
        <v>12046</v>
      </c>
      <c r="AH7113" t="s">
        <v>12047</v>
      </c>
      <c r="AI7113" s="840">
        <v>0</v>
      </c>
    </row>
    <row r="7114" spans="33:35" ht="15" customHeight="1">
      <c r="AG7114" s="839" t="s">
        <v>12048</v>
      </c>
      <c r="AH7114" t="s">
        <v>12049</v>
      </c>
      <c r="AI7114" s="840">
        <v>0.378</v>
      </c>
    </row>
    <row r="7115" spans="33:35" ht="15" customHeight="1">
      <c r="AG7115" s="839" t="s">
        <v>12050</v>
      </c>
      <c r="AH7115" t="s">
        <v>12051</v>
      </c>
      <c r="AI7115" s="840">
        <v>0.38699999999999996</v>
      </c>
    </row>
    <row r="7116" spans="33:35" ht="15" customHeight="1">
      <c r="AG7116" s="839" t="s">
        <v>12052</v>
      </c>
      <c r="AH7116" t="s">
        <v>12053</v>
      </c>
      <c r="AI7116" s="840">
        <v>0.38699999999999996</v>
      </c>
    </row>
    <row r="7117" spans="33:35" ht="15" customHeight="1">
      <c r="AG7117" s="839" t="s">
        <v>12054</v>
      </c>
      <c r="AH7117" t="s">
        <v>12055</v>
      </c>
      <c r="AI7117" s="840">
        <v>0.40299999999999997</v>
      </c>
    </row>
    <row r="7118" spans="33:35" ht="15" customHeight="1">
      <c r="AG7118" s="839" t="s">
        <v>12056</v>
      </c>
      <c r="AH7118" t="s">
        <v>12057</v>
      </c>
      <c r="AI7118" s="840">
        <v>0.629</v>
      </c>
    </row>
    <row r="7119" spans="33:35" ht="15" customHeight="1">
      <c r="AG7119" s="839" t="s">
        <v>12058</v>
      </c>
      <c r="AH7119" t="s">
        <v>12059</v>
      </c>
      <c r="AI7119" s="840">
        <v>0.161</v>
      </c>
    </row>
    <row r="7120" spans="33:35" ht="15" customHeight="1">
      <c r="AG7120" s="839" t="s">
        <v>12060</v>
      </c>
      <c r="AH7120" t="s">
        <v>12061</v>
      </c>
      <c r="AI7120" s="840">
        <v>0</v>
      </c>
    </row>
    <row r="7121" spans="33:35" ht="15" customHeight="1">
      <c r="AG7121" s="839" t="s">
        <v>12062</v>
      </c>
      <c r="AH7121" t="s">
        <v>12063</v>
      </c>
      <c r="AI7121" s="840">
        <v>0.42000000000000004</v>
      </c>
    </row>
    <row r="7122" spans="33:35" ht="15" customHeight="1">
      <c r="AG7122" s="839" t="s">
        <v>12064</v>
      </c>
      <c r="AH7122" t="s">
        <v>1486</v>
      </c>
      <c r="AI7122" s="840">
        <v>0.80800000000000005</v>
      </c>
    </row>
    <row r="7123" spans="33:35" ht="15" customHeight="1">
      <c r="AG7123" s="839" t="s">
        <v>12065</v>
      </c>
      <c r="AH7123" t="s">
        <v>12066</v>
      </c>
      <c r="AI7123" s="840">
        <v>0.59000000000000008</v>
      </c>
    </row>
    <row r="7124" spans="33:35" ht="15" customHeight="1">
      <c r="AG7124" s="839" t="s">
        <v>12067</v>
      </c>
      <c r="AH7124" t="s">
        <v>12068</v>
      </c>
      <c r="AI7124" s="840">
        <v>0</v>
      </c>
    </row>
    <row r="7125" spans="33:35" ht="15" customHeight="1">
      <c r="AG7125" s="839" t="s">
        <v>12069</v>
      </c>
      <c r="AH7125" t="s">
        <v>12070</v>
      </c>
      <c r="AI7125" s="840">
        <v>0</v>
      </c>
    </row>
    <row r="7126" spans="33:35" ht="15" customHeight="1">
      <c r="AG7126" s="839" t="s">
        <v>12071</v>
      </c>
      <c r="AH7126" t="s">
        <v>12072</v>
      </c>
      <c r="AI7126" s="840">
        <v>0.32</v>
      </c>
    </row>
    <row r="7127" spans="33:35" ht="15" customHeight="1">
      <c r="AG7127" s="839" t="s">
        <v>12073</v>
      </c>
      <c r="AH7127" t="s">
        <v>12074</v>
      </c>
      <c r="AI7127" s="840">
        <v>0.38699999999999996</v>
      </c>
    </row>
    <row r="7128" spans="33:35" ht="15" customHeight="1">
      <c r="AG7128" s="839" t="s">
        <v>12075</v>
      </c>
      <c r="AH7128" t="s">
        <v>12076</v>
      </c>
      <c r="AI7128" s="840">
        <v>0.40900000000000003</v>
      </c>
    </row>
    <row r="7129" spans="33:35" ht="15" customHeight="1">
      <c r="AG7129" s="839" t="s">
        <v>12077</v>
      </c>
      <c r="AH7129" t="s">
        <v>12078</v>
      </c>
      <c r="AI7129" s="840">
        <v>0</v>
      </c>
    </row>
    <row r="7130" spans="33:35" ht="15" customHeight="1">
      <c r="AG7130" s="839" t="s">
        <v>12079</v>
      </c>
      <c r="AH7130" t="s">
        <v>12080</v>
      </c>
      <c r="AI7130" s="840">
        <v>0.67500000000000004</v>
      </c>
    </row>
    <row r="7131" spans="33:35" ht="15" customHeight="1">
      <c r="AG7131" s="839" t="s">
        <v>12081</v>
      </c>
      <c r="AH7131" t="s">
        <v>12082</v>
      </c>
      <c r="AI7131" s="840">
        <v>0.41899999999999998</v>
      </c>
    </row>
    <row r="7132" spans="33:35" ht="15" customHeight="1">
      <c r="AG7132" s="839" t="s">
        <v>12083</v>
      </c>
      <c r="AH7132" t="s">
        <v>12084</v>
      </c>
      <c r="AI7132" s="840">
        <v>0.64400000000000002</v>
      </c>
    </row>
    <row r="7133" spans="33:35" ht="15" customHeight="1">
      <c r="AG7133" s="839" t="s">
        <v>12085</v>
      </c>
      <c r="AH7133" t="s">
        <v>12086</v>
      </c>
      <c r="AI7133" s="840">
        <v>0</v>
      </c>
    </row>
    <row r="7134" spans="33:35" ht="15" customHeight="1">
      <c r="AG7134" s="839" t="s">
        <v>12087</v>
      </c>
      <c r="AH7134" t="s">
        <v>12088</v>
      </c>
      <c r="AI7134" s="840">
        <v>0.42199999999999999</v>
      </c>
    </row>
    <row r="7135" spans="33:35" ht="15" customHeight="1">
      <c r="AG7135" s="839" t="s">
        <v>12089</v>
      </c>
      <c r="AH7135" t="s">
        <v>12090</v>
      </c>
      <c r="AI7135" s="840">
        <v>0</v>
      </c>
    </row>
    <row r="7136" spans="33:35" ht="15" customHeight="1">
      <c r="AG7136" s="839" t="s">
        <v>12091</v>
      </c>
      <c r="AH7136" t="s">
        <v>12092</v>
      </c>
      <c r="AI7136" s="840">
        <v>0.26600000000000001</v>
      </c>
    </row>
    <row r="7137" spans="33:35" ht="15" customHeight="1">
      <c r="AG7137" s="839" t="s">
        <v>12093</v>
      </c>
      <c r="AH7137" t="s">
        <v>12094</v>
      </c>
      <c r="AI7137" s="840">
        <v>0.13799999999999998</v>
      </c>
    </row>
    <row r="7138" spans="33:35" ht="15" customHeight="1">
      <c r="AG7138" s="839" t="s">
        <v>12095</v>
      </c>
      <c r="AH7138" t="s">
        <v>12096</v>
      </c>
      <c r="AI7138" s="840">
        <v>0.28800000000000003</v>
      </c>
    </row>
    <row r="7139" spans="33:35" ht="15" customHeight="1">
      <c r="AG7139" s="839" t="s">
        <v>12097</v>
      </c>
      <c r="AH7139" t="s">
        <v>12098</v>
      </c>
      <c r="AI7139" s="840">
        <v>0.24600000000000002</v>
      </c>
    </row>
    <row r="7140" spans="33:35" ht="15" customHeight="1">
      <c r="AG7140" s="839" t="s">
        <v>12099</v>
      </c>
      <c r="AH7140" t="s">
        <v>12100</v>
      </c>
      <c r="AI7140" s="840">
        <v>0.20499999999999999</v>
      </c>
    </row>
    <row r="7141" spans="33:35" ht="15" customHeight="1">
      <c r="AG7141" s="839" t="s">
        <v>12101</v>
      </c>
      <c r="AH7141" t="s">
        <v>12102</v>
      </c>
      <c r="AI7141" s="840">
        <v>0.46099999999999997</v>
      </c>
    </row>
    <row r="7142" spans="33:35" ht="15" customHeight="1">
      <c r="AG7142" s="839" t="s">
        <v>12103</v>
      </c>
      <c r="AH7142" t="s">
        <v>12104</v>
      </c>
      <c r="AI7142" s="840">
        <v>0</v>
      </c>
    </row>
    <row r="7143" spans="33:35" ht="15" customHeight="1">
      <c r="AG7143" s="839" t="s">
        <v>12105</v>
      </c>
      <c r="AH7143" t="s">
        <v>12106</v>
      </c>
      <c r="AI7143" s="840">
        <v>0.91</v>
      </c>
    </row>
    <row r="7144" spans="33:35" ht="15" customHeight="1">
      <c r="AG7144" s="839" t="s">
        <v>12107</v>
      </c>
      <c r="AH7144" t="s">
        <v>12108</v>
      </c>
      <c r="AI7144" s="840">
        <v>0</v>
      </c>
    </row>
    <row r="7145" spans="33:35" ht="15" customHeight="1">
      <c r="AG7145" s="839" t="s">
        <v>12109</v>
      </c>
      <c r="AH7145" t="s">
        <v>12110</v>
      </c>
      <c r="AI7145" s="840">
        <v>0.91900000000000004</v>
      </c>
    </row>
    <row r="7146" spans="33:35" ht="15" customHeight="1">
      <c r="AG7146" s="839" t="s">
        <v>12111</v>
      </c>
      <c r="AH7146" t="s">
        <v>12112</v>
      </c>
      <c r="AI7146" s="840">
        <v>0.84599999999999997</v>
      </c>
    </row>
    <row r="7147" spans="33:35" ht="15" customHeight="1">
      <c r="AG7147" s="839" t="s">
        <v>12113</v>
      </c>
      <c r="AH7147" t="s">
        <v>12114</v>
      </c>
      <c r="AI7147" s="840">
        <v>0.52800000000000002</v>
      </c>
    </row>
    <row r="7148" spans="33:35" ht="15" customHeight="1">
      <c r="AG7148" s="839" t="s">
        <v>12115</v>
      </c>
      <c r="AH7148" t="s">
        <v>12116</v>
      </c>
      <c r="AI7148" s="840">
        <v>0</v>
      </c>
    </row>
    <row r="7149" spans="33:35" ht="15" customHeight="1">
      <c r="AG7149" s="839" t="s">
        <v>12117</v>
      </c>
      <c r="AH7149" t="s">
        <v>12118</v>
      </c>
      <c r="AI7149" s="840">
        <v>0.34</v>
      </c>
    </row>
    <row r="7150" spans="33:35" ht="15" customHeight="1">
      <c r="AG7150" s="839" t="s">
        <v>12119</v>
      </c>
      <c r="AH7150" t="s">
        <v>12120</v>
      </c>
      <c r="AI7150" s="840">
        <v>0.29599999999999999</v>
      </c>
    </row>
    <row r="7151" spans="33:35" ht="15" customHeight="1">
      <c r="AG7151" s="839" t="s">
        <v>12121</v>
      </c>
      <c r="AH7151" t="s">
        <v>12122</v>
      </c>
      <c r="AI7151" s="840">
        <v>0.42399999999999999</v>
      </c>
    </row>
    <row r="7152" spans="33:35" ht="15" customHeight="1">
      <c r="AG7152" s="839" t="s">
        <v>12123</v>
      </c>
      <c r="AH7152" t="s">
        <v>12124</v>
      </c>
      <c r="AI7152" s="840">
        <v>0.19900000000000001</v>
      </c>
    </row>
    <row r="7153" spans="33:35" ht="15" customHeight="1">
      <c r="AG7153" s="839" t="s">
        <v>12125</v>
      </c>
      <c r="AH7153" t="s">
        <v>12126</v>
      </c>
      <c r="AI7153" s="840">
        <v>0</v>
      </c>
    </row>
    <row r="7154" spans="33:35" ht="15" customHeight="1">
      <c r="AG7154" s="839" t="s">
        <v>12127</v>
      </c>
      <c r="AH7154" t="s">
        <v>12128</v>
      </c>
      <c r="AI7154" s="840">
        <v>0.58399999999999996</v>
      </c>
    </row>
    <row r="7155" spans="33:35" ht="15" customHeight="1">
      <c r="AG7155" s="839" t="s">
        <v>12129</v>
      </c>
      <c r="AH7155" t="s">
        <v>12130</v>
      </c>
      <c r="AI7155" s="840">
        <v>0</v>
      </c>
    </row>
    <row r="7156" spans="33:35" ht="15" customHeight="1">
      <c r="AG7156" s="839" t="s">
        <v>12131</v>
      </c>
      <c r="AH7156" t="s">
        <v>12132</v>
      </c>
      <c r="AI7156" s="840">
        <v>0.21199999999999999</v>
      </c>
    </row>
    <row r="7157" spans="33:35" ht="15" customHeight="1">
      <c r="AG7157" s="839" t="s">
        <v>12133</v>
      </c>
      <c r="AH7157" t="s">
        <v>12134</v>
      </c>
      <c r="AI7157" s="840">
        <v>0.318</v>
      </c>
    </row>
    <row r="7158" spans="33:35" ht="15" customHeight="1">
      <c r="AG7158" s="839" t="s">
        <v>12135</v>
      </c>
      <c r="AH7158" t="s">
        <v>12136</v>
      </c>
      <c r="AI7158" s="840">
        <v>0.33900000000000002</v>
      </c>
    </row>
    <row r="7159" spans="33:35" ht="15" customHeight="1">
      <c r="AG7159" s="839" t="s">
        <v>12137</v>
      </c>
      <c r="AH7159" t="s">
        <v>12138</v>
      </c>
      <c r="AI7159" s="840">
        <v>0.33700000000000002</v>
      </c>
    </row>
    <row r="7160" spans="33:35" ht="15" customHeight="1">
      <c r="AG7160" s="839" t="s">
        <v>12139</v>
      </c>
      <c r="AH7160" t="s">
        <v>12140</v>
      </c>
      <c r="AI7160" s="840">
        <v>0.35499999999999998</v>
      </c>
    </row>
    <row r="7161" spans="33:35" ht="15" customHeight="1">
      <c r="AG7161" s="839" t="s">
        <v>12141</v>
      </c>
      <c r="AH7161" t="s">
        <v>12142</v>
      </c>
      <c r="AI7161" s="840">
        <v>0.61099999999999999</v>
      </c>
    </row>
    <row r="7162" spans="33:35" ht="15" customHeight="1">
      <c r="AG7162" s="839" t="s">
        <v>12143</v>
      </c>
      <c r="AH7162" t="s">
        <v>12144</v>
      </c>
      <c r="AI7162" s="840">
        <v>0</v>
      </c>
    </row>
    <row r="7163" spans="33:35" ht="15" customHeight="1">
      <c r="AG7163" s="839" t="s">
        <v>12145</v>
      </c>
      <c r="AH7163" t="s">
        <v>12146</v>
      </c>
      <c r="AI7163" s="840">
        <v>0.39300000000000002</v>
      </c>
    </row>
    <row r="7164" spans="33:35" ht="15" customHeight="1">
      <c r="AG7164" s="839" t="s">
        <v>12147</v>
      </c>
      <c r="AH7164" t="s">
        <v>12148</v>
      </c>
      <c r="AI7164" s="840">
        <v>0.53300000000000003</v>
      </c>
    </row>
    <row r="7165" spans="33:35" ht="15" customHeight="1">
      <c r="AG7165" s="839" t="s">
        <v>12149</v>
      </c>
      <c r="AH7165" t="s">
        <v>12150</v>
      </c>
      <c r="AI7165" s="840">
        <v>0</v>
      </c>
    </row>
    <row r="7166" spans="33:35" ht="15" customHeight="1">
      <c r="AG7166" s="839" t="s">
        <v>12151</v>
      </c>
      <c r="AH7166" t="s">
        <v>12152</v>
      </c>
      <c r="AI7166" s="840">
        <v>0.24600000000000002</v>
      </c>
    </row>
    <row r="7167" spans="33:35" ht="15" customHeight="1">
      <c r="AG7167" s="839" t="s">
        <v>12153</v>
      </c>
      <c r="AH7167" t="s">
        <v>12154</v>
      </c>
      <c r="AI7167" s="840">
        <v>0</v>
      </c>
    </row>
    <row r="7168" spans="33:35" ht="15" customHeight="1">
      <c r="AG7168" s="839" t="s">
        <v>12155</v>
      </c>
      <c r="AH7168" t="s">
        <v>12156</v>
      </c>
      <c r="AI7168" s="840">
        <v>0</v>
      </c>
    </row>
    <row r="7169" spans="33:35" ht="15" customHeight="1">
      <c r="AG7169" s="839" t="s">
        <v>12157</v>
      </c>
      <c r="AH7169" t="s">
        <v>12158</v>
      </c>
      <c r="AI7169" s="840">
        <v>0.63500000000000001</v>
      </c>
    </row>
    <row r="7170" spans="33:35" ht="15" customHeight="1">
      <c r="AG7170" s="839" t="s">
        <v>12159</v>
      </c>
      <c r="AH7170" t="s">
        <v>12160</v>
      </c>
      <c r="AI7170" s="840">
        <v>0.63200000000000001</v>
      </c>
    </row>
    <row r="7171" spans="33:35" ht="15" customHeight="1">
      <c r="AG7171" s="839" t="s">
        <v>12161</v>
      </c>
      <c r="AH7171" t="s">
        <v>12162</v>
      </c>
      <c r="AI7171" s="840">
        <v>0.64400000000000002</v>
      </c>
    </row>
    <row r="7172" spans="33:35" ht="15" customHeight="1">
      <c r="AG7172" s="839" t="s">
        <v>12163</v>
      </c>
      <c r="AH7172" t="s">
        <v>12164</v>
      </c>
      <c r="AI7172" s="840">
        <v>0.72599999999999998</v>
      </c>
    </row>
    <row r="7173" spans="33:35" ht="15" customHeight="1">
      <c r="AG7173" s="839" t="s">
        <v>12165</v>
      </c>
      <c r="AH7173" t="s">
        <v>12166</v>
      </c>
      <c r="AI7173" s="840">
        <v>0</v>
      </c>
    </row>
    <row r="7174" spans="33:35" ht="15" customHeight="1">
      <c r="AG7174" s="839" t="s">
        <v>12167</v>
      </c>
      <c r="AH7174" t="s">
        <v>12168</v>
      </c>
      <c r="AI7174" s="840">
        <v>0</v>
      </c>
    </row>
    <row r="7175" spans="33:35" ht="15" customHeight="1">
      <c r="AG7175" s="839" t="s">
        <v>12169</v>
      </c>
      <c r="AH7175" t="s">
        <v>12170</v>
      </c>
      <c r="AI7175" s="840">
        <v>0.41800000000000004</v>
      </c>
    </row>
    <row r="7176" spans="33:35" ht="15" customHeight="1">
      <c r="AG7176" s="839" t="s">
        <v>12171</v>
      </c>
      <c r="AH7176" t="s">
        <v>12172</v>
      </c>
      <c r="AI7176" s="840">
        <v>0</v>
      </c>
    </row>
    <row r="7177" spans="33:35" ht="15" customHeight="1">
      <c r="AG7177" s="839" t="s">
        <v>12173</v>
      </c>
      <c r="AH7177" t="s">
        <v>12174</v>
      </c>
      <c r="AI7177" s="840">
        <v>0</v>
      </c>
    </row>
    <row r="7178" spans="33:35" ht="15" customHeight="1">
      <c r="AG7178" s="839" t="s">
        <v>12175</v>
      </c>
      <c r="AH7178" t="s">
        <v>12176</v>
      </c>
      <c r="AI7178" s="840">
        <v>0</v>
      </c>
    </row>
    <row r="7179" spans="33:35" ht="15" customHeight="1">
      <c r="AG7179" s="839" t="s">
        <v>12177</v>
      </c>
      <c r="AH7179" t="s">
        <v>12178</v>
      </c>
      <c r="AI7179" s="840">
        <v>0</v>
      </c>
    </row>
    <row r="7180" spans="33:35" ht="15" customHeight="1">
      <c r="AG7180" s="839" t="s">
        <v>12179</v>
      </c>
      <c r="AH7180" t="s">
        <v>12180</v>
      </c>
      <c r="AI7180" s="840">
        <v>0</v>
      </c>
    </row>
    <row r="7181" spans="33:35" ht="15" customHeight="1">
      <c r="AG7181" s="839" t="s">
        <v>12181</v>
      </c>
      <c r="AH7181" t="s">
        <v>12182</v>
      </c>
      <c r="AI7181" s="840">
        <v>0</v>
      </c>
    </row>
    <row r="7182" spans="33:35" ht="15" customHeight="1">
      <c r="AG7182" s="839" t="s">
        <v>12183</v>
      </c>
      <c r="AH7182" t="s">
        <v>12184</v>
      </c>
      <c r="AI7182" s="840">
        <v>0</v>
      </c>
    </row>
    <row r="7183" spans="33:35" ht="15" customHeight="1">
      <c r="AG7183" s="839" t="s">
        <v>12185</v>
      </c>
      <c r="AH7183" t="s">
        <v>12186</v>
      </c>
      <c r="AI7183" s="840">
        <v>0</v>
      </c>
    </row>
    <row r="7184" spans="33:35" ht="15" customHeight="1">
      <c r="AG7184" s="839" t="s">
        <v>12187</v>
      </c>
      <c r="AH7184" t="s">
        <v>12188</v>
      </c>
      <c r="AI7184" s="840">
        <v>0</v>
      </c>
    </row>
    <row r="7185" spans="33:35" ht="15" customHeight="1">
      <c r="AG7185" s="839" t="s">
        <v>12189</v>
      </c>
      <c r="AH7185" t="s">
        <v>12190</v>
      </c>
      <c r="AI7185" s="840">
        <v>0</v>
      </c>
    </row>
    <row r="7186" spans="33:35" ht="15" customHeight="1">
      <c r="AG7186" s="839" t="s">
        <v>12191</v>
      </c>
      <c r="AH7186" t="s">
        <v>12192</v>
      </c>
      <c r="AI7186" s="840">
        <v>0</v>
      </c>
    </row>
    <row r="7187" spans="33:35" ht="15" customHeight="1">
      <c r="AG7187" s="839" t="s">
        <v>12193</v>
      </c>
      <c r="AH7187" t="s">
        <v>12194</v>
      </c>
      <c r="AI7187" s="840">
        <v>0.42199999999999999</v>
      </c>
    </row>
    <row r="7188" spans="33:35" ht="15" customHeight="1">
      <c r="AG7188" s="839" t="s">
        <v>12195</v>
      </c>
      <c r="AH7188" t="s">
        <v>12196</v>
      </c>
      <c r="AI7188" s="840">
        <v>0</v>
      </c>
    </row>
    <row r="7189" spans="33:35" ht="15" customHeight="1">
      <c r="AG7189" s="839" t="s">
        <v>12197</v>
      </c>
      <c r="AH7189" t="s">
        <v>12198</v>
      </c>
      <c r="AI7189" s="840">
        <v>0.55599999999999994</v>
      </c>
    </row>
    <row r="7190" spans="33:35" ht="15" customHeight="1">
      <c r="AG7190" s="839" t="s">
        <v>12199</v>
      </c>
      <c r="AH7190" t="s">
        <v>12200</v>
      </c>
      <c r="AI7190" s="840">
        <v>0.496</v>
      </c>
    </row>
    <row r="7191" spans="33:35" ht="15" customHeight="1">
      <c r="AG7191" s="839" t="s">
        <v>12201</v>
      </c>
      <c r="AH7191" t="s">
        <v>12202</v>
      </c>
      <c r="AI7191" s="840">
        <v>0.54400000000000004</v>
      </c>
    </row>
    <row r="7192" spans="33:35" ht="15" customHeight="1">
      <c r="AG7192" s="839" t="s">
        <v>12203</v>
      </c>
      <c r="AH7192" t="s">
        <v>12204</v>
      </c>
      <c r="AI7192" s="840">
        <v>0.55400000000000005</v>
      </c>
    </row>
    <row r="7193" spans="33:35" ht="15" customHeight="1">
      <c r="AG7193" s="839" t="s">
        <v>12205</v>
      </c>
      <c r="AH7193" t="s">
        <v>12206</v>
      </c>
      <c r="AI7193" s="840">
        <v>2.3E-2</v>
      </c>
    </row>
    <row r="7194" spans="33:35" ht="15" customHeight="1">
      <c r="AG7194" s="839" t="s">
        <v>12207</v>
      </c>
      <c r="AH7194" t="s">
        <v>12208</v>
      </c>
      <c r="AI7194" s="840">
        <v>0.66100000000000003</v>
      </c>
    </row>
    <row r="7195" spans="33:35" ht="15" customHeight="1">
      <c r="AG7195" s="839" t="s">
        <v>12209</v>
      </c>
      <c r="AH7195" t="s">
        <v>12210</v>
      </c>
      <c r="AI7195" s="840">
        <v>0.36799999999999999</v>
      </c>
    </row>
    <row r="7196" spans="33:35" ht="15" customHeight="1">
      <c r="AG7196" s="839" t="s">
        <v>12211</v>
      </c>
      <c r="AH7196" t="s">
        <v>12212</v>
      </c>
      <c r="AI7196" s="840">
        <v>0.35199999999999998</v>
      </c>
    </row>
    <row r="7197" spans="33:35" ht="15" customHeight="1">
      <c r="AG7197" s="839" t="s">
        <v>12213</v>
      </c>
      <c r="AH7197" t="s">
        <v>12214</v>
      </c>
      <c r="AI7197" s="840">
        <v>0.59899999999999998</v>
      </c>
    </row>
    <row r="7198" spans="33:35" ht="15" customHeight="1">
      <c r="AG7198" s="839" t="s">
        <v>12215</v>
      </c>
      <c r="AH7198" t="s">
        <v>12216</v>
      </c>
      <c r="AI7198" s="840">
        <v>0.377</v>
      </c>
    </row>
    <row r="7199" spans="33:35" ht="15" customHeight="1">
      <c r="AG7199" s="839" t="s">
        <v>12217</v>
      </c>
      <c r="AH7199" t="s">
        <v>12218</v>
      </c>
      <c r="AI7199" s="840">
        <v>0.35399999999999998</v>
      </c>
    </row>
    <row r="7200" spans="33:35" ht="15" customHeight="1">
      <c r="AG7200" s="839" t="s">
        <v>12219</v>
      </c>
      <c r="AH7200" t="s">
        <v>12220</v>
      </c>
      <c r="AI7200" s="840">
        <v>0.36000000000000004</v>
      </c>
    </row>
    <row r="7201" spans="33:35" ht="15" customHeight="1">
      <c r="AG7201" s="839" t="s">
        <v>12221</v>
      </c>
      <c r="AH7201" t="s">
        <v>12222</v>
      </c>
      <c r="AI7201" s="840">
        <v>0</v>
      </c>
    </row>
    <row r="7202" spans="33:35" ht="15" customHeight="1">
      <c r="AG7202" s="839" t="s">
        <v>12223</v>
      </c>
      <c r="AH7202" t="s">
        <v>12224</v>
      </c>
      <c r="AI7202" s="840">
        <v>0</v>
      </c>
    </row>
    <row r="7203" spans="33:35" ht="15" customHeight="1">
      <c r="AG7203" s="839" t="s">
        <v>12225</v>
      </c>
      <c r="AH7203" t="s">
        <v>12226</v>
      </c>
      <c r="AI7203" s="840">
        <v>0.42899999999999999</v>
      </c>
    </row>
    <row r="7204" spans="33:35" ht="15" customHeight="1">
      <c r="AG7204" s="839" t="s">
        <v>12227</v>
      </c>
      <c r="AH7204" t="s">
        <v>12228</v>
      </c>
      <c r="AI7204" s="840">
        <v>0.45700000000000002</v>
      </c>
    </row>
    <row r="7205" spans="33:35" ht="15" customHeight="1">
      <c r="AG7205" s="839" t="s">
        <v>12229</v>
      </c>
      <c r="AH7205" t="s">
        <v>12230</v>
      </c>
      <c r="AI7205" s="840">
        <v>0.627</v>
      </c>
    </row>
    <row r="7206" spans="33:35" ht="15" customHeight="1">
      <c r="AG7206" s="839" t="s">
        <v>12231</v>
      </c>
      <c r="AH7206" t="s">
        <v>12232</v>
      </c>
      <c r="AI7206" s="840">
        <v>0</v>
      </c>
    </row>
    <row r="7207" spans="33:35" ht="15" customHeight="1">
      <c r="AG7207" s="839" t="s">
        <v>12233</v>
      </c>
      <c r="AH7207" t="s">
        <v>12234</v>
      </c>
      <c r="AI7207" s="840">
        <v>0.17399999999999999</v>
      </c>
    </row>
    <row r="7208" spans="33:35" ht="15" customHeight="1">
      <c r="AG7208" s="839" t="s">
        <v>12235</v>
      </c>
      <c r="AH7208" t="s">
        <v>12236</v>
      </c>
      <c r="AI7208" s="840">
        <v>0.26200000000000001</v>
      </c>
    </row>
    <row r="7209" spans="33:35" ht="15" customHeight="1">
      <c r="AG7209" s="839" t="s">
        <v>12237</v>
      </c>
      <c r="AH7209" t="s">
        <v>12238</v>
      </c>
      <c r="AI7209" s="840">
        <v>0.34799999999999998</v>
      </c>
    </row>
    <row r="7210" spans="33:35" ht="15" customHeight="1">
      <c r="AG7210" s="839" t="s">
        <v>12239</v>
      </c>
      <c r="AH7210" t="s">
        <v>12240</v>
      </c>
      <c r="AI7210" s="840">
        <v>0.32</v>
      </c>
    </row>
    <row r="7211" spans="33:35" ht="15" customHeight="1">
      <c r="AG7211" s="839" t="s">
        <v>12241</v>
      </c>
      <c r="AH7211" t="s">
        <v>12242</v>
      </c>
      <c r="AI7211" s="840">
        <v>0.42499999999999999</v>
      </c>
    </row>
    <row r="7212" spans="33:35" ht="15" customHeight="1">
      <c r="AG7212" s="839" t="s">
        <v>12243</v>
      </c>
      <c r="AH7212" t="s">
        <v>12244</v>
      </c>
      <c r="AI7212" s="840">
        <v>0</v>
      </c>
    </row>
    <row r="7213" spans="33:35" ht="15" customHeight="1">
      <c r="AG7213" s="839" t="s">
        <v>12245</v>
      </c>
      <c r="AH7213" t="s">
        <v>4642</v>
      </c>
      <c r="AI7213" s="840">
        <v>0.38600000000000001</v>
      </c>
    </row>
    <row r="7214" spans="33:35" ht="15" customHeight="1">
      <c r="AG7214" s="839" t="s">
        <v>12246</v>
      </c>
      <c r="AH7214" t="s">
        <v>12247</v>
      </c>
      <c r="AI7214" s="840">
        <v>0.20399999999999999</v>
      </c>
    </row>
    <row r="7215" spans="33:35" ht="15" customHeight="1">
      <c r="AG7215" s="839" t="s">
        <v>12248</v>
      </c>
      <c r="AH7215" t="s">
        <v>12249</v>
      </c>
      <c r="AI7215" s="840">
        <v>0.42199999999999999</v>
      </c>
    </row>
    <row r="7216" spans="33:35" ht="15" customHeight="1">
      <c r="AG7216" s="839" t="s">
        <v>12250</v>
      </c>
      <c r="AH7216" t="s">
        <v>12251</v>
      </c>
      <c r="AI7216" s="840">
        <v>0.56099999999999994</v>
      </c>
    </row>
    <row r="7217" spans="33:35" ht="15" customHeight="1">
      <c r="AG7217" s="839" t="s">
        <v>12252</v>
      </c>
      <c r="AH7217" t="s">
        <v>12253</v>
      </c>
      <c r="AI7217" s="840">
        <v>0.34499999999999997</v>
      </c>
    </row>
    <row r="7218" spans="33:35" ht="15" customHeight="1">
      <c r="AG7218" s="839" t="s">
        <v>12254</v>
      </c>
      <c r="AH7218" t="s">
        <v>12255</v>
      </c>
      <c r="AI7218" s="840">
        <v>0.27099999999999996</v>
      </c>
    </row>
    <row r="7219" spans="33:35" ht="15" customHeight="1">
      <c r="AG7219" s="839" t="s">
        <v>12256</v>
      </c>
      <c r="AH7219" t="s">
        <v>12257</v>
      </c>
      <c r="AI7219" s="840">
        <v>0.63300000000000001</v>
      </c>
    </row>
    <row r="7220" spans="33:35" ht="15" customHeight="1">
      <c r="AG7220" s="839" t="s">
        <v>12258</v>
      </c>
      <c r="AH7220" t="s">
        <v>12259</v>
      </c>
      <c r="AI7220" s="840">
        <v>0.107</v>
      </c>
    </row>
    <row r="7221" spans="33:35" ht="15" customHeight="1">
      <c r="AG7221" s="839" t="s">
        <v>12260</v>
      </c>
      <c r="AH7221" t="s">
        <v>12261</v>
      </c>
      <c r="AI7221" s="840">
        <v>0.60400000000000009</v>
      </c>
    </row>
    <row r="7222" spans="33:35" ht="15" customHeight="1">
      <c r="AG7222" s="839" t="s">
        <v>12262</v>
      </c>
      <c r="AH7222" t="s">
        <v>12263</v>
      </c>
      <c r="AI7222" s="840">
        <v>0.441</v>
      </c>
    </row>
    <row r="7223" spans="33:35" ht="15" customHeight="1">
      <c r="AG7223" s="839" t="s">
        <v>12264</v>
      </c>
      <c r="AH7223" t="s">
        <v>12265</v>
      </c>
      <c r="AI7223" s="840">
        <v>0.42700000000000005</v>
      </c>
    </row>
    <row r="7224" spans="33:35" ht="15" customHeight="1">
      <c r="AG7224" s="839" t="s">
        <v>12266</v>
      </c>
      <c r="AH7224" t="s">
        <v>12267</v>
      </c>
      <c r="AI7224" s="840">
        <v>0.30599999999999999</v>
      </c>
    </row>
    <row r="7225" spans="33:35" ht="15" customHeight="1">
      <c r="AG7225" s="839" t="s">
        <v>12268</v>
      </c>
      <c r="AH7225" t="s">
        <v>12269</v>
      </c>
      <c r="AI7225" s="840">
        <v>0</v>
      </c>
    </row>
    <row r="7226" spans="33:35" ht="15" customHeight="1">
      <c r="AG7226" s="839" t="s">
        <v>12270</v>
      </c>
      <c r="AH7226" t="s">
        <v>12271</v>
      </c>
      <c r="AI7226" s="840">
        <v>0.39900000000000002</v>
      </c>
    </row>
    <row r="7227" spans="33:35" ht="15" customHeight="1">
      <c r="AG7227" s="839" t="s">
        <v>12272</v>
      </c>
      <c r="AH7227" t="s">
        <v>12273</v>
      </c>
      <c r="AI7227" s="840">
        <v>0.53200000000000003</v>
      </c>
    </row>
    <row r="7228" spans="33:35" ht="15" customHeight="1">
      <c r="AG7228" s="839" t="s">
        <v>12274</v>
      </c>
      <c r="AH7228" t="s">
        <v>12275</v>
      </c>
      <c r="AI7228" s="840">
        <v>0.48899999999999993</v>
      </c>
    </row>
    <row r="7229" spans="33:35" ht="15" customHeight="1">
      <c r="AG7229" s="839" t="s">
        <v>12276</v>
      </c>
      <c r="AH7229" t="s">
        <v>3965</v>
      </c>
      <c r="AI7229" s="840">
        <v>0.61799999999999999</v>
      </c>
    </row>
    <row r="7230" spans="33:35" ht="15" customHeight="1">
      <c r="AG7230" s="839" t="s">
        <v>12277</v>
      </c>
      <c r="AH7230" t="s">
        <v>12278</v>
      </c>
      <c r="AI7230" s="840">
        <v>0.38300000000000001</v>
      </c>
    </row>
    <row r="7231" spans="33:35" ht="15" customHeight="1">
      <c r="AG7231" s="839" t="s">
        <v>12279</v>
      </c>
      <c r="AH7231" t="s">
        <v>12280</v>
      </c>
      <c r="AI7231" s="840">
        <v>0</v>
      </c>
    </row>
    <row r="7232" spans="33:35" ht="15" customHeight="1">
      <c r="AG7232" s="839" t="s">
        <v>12281</v>
      </c>
      <c r="AH7232" t="s">
        <v>12282</v>
      </c>
      <c r="AI7232" s="840">
        <v>0</v>
      </c>
    </row>
    <row r="7233" spans="33:35" ht="15" customHeight="1">
      <c r="AG7233" s="839" t="s">
        <v>12283</v>
      </c>
      <c r="AH7233" t="s">
        <v>12284</v>
      </c>
      <c r="AI7233" s="840">
        <v>0.59399999999999997</v>
      </c>
    </row>
    <row r="7234" spans="33:35" ht="15" customHeight="1">
      <c r="AG7234" s="839" t="s">
        <v>12285</v>
      </c>
      <c r="AH7234" t="s">
        <v>12286</v>
      </c>
      <c r="AI7234" s="840">
        <v>0.433</v>
      </c>
    </row>
    <row r="7235" spans="33:35" ht="15" customHeight="1">
      <c r="AG7235" s="839" t="s">
        <v>12287</v>
      </c>
      <c r="AH7235" t="s">
        <v>12288</v>
      </c>
      <c r="AI7235" s="840">
        <v>3.0000000000000001E-3</v>
      </c>
    </row>
    <row r="7236" spans="33:35" ht="15" customHeight="1">
      <c r="AG7236" s="839" t="s">
        <v>12289</v>
      </c>
      <c r="AH7236" t="s">
        <v>12290</v>
      </c>
      <c r="AI7236" s="840">
        <v>0.36299999999999999</v>
      </c>
    </row>
    <row r="7237" spans="33:35" ht="15" customHeight="1">
      <c r="AG7237" s="839" t="s">
        <v>12291</v>
      </c>
      <c r="AH7237" t="s">
        <v>12292</v>
      </c>
      <c r="AI7237" s="840">
        <v>0</v>
      </c>
    </row>
    <row r="7238" spans="33:35" ht="15" customHeight="1">
      <c r="AG7238" s="839" t="s">
        <v>12293</v>
      </c>
      <c r="AH7238" t="s">
        <v>12294</v>
      </c>
      <c r="AI7238" s="840">
        <v>0.124</v>
      </c>
    </row>
    <row r="7239" spans="33:35" ht="15" customHeight="1">
      <c r="AG7239" s="839" t="s">
        <v>12295</v>
      </c>
      <c r="AH7239" t="s">
        <v>12296</v>
      </c>
      <c r="AI7239" s="840">
        <v>0</v>
      </c>
    </row>
    <row r="7240" spans="33:35" ht="15" customHeight="1">
      <c r="AG7240" s="839" t="s">
        <v>12297</v>
      </c>
      <c r="AH7240" t="s">
        <v>12298</v>
      </c>
      <c r="AI7240" s="840">
        <v>0.43</v>
      </c>
    </row>
    <row r="7241" spans="33:35" ht="15" customHeight="1">
      <c r="AG7241" s="839" t="s">
        <v>12299</v>
      </c>
      <c r="AH7241" t="s">
        <v>12300</v>
      </c>
      <c r="AI7241" s="840">
        <v>0.51200000000000001</v>
      </c>
    </row>
    <row r="7242" spans="33:35" ht="15" customHeight="1">
      <c r="AG7242" s="839" t="s">
        <v>12301</v>
      </c>
      <c r="AH7242" t="s">
        <v>12302</v>
      </c>
      <c r="AI7242" s="840">
        <v>0.46400000000000002</v>
      </c>
    </row>
    <row r="7243" spans="33:35" ht="15" customHeight="1">
      <c r="AG7243" s="839" t="s">
        <v>12303</v>
      </c>
      <c r="AH7243" t="s">
        <v>12304</v>
      </c>
      <c r="AI7243" s="840">
        <v>0.51200000000000001</v>
      </c>
    </row>
    <row r="7244" spans="33:35" ht="15" customHeight="1">
      <c r="AG7244" s="839" t="s">
        <v>12305</v>
      </c>
      <c r="AH7244" t="s">
        <v>12306</v>
      </c>
      <c r="AI7244" s="840">
        <v>0.45500000000000002</v>
      </c>
    </row>
    <row r="7245" spans="33:35" ht="15" customHeight="1">
      <c r="AG7245" s="839" t="s">
        <v>12307</v>
      </c>
      <c r="AH7245" t="s">
        <v>12308</v>
      </c>
      <c r="AI7245" s="840">
        <v>0</v>
      </c>
    </row>
    <row r="7246" spans="33:35" ht="15" customHeight="1">
      <c r="AG7246" s="839" t="s">
        <v>12309</v>
      </c>
      <c r="AH7246" t="s">
        <v>12310</v>
      </c>
      <c r="AI7246" s="840">
        <v>0.43</v>
      </c>
    </row>
    <row r="7247" spans="33:35" ht="15" customHeight="1">
      <c r="AG7247" s="839" t="s">
        <v>12311</v>
      </c>
      <c r="AH7247" t="s">
        <v>12312</v>
      </c>
      <c r="AI7247" s="840">
        <v>0</v>
      </c>
    </row>
    <row r="7248" spans="33:35" ht="15" customHeight="1">
      <c r="AG7248" s="839" t="s">
        <v>12313</v>
      </c>
      <c r="AH7248" t="s">
        <v>12314</v>
      </c>
      <c r="AI7248" s="840">
        <v>0.621</v>
      </c>
    </row>
    <row r="7249" spans="33:35" ht="15" customHeight="1">
      <c r="AG7249" s="839" t="s">
        <v>12315</v>
      </c>
      <c r="AH7249" t="s">
        <v>12316</v>
      </c>
      <c r="AI7249" s="840">
        <v>0.24600000000000002</v>
      </c>
    </row>
    <row r="7250" spans="33:35" ht="15" customHeight="1">
      <c r="AG7250" s="839" t="s">
        <v>12317</v>
      </c>
      <c r="AH7250" t="s">
        <v>12318</v>
      </c>
      <c r="AI7250" s="840">
        <v>0.56499999999999995</v>
      </c>
    </row>
    <row r="7251" spans="33:35" ht="15" customHeight="1">
      <c r="AG7251" s="839" t="s">
        <v>12319</v>
      </c>
      <c r="AH7251" t="s">
        <v>12320</v>
      </c>
      <c r="AI7251" s="840">
        <v>0.26300000000000001</v>
      </c>
    </row>
    <row r="7252" spans="33:35" ht="15" customHeight="1">
      <c r="AG7252" s="839" t="s">
        <v>12321</v>
      </c>
      <c r="AH7252" t="s">
        <v>12322</v>
      </c>
      <c r="AI7252" s="840">
        <v>0.57899999999999996</v>
      </c>
    </row>
    <row r="7253" spans="33:35" ht="15" customHeight="1">
      <c r="AG7253" s="839" t="s">
        <v>12323</v>
      </c>
      <c r="AH7253" t="s">
        <v>12324</v>
      </c>
      <c r="AI7253" s="840">
        <v>0.66200000000000003</v>
      </c>
    </row>
    <row r="7254" spans="33:35" ht="15" customHeight="1">
      <c r="AG7254" s="839" t="s">
        <v>12325</v>
      </c>
      <c r="AH7254" t="s">
        <v>12326</v>
      </c>
      <c r="AI7254" s="840">
        <v>0.58299999999999996</v>
      </c>
    </row>
    <row r="7255" spans="33:35" ht="15" customHeight="1">
      <c r="AG7255" s="839" t="s">
        <v>12327</v>
      </c>
      <c r="AH7255" t="s">
        <v>12328</v>
      </c>
      <c r="AI7255" s="840">
        <v>0.55400000000000005</v>
      </c>
    </row>
    <row r="7256" spans="33:35" ht="15" customHeight="1">
      <c r="AG7256" s="839" t="s">
        <v>12329</v>
      </c>
      <c r="AH7256" t="s">
        <v>12330</v>
      </c>
      <c r="AI7256" s="840">
        <v>0.60299999999999998</v>
      </c>
    </row>
    <row r="7257" spans="33:35" ht="15" customHeight="1">
      <c r="AG7257" s="839" t="s">
        <v>12331</v>
      </c>
      <c r="AH7257" t="s">
        <v>12332</v>
      </c>
      <c r="AI7257" s="840">
        <v>0.58100000000000007</v>
      </c>
    </row>
    <row r="7258" spans="33:35" ht="15" customHeight="1">
      <c r="AG7258" s="839" t="s">
        <v>12333</v>
      </c>
      <c r="AH7258" t="s">
        <v>12334</v>
      </c>
      <c r="AI7258" s="840">
        <v>0.40099999999999997</v>
      </c>
    </row>
    <row r="7259" spans="33:35" ht="15" customHeight="1">
      <c r="AG7259" s="839" t="s">
        <v>12335</v>
      </c>
      <c r="AH7259" t="s">
        <v>12336</v>
      </c>
      <c r="AI7259" s="840">
        <v>0.40600000000000003</v>
      </c>
    </row>
    <row r="7260" spans="33:35" ht="15" customHeight="1">
      <c r="AG7260" s="839" t="s">
        <v>12337</v>
      </c>
      <c r="AH7260" t="s">
        <v>12338</v>
      </c>
      <c r="AI7260" s="840">
        <v>0.38800000000000001</v>
      </c>
    </row>
    <row r="7261" spans="33:35" ht="15" customHeight="1">
      <c r="AG7261" s="839" t="s">
        <v>12339</v>
      </c>
      <c r="AH7261" t="s">
        <v>12340</v>
      </c>
      <c r="AI7261" s="840">
        <v>0</v>
      </c>
    </row>
    <row r="7262" spans="33:35" ht="15" customHeight="1">
      <c r="AG7262" s="839" t="s">
        <v>12341</v>
      </c>
      <c r="AH7262" t="s">
        <v>12342</v>
      </c>
      <c r="AI7262" s="840">
        <v>0.377</v>
      </c>
    </row>
    <row r="7263" spans="33:35" ht="15" customHeight="1">
      <c r="AG7263" s="839" t="s">
        <v>12343</v>
      </c>
      <c r="AH7263" t="s">
        <v>12344</v>
      </c>
      <c r="AI7263" s="840">
        <v>0.627</v>
      </c>
    </row>
    <row r="7264" spans="33:35" ht="15" customHeight="1">
      <c r="AG7264" s="839" t="s">
        <v>12345</v>
      </c>
      <c r="AH7264" t="s">
        <v>12346</v>
      </c>
      <c r="AI7264" s="840">
        <v>0.46799999999999997</v>
      </c>
    </row>
    <row r="7265" spans="33:35" ht="15" customHeight="1">
      <c r="AG7265" s="839" t="s">
        <v>12347</v>
      </c>
      <c r="AH7265" t="s">
        <v>12348</v>
      </c>
      <c r="AI7265" s="840">
        <v>0.47600000000000003</v>
      </c>
    </row>
    <row r="7266" spans="33:35" ht="15" customHeight="1">
      <c r="AG7266" s="839" t="s">
        <v>12349</v>
      </c>
      <c r="AH7266" t="s">
        <v>12350</v>
      </c>
      <c r="AI7266" s="840">
        <v>0.41</v>
      </c>
    </row>
    <row r="7267" spans="33:35" ht="15" customHeight="1">
      <c r="AG7267" s="839" t="s">
        <v>12351</v>
      </c>
      <c r="AH7267" t="s">
        <v>12352</v>
      </c>
      <c r="AI7267" s="840">
        <v>0.42499999999999999</v>
      </c>
    </row>
    <row r="7268" spans="33:35" ht="15" customHeight="1">
      <c r="AG7268" s="839" t="s">
        <v>12353</v>
      </c>
      <c r="AH7268" t="s">
        <v>12354</v>
      </c>
      <c r="AI7268" s="840">
        <v>0.623</v>
      </c>
    </row>
    <row r="7269" spans="33:35" ht="15" customHeight="1">
      <c r="AG7269" s="839" t="s">
        <v>12355</v>
      </c>
      <c r="AH7269" t="s">
        <v>12356</v>
      </c>
      <c r="AI7269" s="840">
        <v>0</v>
      </c>
    </row>
    <row r="7270" spans="33:35" ht="15" customHeight="1">
      <c r="AG7270" s="839" t="s">
        <v>12357</v>
      </c>
      <c r="AH7270" t="s">
        <v>12358</v>
      </c>
      <c r="AI7270" s="840">
        <v>0.3</v>
      </c>
    </row>
    <row r="7271" spans="33:35" ht="15" customHeight="1">
      <c r="AG7271" s="839" t="s">
        <v>12359</v>
      </c>
      <c r="AH7271" t="s">
        <v>12360</v>
      </c>
      <c r="AI7271" s="840">
        <v>0</v>
      </c>
    </row>
    <row r="7272" spans="33:35" ht="15" customHeight="1">
      <c r="AG7272" s="839" t="s">
        <v>12361</v>
      </c>
      <c r="AH7272" t="s">
        <v>12362</v>
      </c>
      <c r="AI7272" s="840">
        <v>0.52899999999999991</v>
      </c>
    </row>
    <row r="7273" spans="33:35" ht="15" customHeight="1">
      <c r="AG7273" s="839" t="s">
        <v>12363</v>
      </c>
      <c r="AH7273" t="s">
        <v>12364</v>
      </c>
      <c r="AI7273" s="840">
        <v>0.433</v>
      </c>
    </row>
    <row r="7274" spans="33:35" ht="15" customHeight="1">
      <c r="AG7274" s="839" t="s">
        <v>12365</v>
      </c>
      <c r="AH7274" t="s">
        <v>12366</v>
      </c>
      <c r="AI7274" s="840">
        <v>0</v>
      </c>
    </row>
    <row r="7275" spans="33:35" ht="15" customHeight="1">
      <c r="AG7275" s="839" t="s">
        <v>12367</v>
      </c>
      <c r="AH7275" t="s">
        <v>12368</v>
      </c>
      <c r="AI7275" s="840">
        <v>0.63200000000000001</v>
      </c>
    </row>
    <row r="7276" spans="33:35" ht="15" customHeight="1">
      <c r="AG7276" s="839" t="s">
        <v>12369</v>
      </c>
      <c r="AH7276" t="s">
        <v>12370</v>
      </c>
      <c r="AI7276" s="840">
        <v>4.0000000000000001E-3</v>
      </c>
    </row>
    <row r="7277" spans="33:35" ht="15" customHeight="1">
      <c r="AG7277" s="839" t="s">
        <v>12371</v>
      </c>
      <c r="AH7277" t="s">
        <v>12372</v>
      </c>
      <c r="AI7277" s="840">
        <v>0.71199999999999997</v>
      </c>
    </row>
    <row r="7278" spans="33:35" ht="15" customHeight="1">
      <c r="AG7278" s="839" t="s">
        <v>12373</v>
      </c>
      <c r="AH7278" t="s">
        <v>12374</v>
      </c>
      <c r="AI7278" s="840">
        <v>9.8999999999999991E-2</v>
      </c>
    </row>
    <row r="7279" spans="33:35" ht="15" customHeight="1">
      <c r="AG7279" s="839" t="s">
        <v>12375</v>
      </c>
      <c r="AH7279" t="s">
        <v>12376</v>
      </c>
      <c r="AI7279" s="840">
        <v>0.26600000000000001</v>
      </c>
    </row>
    <row r="7280" spans="33:35" ht="15" customHeight="1">
      <c r="AG7280" s="839" t="s">
        <v>12377</v>
      </c>
      <c r="AH7280" t="s">
        <v>12378</v>
      </c>
      <c r="AI7280" s="840">
        <v>0.34499999999999997</v>
      </c>
    </row>
    <row r="7281" spans="33:35" ht="15" customHeight="1">
      <c r="AG7281" s="839" t="s">
        <v>12379</v>
      </c>
      <c r="AH7281" t="s">
        <v>12380</v>
      </c>
      <c r="AI7281" s="840">
        <v>0</v>
      </c>
    </row>
    <row r="7282" spans="33:35" ht="15" customHeight="1">
      <c r="AG7282" s="839" t="s">
        <v>12381</v>
      </c>
      <c r="AH7282" t="s">
        <v>12382</v>
      </c>
      <c r="AI7282" s="840">
        <v>0.36099999999999999</v>
      </c>
    </row>
    <row r="7283" spans="33:35" ht="15" customHeight="1">
      <c r="AG7283" s="839" t="s">
        <v>12383</v>
      </c>
      <c r="AH7283" t="s">
        <v>12384</v>
      </c>
      <c r="AI7283" s="840">
        <v>0.47499999999999998</v>
      </c>
    </row>
    <row r="7284" spans="33:35" ht="15" customHeight="1">
      <c r="AG7284" s="839" t="s">
        <v>12385</v>
      </c>
      <c r="AH7284" t="s">
        <v>12386</v>
      </c>
      <c r="AI7284" s="840">
        <v>0.47300000000000003</v>
      </c>
    </row>
    <row r="7285" spans="33:35" ht="15" customHeight="1">
      <c r="AG7285" s="839" t="s">
        <v>12387</v>
      </c>
      <c r="AH7285" t="s">
        <v>12388</v>
      </c>
      <c r="AI7285" s="840">
        <v>0</v>
      </c>
    </row>
    <row r="7286" spans="33:35" ht="15" customHeight="1">
      <c r="AG7286" s="839" t="s">
        <v>12389</v>
      </c>
      <c r="AH7286" t="s">
        <v>12390</v>
      </c>
      <c r="AI7286" s="840">
        <v>0.38800000000000001</v>
      </c>
    </row>
    <row r="7287" spans="33:35" ht="15" customHeight="1">
      <c r="AG7287" s="839" t="s">
        <v>12391</v>
      </c>
      <c r="AH7287" t="s">
        <v>12392</v>
      </c>
      <c r="AI7287" s="840">
        <v>0.443</v>
      </c>
    </row>
    <row r="7288" spans="33:35" ht="15" customHeight="1">
      <c r="AG7288" s="839" t="s">
        <v>12393</v>
      </c>
      <c r="AH7288" t="s">
        <v>12394</v>
      </c>
      <c r="AI7288" s="840">
        <v>0</v>
      </c>
    </row>
    <row r="7289" spans="33:35" ht="15" customHeight="1">
      <c r="AG7289" s="839" t="s">
        <v>12395</v>
      </c>
      <c r="AH7289" t="s">
        <v>12396</v>
      </c>
      <c r="AI7289" s="840">
        <v>0</v>
      </c>
    </row>
    <row r="7290" spans="33:35" ht="15" customHeight="1">
      <c r="AG7290" s="839" t="s">
        <v>12397</v>
      </c>
      <c r="AH7290" t="s">
        <v>12398</v>
      </c>
      <c r="AI7290" s="840">
        <v>0</v>
      </c>
    </row>
    <row r="7291" spans="33:35" ht="15" customHeight="1">
      <c r="AG7291" s="839" t="s">
        <v>12399</v>
      </c>
      <c r="AH7291" t="s">
        <v>12400</v>
      </c>
      <c r="AI7291" s="840">
        <v>0.57399999999999995</v>
      </c>
    </row>
    <row r="7292" spans="33:35" ht="15" customHeight="1">
      <c r="AG7292" s="839" t="s">
        <v>12401</v>
      </c>
      <c r="AH7292" t="s">
        <v>12402</v>
      </c>
      <c r="AI7292" s="840">
        <v>0</v>
      </c>
    </row>
    <row r="7293" spans="33:35" ht="15" customHeight="1">
      <c r="AG7293" s="839" t="s">
        <v>12403</v>
      </c>
      <c r="AH7293" t="s">
        <v>12404</v>
      </c>
      <c r="AI7293" s="840">
        <v>0.46200000000000002</v>
      </c>
    </row>
    <row r="7294" spans="33:35" ht="15" customHeight="1">
      <c r="AG7294" s="839" t="s">
        <v>12405</v>
      </c>
      <c r="AH7294" t="s">
        <v>12406</v>
      </c>
      <c r="AI7294" s="840">
        <v>0.63800000000000001</v>
      </c>
    </row>
    <row r="7295" spans="33:35" ht="15" customHeight="1">
      <c r="AG7295" s="839" t="s">
        <v>12407</v>
      </c>
      <c r="AH7295" t="s">
        <v>12408</v>
      </c>
      <c r="AI7295" s="840">
        <v>0.47600000000000003</v>
      </c>
    </row>
    <row r="7296" spans="33:35" ht="15" customHeight="1">
      <c r="AG7296" s="839" t="s">
        <v>12409</v>
      </c>
      <c r="AH7296" t="s">
        <v>12410</v>
      </c>
      <c r="AI7296" s="840">
        <v>0</v>
      </c>
    </row>
    <row r="7297" spans="33:35" ht="15" customHeight="1">
      <c r="AG7297" s="839" t="s">
        <v>12411</v>
      </c>
      <c r="AH7297" t="s">
        <v>12412</v>
      </c>
      <c r="AI7297" s="840">
        <v>0</v>
      </c>
    </row>
    <row r="7298" spans="33:35" ht="15" customHeight="1">
      <c r="AG7298" s="839" t="s">
        <v>12413</v>
      </c>
      <c r="AH7298" t="s">
        <v>12414</v>
      </c>
      <c r="AI7298" s="840">
        <v>0.16699999999999998</v>
      </c>
    </row>
    <row r="7299" spans="33:35" ht="15" customHeight="1">
      <c r="AG7299" s="839" t="s">
        <v>12415</v>
      </c>
      <c r="AH7299" t="s">
        <v>12416</v>
      </c>
      <c r="AI7299" s="840">
        <v>0.21299999999999999</v>
      </c>
    </row>
    <row r="7300" spans="33:35" ht="15" customHeight="1">
      <c r="AG7300" s="839" t="s">
        <v>12417</v>
      </c>
      <c r="AH7300" t="s">
        <v>12418</v>
      </c>
      <c r="AI7300" s="840">
        <v>0.30499999999999999</v>
      </c>
    </row>
    <row r="7301" spans="33:35" ht="15" customHeight="1">
      <c r="AG7301" s="839" t="s">
        <v>12419</v>
      </c>
      <c r="AH7301" t="s">
        <v>12420</v>
      </c>
      <c r="AI7301" s="840">
        <v>0.39700000000000002</v>
      </c>
    </row>
    <row r="7302" spans="33:35" ht="15" customHeight="1">
      <c r="AG7302" s="839" t="s">
        <v>12421</v>
      </c>
      <c r="AH7302" t="s">
        <v>12422</v>
      </c>
      <c r="AI7302" s="840">
        <v>0.45700000000000002</v>
      </c>
    </row>
    <row r="7303" spans="33:35" ht="15" customHeight="1">
      <c r="AG7303" s="839" t="s">
        <v>12423</v>
      </c>
      <c r="AH7303" t="s">
        <v>12424</v>
      </c>
      <c r="AI7303" s="840">
        <v>0.57399999999999995</v>
      </c>
    </row>
    <row r="7304" spans="33:35" ht="15" customHeight="1">
      <c r="AG7304" s="839" t="s">
        <v>12425</v>
      </c>
      <c r="AH7304" t="s">
        <v>12426</v>
      </c>
      <c r="AI7304" s="840">
        <v>0.53900000000000003</v>
      </c>
    </row>
    <row r="7305" spans="33:35" ht="15" customHeight="1">
      <c r="AG7305" s="839" t="s">
        <v>12427</v>
      </c>
      <c r="AH7305" t="s">
        <v>12428</v>
      </c>
      <c r="AI7305" s="840">
        <v>0</v>
      </c>
    </row>
    <row r="7306" spans="33:35" ht="15" customHeight="1">
      <c r="AG7306" s="839" t="s">
        <v>12429</v>
      </c>
      <c r="AH7306" t="s">
        <v>12430</v>
      </c>
      <c r="AI7306" s="840">
        <v>0.59799999999999998</v>
      </c>
    </row>
    <row r="7307" spans="33:35" ht="15" customHeight="1">
      <c r="AG7307" s="839" t="s">
        <v>12431</v>
      </c>
      <c r="AH7307" t="s">
        <v>12432</v>
      </c>
      <c r="AI7307" s="840">
        <v>0.48899999999999993</v>
      </c>
    </row>
    <row r="7308" spans="33:35" ht="15" customHeight="1">
      <c r="AG7308" s="839" t="s">
        <v>12433</v>
      </c>
      <c r="AH7308" t="s">
        <v>12434</v>
      </c>
      <c r="AI7308" s="840">
        <v>0.42199999999999999</v>
      </c>
    </row>
    <row r="7309" spans="33:35" ht="15" customHeight="1">
      <c r="AG7309" s="839" t="s">
        <v>12435</v>
      </c>
      <c r="AH7309" t="s">
        <v>12436</v>
      </c>
      <c r="AI7309" s="840">
        <v>0.02</v>
      </c>
    </row>
    <row r="7310" spans="33:35" ht="15" customHeight="1">
      <c r="AG7310" s="839" t="s">
        <v>12437</v>
      </c>
      <c r="AH7310" t="s">
        <v>12438</v>
      </c>
      <c r="AI7310" s="840">
        <v>8.8999999999999996E-2</v>
      </c>
    </row>
    <row r="7311" spans="33:35" ht="15" customHeight="1">
      <c r="AG7311" s="839" t="s">
        <v>12439</v>
      </c>
      <c r="AH7311" t="s">
        <v>12440</v>
      </c>
      <c r="AI7311" s="840">
        <v>0.28899999999999998</v>
      </c>
    </row>
    <row r="7312" spans="33:35" ht="15" customHeight="1">
      <c r="AG7312" s="839" t="s">
        <v>12441</v>
      </c>
      <c r="AH7312" t="s">
        <v>12442</v>
      </c>
      <c r="AI7312" s="840">
        <v>0.222</v>
      </c>
    </row>
    <row r="7313" spans="33:35" ht="15" customHeight="1">
      <c r="AG7313" s="839" t="s">
        <v>12443</v>
      </c>
      <c r="AH7313" t="s">
        <v>12444</v>
      </c>
      <c r="AI7313" s="840">
        <v>0.57899999999999996</v>
      </c>
    </row>
    <row r="7314" spans="33:35" ht="15" customHeight="1">
      <c r="AG7314" s="839" t="s">
        <v>12445</v>
      </c>
      <c r="AH7314" t="s">
        <v>12446</v>
      </c>
      <c r="AI7314" s="840">
        <v>0</v>
      </c>
    </row>
    <row r="7315" spans="33:35" ht="15" customHeight="1">
      <c r="AG7315" s="839" t="s">
        <v>12447</v>
      </c>
      <c r="AH7315" t="s">
        <v>12448</v>
      </c>
      <c r="AI7315" s="840">
        <v>0.42799999999999999</v>
      </c>
    </row>
    <row r="7316" spans="33:35" ht="15" customHeight="1">
      <c r="AG7316" s="839" t="s">
        <v>12449</v>
      </c>
      <c r="AH7316" t="s">
        <v>12450</v>
      </c>
      <c r="AI7316" s="840">
        <v>0.23100000000000001</v>
      </c>
    </row>
    <row r="7317" spans="33:35" ht="15" customHeight="1">
      <c r="AG7317" s="839" t="s">
        <v>12451</v>
      </c>
      <c r="AH7317" t="s">
        <v>12452</v>
      </c>
      <c r="AI7317" s="840">
        <v>0</v>
      </c>
    </row>
    <row r="7318" spans="33:35" ht="15" customHeight="1">
      <c r="AG7318" s="839" t="s">
        <v>12453</v>
      </c>
      <c r="AH7318" t="s">
        <v>12454</v>
      </c>
      <c r="AI7318" s="840">
        <v>0.30399999999999999</v>
      </c>
    </row>
    <row r="7319" spans="33:35" ht="15" customHeight="1">
      <c r="AG7319" s="839" t="s">
        <v>12455</v>
      </c>
      <c r="AH7319" t="s">
        <v>12456</v>
      </c>
      <c r="AI7319" s="840">
        <v>0.29500000000000004</v>
      </c>
    </row>
    <row r="7320" spans="33:35" ht="15" customHeight="1">
      <c r="AG7320" s="839" t="s">
        <v>12457</v>
      </c>
      <c r="AH7320" t="s">
        <v>12458</v>
      </c>
      <c r="AI7320" s="840">
        <v>0.43</v>
      </c>
    </row>
    <row r="7321" spans="33:35" ht="15" customHeight="1">
      <c r="AG7321" s="839" t="s">
        <v>12459</v>
      </c>
      <c r="AH7321" t="s">
        <v>12460</v>
      </c>
      <c r="AI7321" s="840">
        <v>0.42199999999999999</v>
      </c>
    </row>
    <row r="7322" spans="33:35" ht="15" customHeight="1">
      <c r="AG7322" s="839" t="s">
        <v>12461</v>
      </c>
      <c r="AH7322" t="s">
        <v>12462</v>
      </c>
      <c r="AI7322" s="840">
        <v>0</v>
      </c>
    </row>
    <row r="7323" spans="33:35" ht="15" customHeight="1">
      <c r="AG7323" s="839" t="s">
        <v>12463</v>
      </c>
      <c r="AH7323" t="s">
        <v>12464</v>
      </c>
      <c r="AI7323" s="840">
        <v>0.625</v>
      </c>
    </row>
    <row r="7324" spans="33:35" ht="15" customHeight="1">
      <c r="AG7324" s="839" t="s">
        <v>12465</v>
      </c>
      <c r="AH7324" t="s">
        <v>12466</v>
      </c>
      <c r="AI7324" s="840">
        <v>0.61599999999999999</v>
      </c>
    </row>
    <row r="7325" spans="33:35" ht="15" customHeight="1">
      <c r="AG7325" s="839" t="s">
        <v>12467</v>
      </c>
      <c r="AH7325" t="s">
        <v>12468</v>
      </c>
      <c r="AI7325" s="840">
        <v>0.129</v>
      </c>
    </row>
    <row r="7326" spans="33:35" ht="15" customHeight="1">
      <c r="AG7326" s="839" t="s">
        <v>12469</v>
      </c>
      <c r="AH7326" t="s">
        <v>12470</v>
      </c>
      <c r="AI7326" s="840">
        <v>0.14799999999999999</v>
      </c>
    </row>
    <row r="7327" spans="33:35" ht="15" customHeight="1">
      <c r="AG7327" s="839" t="s">
        <v>12471</v>
      </c>
      <c r="AH7327" t="s">
        <v>12472</v>
      </c>
      <c r="AI7327" s="840">
        <v>9.8000000000000004E-2</v>
      </c>
    </row>
    <row r="7328" spans="33:35" ht="15" customHeight="1">
      <c r="AG7328" s="839" t="s">
        <v>12473</v>
      </c>
      <c r="AH7328" t="s">
        <v>12474</v>
      </c>
      <c r="AI7328" s="840">
        <v>0.24099999999999999</v>
      </c>
    </row>
    <row r="7329" spans="33:35" ht="15" customHeight="1">
      <c r="AG7329" s="839" t="s">
        <v>12475</v>
      </c>
      <c r="AH7329" t="s">
        <v>12476</v>
      </c>
      <c r="AI7329" s="840">
        <v>9.4E-2</v>
      </c>
    </row>
    <row r="7330" spans="33:35" ht="15" customHeight="1">
      <c r="AG7330" s="839" t="s">
        <v>12477</v>
      </c>
      <c r="AH7330" t="s">
        <v>12478</v>
      </c>
      <c r="AI7330" s="840">
        <v>0.5109999999999999</v>
      </c>
    </row>
    <row r="7331" spans="33:35" ht="15" customHeight="1">
      <c r="AG7331" s="839" t="s">
        <v>12479</v>
      </c>
      <c r="AH7331" t="s">
        <v>12480</v>
      </c>
      <c r="AI7331" s="840">
        <v>0</v>
      </c>
    </row>
    <row r="7332" spans="33:35" ht="15" customHeight="1">
      <c r="AG7332" s="839" t="s">
        <v>12481</v>
      </c>
      <c r="AH7332" t="s">
        <v>12482</v>
      </c>
      <c r="AI7332" s="840">
        <v>0.58799999999999997</v>
      </c>
    </row>
    <row r="7333" spans="33:35" ht="15" customHeight="1">
      <c r="AG7333" s="839" t="s">
        <v>12483</v>
      </c>
      <c r="AH7333" t="s">
        <v>12484</v>
      </c>
      <c r="AI7333" s="840">
        <v>0.30599999999999999</v>
      </c>
    </row>
    <row r="7334" spans="33:35" ht="15" customHeight="1">
      <c r="AG7334" s="839" t="s">
        <v>12485</v>
      </c>
      <c r="AH7334" t="s">
        <v>12486</v>
      </c>
      <c r="AI7334" s="840">
        <v>0.46599999999999997</v>
      </c>
    </row>
    <row r="7335" spans="33:35" ht="15" customHeight="1">
      <c r="AG7335" s="839" t="s">
        <v>12487</v>
      </c>
      <c r="AH7335" t="s">
        <v>12488</v>
      </c>
      <c r="AI7335" s="840">
        <v>0.25</v>
      </c>
    </row>
    <row r="7336" spans="33:35" ht="15" customHeight="1">
      <c r="AG7336" s="839" t="s">
        <v>12489</v>
      </c>
      <c r="AH7336" t="s">
        <v>12490</v>
      </c>
      <c r="AI7336" s="840">
        <v>0.47100000000000009</v>
      </c>
    </row>
    <row r="7337" spans="33:35" ht="15" customHeight="1">
      <c r="AG7337" s="839" t="s">
        <v>12491</v>
      </c>
      <c r="AH7337" t="s">
        <v>12492</v>
      </c>
      <c r="AI7337" s="840">
        <v>0.42700000000000005</v>
      </c>
    </row>
    <row r="7338" spans="33:35" ht="15" customHeight="1">
      <c r="AG7338" s="839" t="s">
        <v>12493</v>
      </c>
      <c r="AH7338" t="s">
        <v>12494</v>
      </c>
      <c r="AI7338" s="840">
        <v>0.44499999999999995</v>
      </c>
    </row>
    <row r="7339" spans="33:35" ht="15" customHeight="1">
      <c r="AG7339" s="839" t="s">
        <v>12495</v>
      </c>
      <c r="AH7339" t="s">
        <v>12496</v>
      </c>
      <c r="AI7339" s="840">
        <v>0.41899999999999998</v>
      </c>
    </row>
    <row r="7340" spans="33:35" ht="15" customHeight="1">
      <c r="AG7340" s="839" t="s">
        <v>12497</v>
      </c>
      <c r="AH7340" t="s">
        <v>12498</v>
      </c>
      <c r="AI7340" s="840">
        <v>0.44700000000000001</v>
      </c>
    </row>
    <row r="7341" spans="33:35" ht="15" customHeight="1">
      <c r="AG7341" s="839" t="s">
        <v>12499</v>
      </c>
      <c r="AH7341" t="s">
        <v>12500</v>
      </c>
      <c r="AI7341" s="840">
        <v>0</v>
      </c>
    </row>
    <row r="7342" spans="33:35" ht="15" customHeight="1">
      <c r="AG7342" s="839" t="s">
        <v>12501</v>
      </c>
      <c r="AH7342" t="s">
        <v>12502</v>
      </c>
      <c r="AI7342" s="840">
        <v>0</v>
      </c>
    </row>
    <row r="7343" spans="33:35" ht="15" customHeight="1">
      <c r="AG7343" s="839" t="s">
        <v>12503</v>
      </c>
      <c r="AH7343" t="s">
        <v>12504</v>
      </c>
      <c r="AI7343" s="840">
        <v>0.377</v>
      </c>
    </row>
    <row r="7344" spans="33:35" ht="15" customHeight="1">
      <c r="AG7344" s="839" t="s">
        <v>12505</v>
      </c>
      <c r="AH7344" t="s">
        <v>12506</v>
      </c>
      <c r="AI7344" s="840">
        <v>0</v>
      </c>
    </row>
    <row r="7345" spans="33:35" ht="15" customHeight="1">
      <c r="AG7345" s="839" t="s">
        <v>12507</v>
      </c>
      <c r="AH7345" t="s">
        <v>12508</v>
      </c>
      <c r="AI7345" s="840">
        <v>0.93899999999999995</v>
      </c>
    </row>
    <row r="7346" spans="33:35" ht="15" customHeight="1">
      <c r="AG7346" s="839" t="s">
        <v>12509</v>
      </c>
      <c r="AH7346" t="s">
        <v>12510</v>
      </c>
      <c r="AI7346" s="840">
        <v>0.55099999999999993</v>
      </c>
    </row>
    <row r="7347" spans="33:35" ht="15" customHeight="1">
      <c r="AG7347" s="839" t="s">
        <v>12511</v>
      </c>
      <c r="AH7347" t="s">
        <v>12512</v>
      </c>
      <c r="AI7347" s="840">
        <v>0</v>
      </c>
    </row>
    <row r="7348" spans="33:35" ht="15" customHeight="1">
      <c r="AG7348" s="839" t="s">
        <v>12513</v>
      </c>
      <c r="AH7348" t="s">
        <v>12514</v>
      </c>
      <c r="AI7348" s="840">
        <v>0.39599999999999996</v>
      </c>
    </row>
    <row r="7349" spans="33:35" ht="15" customHeight="1">
      <c r="AG7349" s="839" t="s">
        <v>12515</v>
      </c>
      <c r="AH7349" t="s">
        <v>12516</v>
      </c>
      <c r="AI7349" s="840">
        <v>0.48799999999999999</v>
      </c>
    </row>
    <row r="7350" spans="33:35" ht="15" customHeight="1">
      <c r="AG7350" s="839" t="s">
        <v>12517</v>
      </c>
      <c r="AH7350" t="s">
        <v>12518</v>
      </c>
      <c r="AI7350" s="840">
        <v>0.376</v>
      </c>
    </row>
    <row r="7351" spans="33:35" ht="15" customHeight="1">
      <c r="AG7351" s="839" t="s">
        <v>12519</v>
      </c>
      <c r="AH7351" t="s">
        <v>12520</v>
      </c>
      <c r="AI7351" s="840">
        <v>0.4870000000000001</v>
      </c>
    </row>
    <row r="7352" spans="33:35" ht="15" customHeight="1">
      <c r="AG7352" s="839" t="s">
        <v>12521</v>
      </c>
      <c r="AH7352" t="s">
        <v>12522</v>
      </c>
      <c r="AI7352" s="840">
        <v>0</v>
      </c>
    </row>
    <row r="7353" spans="33:35" ht="15" customHeight="1">
      <c r="AG7353" s="839" t="s">
        <v>12523</v>
      </c>
      <c r="AH7353" t="s">
        <v>12524</v>
      </c>
      <c r="AI7353" s="840">
        <v>0.63100000000000001</v>
      </c>
    </row>
    <row r="7354" spans="33:35" ht="15" customHeight="1">
      <c r="AG7354" s="839" t="s">
        <v>12525</v>
      </c>
      <c r="AH7354" t="s">
        <v>12526</v>
      </c>
      <c r="AI7354" s="840">
        <v>0.61699999999999999</v>
      </c>
    </row>
    <row r="7355" spans="33:35" ht="15" customHeight="1">
      <c r="AG7355" s="839" t="s">
        <v>12527</v>
      </c>
      <c r="AH7355" t="s">
        <v>12528</v>
      </c>
      <c r="AI7355" s="840">
        <v>0.42299999999999999</v>
      </c>
    </row>
    <row r="7356" spans="33:35" ht="15" customHeight="1">
      <c r="AG7356" s="839" t="s">
        <v>12529</v>
      </c>
      <c r="AH7356" t="s">
        <v>12530</v>
      </c>
      <c r="AI7356" s="840">
        <v>0.42299999999999999</v>
      </c>
    </row>
    <row r="7357" spans="33:35" ht="15" customHeight="1">
      <c r="AG7357" s="839" t="s">
        <v>12531</v>
      </c>
      <c r="AH7357" t="s">
        <v>12532</v>
      </c>
      <c r="AI7357" s="840">
        <v>0.42299999999999999</v>
      </c>
    </row>
    <row r="7358" spans="33:35" ht="15" customHeight="1">
      <c r="AG7358" s="839" t="s">
        <v>12533</v>
      </c>
      <c r="AH7358" t="s">
        <v>12534</v>
      </c>
      <c r="AI7358" s="840">
        <v>0.42299999999999999</v>
      </c>
    </row>
    <row r="7359" spans="33:35" ht="15" customHeight="1">
      <c r="AG7359" s="839" t="s">
        <v>12535</v>
      </c>
      <c r="AH7359" t="s">
        <v>12536</v>
      </c>
      <c r="AI7359" s="840">
        <v>0.42299999999999999</v>
      </c>
    </row>
    <row r="7360" spans="33:35" ht="15" customHeight="1">
      <c r="AG7360" s="839" t="s">
        <v>12537</v>
      </c>
      <c r="AH7360" t="s">
        <v>12538</v>
      </c>
      <c r="AI7360" s="840">
        <v>0.42299999999999999</v>
      </c>
    </row>
    <row r="7361" spans="33:35" ht="15" customHeight="1">
      <c r="AG7361" s="839" t="s">
        <v>12539</v>
      </c>
      <c r="AH7361" t="s">
        <v>12540</v>
      </c>
      <c r="AI7361" s="840">
        <v>0.42299999999999999</v>
      </c>
    </row>
    <row r="7362" spans="33:35" ht="15" customHeight="1">
      <c r="AG7362" s="839" t="s">
        <v>12541</v>
      </c>
      <c r="AH7362" t="s">
        <v>12542</v>
      </c>
      <c r="AI7362" s="840">
        <v>0.42299999999999999</v>
      </c>
    </row>
    <row r="7363" spans="33:35" ht="15" customHeight="1">
      <c r="AG7363" s="839" t="s">
        <v>12543</v>
      </c>
      <c r="AH7363" t="s">
        <v>12544</v>
      </c>
      <c r="AI7363" s="840">
        <v>0.42299999999999999</v>
      </c>
    </row>
    <row r="7364" spans="33:35" ht="15" customHeight="1">
      <c r="AG7364" s="839" t="s">
        <v>12545</v>
      </c>
      <c r="AH7364" t="s">
        <v>12546</v>
      </c>
      <c r="AI7364" s="840">
        <v>0.70699999999999996</v>
      </c>
    </row>
    <row r="7365" spans="33:35" ht="15" customHeight="1" thickBot="1">
      <c r="AG7365" s="841" t="s">
        <v>12547</v>
      </c>
      <c r="AH7365" s="842" t="s">
        <v>12548</v>
      </c>
      <c r="AI7365" s="843">
        <v>0.41599999999999998</v>
      </c>
    </row>
  </sheetData>
  <sheetProtection algorithmName="SHA-512" hashValue="2Hy2ss5n5QAEGHWiv38K7msefKDhH49kJ6uo8FJgv4J5QnKbBlrsMCUU2xZTRgRN+636LSCh0CntnIYd+9O7NA==" saltValue="EuFMf3wWxGnlKwQE1cvxpg==" spinCount="100000" sheet="1" objects="1" scenarios="1"/>
  <dataConsolidate/>
  <mergeCells count="202">
    <mergeCell ref="F12:G12"/>
    <mergeCell ref="F13:G13"/>
    <mergeCell ref="F14:G14"/>
    <mergeCell ref="F15:G15"/>
    <mergeCell ref="F16:G16"/>
    <mergeCell ref="F17:G17"/>
    <mergeCell ref="F18:G18"/>
    <mergeCell ref="D7:E7"/>
    <mergeCell ref="T7:T8"/>
    <mergeCell ref="J7:J8"/>
    <mergeCell ref="M7:M8"/>
    <mergeCell ref="K7:L8"/>
    <mergeCell ref="N7:O8"/>
    <mergeCell ref="F9:G9"/>
    <mergeCell ref="F10:G10"/>
    <mergeCell ref="F11:G11"/>
    <mergeCell ref="P7:Q8"/>
    <mergeCell ref="R7:R8"/>
    <mergeCell ref="S7:S8"/>
    <mergeCell ref="F7:G7"/>
    <mergeCell ref="I7:I8"/>
    <mergeCell ref="H7:H8"/>
    <mergeCell ref="F8:G8"/>
    <mergeCell ref="F25:G25"/>
    <mergeCell ref="F26:G26"/>
    <mergeCell ref="F28:G28"/>
    <mergeCell ref="F27:G27"/>
    <mergeCell ref="F30:G30"/>
    <mergeCell ref="F29:G29"/>
    <mergeCell ref="F19:G19"/>
    <mergeCell ref="F20:G20"/>
    <mergeCell ref="F22:G22"/>
    <mergeCell ref="F23:G23"/>
    <mergeCell ref="F24:G24"/>
    <mergeCell ref="F21:G21"/>
    <mergeCell ref="C60:C65"/>
    <mergeCell ref="F60:G60"/>
    <mergeCell ref="F61:G61"/>
    <mergeCell ref="F62:G62"/>
    <mergeCell ref="F63:G63"/>
    <mergeCell ref="F31:G31"/>
    <mergeCell ref="F32:G32"/>
    <mergeCell ref="F33:G33"/>
    <mergeCell ref="F34:G34"/>
    <mergeCell ref="F35:G35"/>
    <mergeCell ref="F36:G36"/>
    <mergeCell ref="F66:G66"/>
    <mergeCell ref="F67:G68"/>
    <mergeCell ref="I67:I68"/>
    <mergeCell ref="J67:J68"/>
    <mergeCell ref="K67:K68"/>
    <mergeCell ref="L67:L68"/>
    <mergeCell ref="F37:G37"/>
    <mergeCell ref="F38:G38"/>
    <mergeCell ref="F39:F40"/>
    <mergeCell ref="F41:F59"/>
    <mergeCell ref="Q73:Q74"/>
    <mergeCell ref="R73:R74"/>
    <mergeCell ref="S73:S74"/>
    <mergeCell ref="S67:S68"/>
    <mergeCell ref="T67:T68"/>
    <mergeCell ref="F69:G70"/>
    <mergeCell ref="I69:I70"/>
    <mergeCell ref="J69:J70"/>
    <mergeCell ref="K69:K70"/>
    <mergeCell ref="L69:L70"/>
    <mergeCell ref="M69:M70"/>
    <mergeCell ref="N69:N70"/>
    <mergeCell ref="O69:O70"/>
    <mergeCell ref="M67:M68"/>
    <mergeCell ref="N67:N68"/>
    <mergeCell ref="O67:O68"/>
    <mergeCell ref="P67:P68"/>
    <mergeCell ref="Q67:Q68"/>
    <mergeCell ref="R67:R68"/>
    <mergeCell ref="P69:P70"/>
    <mergeCell ref="Q69:Q70"/>
    <mergeCell ref="R69:R70"/>
    <mergeCell ref="S69:S70"/>
    <mergeCell ref="T69:T70"/>
    <mergeCell ref="T73:T74"/>
    <mergeCell ref="F75:G75"/>
    <mergeCell ref="S71:S72"/>
    <mergeCell ref="T71:T72"/>
    <mergeCell ref="F73:G74"/>
    <mergeCell ref="I73:I74"/>
    <mergeCell ref="J73:J74"/>
    <mergeCell ref="K73:K74"/>
    <mergeCell ref="L73:L74"/>
    <mergeCell ref="M73:M74"/>
    <mergeCell ref="N73:N74"/>
    <mergeCell ref="O73:O74"/>
    <mergeCell ref="M71:M72"/>
    <mergeCell ref="N71:N72"/>
    <mergeCell ref="O71:O72"/>
    <mergeCell ref="P71:P72"/>
    <mergeCell ref="Q71:Q72"/>
    <mergeCell ref="R71:R72"/>
    <mergeCell ref="F71:G72"/>
    <mergeCell ref="I71:I72"/>
    <mergeCell ref="J71:J72"/>
    <mergeCell ref="K71:K72"/>
    <mergeCell ref="L71:L72"/>
    <mergeCell ref="P73:P74"/>
    <mergeCell ref="F81:G81"/>
    <mergeCell ref="F82:G82"/>
    <mergeCell ref="F83:G83"/>
    <mergeCell ref="F84:G84"/>
    <mergeCell ref="F85:G85"/>
    <mergeCell ref="F86:G86"/>
    <mergeCell ref="F76:G76"/>
    <mergeCell ref="C77:C78"/>
    <mergeCell ref="F77:G77"/>
    <mergeCell ref="F78:G78"/>
    <mergeCell ref="F79:G79"/>
    <mergeCell ref="F80:G80"/>
    <mergeCell ref="C93:C95"/>
    <mergeCell ref="E93:E95"/>
    <mergeCell ref="F93:G93"/>
    <mergeCell ref="F94:G94"/>
    <mergeCell ref="F95:G95"/>
    <mergeCell ref="F96:G96"/>
    <mergeCell ref="F87:G87"/>
    <mergeCell ref="F88:G88"/>
    <mergeCell ref="F89:G89"/>
    <mergeCell ref="F90:G90"/>
    <mergeCell ref="F91:G91"/>
    <mergeCell ref="F92:G92"/>
    <mergeCell ref="F97:G97"/>
    <mergeCell ref="C98:C99"/>
    <mergeCell ref="F98:G98"/>
    <mergeCell ref="F99:G99"/>
    <mergeCell ref="C100:C107"/>
    <mergeCell ref="F100:G100"/>
    <mergeCell ref="F101:G101"/>
    <mergeCell ref="F102:G102"/>
    <mergeCell ref="F103:G103"/>
    <mergeCell ref="F104:G104"/>
    <mergeCell ref="C112:C116"/>
    <mergeCell ref="F112:G112"/>
    <mergeCell ref="F113:G113"/>
    <mergeCell ref="F114:G114"/>
    <mergeCell ref="F115:G115"/>
    <mergeCell ref="F116:G116"/>
    <mergeCell ref="F105:G105"/>
    <mergeCell ref="F106:G106"/>
    <mergeCell ref="F107:G107"/>
    <mergeCell ref="C108:C111"/>
    <mergeCell ref="F108:G108"/>
    <mergeCell ref="F109:G109"/>
    <mergeCell ref="F110:G110"/>
    <mergeCell ref="F111:G111"/>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50:G150"/>
    <mergeCell ref="F151:G151"/>
    <mergeCell ref="F152:G152"/>
    <mergeCell ref="F153:G153"/>
    <mergeCell ref="F154:G154"/>
    <mergeCell ref="F155:G155"/>
    <mergeCell ref="F141:G141"/>
    <mergeCell ref="F142:G142"/>
    <mergeCell ref="F143:G143"/>
    <mergeCell ref="F144:G144"/>
    <mergeCell ref="F145:G145"/>
    <mergeCell ref="F149:G149"/>
    <mergeCell ref="F146:G146"/>
    <mergeCell ref="F147:G147"/>
    <mergeCell ref="F148:G148"/>
    <mergeCell ref="F164:G164"/>
    <mergeCell ref="F156:G156"/>
    <mergeCell ref="F157:G157"/>
    <mergeCell ref="F158:G158"/>
    <mergeCell ref="F165:G165"/>
    <mergeCell ref="F166:G166"/>
    <mergeCell ref="F159:G159"/>
    <mergeCell ref="F160:G160"/>
    <mergeCell ref="F161:G161"/>
    <mergeCell ref="F162:G162"/>
    <mergeCell ref="F163:G163"/>
  </mergeCells>
  <phoneticPr fontId="2"/>
  <dataValidations count="2">
    <dataValidation type="list" allowBlank="1" showInputMessage="1" showErrorMessage="1" sqref="D5" xr:uid="{96DAB8A6-BABD-49F8-BD0B-9FFA611B7AB8}">
      <formula1>$Y$3:$Y$4</formula1>
    </dataValidation>
    <dataValidation type="list" allowBlank="1" showInputMessage="1" showErrorMessage="1" sqref="E74 E72 E70" xr:uid="{6D710FA1-68B6-4374-B57F-18E0776D4961}">
      <formula1>INDIRECT($AF$6)</formula1>
    </dataValidation>
  </dataValidations>
  <printOptions horizontalCentered="1"/>
  <pageMargins left="0.59055118110236227" right="0.59055118110236227" top="0.78740157480314965" bottom="0.78740157480314965" header="0.51181102362204722" footer="0.51181102362204722"/>
  <pageSetup paperSize="9" scale="74" fitToHeight="0" pageOrder="overThenDown" orientation="landscape" r:id="rId1"/>
  <headerFooter alignWithMargins="0"/>
  <rowBreaks count="3" manualBreakCount="3">
    <brk id="40" max="29" man="1"/>
    <brk id="79" max="29" man="1"/>
    <brk id="141" max="29" man="1"/>
  </rowBreaks>
  <drawing r:id="rId2"/>
  <legacyDrawing r:id="rId3"/>
  <controls>
    <mc:AlternateContent xmlns:mc="http://schemas.openxmlformats.org/markup-compatibility/2006">
      <mc:Choice Requires="x14">
        <control shapeId="16385" r:id="rId4" name="cmdUnLock">
          <controlPr defaultSize="0" print="0" autoLine="0" r:id="rId5">
            <anchor>
              <from>
                <xdr:col>14</xdr:col>
                <xdr:colOff>50800</xdr:colOff>
                <xdr:row>0</xdr:row>
                <xdr:rowOff>146050</xdr:rowOff>
              </from>
              <to>
                <xdr:col>19</xdr:col>
                <xdr:colOff>355600</xdr:colOff>
                <xdr:row>2</xdr:row>
                <xdr:rowOff>152400</xdr:rowOff>
              </to>
            </anchor>
          </controlPr>
        </control>
      </mc:Choice>
      <mc:Fallback>
        <control shapeId="16385" r:id="rId4" name="cmdUnLock"/>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2D78-E4F8-48FA-A252-0E1FE9E5D0FF}">
  <sheetPr codeName="Sheet15">
    <pageSetUpPr fitToPage="1"/>
  </sheetPr>
  <dimension ref="A1:AK174"/>
  <sheetViews>
    <sheetView view="pageBreakPreview" topLeftCell="C1"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17.453125" style="3" hidden="1" customWidth="1"/>
    <col min="5" max="5" width="43.4531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20" width="6.7265625" style="4" customWidth="1"/>
    <col min="21" max="22" width="6.7265625" style="3" customWidth="1"/>
    <col min="23" max="24" width="6.7265625" style="3" hidden="1" customWidth="1"/>
    <col min="25" max="26" width="6.7265625" style="15" hidden="1" customWidth="1"/>
    <col min="27" max="29" width="6.7265625" style="16" hidden="1" customWidth="1"/>
    <col min="30" max="37" width="6.7265625" style="3" hidden="1" customWidth="1"/>
    <col min="38" max="38" width="7.453125" style="3" customWidth="1"/>
    <col min="39" max="16384" width="9" style="3"/>
  </cols>
  <sheetData>
    <row r="1" spans="1:37" ht="14">
      <c r="A1" s="2" t="s">
        <v>169</v>
      </c>
      <c r="C1" s="2" t="s">
        <v>147</v>
      </c>
    </row>
    <row r="2" spans="1:37" ht="15" customHeight="1">
      <c r="A2" s="2" t="s">
        <v>213</v>
      </c>
      <c r="C2" s="2" t="s">
        <v>152</v>
      </c>
      <c r="AA2" s="15"/>
    </row>
    <row r="3" spans="1:37" ht="15" customHeight="1">
      <c r="Y3" s="15" t="s">
        <v>187</v>
      </c>
      <c r="AA3" s="15"/>
    </row>
    <row r="4" spans="1:37" ht="15" customHeight="1">
      <c r="A4" s="161"/>
      <c r="B4" s="161"/>
      <c r="C4" s="114"/>
      <c r="D4" s="111" t="s">
        <v>189</v>
      </c>
      <c r="E4" s="64" t="s">
        <v>190</v>
      </c>
      <c r="Y4" s="15" t="s">
        <v>188</v>
      </c>
      <c r="AA4" s="15"/>
    </row>
    <row r="5" spans="1:37" ht="15" customHeight="1">
      <c r="A5" s="162"/>
      <c r="B5" s="162"/>
      <c r="C5" s="113"/>
      <c r="D5" s="117" t="s">
        <v>187</v>
      </c>
      <c r="E5" s="115" t="str">
        <f>'別紙-第3項(1)基準年'!$D$4&amp;"年度"</f>
        <v>2013年度</v>
      </c>
      <c r="G5" s="40" t="s">
        <v>38</v>
      </c>
      <c r="AA5" s="15"/>
    </row>
    <row r="6" spans="1:37" ht="15" customHeight="1">
      <c r="G6" s="163" t="s">
        <v>39</v>
      </c>
      <c r="AA6" s="15"/>
    </row>
    <row r="7" spans="1:37"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c r="AA7" s="15"/>
    </row>
    <row r="8" spans="1:37" ht="15" customHeight="1">
      <c r="A8" s="1" t="s">
        <v>191</v>
      </c>
      <c r="B8" s="155" t="s">
        <v>180</v>
      </c>
      <c r="C8" s="5" t="s">
        <v>181</v>
      </c>
      <c r="D8" s="1" t="s">
        <v>192</v>
      </c>
      <c r="E8" s="6" t="s">
        <v>170</v>
      </c>
      <c r="F8" s="1" t="s">
        <v>418</v>
      </c>
      <c r="G8" s="7" t="s">
        <v>170</v>
      </c>
      <c r="H8" s="1300"/>
      <c r="I8" s="1292"/>
      <c r="J8" s="1293"/>
      <c r="K8" s="1296"/>
      <c r="L8" s="1297"/>
      <c r="M8" s="1292"/>
      <c r="N8" s="1296"/>
      <c r="O8" s="1297"/>
      <c r="P8" s="1296"/>
      <c r="Q8" s="1297"/>
      <c r="R8" s="1292"/>
      <c r="S8" s="1292"/>
      <c r="T8" s="1292"/>
    </row>
    <row r="9" spans="1:37" ht="15" customHeight="1">
      <c r="A9" s="22"/>
      <c r="B9" s="75"/>
      <c r="C9" s="1303" t="s">
        <v>56</v>
      </c>
      <c r="D9" s="805"/>
      <c r="E9" s="1306"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8" t="s">
        <v>9769</v>
      </c>
      <c r="AF9" s="1319"/>
      <c r="AG9" s="1319"/>
      <c r="AH9" s="1319"/>
      <c r="AI9" s="1320"/>
      <c r="AJ9" s="1320"/>
      <c r="AK9" s="1320"/>
    </row>
    <row r="10" spans="1:37" ht="15" customHeight="1">
      <c r="A10" s="26"/>
      <c r="B10" s="68"/>
      <c r="C10" s="1317"/>
      <c r="D10" s="806"/>
      <c r="E10" s="1307"/>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04"/>
      <c r="D11" s="807"/>
      <c r="E11" s="1308"/>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04"/>
      <c r="D12" s="807"/>
      <c r="E12" s="1312"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04"/>
      <c r="D13" s="807"/>
      <c r="E13" s="1307"/>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04"/>
      <c r="D14" s="807"/>
      <c r="E14" s="1307"/>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04"/>
      <c r="D15" s="807"/>
      <c r="E15" s="1308"/>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04"/>
      <c r="D16" s="807"/>
      <c r="E16" s="1309"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04"/>
      <c r="D17" s="807"/>
      <c r="E17" s="1315"/>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04"/>
      <c r="D18" s="807"/>
      <c r="E18" s="1315"/>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04"/>
      <c r="D19" s="807"/>
      <c r="E19" s="1316"/>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04"/>
      <c r="D20" s="807"/>
      <c r="E20" s="1309"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04"/>
      <c r="D21" s="807"/>
      <c r="E21" s="1315"/>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04"/>
      <c r="D22" s="807"/>
      <c r="E22" s="1315"/>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04"/>
      <c r="D23" s="807"/>
      <c r="E23" s="1316"/>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04"/>
      <c r="D24" s="807"/>
      <c r="E24" s="1312"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04"/>
      <c r="D25" s="807"/>
      <c r="E25" s="1313"/>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04"/>
      <c r="D26" s="807"/>
      <c r="E26" s="1313"/>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04"/>
      <c r="D27" s="807"/>
      <c r="E27" s="1314"/>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04"/>
      <c r="D28" s="807"/>
      <c r="E28" s="1312"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04"/>
      <c r="D29" s="807"/>
      <c r="E29" s="1313"/>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04"/>
      <c r="D30" s="807"/>
      <c r="E30" s="1313"/>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04"/>
      <c r="D31" s="807"/>
      <c r="E31" s="1314"/>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04"/>
      <c r="D32" s="807"/>
      <c r="E32" s="1309"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04"/>
      <c r="D33" s="807"/>
      <c r="E33" s="1315"/>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04"/>
      <c r="D34" s="807"/>
      <c r="E34" s="1315"/>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04"/>
      <c r="D35" s="807"/>
      <c r="E35" s="1316"/>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04"/>
      <c r="D36" s="807"/>
      <c r="E36" s="1309"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04"/>
      <c r="D37" s="807"/>
      <c r="E37" s="1315"/>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04"/>
      <c r="D38" s="807"/>
      <c r="E38" s="1315"/>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04"/>
      <c r="D39" s="807"/>
      <c r="E39" s="1316"/>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04"/>
      <c r="D40" s="807"/>
      <c r="E40" s="1309"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04"/>
      <c r="D41" s="807"/>
      <c r="E41" s="1315"/>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04"/>
      <c r="D42" s="807"/>
      <c r="E42" s="1315"/>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04"/>
      <c r="D43" s="807"/>
      <c r="E43" s="1316"/>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04"/>
      <c r="D44" s="807"/>
      <c r="E44" s="1309"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04"/>
      <c r="D45" s="807"/>
      <c r="E45" s="1315"/>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04"/>
      <c r="D46" s="807"/>
      <c r="E46" s="1315"/>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04"/>
      <c r="D47" s="807"/>
      <c r="E47" s="1316"/>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04"/>
      <c r="D48" s="807"/>
      <c r="E48" s="1309"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04"/>
      <c r="D49" s="807"/>
      <c r="E49" s="1315"/>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04"/>
      <c r="D50" s="807"/>
      <c r="E50" s="1315"/>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04"/>
      <c r="D51" s="807"/>
      <c r="E51" s="1316"/>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04"/>
      <c r="D52" s="807"/>
      <c r="E52" s="1309"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04"/>
      <c r="D53" s="807"/>
      <c r="E53" s="1315"/>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04"/>
      <c r="D54" s="807"/>
      <c r="E54" s="1315"/>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04"/>
      <c r="D55" s="807"/>
      <c r="E55" s="1316"/>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04"/>
      <c r="D56" s="807"/>
      <c r="E56" s="1309"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1" t="s">
        <v>9871</v>
      </c>
      <c r="AF56" s="1302"/>
    </row>
    <row r="57" spans="1:35" ht="15" customHeight="1">
      <c r="A57" s="26"/>
      <c r="B57" s="68"/>
      <c r="C57" s="1304"/>
      <c r="D57" s="807"/>
      <c r="E57" s="1315"/>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04"/>
      <c r="D58" s="807"/>
      <c r="E58" s="1315"/>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04"/>
      <c r="D59" s="807"/>
      <c r="E59" s="1316"/>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04"/>
      <c r="D60" s="807"/>
      <c r="E60" s="1309"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04"/>
      <c r="D61" s="807"/>
      <c r="E61" s="1315"/>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1" t="s">
        <v>9874</v>
      </c>
      <c r="AF61" s="1302"/>
    </row>
    <row r="62" spans="1:35" ht="15" customHeight="1">
      <c r="A62" s="26"/>
      <c r="B62" s="68"/>
      <c r="C62" s="1304"/>
      <c r="D62" s="807"/>
      <c r="E62" s="1315"/>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04"/>
      <c r="D63" s="807"/>
      <c r="E63" s="1315"/>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05"/>
      <c r="D64" s="807"/>
      <c r="E64" s="1316"/>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85" t="s">
        <v>9876</v>
      </c>
      <c r="D65" s="808"/>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85" t="s">
        <v>462</v>
      </c>
      <c r="D66" s="808"/>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1" t="s">
        <v>9879</v>
      </c>
      <c r="AF66" s="1302"/>
    </row>
    <row r="67" spans="1:33" ht="15" customHeight="1">
      <c r="A67" s="26"/>
      <c r="B67" s="68"/>
      <c r="C67" s="1303" t="s">
        <v>9880</v>
      </c>
      <c r="D67" s="808"/>
      <c r="E67" s="1309"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customHeight="1">
      <c r="A68" s="26"/>
      <c r="B68" s="68"/>
      <c r="C68" s="1304"/>
      <c r="D68" s="808"/>
      <c r="E68" s="1310"/>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customHeight="1">
      <c r="A69" s="26"/>
      <c r="B69" s="68"/>
      <c r="C69" s="1304"/>
      <c r="D69" s="808"/>
      <c r="E69" s="1309"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customHeight="1">
      <c r="A70" s="26"/>
      <c r="B70" s="68"/>
      <c r="C70" s="1305"/>
      <c r="D70" s="808"/>
      <c r="E70" s="1310"/>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83" t="s">
        <v>9890</v>
      </c>
      <c r="D71" s="808"/>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83" t="s">
        <v>43</v>
      </c>
      <c r="D72" s="808"/>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83" t="s">
        <v>9891</v>
      </c>
      <c r="D73" s="808"/>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303" t="s">
        <v>31</v>
      </c>
      <c r="D74" s="808"/>
      <c r="E74" s="1312"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304"/>
      <c r="D75" s="808"/>
      <c r="E75" s="1313"/>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304"/>
      <c r="D76" s="808"/>
      <c r="E76" s="1313"/>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304"/>
      <c r="D77" s="808"/>
      <c r="E77" s="1314"/>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304"/>
      <c r="D78" s="808"/>
      <c r="E78" s="1312"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304"/>
      <c r="D79" s="808"/>
      <c r="E79" s="1313"/>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304"/>
      <c r="D80" s="808"/>
      <c r="E80" s="1313"/>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304"/>
      <c r="D81" s="808"/>
      <c r="E81" s="1313"/>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304"/>
      <c r="D82" s="808"/>
      <c r="E82" s="1314"/>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05"/>
      <c r="D83" s="808"/>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303" t="s">
        <v>463</v>
      </c>
      <c r="D84" s="808"/>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304"/>
      <c r="D85" s="808"/>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05"/>
      <c r="D86" s="808"/>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303" t="s">
        <v>464</v>
      </c>
      <c r="D87" s="808"/>
      <c r="E87" s="1312"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304"/>
      <c r="D88" s="808"/>
      <c r="E88" s="1314"/>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304"/>
      <c r="D89" s="808"/>
      <c r="E89" s="1312"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3.5" customHeight="1">
      <c r="A90" s="26"/>
      <c r="B90" s="68"/>
      <c r="C90" s="1305"/>
      <c r="D90" s="808"/>
      <c r="E90" s="1314"/>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85" t="s">
        <v>465</v>
      </c>
      <c r="D91" s="808"/>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303" t="s">
        <v>9909</v>
      </c>
      <c r="D92" s="808"/>
      <c r="E92" s="1309"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304"/>
      <c r="D93" s="808"/>
      <c r="E93" s="1310"/>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3.5" customHeight="1">
      <c r="A94" s="26"/>
      <c r="B94" s="68"/>
      <c r="C94" s="1304"/>
      <c r="D94" s="808"/>
      <c r="E94" s="622" t="s">
        <v>9914</v>
      </c>
      <c r="F94" s="14"/>
      <c r="G94" s="13" t="s">
        <v>9915</v>
      </c>
      <c r="H94" s="13"/>
      <c r="I94" s="17"/>
      <c r="J94" s="8" t="s">
        <v>10107</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85" t="s">
        <v>8131</v>
      </c>
      <c r="D95" s="808"/>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303" t="s">
        <v>8150</v>
      </c>
      <c r="D96" s="808"/>
      <c r="E96" s="1309"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304"/>
      <c r="D97" s="808"/>
      <c r="E97" s="1310"/>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304"/>
      <c r="D98" s="808"/>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304"/>
      <c r="D99" s="808"/>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05"/>
      <c r="D100" s="808"/>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hidden="1" customHeight="1">
      <c r="A101" s="26"/>
      <c r="B101" s="68"/>
      <c r="C101" s="1303" t="s">
        <v>467</v>
      </c>
      <c r="D101" s="808"/>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hidden="1" customHeight="1">
      <c r="A102" s="26"/>
      <c r="B102" s="68"/>
      <c r="C102" s="1304"/>
      <c r="D102" s="808"/>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1" t="s">
        <v>9927</v>
      </c>
      <c r="AF102" s="1302"/>
    </row>
    <row r="103" spans="1:33" ht="15" hidden="1" customHeight="1">
      <c r="A103" s="26"/>
      <c r="B103" s="68"/>
      <c r="C103" s="1304"/>
      <c r="D103" s="808"/>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hidden="1" customHeight="1">
      <c r="A104" s="26"/>
      <c r="B104" s="68"/>
      <c r="C104" s="1304"/>
      <c r="D104" s="808"/>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hidden="1" customHeight="1">
      <c r="A105" s="26"/>
      <c r="B105" s="68"/>
      <c r="C105" s="1304"/>
      <c r="D105" s="808"/>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hidden="1" customHeight="1">
      <c r="A106" s="26"/>
      <c r="B106" s="68"/>
      <c r="C106" s="1304"/>
      <c r="D106" s="808"/>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20.25" hidden="1" customHeight="1">
      <c r="A107" s="21"/>
      <c r="B107" s="92"/>
      <c r="C107" s="1304"/>
      <c r="D107" s="808"/>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304"/>
      <c r="D108" s="808"/>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304"/>
      <c r="D109" s="808"/>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304"/>
      <c r="D110" s="808"/>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304"/>
      <c r="D111" s="808"/>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304"/>
      <c r="D112" s="808"/>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303" t="s">
        <v>9941</v>
      </c>
      <c r="D113" s="809"/>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304"/>
      <c r="D114" s="809"/>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304"/>
      <c r="D115" s="809"/>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304"/>
      <c r="D116" s="805"/>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304"/>
      <c r="D117" s="810"/>
      <c r="E117" s="1306"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37.5" hidden="1" customHeight="1">
      <c r="A118" s="20"/>
      <c r="B118" s="83"/>
      <c r="C118" s="1304"/>
      <c r="D118" s="810"/>
      <c r="E118" s="1307"/>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38.25" hidden="1" customHeight="1">
      <c r="A119" s="22"/>
      <c r="B119" s="75"/>
      <c r="C119" s="1304"/>
      <c r="D119" s="810"/>
      <c r="E119" s="1307"/>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40.5" hidden="1" customHeight="1">
      <c r="A120" s="20"/>
      <c r="B120" s="83"/>
      <c r="C120" s="1304"/>
      <c r="D120" s="810"/>
      <c r="E120" s="1307"/>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30.75" customHeight="1">
      <c r="A121" s="21"/>
      <c r="B121" s="92"/>
      <c r="C121" s="1305"/>
      <c r="D121" s="807"/>
      <c r="E121" s="1308"/>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303" t="s">
        <v>64</v>
      </c>
      <c r="D122" s="808"/>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304"/>
      <c r="D123" s="808"/>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304"/>
      <c r="D124" s="808"/>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304"/>
      <c r="D125" s="808"/>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05"/>
      <c r="D126" s="808"/>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303" t="s">
        <v>66</v>
      </c>
      <c r="D127" s="808"/>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2.75" hidden="1" customHeight="1">
      <c r="A128" s="22"/>
      <c r="B128" s="75"/>
      <c r="C128" s="1304"/>
      <c r="D128" s="809"/>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304"/>
      <c r="D129" s="809"/>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23.25" hidden="1" customHeight="1">
      <c r="A130" s="20"/>
      <c r="B130" s="83"/>
      <c r="C130" s="1304"/>
      <c r="D130" s="809"/>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304"/>
      <c r="D131" s="809"/>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304"/>
      <c r="D132" s="809"/>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304"/>
      <c r="D133" s="809"/>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304"/>
      <c r="D134" s="809"/>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304"/>
      <c r="D135" s="809"/>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2.25" customHeight="1">
      <c r="A136" s="20"/>
      <c r="B136" s="83"/>
      <c r="C136" s="1304"/>
      <c r="D136" s="809"/>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304"/>
      <c r="D137" s="809"/>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304"/>
      <c r="D138" s="809"/>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05"/>
      <c r="D139" s="809"/>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43.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43.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43.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A144" s="26"/>
      <c r="B144" s="68"/>
      <c r="E144" s="4"/>
      <c r="U144" s="110"/>
      <c r="Y144" s="3"/>
      <c r="Z144" s="3"/>
      <c r="AA144" s="3"/>
      <c r="AB144" s="3"/>
      <c r="AC144" s="3"/>
    </row>
    <row r="145" spans="1:21" s="3" customFormat="1" ht="15" customHeight="1">
      <c r="A145" s="20"/>
      <c r="B145" s="83"/>
      <c r="I145" s="4"/>
      <c r="L145" s="4"/>
      <c r="M145" s="4"/>
      <c r="O145" s="4"/>
      <c r="Q145" s="4"/>
      <c r="R145" s="4"/>
      <c r="S145" s="4"/>
      <c r="T145" s="4"/>
      <c r="U145" s="110"/>
    </row>
    <row r="146" spans="1:21" s="3" customFormat="1" ht="15" customHeight="1">
      <c r="A146" s="22"/>
      <c r="B146" s="75"/>
      <c r="I146" s="4"/>
      <c r="L146" s="4"/>
      <c r="M146" s="4"/>
      <c r="O146" s="4"/>
      <c r="Q146" s="4"/>
      <c r="R146" s="4"/>
      <c r="S146" s="4"/>
      <c r="T146" s="4"/>
      <c r="U146" s="110"/>
    </row>
    <row r="147" spans="1:21" s="3" customFormat="1" ht="15" customHeight="1">
      <c r="A147" s="20"/>
      <c r="B147" s="83"/>
      <c r="I147" s="4"/>
      <c r="L147" s="4"/>
      <c r="M147" s="4"/>
      <c r="O147" s="4"/>
      <c r="Q147" s="4"/>
      <c r="R147" s="4"/>
      <c r="S147" s="4"/>
      <c r="T147" s="4"/>
      <c r="U147" s="110"/>
    </row>
    <row r="148" spans="1:21" s="3" customFormat="1" ht="30.75" customHeight="1">
      <c r="A148" s="128"/>
      <c r="B148" s="129"/>
      <c r="I148" s="4"/>
      <c r="L148" s="4"/>
      <c r="M148" s="4"/>
      <c r="O148" s="4"/>
      <c r="Q148" s="4"/>
      <c r="R148" s="4"/>
      <c r="S148" s="4"/>
      <c r="T148" s="4"/>
      <c r="U148" s="110"/>
    </row>
    <row r="149" spans="1:21" s="3" customFormat="1" ht="39.75" customHeight="1">
      <c r="A149" s="128"/>
      <c r="B149" s="129"/>
      <c r="I149" s="4"/>
      <c r="L149" s="4"/>
      <c r="M149" s="4"/>
      <c r="O149" s="4"/>
      <c r="Q149" s="4"/>
      <c r="R149" s="4"/>
      <c r="S149" s="4"/>
      <c r="T149" s="4"/>
      <c r="U149" s="110"/>
    </row>
    <row r="150" spans="1:21" s="3" customFormat="1" ht="39.75" customHeight="1">
      <c r="A150" s="128"/>
      <c r="B150" s="129"/>
      <c r="I150" s="4"/>
      <c r="L150" s="4"/>
      <c r="M150" s="4"/>
      <c r="O150" s="4"/>
      <c r="Q150" s="4"/>
      <c r="R150" s="4"/>
      <c r="S150" s="4"/>
      <c r="T150" s="4"/>
      <c r="U150" s="110"/>
    </row>
    <row r="151" spans="1:21" s="3" customFormat="1" ht="39" customHeight="1">
      <c r="A151" s="128"/>
      <c r="B151" s="129"/>
      <c r="I151" s="4"/>
      <c r="L151" s="4"/>
      <c r="M151" s="4"/>
      <c r="O151" s="4"/>
      <c r="Q151" s="4"/>
      <c r="R151" s="4"/>
      <c r="S151" s="4"/>
      <c r="T151" s="4"/>
      <c r="U151" s="110"/>
    </row>
    <row r="152" spans="1:21" s="3" customFormat="1" ht="15" customHeight="1">
      <c r="A152" s="128"/>
      <c r="B152" s="129"/>
      <c r="I152" s="4"/>
      <c r="L152" s="4"/>
      <c r="M152" s="4"/>
      <c r="O152" s="4"/>
      <c r="Q152" s="4"/>
      <c r="R152" s="4"/>
      <c r="S152" s="4"/>
      <c r="T152" s="4"/>
      <c r="U152" s="110"/>
    </row>
    <row r="153" spans="1:21" s="3" customFormat="1" ht="15" customHeight="1">
      <c r="A153" s="128"/>
      <c r="B153" s="129"/>
      <c r="I153" s="4"/>
      <c r="L153" s="4"/>
      <c r="M153" s="4"/>
      <c r="O153" s="4"/>
      <c r="Q153" s="4"/>
      <c r="R153" s="4"/>
      <c r="S153" s="4"/>
      <c r="T153" s="4"/>
      <c r="U153" s="110"/>
    </row>
    <row r="154" spans="1:21" s="3" customFormat="1" ht="30" customHeight="1">
      <c r="A154" s="128"/>
      <c r="B154" s="129"/>
      <c r="I154" s="4"/>
      <c r="L154" s="4"/>
      <c r="M154" s="4"/>
      <c r="O154" s="4"/>
      <c r="Q154" s="4"/>
      <c r="R154" s="4"/>
      <c r="S154" s="4"/>
      <c r="T154" s="4"/>
      <c r="U154" s="110"/>
    </row>
    <row r="155" spans="1:21" s="3" customFormat="1" ht="30" customHeight="1">
      <c r="A155" s="128"/>
      <c r="B155" s="129"/>
      <c r="I155" s="4"/>
      <c r="L155" s="4"/>
      <c r="M155" s="4"/>
      <c r="O155" s="4"/>
      <c r="Q155" s="4"/>
      <c r="R155" s="4"/>
      <c r="S155" s="4"/>
      <c r="T155" s="4"/>
      <c r="U155" s="110"/>
    </row>
    <row r="156" spans="1:21" s="3" customFormat="1" ht="39.75" customHeight="1">
      <c r="A156" s="98"/>
      <c r="B156" s="98"/>
      <c r="I156" s="4"/>
      <c r="L156" s="4"/>
      <c r="M156" s="4"/>
      <c r="O156" s="4"/>
      <c r="Q156" s="4"/>
      <c r="R156" s="4"/>
      <c r="S156" s="4"/>
      <c r="T156" s="4"/>
      <c r="U156" s="110"/>
    </row>
    <row r="157" spans="1:21" s="3" customFormat="1" ht="39.75" customHeight="1">
      <c r="A157" s="98"/>
      <c r="B157" s="98"/>
      <c r="I157" s="4"/>
      <c r="L157" s="4"/>
      <c r="M157" s="4"/>
      <c r="O157" s="4"/>
      <c r="Q157" s="4"/>
      <c r="R157" s="4"/>
      <c r="S157" s="4"/>
      <c r="T157" s="4"/>
      <c r="U157" s="110"/>
    </row>
    <row r="158" spans="1:21" s="3" customFormat="1" ht="39.75" customHeight="1">
      <c r="A158" s="98"/>
      <c r="B158" s="98"/>
      <c r="I158" s="4"/>
      <c r="L158" s="4"/>
      <c r="M158" s="4"/>
      <c r="O158" s="4"/>
      <c r="Q158" s="4"/>
      <c r="R158" s="4"/>
      <c r="S158" s="4"/>
      <c r="T158" s="4"/>
      <c r="U158" s="110"/>
    </row>
    <row r="159" spans="1:21" s="3" customFormat="1" ht="15" customHeight="1">
      <c r="I159" s="4"/>
      <c r="L159" s="4"/>
      <c r="M159" s="4"/>
      <c r="O159" s="4"/>
      <c r="Q159" s="4"/>
      <c r="R159" s="4"/>
      <c r="S159" s="4"/>
      <c r="T159" s="4"/>
      <c r="U159" s="110"/>
    </row>
    <row r="160" spans="1:21" s="3" customFormat="1" ht="15" customHeight="1">
      <c r="I160" s="4"/>
      <c r="L160" s="4"/>
      <c r="M160" s="4"/>
      <c r="O160" s="4"/>
      <c r="Q160" s="4"/>
      <c r="R160" s="4"/>
      <c r="S160" s="4"/>
      <c r="T160" s="4"/>
      <c r="U160" s="110"/>
    </row>
    <row r="161" spans="21:29" ht="15" customHeight="1">
      <c r="U161" s="110"/>
      <c r="Y161" s="3"/>
      <c r="Z161" s="3"/>
      <c r="AA161" s="3"/>
      <c r="AB161" s="3"/>
      <c r="AC161" s="3"/>
    </row>
    <row r="162" spans="21:29" ht="15" customHeight="1">
      <c r="U162" s="110"/>
      <c r="Y162" s="3"/>
      <c r="Z162" s="3"/>
      <c r="AA162" s="3"/>
      <c r="AB162" s="3"/>
      <c r="AC162" s="3"/>
    </row>
    <row r="163" spans="21:29" ht="15" customHeight="1">
      <c r="U163" s="110"/>
      <c r="Y163" s="3"/>
      <c r="Z163" s="3"/>
      <c r="AA163" s="3"/>
      <c r="AB163" s="3"/>
      <c r="AC163" s="3"/>
    </row>
    <row r="164" spans="21:29" ht="15" customHeight="1">
      <c r="U164" s="110"/>
      <c r="Y164" s="3"/>
      <c r="Z164" s="3"/>
      <c r="AA164" s="3"/>
      <c r="AB164" s="3"/>
      <c r="AC164" s="3"/>
    </row>
    <row r="165" spans="21:29" ht="15" customHeight="1">
      <c r="U165" s="110"/>
      <c r="Y165" s="3"/>
      <c r="Z165" s="3"/>
      <c r="AA165" s="3"/>
      <c r="AB165" s="3"/>
      <c r="AC165" s="3"/>
    </row>
    <row r="166" spans="21:29" ht="15" customHeight="1">
      <c r="U166" s="110"/>
      <c r="Y166" s="3"/>
      <c r="Z166" s="3"/>
      <c r="AA166" s="3"/>
      <c r="AB166" s="3"/>
      <c r="AC166" s="3"/>
    </row>
    <row r="167" spans="21:29" ht="15" customHeight="1">
      <c r="U167" s="110"/>
      <c r="Y167" s="3"/>
      <c r="Z167" s="3"/>
      <c r="AA167" s="3"/>
      <c r="AB167" s="3"/>
      <c r="AC167" s="3"/>
    </row>
    <row r="168" spans="21:29" ht="15" customHeight="1">
      <c r="U168" s="110"/>
      <c r="Y168" s="3"/>
      <c r="Z168" s="3"/>
      <c r="AA168" s="3"/>
      <c r="AB168" s="3"/>
      <c r="AC168" s="3"/>
    </row>
    <row r="169" spans="21:29" ht="15" customHeight="1">
      <c r="U169" s="110"/>
      <c r="Y169" s="3"/>
      <c r="Z169" s="3"/>
      <c r="AA169" s="3"/>
      <c r="AB169" s="3"/>
      <c r="AC169" s="3"/>
    </row>
    <row r="170" spans="21:29" ht="15" customHeight="1">
      <c r="U170" s="110"/>
      <c r="Y170" s="3"/>
      <c r="Z170" s="3"/>
      <c r="AA170" s="3"/>
      <c r="AB170" s="3"/>
      <c r="AC170" s="3"/>
    </row>
    <row r="171" spans="21:29" ht="15" customHeight="1">
      <c r="U171" s="110"/>
      <c r="Y171" s="3"/>
      <c r="Z171" s="3"/>
      <c r="AA171" s="3"/>
      <c r="AB171" s="3"/>
      <c r="AC171" s="3"/>
    </row>
    <row r="172" spans="21:29" ht="15" customHeight="1">
      <c r="U172" s="110"/>
      <c r="Y172" s="3"/>
      <c r="Z172" s="3"/>
      <c r="AA172" s="3"/>
      <c r="AB172" s="3"/>
      <c r="AC172" s="3"/>
    </row>
    <row r="173" spans="21:29" ht="15" customHeight="1">
      <c r="U173" s="110"/>
      <c r="Y173" s="3"/>
      <c r="Z173" s="3"/>
      <c r="AA173" s="3"/>
      <c r="AB173" s="3"/>
      <c r="AC173" s="3"/>
    </row>
    <row r="174" spans="21:29" ht="15" customHeight="1">
      <c r="U174" s="110"/>
      <c r="Y174" s="3"/>
      <c r="Z174" s="3"/>
      <c r="AA174" s="3"/>
      <c r="AB174" s="3"/>
      <c r="AC174" s="3"/>
    </row>
  </sheetData>
  <sheetProtection password="E4BE" sheet="1" formatCells="0"/>
  <mergeCells count="51">
    <mergeCell ref="T7:T8"/>
    <mergeCell ref="J7:J8"/>
    <mergeCell ref="M7:M8"/>
    <mergeCell ref="K7:L8"/>
    <mergeCell ref="N7:O8"/>
    <mergeCell ref="P7:Q8"/>
    <mergeCell ref="R7:R8"/>
    <mergeCell ref="S7:S8"/>
    <mergeCell ref="I7:I8"/>
    <mergeCell ref="F7:G7"/>
    <mergeCell ref="E36:E39"/>
    <mergeCell ref="D7:E7"/>
    <mergeCell ref="E16:E19"/>
    <mergeCell ref="E20:E23"/>
    <mergeCell ref="E32:E35"/>
    <mergeCell ref="E9:E11"/>
    <mergeCell ref="H7:H8"/>
    <mergeCell ref="E12:E15"/>
    <mergeCell ref="E24:E27"/>
    <mergeCell ref="E28:E31"/>
    <mergeCell ref="AE56:AF56"/>
    <mergeCell ref="E60:E64"/>
    <mergeCell ref="AE61:AF61"/>
    <mergeCell ref="AE66:AF66"/>
    <mergeCell ref="C67:C70"/>
    <mergeCell ref="E67:E68"/>
    <mergeCell ref="E69:E70"/>
    <mergeCell ref="C9:C64"/>
    <mergeCell ref="E48:E51"/>
    <mergeCell ref="AE9:AK9"/>
    <mergeCell ref="E52:E55"/>
    <mergeCell ref="E56:E59"/>
    <mergeCell ref="E40:E43"/>
    <mergeCell ref="E44:E47"/>
    <mergeCell ref="AE102:AF102"/>
    <mergeCell ref="C74:C83"/>
    <mergeCell ref="E74:E77"/>
    <mergeCell ref="E78:E82"/>
    <mergeCell ref="C84:C86"/>
    <mergeCell ref="C87:C90"/>
    <mergeCell ref="E87:E88"/>
    <mergeCell ref="E89:E90"/>
    <mergeCell ref="C113:C121"/>
    <mergeCell ref="E117:E121"/>
    <mergeCell ref="C122:C126"/>
    <mergeCell ref="C127:C139"/>
    <mergeCell ref="C92:C94"/>
    <mergeCell ref="E92:E93"/>
    <mergeCell ref="C96:C100"/>
    <mergeCell ref="E96:E97"/>
    <mergeCell ref="C101:C112"/>
  </mergeCells>
  <phoneticPr fontId="2"/>
  <dataValidations count="7">
    <dataValidation type="list" allowBlank="1" showInputMessage="1" showErrorMessage="1" sqref="D5" xr:uid="{0CEEB847-9F3D-473E-9050-C0365351CC8D}">
      <formula1>$Y$3:$Y$4</formula1>
    </dataValidation>
    <dataValidation type="list" showInputMessage="1" showErrorMessage="1" sqref="G9:G11" xr:uid="{D0754EF5-9FEF-486E-AA0C-ECD46FB37CD8}">
      <formula1>$AE$10:$AE$53</formula1>
    </dataValidation>
    <dataValidation type="list" showInputMessage="1" showErrorMessage="1" sqref="G60:G64" xr:uid="{24837E8D-BDEB-4E95-BC5C-5F4BF3FB7436}">
      <formula1>$AE$104:$AE$137</formula1>
    </dataValidation>
    <dataValidation type="list" showInputMessage="1" showErrorMessage="1" sqref="G44:G47" xr:uid="{4BD4F34E-BFAA-4D91-B287-CA501EF4EE2E}">
      <formula1>$AE$68:$AE$100</formula1>
    </dataValidation>
    <dataValidation type="list" showInputMessage="1" showErrorMessage="1" sqref="G28:G31" xr:uid="{763F2C59-0709-43B2-9E03-1E159BF8ABEF}">
      <formula1>$W$16:$W$19</formula1>
    </dataValidation>
    <dataValidation type="list" showInputMessage="1" showErrorMessage="1" sqref="G12:G27 G32:G43" xr:uid="{4B98BDB4-DBCC-4155-999A-A9B0452D87CE}">
      <formula1>$AC$10:$AC$38</formula1>
    </dataValidation>
    <dataValidation type="list" showInputMessage="1" showErrorMessage="1" sqref="G48:G59" xr:uid="{71D41B30-E37E-44F1-A69C-D26535F82450}">
      <formula1>$AC$20:$AC$38</formula1>
    </dataValidation>
  </dataValidations>
  <printOptions horizontalCentered="1"/>
  <pageMargins left="0.59055118110236227" right="0.59055118110236227" top="0.98425196850393704" bottom="0.78740157480314965" header="0.51181102362204722" footer="0.51181102362204722"/>
  <pageSetup paperSize="9" scale="76" fitToHeight="0" pageOrder="overThenDown" orientation="landscape" r:id="rId1"/>
  <headerFooter alignWithMargins="0"/>
  <rowBreaks count="2" manualBreakCount="2">
    <brk id="43" max="20" man="1"/>
    <brk id="100" max="20" man="1"/>
  </rowBreaks>
  <colBreaks count="1" manualBreakCount="1">
    <brk id="20" max="144" man="1"/>
  </colBreaks>
  <drawing r:id="rId2"/>
  <legacyDrawing r:id="rId3"/>
  <controls>
    <mc:AlternateContent xmlns:mc="http://schemas.openxmlformats.org/markup-compatibility/2006">
      <mc:Choice Requires="x14">
        <control shapeId="17409" r:id="rId4" name="cmdUnLock">
          <controlPr defaultSize="0" print="0" autoLine="0" r:id="rId5">
            <anchor>
              <from>
                <xdr:col>16</xdr:col>
                <xdr:colOff>69850</xdr:colOff>
                <xdr:row>0</xdr:row>
                <xdr:rowOff>95250</xdr:rowOff>
              </from>
              <to>
                <xdr:col>20</xdr:col>
                <xdr:colOff>381000</xdr:colOff>
                <xdr:row>2</xdr:row>
                <xdr:rowOff>57150</xdr:rowOff>
              </to>
            </anchor>
          </controlPr>
        </control>
      </mc:Choice>
      <mc:Fallback>
        <control shapeId="17409" r:id="rId4" name="cmdUnLock"/>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3009-98F5-4DD6-BEF7-143F2F8C1582}">
  <sheetPr codeName="Sheet16">
    <pageSetUpPr fitToPage="1"/>
  </sheetPr>
  <dimension ref="A1:AY151"/>
  <sheetViews>
    <sheetView view="pageBreakPreview" topLeftCell="C1"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9" style="3" hidden="1" customWidth="1"/>
    <col min="5" max="5" width="48" style="3" customWidth="1"/>
    <col min="6" max="6" width="9" style="3" hidden="1" customWidth="1"/>
    <col min="7" max="7" width="30.7265625"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 style="4" customWidth="1"/>
    <col min="21" max="24" width="9" style="3" hidden="1" customWidth="1"/>
    <col min="25" max="25" width="7" style="15" hidden="1" customWidth="1"/>
    <col min="26" max="26" width="9" style="15" hidden="1" customWidth="1"/>
    <col min="27" max="29" width="9" style="16" hidden="1" customWidth="1"/>
    <col min="30" max="30" width="5.26953125" style="3" customWidth="1"/>
    <col min="31" max="35" width="16.7265625" style="3" hidden="1" customWidth="1"/>
    <col min="36" max="36" width="16.7265625" style="3" customWidth="1"/>
    <col min="37" max="51" width="16.7265625" style="3" hidden="1" customWidth="1"/>
    <col min="52" max="16384" width="9" style="3"/>
  </cols>
  <sheetData>
    <row r="1" spans="1:51" ht="14">
      <c r="A1" s="2" t="s">
        <v>169</v>
      </c>
      <c r="C1" s="2" t="s">
        <v>147</v>
      </c>
    </row>
    <row r="2" spans="1:51" ht="15" customHeight="1">
      <c r="A2" s="2" t="s">
        <v>221</v>
      </c>
      <c r="C2" s="2" t="s">
        <v>151</v>
      </c>
    </row>
    <row r="3" spans="1:51" ht="15" customHeight="1">
      <c r="Y3" s="16" t="s">
        <v>187</v>
      </c>
    </row>
    <row r="4" spans="1:51" ht="15" customHeight="1">
      <c r="A4" s="161"/>
      <c r="B4" s="161"/>
      <c r="C4" s="114"/>
      <c r="D4" s="111" t="s">
        <v>189</v>
      </c>
      <c r="E4" s="64" t="s">
        <v>190</v>
      </c>
      <c r="Y4" s="16" t="s">
        <v>188</v>
      </c>
    </row>
    <row r="5" spans="1:51" ht="15" customHeight="1">
      <c r="A5" s="162"/>
      <c r="B5" s="162"/>
      <c r="C5" s="113"/>
      <c r="D5" s="117" t="s">
        <v>187</v>
      </c>
      <c r="E5" s="115" t="str">
        <f>'別紙-第3項(1)基準年'!$D$4&amp;"年度"</f>
        <v>2013年度</v>
      </c>
      <c r="G5" s="40" t="s">
        <v>38</v>
      </c>
    </row>
    <row r="6" spans="1:51" ht="15" customHeight="1">
      <c r="G6" s="163" t="s">
        <v>39</v>
      </c>
    </row>
    <row r="7" spans="1:51"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51" ht="15" customHeight="1">
      <c r="A8" s="1" t="s">
        <v>191</v>
      </c>
      <c r="B8" s="155" t="s">
        <v>180</v>
      </c>
      <c r="C8" s="5" t="s">
        <v>181</v>
      </c>
      <c r="D8" s="1" t="s">
        <v>192</v>
      </c>
      <c r="E8" s="6" t="s">
        <v>170</v>
      </c>
      <c r="F8" s="1" t="s">
        <v>418</v>
      </c>
      <c r="G8" s="7" t="s">
        <v>170</v>
      </c>
      <c r="H8" s="1300"/>
      <c r="I8" s="1292"/>
      <c r="J8" s="1293"/>
      <c r="K8" s="1296"/>
      <c r="L8" s="1297"/>
      <c r="M8" s="1292"/>
      <c r="N8" s="1296"/>
      <c r="O8" s="1297"/>
      <c r="P8" s="1296"/>
      <c r="Q8" s="1297"/>
      <c r="R8" s="1292"/>
      <c r="S8" s="1292"/>
      <c r="T8" s="1292"/>
    </row>
    <row r="9" spans="1:51" ht="14.25" customHeight="1">
      <c r="A9" s="22"/>
      <c r="B9" s="75"/>
      <c r="C9" s="1303" t="s">
        <v>56</v>
      </c>
      <c r="D9" s="811"/>
      <c r="E9" s="1338"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1"/>
      <c r="D10" s="812"/>
      <c r="E10" s="1339"/>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8" t="s">
        <v>9963</v>
      </c>
      <c r="AT10" s="1319"/>
      <c r="AU10" s="1319"/>
      <c r="AV10" s="1319"/>
      <c r="AW10" s="1320"/>
      <c r="AX10" s="1320"/>
      <c r="AY10" s="1320"/>
    </row>
    <row r="11" spans="1:51" ht="14.25" customHeight="1">
      <c r="A11" s="81"/>
      <c r="B11" s="82"/>
      <c r="C11" s="1321"/>
      <c r="D11" s="812"/>
      <c r="E11" s="1339"/>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1"/>
      <c r="D12" s="812"/>
      <c r="E12" s="1340"/>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1"/>
      <c r="D13" s="812"/>
      <c r="E13" s="1338"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1"/>
      <c r="D14" s="812"/>
      <c r="E14" s="1339"/>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1"/>
      <c r="D15" s="812"/>
      <c r="E15" s="1339"/>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1"/>
      <c r="D16" s="812"/>
      <c r="E16" s="1340"/>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1"/>
      <c r="D17" s="812"/>
      <c r="E17" s="1338"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1"/>
      <c r="D18" s="812"/>
      <c r="E18" s="1339"/>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1"/>
      <c r="D19" s="812"/>
      <c r="E19" s="1339"/>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1"/>
      <c r="D20" s="812"/>
      <c r="E20" s="1340"/>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1"/>
      <c r="D21" s="812"/>
      <c r="E21" s="1338"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1"/>
      <c r="D22" s="812"/>
      <c r="E22" s="1339"/>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1"/>
      <c r="D23" s="812"/>
      <c r="E23" s="1339"/>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1"/>
      <c r="D24" s="812"/>
      <c r="E24" s="1340"/>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1"/>
      <c r="D25" s="812"/>
      <c r="E25" s="1338"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1"/>
      <c r="D26" s="812"/>
      <c r="E26" s="1340"/>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1"/>
      <c r="D27" s="812"/>
      <c r="E27" s="1332"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1"/>
      <c r="D28" s="812"/>
      <c r="E28" s="1333"/>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1"/>
      <c r="D29" s="812"/>
      <c r="E29" s="1333"/>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1"/>
      <c r="D30" s="812"/>
      <c r="E30" s="1334"/>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1"/>
      <c r="D31" s="812"/>
      <c r="E31" s="1332"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1"/>
      <c r="D32" s="812"/>
      <c r="E32" s="1333"/>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1"/>
      <c r="D33" s="812"/>
      <c r="E33" s="1333"/>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1"/>
      <c r="D34" s="812"/>
      <c r="E34" s="1334"/>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1"/>
      <c r="D35" s="812"/>
      <c r="E35" s="1332"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1"/>
      <c r="D36" s="812"/>
      <c r="E36" s="1333"/>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1"/>
      <c r="D37" s="812"/>
      <c r="E37" s="1333"/>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1"/>
      <c r="D38" s="812"/>
      <c r="E38" s="1334"/>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1"/>
      <c r="D39" s="812"/>
      <c r="E39" s="1335"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1"/>
      <c r="D40" s="812"/>
      <c r="E40" s="1336"/>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1"/>
      <c r="D41" s="812"/>
      <c r="E41" s="1336"/>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1"/>
      <c r="D42" s="812"/>
      <c r="E42" s="1337"/>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1"/>
      <c r="D43" s="812"/>
      <c r="E43" s="1325"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1"/>
      <c r="D44" s="812"/>
      <c r="E44" s="1326"/>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1"/>
      <c r="D45" s="812"/>
      <c r="E45" s="1326"/>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1"/>
      <c r="D46" s="812"/>
      <c r="E46" s="1327"/>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1"/>
      <c r="D47" s="812"/>
      <c r="E47" s="1325"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1"/>
      <c r="D48" s="812"/>
      <c r="E48" s="1326"/>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3.5" customHeight="1">
      <c r="A49" s="81"/>
      <c r="B49" s="82"/>
      <c r="C49" s="1321"/>
      <c r="D49" s="812"/>
      <c r="E49" s="1326"/>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3.5" customHeight="1">
      <c r="A50" s="81"/>
      <c r="B50" s="82"/>
      <c r="C50" s="1321"/>
      <c r="D50" s="812"/>
      <c r="E50" s="1327"/>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1"/>
      <c r="D51" s="812"/>
      <c r="E51" s="1325"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1"/>
      <c r="D52" s="812"/>
      <c r="E52" s="1326"/>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1"/>
      <c r="D53" s="812"/>
      <c r="E53" s="1326"/>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8" t="s">
        <v>9983</v>
      </c>
      <c r="AT53" s="1320"/>
      <c r="AU53" s="1328" t="s">
        <v>9984</v>
      </c>
      <c r="AV53" s="1320"/>
    </row>
    <row r="54" spans="1:48" ht="14.25" customHeight="1">
      <c r="A54" s="81"/>
      <c r="B54" s="82"/>
      <c r="C54" s="1321"/>
      <c r="D54" s="812"/>
      <c r="E54" s="1327"/>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1"/>
      <c r="D55" s="812"/>
      <c r="E55" s="1325"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1"/>
      <c r="D56" s="812"/>
      <c r="E56" s="1326"/>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1"/>
      <c r="D57" s="812"/>
      <c r="E57" s="1326"/>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1"/>
      <c r="D58" s="812"/>
      <c r="E58" s="1326"/>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2"/>
      <c r="D59" s="812"/>
      <c r="E59" s="1327"/>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813"/>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24.75" hidden="1" customHeight="1">
      <c r="A61" s="81"/>
      <c r="B61" s="82"/>
      <c r="C61" s="783" t="s">
        <v>9891</v>
      </c>
      <c r="D61" s="813"/>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24.75" hidden="1" customHeight="1">
      <c r="A62" s="81"/>
      <c r="B62" s="82"/>
      <c r="C62" s="1303" t="s">
        <v>31</v>
      </c>
      <c r="D62" s="813"/>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24.75" hidden="1" customHeight="1">
      <c r="A63" s="81"/>
      <c r="B63" s="82"/>
      <c r="C63" s="1321"/>
      <c r="D63" s="813"/>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24.75" hidden="1" customHeight="1">
      <c r="A64" s="81"/>
      <c r="B64" s="82"/>
      <c r="C64" s="1322"/>
      <c r="D64" s="813"/>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813"/>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813"/>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813"/>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813"/>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8" t="s">
        <v>9995</v>
      </c>
      <c r="AT68" s="1320"/>
      <c r="AV68" s="1323" t="s">
        <v>9996</v>
      </c>
      <c r="AW68" s="1324"/>
    </row>
    <row r="69" spans="1:49" ht="44.25" customHeight="1">
      <c r="A69" s="81"/>
      <c r="B69" s="82"/>
      <c r="C69" s="783" t="s">
        <v>9997</v>
      </c>
      <c r="D69" s="813"/>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03" t="s">
        <v>81</v>
      </c>
      <c r="D70" s="813"/>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1"/>
      <c r="D71" s="813"/>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1"/>
      <c r="D72" s="813"/>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1"/>
      <c r="D73" s="813"/>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1" customHeight="1">
      <c r="A74" s="81"/>
      <c r="B74" s="82"/>
      <c r="C74" s="1321"/>
      <c r="D74" s="813"/>
      <c r="E74" s="1329"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14.25" customHeight="1">
      <c r="A75" s="81"/>
      <c r="B75" s="82"/>
      <c r="C75" s="1321"/>
      <c r="D75" s="813"/>
      <c r="E75" s="1330"/>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45.75" customHeight="1">
      <c r="A76" s="81"/>
      <c r="B76" s="82"/>
      <c r="C76" s="1321"/>
      <c r="D76" s="813"/>
      <c r="E76" s="1330"/>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5.75" customHeight="1">
      <c r="A77" s="81"/>
      <c r="B77" s="82"/>
      <c r="C77" s="1321"/>
      <c r="D77" s="813"/>
      <c r="E77" s="1330"/>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5.75" customHeight="1">
      <c r="A78" s="81"/>
      <c r="B78" s="82"/>
      <c r="C78" s="1321"/>
      <c r="D78" s="813"/>
      <c r="E78" s="1330"/>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5.75" customHeight="1">
      <c r="A79" s="81"/>
      <c r="B79" s="82"/>
      <c r="C79" s="1321"/>
      <c r="D79" s="813"/>
      <c r="E79" s="1330"/>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45.75" customHeight="1">
      <c r="A80" s="81"/>
      <c r="B80" s="82"/>
      <c r="C80" s="1321"/>
      <c r="D80" s="813"/>
      <c r="E80" s="1330"/>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8" t="s">
        <v>10012</v>
      </c>
      <c r="AT80" s="1320"/>
      <c r="AV80" s="3" t="s">
        <v>9811</v>
      </c>
      <c r="AW80" s="3" t="s">
        <v>10013</v>
      </c>
    </row>
    <row r="81" spans="1:49" ht="33" customHeight="1">
      <c r="A81" s="81"/>
      <c r="B81" s="82"/>
      <c r="C81" s="1321"/>
      <c r="D81" s="813"/>
      <c r="E81" s="1330"/>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16.5" customHeight="1">
      <c r="A82" s="81"/>
      <c r="B82" s="82"/>
      <c r="C82" s="1321"/>
      <c r="D82" s="813"/>
      <c r="E82" s="1330"/>
      <c r="F82" s="14"/>
      <c r="G82" s="781"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33" customHeight="1">
      <c r="A83" s="81"/>
      <c r="B83" s="82"/>
      <c r="C83" s="1321"/>
      <c r="D83" s="813"/>
      <c r="E83" s="1330"/>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5" customHeight="1">
      <c r="A84" s="81"/>
      <c r="B84" s="82"/>
      <c r="C84" s="1321"/>
      <c r="D84" s="813"/>
      <c r="E84" s="1330"/>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45.75" customHeight="1">
      <c r="A85" s="81"/>
      <c r="B85" s="82"/>
      <c r="C85" s="1322"/>
      <c r="D85" s="813"/>
      <c r="E85" s="1331"/>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15" customHeight="1">
      <c r="A86" s="81"/>
      <c r="B86" s="82"/>
      <c r="C86" s="1303" t="s">
        <v>64</v>
      </c>
      <c r="D86" s="813"/>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15" customHeight="1">
      <c r="A87" s="81"/>
      <c r="B87" s="82"/>
      <c r="C87" s="1321"/>
      <c r="D87" s="813"/>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15" customHeight="1">
      <c r="A88" s="81"/>
      <c r="B88" s="82"/>
      <c r="C88" s="1321"/>
      <c r="D88" s="813"/>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15" customHeight="1">
      <c r="A89" s="81"/>
      <c r="B89" s="82"/>
      <c r="C89" s="1321"/>
      <c r="D89" s="813"/>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15" customHeight="1">
      <c r="A90" s="81"/>
      <c r="B90" s="82"/>
      <c r="C90" s="1322"/>
      <c r="D90" s="813"/>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03" t="s">
        <v>66</v>
      </c>
      <c r="D91" s="813"/>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4.25" customHeight="1">
      <c r="A92" s="81"/>
      <c r="B92" s="82"/>
      <c r="C92" s="1321"/>
      <c r="D92" s="814"/>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4.75" customHeight="1">
      <c r="A93" s="81"/>
      <c r="B93" s="82"/>
      <c r="C93" s="1321"/>
      <c r="D93" s="814"/>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4.75" customHeight="1">
      <c r="A94" s="81"/>
      <c r="B94" s="82"/>
      <c r="C94" s="1321"/>
      <c r="D94" s="814"/>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1"/>
      <c r="D95" s="814"/>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1"/>
      <c r="D96" s="814"/>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0" ht="14.25" customHeight="1">
      <c r="A97" s="81"/>
      <c r="B97" s="82"/>
      <c r="C97" s="1321"/>
      <c r="D97" s="814"/>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0" ht="29.25" customHeight="1">
      <c r="A98" s="81"/>
      <c r="B98" s="82"/>
      <c r="C98" s="1321"/>
      <c r="D98" s="814"/>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0" ht="14.25" customHeight="1">
      <c r="A99" s="81"/>
      <c r="B99" s="82"/>
      <c r="C99" s="1321"/>
      <c r="D99" s="814"/>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0" ht="14.25" customHeight="1">
      <c r="A100" s="81"/>
      <c r="B100" s="82"/>
      <c r="C100" s="1321"/>
      <c r="D100" s="814"/>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23" t="s">
        <v>10019</v>
      </c>
      <c r="AT100" s="1324"/>
      <c r="AV100" s="1311" t="s">
        <v>9927</v>
      </c>
      <c r="AW100" s="1302"/>
    </row>
    <row r="101" spans="1:50" ht="14.25" customHeight="1">
      <c r="A101" s="81"/>
      <c r="B101" s="82"/>
      <c r="C101" s="1321"/>
      <c r="D101" s="814"/>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0" ht="14.25" customHeight="1">
      <c r="A102" s="81"/>
      <c r="B102" s="82"/>
      <c r="C102" s="1321"/>
      <c r="D102" s="814"/>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0" ht="31.5" customHeight="1">
      <c r="A103" s="81"/>
      <c r="B103" s="82"/>
      <c r="C103" s="1321"/>
      <c r="D103" s="814"/>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0" ht="14.25" customHeight="1">
      <c r="A104" s="81"/>
      <c r="B104" s="82"/>
      <c r="C104" s="1321"/>
      <c r="D104" s="814"/>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0" ht="14.25" customHeight="1">
      <c r="A105" s="81"/>
      <c r="B105" s="82"/>
      <c r="C105" s="1321"/>
      <c r="D105" s="814"/>
      <c r="E105" s="741" t="s">
        <v>10110</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0" ht="14.25" customHeight="1">
      <c r="A106" s="81"/>
      <c r="B106" s="82"/>
      <c r="C106" s="1322"/>
      <c r="D106" s="814"/>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0" ht="41.2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0" ht="41.2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0" ht="41.2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0" ht="21" customHeight="1">
      <c r="A110" s="81"/>
      <c r="B110" s="82"/>
      <c r="L110" s="10"/>
      <c r="M110" s="62"/>
      <c r="Q110" s="10" t="s">
        <v>185</v>
      </c>
      <c r="R110" s="191">
        <f>SUM(R9:R109)</f>
        <v>0</v>
      </c>
      <c r="S110" s="109" t="s">
        <v>54</v>
      </c>
      <c r="T110" s="188">
        <f>SUM(T9:T109)</f>
        <v>0</v>
      </c>
      <c r="AA110" s="15"/>
      <c r="AB110" s="15"/>
      <c r="AC110" s="15"/>
      <c r="AD110" s="110" t="s">
        <v>55</v>
      </c>
      <c r="AS110" s="3" t="s">
        <v>9807</v>
      </c>
      <c r="AT110" s="3" t="s">
        <v>10002</v>
      </c>
      <c r="AV110" s="3" t="s">
        <v>24</v>
      </c>
    </row>
    <row r="111" spans="1:50" ht="21" customHeight="1">
      <c r="A111" s="81"/>
      <c r="B111" s="82"/>
      <c r="AA111" s="15"/>
      <c r="AB111" s="15"/>
      <c r="AC111" s="15"/>
      <c r="AS111" s="3" t="s">
        <v>8091</v>
      </c>
      <c r="AT111" s="3" t="s">
        <v>10002</v>
      </c>
      <c r="AV111" s="3" t="s">
        <v>9807</v>
      </c>
    </row>
    <row r="112" spans="1:50" ht="14.25" customHeight="1">
      <c r="A112" s="81"/>
      <c r="B112" s="82"/>
      <c r="AA112" s="15"/>
      <c r="AB112" s="15"/>
      <c r="AC112" s="15"/>
      <c r="AS112" s="3" t="s">
        <v>8092</v>
      </c>
      <c r="AT112" s="3" t="s">
        <v>10002</v>
      </c>
      <c r="AV112" s="3" t="s">
        <v>60</v>
      </c>
    </row>
    <row r="113" spans="1:48" ht="14.25" customHeight="1">
      <c r="A113" s="81"/>
      <c r="B113" s="82"/>
      <c r="AA113" s="15"/>
      <c r="AB113" s="15"/>
      <c r="AC113" s="15"/>
      <c r="AE113" s="110"/>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14.2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14.25" customHeight="1">
      <c r="A121" s="81"/>
      <c r="B121" s="82"/>
      <c r="AA121" s="15"/>
      <c r="AB121" s="15"/>
      <c r="AC121" s="15"/>
      <c r="AS121" s="3" t="s">
        <v>9827</v>
      </c>
      <c r="AT121" s="3" t="s">
        <v>10024</v>
      </c>
      <c r="AV121" s="3" t="s">
        <v>9838</v>
      </c>
    </row>
    <row r="122" spans="1:48" ht="14.25" customHeight="1">
      <c r="A122" s="81"/>
      <c r="B122" s="82"/>
      <c r="AA122" s="15"/>
      <c r="AB122" s="15"/>
      <c r="AC122" s="15"/>
      <c r="AS122" s="3" t="s">
        <v>9831</v>
      </c>
      <c r="AT122" s="3" t="s">
        <v>10024</v>
      </c>
      <c r="AV122" s="3" t="s">
        <v>9841</v>
      </c>
    </row>
    <row r="123" spans="1:48" ht="14.25" customHeight="1">
      <c r="A123" s="81"/>
      <c r="B123" s="82"/>
      <c r="AA123" s="15"/>
      <c r="AB123" s="15"/>
      <c r="AC123" s="15"/>
      <c r="AS123" s="3" t="s">
        <v>9835</v>
      </c>
      <c r="AT123" s="3" t="s">
        <v>10024</v>
      </c>
      <c r="AV123" s="3" t="s">
        <v>9845</v>
      </c>
    </row>
    <row r="124" spans="1:48" ht="14.25" customHeight="1">
      <c r="A124" s="81"/>
      <c r="B124" s="82"/>
      <c r="AA124" s="15"/>
      <c r="AB124" s="15"/>
      <c r="AC124" s="15"/>
      <c r="AS124" s="3" t="s">
        <v>9838</v>
      </c>
      <c r="AT124" s="3" t="s">
        <v>10024</v>
      </c>
      <c r="AV124" s="3" t="s">
        <v>9848</v>
      </c>
    </row>
    <row r="125" spans="1:48" ht="14.25" customHeight="1">
      <c r="A125" s="22"/>
      <c r="B125" s="75"/>
      <c r="AA125" s="15"/>
      <c r="AB125" s="15"/>
      <c r="AC125" s="15"/>
      <c r="AS125" s="3" t="s">
        <v>9841</v>
      </c>
      <c r="AT125" s="3" t="s">
        <v>10008</v>
      </c>
      <c r="AV125" s="3" t="s">
        <v>9850</v>
      </c>
    </row>
    <row r="126" spans="1:48" ht="14.25"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AA144" s="15"/>
      <c r="AB144" s="15"/>
      <c r="AC144" s="15"/>
    </row>
    <row r="145" spans="1:29" ht="14.25" customHeight="1">
      <c r="A145" s="81"/>
      <c r="B145" s="82"/>
      <c r="AA145" s="15"/>
      <c r="AB145" s="15"/>
      <c r="AC145" s="15"/>
    </row>
    <row r="146" spans="1:29" ht="14.25" customHeight="1">
      <c r="A146" s="26"/>
      <c r="B146" s="68"/>
      <c r="AA146" s="15"/>
      <c r="AB146" s="15"/>
      <c r="AC146" s="15"/>
    </row>
    <row r="147" spans="1:29" ht="14.25" customHeight="1">
      <c r="A147" s="26"/>
      <c r="B147" s="68"/>
      <c r="AA147" s="15"/>
      <c r="AB147" s="15"/>
      <c r="AC147" s="15"/>
    </row>
    <row r="148" spans="1:29" ht="14.25" customHeight="1">
      <c r="A148" s="81"/>
      <c r="B148" s="82"/>
      <c r="AA148" s="15"/>
      <c r="AB148" s="15"/>
      <c r="AC148" s="15"/>
    </row>
    <row r="149" spans="1:29" ht="14.25" customHeight="1">
      <c r="A149" s="81"/>
      <c r="B149" s="82"/>
      <c r="AA149" s="15"/>
      <c r="AB149" s="15"/>
      <c r="AC149" s="15"/>
    </row>
    <row r="150" spans="1:29" ht="14.25" customHeight="1">
      <c r="A150" s="26"/>
      <c r="B150" s="68"/>
      <c r="AA150" s="15"/>
      <c r="AB150" s="15"/>
      <c r="AC150" s="15"/>
    </row>
    <row r="151" spans="1:29" ht="14.25" customHeight="1">
      <c r="A151" s="26"/>
      <c r="B151" s="68"/>
      <c r="AA151" s="15"/>
      <c r="AB151" s="15"/>
      <c r="AC151" s="15"/>
    </row>
  </sheetData>
  <sheetProtection password="E4BE" sheet="1" formatCells="0"/>
  <mergeCells count="39">
    <mergeCell ref="M7:M8"/>
    <mergeCell ref="K7:L8"/>
    <mergeCell ref="N7:O8"/>
    <mergeCell ref="P7:Q8"/>
    <mergeCell ref="R7:R8"/>
    <mergeCell ref="S7:S8"/>
    <mergeCell ref="D7:E7"/>
    <mergeCell ref="AU53:AV53"/>
    <mergeCell ref="C9:C59"/>
    <mergeCell ref="E9:E12"/>
    <mergeCell ref="AS10:AY10"/>
    <mergeCell ref="E13:E16"/>
    <mergeCell ref="E17:E20"/>
    <mergeCell ref="E21:E24"/>
    <mergeCell ref="F7:G7"/>
    <mergeCell ref="I7:I8"/>
    <mergeCell ref="H7:H8"/>
    <mergeCell ref="E35:E38"/>
    <mergeCell ref="T7:T8"/>
    <mergeCell ref="J7:J8"/>
    <mergeCell ref="E25:E26"/>
    <mergeCell ref="E27:E30"/>
    <mergeCell ref="E31:E34"/>
    <mergeCell ref="AS80:AT80"/>
    <mergeCell ref="E39:E42"/>
    <mergeCell ref="E43:E46"/>
    <mergeCell ref="E47:E50"/>
    <mergeCell ref="E51:E54"/>
    <mergeCell ref="AS53:AT53"/>
    <mergeCell ref="C86:C90"/>
    <mergeCell ref="C91:C106"/>
    <mergeCell ref="AS100:AT100"/>
    <mergeCell ref="AV100:AW100"/>
    <mergeCell ref="E55:E59"/>
    <mergeCell ref="C62:C64"/>
    <mergeCell ref="AS68:AT68"/>
    <mergeCell ref="AV68:AW68"/>
    <mergeCell ref="C70:C85"/>
    <mergeCell ref="E74:E85"/>
  </mergeCells>
  <phoneticPr fontId="2"/>
  <dataValidations count="11">
    <dataValidation type="list" allowBlank="1" showInputMessage="1" showErrorMessage="1" sqref="D5" xr:uid="{DAF10E23-AA8A-4DB5-B5AB-31DE842791C8}">
      <formula1>$Y$3:$Y$4</formula1>
    </dataValidation>
    <dataValidation type="list" showInputMessage="1" showErrorMessage="1" sqref="G55:G59" xr:uid="{9552A287-159A-43B9-AEA5-176D89B6BF61}">
      <formula1>$AV$102:$AV$135</formula1>
    </dataValidation>
    <dataValidation type="list" showInputMessage="1" showErrorMessage="1" sqref="G43:G54" xr:uid="{66EF3B0A-3A85-4D89-9038-0F6D1896DA23}">
      <formula1>$AQ$21:$AQ$39</formula1>
    </dataValidation>
    <dataValidation type="list" showInputMessage="1" showErrorMessage="1" sqref="G39:G42" xr:uid="{45D14AB2-6720-4FE3-8037-CA2DEEE84827}">
      <formula1>$AS$101:$AS$133</formula1>
    </dataValidation>
    <dataValidation type="list" showInputMessage="1" showErrorMessage="1" sqref="G35:G38" xr:uid="{719C0C32-D250-49C7-A9B0-9B084DF501B1}">
      <formula1>$AS$82:$AS$89</formula1>
    </dataValidation>
    <dataValidation type="list" showInputMessage="1" showErrorMessage="1" sqref="G27:G30" xr:uid="{3502C845-B438-4A67-A4BA-BFE11E118ED3}">
      <formula1>$AV$70:$AV$98</formula1>
    </dataValidation>
    <dataValidation type="list" showInputMessage="1" showErrorMessage="1" sqref="G21:G24" xr:uid="{5478AB89-AFB9-4621-B201-C1C71953B6C7}">
      <formula1>$AS$70:$AS$79</formula1>
    </dataValidation>
    <dataValidation type="list" showInputMessage="1" showErrorMessage="1" sqref="G17:G20" xr:uid="{A83DFB34-6BB7-4724-A449-503DC6E1B6EE}">
      <formula1>$AU$54:$AU$65</formula1>
    </dataValidation>
    <dataValidation type="list" showInputMessage="1" showErrorMessage="1" sqref="G13:G16" xr:uid="{D56DCDFA-C2C9-41A8-A381-3AE15A7DC994}">
      <formula1>$AS$54:$AS$67</formula1>
    </dataValidation>
    <dataValidation showInputMessage="1" showErrorMessage="1" sqref="G25:G26" xr:uid="{5773EDD1-1ABD-4E19-ABB0-4B35D3053B55}"/>
    <dataValidation type="list" showInputMessage="1" showErrorMessage="1" sqref="G9:G12" xr:uid="{BE45BDC9-0917-4775-A34C-B508D913A782}">
      <formula1>$AS$11:$AS$38</formula1>
    </dataValidation>
  </dataValidations>
  <printOptions horizontalCentered="1"/>
  <pageMargins left="0.59055118110236227" right="0.59055118110236227" top="0.98425196850393704" bottom="0.78740157480314965" header="0.51181102362204722" footer="0.51181102362204722"/>
  <pageSetup paperSize="9" scale="71" fitToHeight="0" pageOrder="overThenDown" orientation="landscape" r:id="rId1"/>
  <headerFooter alignWithMargins="0"/>
  <rowBreaks count="3" manualBreakCount="3">
    <brk id="50" max="34" man="1"/>
    <brk id="80" max="34" man="1"/>
    <brk id="110" max="34" man="1"/>
  </rowBreaks>
  <colBreaks count="1" manualBreakCount="1">
    <brk id="36" max="216" man="1"/>
  </colBreaks>
  <drawing r:id="rId2"/>
  <legacyDrawing r:id="rId3"/>
  <controls>
    <mc:AlternateContent xmlns:mc="http://schemas.openxmlformats.org/markup-compatibility/2006">
      <mc:Choice Requires="x14">
        <control shapeId="18433" r:id="rId4" name="cmdUnLock">
          <controlPr defaultSize="0" print="0" autoLine="0" autoPict="0" r:id="rId5">
            <anchor>
              <from>
                <xdr:col>16</xdr:col>
                <xdr:colOff>184150</xdr:colOff>
                <xdr:row>0</xdr:row>
                <xdr:rowOff>101600</xdr:rowOff>
              </from>
              <to>
                <xdr:col>19</xdr:col>
                <xdr:colOff>190500</xdr:colOff>
                <xdr:row>2</xdr:row>
                <xdr:rowOff>165100</xdr:rowOff>
              </to>
            </anchor>
          </controlPr>
        </control>
      </mc:Choice>
      <mc:Fallback>
        <control shapeId="18433" r:id="rId4" name="cmdUnLock"/>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FE73-A30B-4AEB-8BB8-D339F3F12E50}">
  <sheetPr codeName="Sheet17">
    <pageSetUpPr fitToPage="1"/>
  </sheetPr>
  <dimension ref="A1:AD55"/>
  <sheetViews>
    <sheetView view="pageBreakPreview" topLeftCell="C1" zoomScaleNormal="85" zoomScaleSheetLayoutView="100" workbookViewId="0">
      <pane ySplit="8" topLeftCell="A9" activePane="bottomLeft" state="frozen"/>
      <selection activeCell="E10" sqref="E10"/>
      <selection pane="bottomLeft" activeCell="C2" sqref="C2"/>
    </sheetView>
  </sheetViews>
  <sheetFormatPr defaultColWidth="9" defaultRowHeight="15" customHeight="1"/>
  <cols>
    <col min="1" max="2" width="9" style="3" hidden="1" customWidth="1"/>
    <col min="3" max="3" width="48" style="3" customWidth="1"/>
    <col min="4" max="4" width="9" style="3" hidden="1" customWidth="1"/>
    <col min="5" max="5" width="34.906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26953125" style="3" customWidth="1"/>
    <col min="31" max="16384" width="9" style="3"/>
  </cols>
  <sheetData>
    <row r="1" spans="1:29" ht="14">
      <c r="A1" s="2" t="s">
        <v>169</v>
      </c>
      <c r="C1" s="2" t="s">
        <v>147</v>
      </c>
    </row>
    <row r="2" spans="1:29" ht="15" customHeight="1">
      <c r="A2" s="2" t="s">
        <v>222</v>
      </c>
      <c r="C2" s="2" t="s">
        <v>150</v>
      </c>
    </row>
    <row r="3" spans="1:29" ht="15" customHeight="1">
      <c r="Y3" s="16" t="s">
        <v>187</v>
      </c>
    </row>
    <row r="4" spans="1:29" ht="15" customHeight="1">
      <c r="A4" s="161"/>
      <c r="B4" s="161"/>
      <c r="C4" s="114"/>
      <c r="D4" s="111" t="s">
        <v>189</v>
      </c>
      <c r="E4" s="64" t="s">
        <v>190</v>
      </c>
      <c r="Y4" s="16" t="s">
        <v>188</v>
      </c>
    </row>
    <row r="5" spans="1:29" ht="15" customHeight="1">
      <c r="A5" s="162"/>
      <c r="B5" s="162"/>
      <c r="C5" s="113"/>
      <c r="D5" s="117" t="s">
        <v>187</v>
      </c>
      <c r="E5" s="115" t="str">
        <f>'別紙-第3項(1)基準年'!$D$4&amp;"年度"</f>
        <v>2013年度</v>
      </c>
      <c r="S5" s="159" t="s">
        <v>164</v>
      </c>
    </row>
    <row r="6" spans="1:29" ht="15" customHeight="1">
      <c r="S6" s="160" t="s">
        <v>165</v>
      </c>
    </row>
    <row r="7" spans="1:29" ht="15" customHeight="1">
      <c r="B7" s="154"/>
      <c r="C7" s="5" t="s">
        <v>417</v>
      </c>
      <c r="D7" s="1289" t="s">
        <v>183</v>
      </c>
      <c r="E7" s="1290"/>
      <c r="F7" s="1358" t="s">
        <v>186</v>
      </c>
      <c r="G7" s="1359"/>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360"/>
      <c r="G8" s="1361"/>
      <c r="H8" s="1300"/>
      <c r="I8" s="1292"/>
      <c r="J8" s="1293"/>
      <c r="K8" s="1296"/>
      <c r="L8" s="1297"/>
      <c r="M8" s="1292"/>
      <c r="N8" s="1296"/>
      <c r="O8" s="1297"/>
      <c r="P8" s="1296"/>
      <c r="Q8" s="1297"/>
      <c r="R8" s="1292"/>
      <c r="S8" s="1292"/>
      <c r="T8" s="1292"/>
    </row>
    <row r="9" spans="1:29" ht="15" customHeight="1">
      <c r="A9" s="21"/>
      <c r="B9" s="92"/>
      <c r="C9" s="1303" t="s">
        <v>82</v>
      </c>
      <c r="D9" s="814"/>
      <c r="E9" s="1335"/>
      <c r="F9" s="136"/>
      <c r="G9" s="94" t="s">
        <v>83</v>
      </c>
      <c r="H9" s="94"/>
      <c r="I9" s="17"/>
      <c r="J9" s="8" t="s">
        <v>210</v>
      </c>
      <c r="K9" s="9"/>
      <c r="L9" s="18"/>
      <c r="M9" s="137" t="s">
        <v>28</v>
      </c>
      <c r="N9" s="9"/>
      <c r="O9" s="18"/>
      <c r="P9" s="86"/>
      <c r="Q9" s="18">
        <v>17</v>
      </c>
      <c r="R9" s="1355">
        <f>I9*Q9-I10*Q10</f>
        <v>0</v>
      </c>
      <c r="S9" s="1353">
        <v>12400</v>
      </c>
      <c r="T9" s="1345">
        <f>IF(ISERROR(R9*S9),"",ROUND(R9*S9,1))</f>
        <v>0</v>
      </c>
      <c r="AA9" s="16" t="s">
        <v>182</v>
      </c>
      <c r="AB9" s="16" t="s">
        <v>182</v>
      </c>
      <c r="AC9" s="16">
        <v>1.0999999999999999E-2</v>
      </c>
    </row>
    <row r="10" spans="1:29" ht="30" customHeight="1">
      <c r="A10" s="21"/>
      <c r="B10" s="92"/>
      <c r="C10" s="1357"/>
      <c r="D10" s="814"/>
      <c r="E10" s="1337"/>
      <c r="F10" s="136"/>
      <c r="G10" s="94" t="s">
        <v>84</v>
      </c>
      <c r="H10" s="94"/>
      <c r="I10" s="17"/>
      <c r="J10" s="8" t="s">
        <v>210</v>
      </c>
      <c r="K10" s="9"/>
      <c r="L10" s="18"/>
      <c r="M10" s="137"/>
      <c r="N10" s="9"/>
      <c r="O10" s="18"/>
      <c r="P10" s="86"/>
      <c r="Q10" s="18">
        <v>1000</v>
      </c>
      <c r="R10" s="1356"/>
      <c r="S10" s="1354"/>
      <c r="T10" s="1346"/>
    </row>
    <row r="11" spans="1:29" ht="15" customHeight="1">
      <c r="A11" s="21"/>
      <c r="B11" s="92"/>
      <c r="C11" s="785" t="s">
        <v>85</v>
      </c>
      <c r="D11" s="814"/>
      <c r="E11" s="743"/>
      <c r="F11" s="136"/>
      <c r="G11" s="94" t="s">
        <v>86</v>
      </c>
      <c r="H11" s="94"/>
      <c r="I11" s="17"/>
      <c r="J11" s="8" t="s">
        <v>210</v>
      </c>
      <c r="K11" s="9"/>
      <c r="L11" s="18"/>
      <c r="M11" s="137" t="s">
        <v>28</v>
      </c>
      <c r="N11" s="9"/>
      <c r="O11" s="18"/>
      <c r="P11" s="9"/>
      <c r="Q11" s="123">
        <v>3.5</v>
      </c>
      <c r="R11" s="75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814"/>
      <c r="E12" s="743"/>
      <c r="F12" s="136"/>
      <c r="G12" s="94" t="s">
        <v>10026</v>
      </c>
      <c r="H12" s="94"/>
      <c r="I12" s="17"/>
      <c r="J12" s="8" t="s">
        <v>210</v>
      </c>
      <c r="K12" s="9"/>
      <c r="L12" s="18"/>
      <c r="M12" s="137" t="s">
        <v>28</v>
      </c>
      <c r="N12" s="9"/>
      <c r="O12" s="18"/>
      <c r="P12" s="9"/>
      <c r="Q12" s="123">
        <v>1000</v>
      </c>
      <c r="R12" s="756">
        <f>IF(ISERROR(I12*Q12),"",ROUND(I12*Q12,1))</f>
        <v>0</v>
      </c>
      <c r="S12" s="138"/>
      <c r="T12" s="176">
        <f>IF(ISERROR(R12*S12),"",ROUND(R12*S12,1))</f>
        <v>0</v>
      </c>
      <c r="AA12" s="16" t="s">
        <v>182</v>
      </c>
      <c r="AB12" s="16" t="s">
        <v>182</v>
      </c>
      <c r="AC12" s="16">
        <v>4.8999999999999998E-3</v>
      </c>
    </row>
    <row r="13" spans="1:29" ht="15" customHeight="1">
      <c r="A13" s="26"/>
      <c r="B13" s="68"/>
      <c r="C13" s="1303" t="s">
        <v>10027</v>
      </c>
      <c r="D13" s="814"/>
      <c r="E13" s="1335" t="s">
        <v>10028</v>
      </c>
      <c r="F13" s="136"/>
      <c r="G13" s="94" t="s">
        <v>10026</v>
      </c>
      <c r="H13" s="94"/>
      <c r="I13" s="17"/>
      <c r="J13" s="8" t="s">
        <v>210</v>
      </c>
      <c r="K13" s="9"/>
      <c r="L13" s="18"/>
      <c r="M13" s="137" t="s">
        <v>28</v>
      </c>
      <c r="N13" s="9"/>
      <c r="O13" s="18"/>
      <c r="P13" s="86"/>
      <c r="Q13" s="18">
        <v>400</v>
      </c>
      <c r="R13" s="1355">
        <f>I13*Q13-I14*Q14</f>
        <v>0</v>
      </c>
      <c r="S13" s="1343"/>
      <c r="T13" s="1345">
        <f>IF(ISERROR(R13*S13),"",ROUND(R13*S13,1))</f>
        <v>0</v>
      </c>
      <c r="AA13" s="16" t="s">
        <v>182</v>
      </c>
      <c r="AB13" s="16" t="s">
        <v>182</v>
      </c>
      <c r="AC13" s="16">
        <v>1.0999999999999999E-2</v>
      </c>
    </row>
    <row r="14" spans="1:29" ht="15.75" customHeight="1">
      <c r="A14" s="20"/>
      <c r="B14" s="83"/>
      <c r="C14" s="1317"/>
      <c r="D14" s="814"/>
      <c r="E14" s="1337"/>
      <c r="F14" s="136"/>
      <c r="G14" s="94" t="s">
        <v>137</v>
      </c>
      <c r="H14" s="94"/>
      <c r="I14" s="17"/>
      <c r="J14" s="8" t="s">
        <v>210</v>
      </c>
      <c r="K14" s="9"/>
      <c r="L14" s="18"/>
      <c r="M14" s="137"/>
      <c r="N14" s="9"/>
      <c r="O14" s="18"/>
      <c r="P14" s="86"/>
      <c r="Q14" s="18">
        <v>1000</v>
      </c>
      <c r="R14" s="1356"/>
      <c r="S14" s="1344"/>
      <c r="T14" s="1346"/>
    </row>
    <row r="15" spans="1:29" ht="15" customHeight="1">
      <c r="A15" s="22"/>
      <c r="B15" s="75"/>
      <c r="C15" s="1317"/>
      <c r="D15" s="814"/>
      <c r="E15" s="1335" t="s">
        <v>10029</v>
      </c>
      <c r="F15" s="136"/>
      <c r="G15" s="94" t="s">
        <v>10026</v>
      </c>
      <c r="H15" s="94"/>
      <c r="I15" s="17"/>
      <c r="J15" s="8" t="s">
        <v>210</v>
      </c>
      <c r="K15" s="9"/>
      <c r="L15" s="18"/>
      <c r="M15" s="137" t="s">
        <v>28</v>
      </c>
      <c r="N15" s="9"/>
      <c r="O15" s="18"/>
      <c r="P15" s="86"/>
      <c r="Q15" s="18">
        <v>200</v>
      </c>
      <c r="R15" s="1355">
        <f>I15*Q15-I16*Q16</f>
        <v>0</v>
      </c>
      <c r="S15" s="1343"/>
      <c r="T15" s="1345">
        <f>IF(ISERROR(R15*S15),"",ROUND(R15*S15,1))</f>
        <v>0</v>
      </c>
      <c r="AA15" s="16" t="s">
        <v>182</v>
      </c>
      <c r="AB15" s="16" t="s">
        <v>182</v>
      </c>
      <c r="AC15" s="16">
        <v>1.0999999999999999E-2</v>
      </c>
    </row>
    <row r="16" spans="1:29" ht="15" customHeight="1">
      <c r="A16" s="26"/>
      <c r="B16" s="68"/>
      <c r="C16" s="1317"/>
      <c r="D16" s="814"/>
      <c r="E16" s="1337"/>
      <c r="F16" s="136"/>
      <c r="G16" s="94" t="s">
        <v>137</v>
      </c>
      <c r="H16" s="94"/>
      <c r="I16" s="17"/>
      <c r="J16" s="8" t="s">
        <v>210</v>
      </c>
      <c r="K16" s="9"/>
      <c r="L16" s="18"/>
      <c r="M16" s="137"/>
      <c r="N16" s="9"/>
      <c r="O16" s="18"/>
      <c r="P16" s="86"/>
      <c r="Q16" s="18">
        <v>1000</v>
      </c>
      <c r="R16" s="1356"/>
      <c r="S16" s="1344"/>
      <c r="T16" s="1346"/>
    </row>
    <row r="17" spans="1:29" ht="17.25" customHeight="1">
      <c r="A17" s="20"/>
      <c r="B17" s="83"/>
      <c r="C17" s="1304"/>
      <c r="D17" s="814"/>
      <c r="E17" s="1335" t="s">
        <v>10108</v>
      </c>
      <c r="F17" s="136"/>
      <c r="G17" s="94" t="s">
        <v>10109</v>
      </c>
      <c r="H17" s="94"/>
      <c r="I17" s="17"/>
      <c r="J17" s="8" t="s">
        <v>210</v>
      </c>
      <c r="K17" s="9"/>
      <c r="L17" s="18"/>
      <c r="M17" s="137" t="s">
        <v>28</v>
      </c>
      <c r="N17" s="9"/>
      <c r="O17" s="18"/>
      <c r="P17" s="86"/>
      <c r="Q17" s="18">
        <v>200</v>
      </c>
      <c r="R17" s="1355">
        <f>I17*Q17-I18*Q18</f>
        <v>0</v>
      </c>
      <c r="S17" s="1353">
        <v>12400</v>
      </c>
      <c r="T17" s="1345">
        <f>IF(ISERROR(R17*S17),"",ROUND(R17*S17,1))</f>
        <v>0</v>
      </c>
      <c r="AA17" s="16" t="s">
        <v>182</v>
      </c>
      <c r="AB17" s="16" t="s">
        <v>182</v>
      </c>
      <c r="AC17" s="16">
        <v>1.0999999999999999E-2</v>
      </c>
    </row>
    <row r="18" spans="1:29" ht="15" customHeight="1">
      <c r="A18" s="21"/>
      <c r="B18" s="92"/>
      <c r="C18" s="1305"/>
      <c r="D18" s="814"/>
      <c r="E18" s="1337"/>
      <c r="F18" s="136"/>
      <c r="G18" s="94" t="s">
        <v>137</v>
      </c>
      <c r="H18" s="94"/>
      <c r="I18" s="17"/>
      <c r="J18" s="8" t="s">
        <v>210</v>
      </c>
      <c r="K18" s="9"/>
      <c r="L18" s="18"/>
      <c r="M18" s="137"/>
      <c r="N18" s="9"/>
      <c r="O18" s="18"/>
      <c r="P18" s="86"/>
      <c r="Q18" s="18">
        <v>1000</v>
      </c>
      <c r="R18" s="1356"/>
      <c r="S18" s="1354"/>
      <c r="T18" s="1346"/>
    </row>
    <row r="19" spans="1:29" ht="15" customHeight="1">
      <c r="A19" s="21"/>
      <c r="B19" s="92"/>
      <c r="C19" s="1303" t="s">
        <v>10030</v>
      </c>
      <c r="D19" s="814"/>
      <c r="E19" s="741" t="s">
        <v>88</v>
      </c>
      <c r="F19" s="136"/>
      <c r="G19" s="94" t="s">
        <v>87</v>
      </c>
      <c r="H19" s="94"/>
      <c r="I19" s="17"/>
      <c r="J19" s="8" t="s">
        <v>210</v>
      </c>
      <c r="K19" s="9"/>
      <c r="L19" s="18"/>
      <c r="M19" s="137" t="s">
        <v>28</v>
      </c>
      <c r="N19" s="9"/>
      <c r="O19" s="18"/>
      <c r="P19" s="9"/>
      <c r="Q19" s="123">
        <v>1</v>
      </c>
      <c r="R19" s="756">
        <f t="shared" si="0"/>
        <v>0</v>
      </c>
      <c r="S19" s="138"/>
      <c r="T19" s="176">
        <f t="shared" ref="T19:T24" si="1">IF(ISERROR(R19*S19),"",ROUND(R19*S19,1))</f>
        <v>0</v>
      </c>
      <c r="AA19" s="16" t="s">
        <v>182</v>
      </c>
      <c r="AB19" s="16" t="s">
        <v>182</v>
      </c>
      <c r="AC19" s="16">
        <v>5.0000000000000001E-4</v>
      </c>
    </row>
    <row r="20" spans="1:29" ht="33" customHeight="1">
      <c r="A20" s="21"/>
      <c r="B20" s="92"/>
      <c r="C20" s="1304"/>
      <c r="D20" s="814"/>
      <c r="E20" s="742" t="s">
        <v>89</v>
      </c>
      <c r="F20" s="136"/>
      <c r="G20" s="94" t="s">
        <v>87</v>
      </c>
      <c r="H20" s="94"/>
      <c r="I20" s="17"/>
      <c r="J20" s="8" t="s">
        <v>210</v>
      </c>
      <c r="K20" s="9"/>
      <c r="L20" s="18"/>
      <c r="M20" s="137" t="s">
        <v>28</v>
      </c>
      <c r="N20" s="9"/>
      <c r="O20" s="18"/>
      <c r="P20" s="9"/>
      <c r="Q20" s="123">
        <v>2</v>
      </c>
      <c r="R20" s="756">
        <f t="shared" si="0"/>
        <v>0</v>
      </c>
      <c r="S20" s="138"/>
      <c r="T20" s="176">
        <f t="shared" si="1"/>
        <v>0</v>
      </c>
      <c r="AA20" s="16" t="s">
        <v>182</v>
      </c>
      <c r="AB20" s="16" t="s">
        <v>182</v>
      </c>
      <c r="AC20" s="16">
        <v>1.9E-3</v>
      </c>
    </row>
    <row r="21" spans="1:29" ht="15" customHeight="1">
      <c r="A21" s="21"/>
      <c r="B21" s="92"/>
      <c r="C21" s="1304"/>
      <c r="D21" s="814"/>
      <c r="E21" s="741" t="s">
        <v>90</v>
      </c>
      <c r="F21" s="96"/>
      <c r="G21" s="140" t="s">
        <v>10031</v>
      </c>
      <c r="H21" s="96"/>
      <c r="I21" s="17"/>
      <c r="J21" s="96" t="s">
        <v>91</v>
      </c>
      <c r="K21" s="9"/>
      <c r="L21" s="18"/>
      <c r="M21" s="137" t="s">
        <v>28</v>
      </c>
      <c r="N21" s="9"/>
      <c r="O21" s="18"/>
      <c r="P21" s="9"/>
      <c r="Q21" s="123">
        <v>6.2E-4</v>
      </c>
      <c r="R21" s="756">
        <f t="shared" si="0"/>
        <v>0</v>
      </c>
      <c r="S21" s="138"/>
      <c r="T21" s="176">
        <f t="shared" si="1"/>
        <v>0</v>
      </c>
      <c r="AA21" s="16" t="s">
        <v>182</v>
      </c>
      <c r="AB21" s="16" t="s">
        <v>182</v>
      </c>
      <c r="AC21" s="16">
        <v>3.0000000000000001E-3</v>
      </c>
    </row>
    <row r="22" spans="1:29" ht="15" customHeight="1">
      <c r="A22" s="21"/>
      <c r="B22" s="92"/>
      <c r="C22" s="1305"/>
      <c r="D22" s="811"/>
      <c r="E22" s="746" t="s">
        <v>92</v>
      </c>
      <c r="F22" s="141"/>
      <c r="G22" s="140" t="s">
        <v>10031</v>
      </c>
      <c r="H22" s="96"/>
      <c r="I22" s="17"/>
      <c r="J22" s="96" t="s">
        <v>91</v>
      </c>
      <c r="K22" s="9"/>
      <c r="L22" s="18"/>
      <c r="M22" s="137" t="s">
        <v>28</v>
      </c>
      <c r="N22" s="9"/>
      <c r="O22" s="18"/>
      <c r="P22" s="9"/>
      <c r="Q22" s="123">
        <v>1E-3</v>
      </c>
      <c r="R22" s="756">
        <f t="shared" si="0"/>
        <v>0</v>
      </c>
      <c r="S22" s="138"/>
      <c r="T22" s="176">
        <f t="shared" si="1"/>
        <v>0</v>
      </c>
      <c r="AA22" s="16" t="s">
        <v>182</v>
      </c>
      <c r="AB22" s="16" t="s">
        <v>182</v>
      </c>
      <c r="AC22" s="16">
        <v>0.01</v>
      </c>
    </row>
    <row r="23" spans="1:29" ht="36" customHeight="1">
      <c r="A23" s="22"/>
      <c r="B23" s="75"/>
      <c r="C23" s="785" t="s">
        <v>10032</v>
      </c>
      <c r="D23" s="814"/>
      <c r="E23" s="742" t="s">
        <v>89</v>
      </c>
      <c r="F23" s="136"/>
      <c r="G23" s="94" t="s">
        <v>10033</v>
      </c>
      <c r="H23" s="94"/>
      <c r="I23" s="17"/>
      <c r="J23" s="8" t="s">
        <v>210</v>
      </c>
      <c r="K23" s="9"/>
      <c r="L23" s="18"/>
      <c r="M23" s="137" t="s">
        <v>28</v>
      </c>
      <c r="N23" s="9"/>
      <c r="O23" s="18"/>
      <c r="P23" s="9"/>
      <c r="Q23" s="123">
        <v>20</v>
      </c>
      <c r="R23" s="756">
        <f t="shared" si="0"/>
        <v>0</v>
      </c>
      <c r="S23" s="138"/>
      <c r="T23" s="176">
        <f t="shared" si="1"/>
        <v>0</v>
      </c>
      <c r="AA23" s="16" t="s">
        <v>182</v>
      </c>
      <c r="AB23" s="16" t="s">
        <v>182</v>
      </c>
      <c r="AC23" s="16">
        <v>0.01</v>
      </c>
    </row>
    <row r="24" spans="1:29" ht="15.75" customHeight="1">
      <c r="A24" s="20"/>
      <c r="B24" s="83"/>
      <c r="C24" s="1303" t="s">
        <v>10034</v>
      </c>
      <c r="D24" s="814"/>
      <c r="E24" s="1349" t="s">
        <v>89</v>
      </c>
      <c r="F24" s="136"/>
      <c r="G24" s="94" t="s">
        <v>10035</v>
      </c>
      <c r="H24" s="94"/>
      <c r="I24" s="17"/>
      <c r="J24" s="8" t="s">
        <v>210</v>
      </c>
      <c r="K24" s="9"/>
      <c r="L24" s="18"/>
      <c r="M24" s="137" t="s">
        <v>28</v>
      </c>
      <c r="N24" s="9"/>
      <c r="O24" s="18"/>
      <c r="P24" s="9"/>
      <c r="Q24" s="123">
        <v>1000</v>
      </c>
      <c r="R24" s="1351">
        <f>I24*Q24+I25*Q25</f>
        <v>0</v>
      </c>
      <c r="S24" s="1347"/>
      <c r="T24" s="1345">
        <f t="shared" si="1"/>
        <v>0</v>
      </c>
      <c r="AA24" s="16" t="s">
        <v>182</v>
      </c>
      <c r="AB24" s="16" t="s">
        <v>182</v>
      </c>
      <c r="AC24" s="16">
        <v>1</v>
      </c>
    </row>
    <row r="25" spans="1:29" ht="15" customHeight="1">
      <c r="A25" s="22"/>
      <c r="B25" s="75"/>
      <c r="C25" s="1317"/>
      <c r="D25" s="814"/>
      <c r="E25" s="1350"/>
      <c r="F25" s="136"/>
      <c r="G25" s="94" t="s">
        <v>10036</v>
      </c>
      <c r="H25" s="94"/>
      <c r="I25" s="17"/>
      <c r="J25" s="8" t="s">
        <v>210</v>
      </c>
      <c r="K25" s="9"/>
      <c r="L25" s="18"/>
      <c r="M25" s="137"/>
      <c r="N25" s="9"/>
      <c r="O25" s="18"/>
      <c r="P25" s="9"/>
      <c r="Q25" s="123">
        <v>10</v>
      </c>
      <c r="R25" s="1352"/>
      <c r="S25" s="1348"/>
      <c r="T25" s="1346"/>
    </row>
    <row r="26" spans="1:29" ht="15" customHeight="1">
      <c r="A26" s="26"/>
      <c r="B26" s="68"/>
      <c r="C26" s="1304"/>
      <c r="D26" s="814"/>
      <c r="E26" s="1349" t="s">
        <v>10037</v>
      </c>
      <c r="F26" s="136"/>
      <c r="G26" s="94" t="s">
        <v>10035</v>
      </c>
      <c r="H26" s="94"/>
      <c r="I26" s="17"/>
      <c r="J26" s="8" t="s">
        <v>210</v>
      </c>
      <c r="K26" s="9"/>
      <c r="L26" s="18"/>
      <c r="M26" s="137" t="s">
        <v>28</v>
      </c>
      <c r="N26" s="9"/>
      <c r="O26" s="18"/>
      <c r="P26" s="9"/>
      <c r="Q26" s="123">
        <v>1000</v>
      </c>
      <c r="R26" s="1351">
        <f>I26*Q26+I27*Q27</f>
        <v>0</v>
      </c>
      <c r="S26" s="1347"/>
      <c r="T26" s="1345">
        <f>IF(ISERROR(R26*S26),"",ROUND(R26*S26,1))</f>
        <v>0</v>
      </c>
      <c r="AA26" s="16" t="s">
        <v>182</v>
      </c>
      <c r="AB26" s="16" t="s">
        <v>182</v>
      </c>
      <c r="AC26" s="16">
        <v>1</v>
      </c>
    </row>
    <row r="27" spans="1:29" ht="30" customHeight="1">
      <c r="A27" s="20"/>
      <c r="B27" s="83"/>
      <c r="C27" s="1305"/>
      <c r="D27" s="814"/>
      <c r="E27" s="1350"/>
      <c r="F27" s="136"/>
      <c r="G27" s="94" t="s">
        <v>10038</v>
      </c>
      <c r="H27" s="94"/>
      <c r="I27" s="17"/>
      <c r="J27" s="8" t="s">
        <v>91</v>
      </c>
      <c r="K27" s="9"/>
      <c r="L27" s="18"/>
      <c r="M27" s="137"/>
      <c r="N27" s="9"/>
      <c r="O27" s="18"/>
      <c r="P27" s="9"/>
      <c r="Q27" s="123">
        <v>8.0000000000000004E-4</v>
      </c>
      <c r="R27" s="1352"/>
      <c r="S27" s="1348"/>
      <c r="T27" s="1346"/>
    </row>
    <row r="28" spans="1:29" ht="60.75" customHeight="1">
      <c r="A28" s="21"/>
      <c r="B28" s="92"/>
      <c r="C28" s="816" t="s">
        <v>10039</v>
      </c>
      <c r="D28" s="814"/>
      <c r="E28" s="747" t="s">
        <v>10040</v>
      </c>
      <c r="F28" s="136"/>
      <c r="G28" s="94" t="s">
        <v>10041</v>
      </c>
      <c r="H28" s="94"/>
      <c r="I28" s="17"/>
      <c r="J28" s="8" t="s">
        <v>210</v>
      </c>
      <c r="K28" s="9"/>
      <c r="L28" s="18"/>
      <c r="M28" s="137" t="s">
        <v>28</v>
      </c>
      <c r="N28" s="9"/>
      <c r="O28" s="18"/>
      <c r="P28" s="9"/>
      <c r="Q28" s="123">
        <v>1000</v>
      </c>
      <c r="R28" s="757">
        <f>I28*Q28</f>
        <v>0</v>
      </c>
      <c r="S28" s="624"/>
      <c r="T28" s="623">
        <f t="shared" ref="T28:T33" si="2">IF(ISERROR(R28*S28),"",ROUND(R28*S28,1))</f>
        <v>0</v>
      </c>
      <c r="AA28" s="16" t="s">
        <v>182</v>
      </c>
      <c r="AB28" s="16" t="s">
        <v>182</v>
      </c>
      <c r="AC28" s="16">
        <v>1</v>
      </c>
    </row>
    <row r="29" spans="1:29" ht="30" customHeight="1">
      <c r="A29" s="21"/>
      <c r="B29" s="92"/>
      <c r="C29" s="1303" t="s">
        <v>10042</v>
      </c>
      <c r="D29" s="814"/>
      <c r="E29" s="742" t="s">
        <v>10043</v>
      </c>
      <c r="F29" s="136"/>
      <c r="G29" s="94" t="s">
        <v>10026</v>
      </c>
      <c r="H29" s="94"/>
      <c r="I29" s="17"/>
      <c r="J29" s="8" t="s">
        <v>210</v>
      </c>
      <c r="K29" s="9"/>
      <c r="L29" s="18"/>
      <c r="M29" s="137" t="s">
        <v>28</v>
      </c>
      <c r="N29" s="9"/>
      <c r="O29" s="18"/>
      <c r="P29" s="9"/>
      <c r="Q29" s="123">
        <v>1000</v>
      </c>
      <c r="R29" s="756">
        <f>IF(ISERROR(I29*Q29),"",ROUND(I29*Q29,1))</f>
        <v>0</v>
      </c>
      <c r="S29" s="138"/>
      <c r="T29" s="176">
        <f t="shared" si="2"/>
        <v>0</v>
      </c>
      <c r="AA29" s="16" t="s">
        <v>182</v>
      </c>
      <c r="AB29" s="16" t="s">
        <v>182</v>
      </c>
      <c r="AC29" s="16">
        <v>0.01</v>
      </c>
    </row>
    <row r="30" spans="1:29" ht="30" customHeight="1">
      <c r="A30" s="142"/>
      <c r="B30" s="142"/>
      <c r="C30" s="1305"/>
      <c r="D30" s="814"/>
      <c r="E30" s="742" t="s">
        <v>10044</v>
      </c>
      <c r="F30" s="136"/>
      <c r="G30" s="94" t="s">
        <v>10026</v>
      </c>
      <c r="H30" s="94"/>
      <c r="I30" s="17"/>
      <c r="J30" s="8" t="s">
        <v>210</v>
      </c>
      <c r="K30" s="9"/>
      <c r="L30" s="18"/>
      <c r="M30" s="137" t="s">
        <v>28</v>
      </c>
      <c r="N30" s="9"/>
      <c r="O30" s="18"/>
      <c r="P30" s="9"/>
      <c r="Q30" s="123">
        <v>100</v>
      </c>
      <c r="R30" s="756">
        <f>IF(ISERROR(I30*Q30),"",ROUND(I30*Q30,1))</f>
        <v>0</v>
      </c>
      <c r="S30" s="138"/>
      <c r="T30" s="176">
        <f t="shared" si="2"/>
        <v>0</v>
      </c>
    </row>
    <row r="31" spans="1:29" ht="15" customHeight="1">
      <c r="A31" s="142"/>
      <c r="B31" s="142"/>
      <c r="C31" s="783" t="s">
        <v>10045</v>
      </c>
      <c r="D31" s="814"/>
      <c r="E31" s="784"/>
      <c r="F31" s="136"/>
      <c r="G31" s="94" t="s">
        <v>10046</v>
      </c>
      <c r="H31" s="94"/>
      <c r="I31" s="17"/>
      <c r="J31" s="8" t="s">
        <v>210</v>
      </c>
      <c r="K31" s="9"/>
      <c r="L31" s="18"/>
      <c r="M31" s="137" t="s">
        <v>28</v>
      </c>
      <c r="N31" s="9"/>
      <c r="O31" s="18"/>
      <c r="P31" s="9"/>
      <c r="Q31" s="123">
        <v>29</v>
      </c>
      <c r="R31" s="756">
        <f>IF(ISERROR(I31*Q31),"",ROUND(I31*Q31,1))</f>
        <v>0</v>
      </c>
      <c r="S31" s="138"/>
      <c r="T31" s="176">
        <f t="shared" si="2"/>
        <v>0</v>
      </c>
      <c r="AA31" s="16" t="s">
        <v>182</v>
      </c>
      <c r="AB31" s="16" t="s">
        <v>182</v>
      </c>
      <c r="AC31" s="16">
        <v>0.3</v>
      </c>
    </row>
    <row r="32" spans="1:29" ht="15" customHeight="1">
      <c r="A32" s="142"/>
      <c r="B32" s="142"/>
      <c r="C32" s="785" t="s">
        <v>93</v>
      </c>
      <c r="D32" s="814"/>
      <c r="E32" s="784"/>
      <c r="F32" s="145"/>
      <c r="G32" s="96" t="s">
        <v>94</v>
      </c>
      <c r="H32" s="96"/>
      <c r="I32" s="17"/>
      <c r="J32" s="8" t="s">
        <v>210</v>
      </c>
      <c r="K32" s="9"/>
      <c r="L32" s="18"/>
      <c r="M32" s="137"/>
      <c r="N32" s="9"/>
      <c r="O32" s="18"/>
      <c r="P32" s="9"/>
      <c r="Q32" s="123">
        <v>1000</v>
      </c>
      <c r="R32" s="756">
        <f>IF(ISERROR(I32*Q32),"",ROUND(I32*Q32,1))</f>
        <v>0</v>
      </c>
      <c r="S32" s="138"/>
      <c r="T32" s="176">
        <f t="shared" si="2"/>
        <v>0</v>
      </c>
    </row>
    <row r="33" spans="1:30" ht="15" customHeight="1">
      <c r="A33" s="142"/>
      <c r="B33" s="142"/>
      <c r="C33" s="815" t="s">
        <v>10047</v>
      </c>
      <c r="D33" s="817"/>
      <c r="E33" s="818"/>
      <c r="F33" s="143"/>
      <c r="G33" s="146" t="s">
        <v>10048</v>
      </c>
      <c r="H33" s="96"/>
      <c r="I33" s="17"/>
      <c r="J33" s="8" t="s">
        <v>210</v>
      </c>
      <c r="K33" s="9"/>
      <c r="L33" s="18"/>
      <c r="M33" s="137"/>
      <c r="N33" s="9"/>
      <c r="O33" s="18"/>
      <c r="P33" s="9"/>
      <c r="Q33" s="123">
        <v>1000</v>
      </c>
      <c r="R33" s="75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2" t="s">
        <v>98</v>
      </c>
      <c r="H37" s="1342"/>
      <c r="I37" s="1342"/>
      <c r="J37" s="1342"/>
      <c r="K37" s="1342"/>
      <c r="L37" s="1342"/>
      <c r="M37" s="1342"/>
      <c r="N37" s="1342"/>
      <c r="O37" s="1342"/>
      <c r="P37" s="1342"/>
      <c r="Q37" s="1341" t="s">
        <v>223</v>
      </c>
      <c r="R37" s="1341"/>
      <c r="S37" s="149">
        <v>12400</v>
      </c>
    </row>
    <row r="38" spans="1:30" ht="15" customHeight="1">
      <c r="G38" s="1342" t="s">
        <v>99</v>
      </c>
      <c r="H38" s="1342"/>
      <c r="I38" s="1342"/>
      <c r="J38" s="1342"/>
      <c r="K38" s="1342"/>
      <c r="L38" s="1342"/>
      <c r="M38" s="1342"/>
      <c r="N38" s="1342"/>
      <c r="O38" s="1342"/>
      <c r="P38" s="1342"/>
      <c r="Q38" s="1341" t="s">
        <v>100</v>
      </c>
      <c r="R38" s="1341"/>
      <c r="S38" s="150">
        <v>677</v>
      </c>
    </row>
    <row r="39" spans="1:30" ht="15" customHeight="1">
      <c r="G39" s="1342" t="s">
        <v>101</v>
      </c>
      <c r="H39" s="1342"/>
      <c r="I39" s="1342"/>
      <c r="J39" s="1342"/>
      <c r="K39" s="1342"/>
      <c r="L39" s="1342"/>
      <c r="M39" s="1342"/>
      <c r="N39" s="1342"/>
      <c r="O39" s="1342"/>
      <c r="P39" s="1342"/>
      <c r="Q39" s="1341" t="s">
        <v>102</v>
      </c>
      <c r="R39" s="1341"/>
      <c r="S39" s="150">
        <v>116</v>
      </c>
    </row>
    <row r="40" spans="1:30" ht="15" customHeight="1">
      <c r="G40" s="1342" t="s">
        <v>103</v>
      </c>
      <c r="H40" s="1342"/>
      <c r="I40" s="1342"/>
      <c r="J40" s="1342"/>
      <c r="K40" s="1342"/>
      <c r="L40" s="1342"/>
      <c r="M40" s="1342"/>
      <c r="N40" s="1342"/>
      <c r="O40" s="1342"/>
      <c r="P40" s="1342"/>
      <c r="Q40" s="1341" t="s">
        <v>104</v>
      </c>
      <c r="R40" s="1341"/>
      <c r="S40" s="149">
        <v>3170</v>
      </c>
    </row>
    <row r="41" spans="1:30" ht="15" customHeight="1">
      <c r="G41" s="1342" t="s">
        <v>105</v>
      </c>
      <c r="H41" s="1342"/>
      <c r="I41" s="1342"/>
      <c r="J41" s="1342"/>
      <c r="K41" s="1342"/>
      <c r="L41" s="1342"/>
      <c r="M41" s="1342"/>
      <c r="N41" s="1342"/>
      <c r="O41" s="1342"/>
      <c r="P41" s="1342"/>
      <c r="Q41" s="1341" t="s">
        <v>106</v>
      </c>
      <c r="R41" s="1341"/>
      <c r="S41" s="149">
        <v>1120</v>
      </c>
    </row>
    <row r="42" spans="1:30" ht="15" customHeight="1">
      <c r="G42" s="1342" t="s">
        <v>107</v>
      </c>
      <c r="H42" s="1342"/>
      <c r="I42" s="1342"/>
      <c r="J42" s="1342"/>
      <c r="K42" s="1342"/>
      <c r="L42" s="1342"/>
      <c r="M42" s="1342"/>
      <c r="N42" s="1342"/>
      <c r="O42" s="1342"/>
      <c r="P42" s="1342"/>
      <c r="Q42" s="1341" t="s">
        <v>224</v>
      </c>
      <c r="R42" s="1341"/>
      <c r="S42" s="149">
        <v>1300</v>
      </c>
    </row>
    <row r="43" spans="1:30" ht="15" customHeight="1">
      <c r="G43" s="1342" t="s">
        <v>108</v>
      </c>
      <c r="H43" s="1342"/>
      <c r="I43" s="1342"/>
      <c r="J43" s="1342"/>
      <c r="K43" s="1342"/>
      <c r="L43" s="1342"/>
      <c r="M43" s="1342"/>
      <c r="N43" s="1342"/>
      <c r="O43" s="1342"/>
      <c r="P43" s="1342"/>
      <c r="Q43" s="1341" t="s">
        <v>109</v>
      </c>
      <c r="R43" s="1341"/>
      <c r="S43" s="150">
        <v>328</v>
      </c>
    </row>
    <row r="44" spans="1:30" ht="15" customHeight="1">
      <c r="G44" s="1342" t="s">
        <v>110</v>
      </c>
      <c r="H44" s="1342"/>
      <c r="I44" s="1342"/>
      <c r="J44" s="1342"/>
      <c r="K44" s="1342"/>
      <c r="L44" s="1342"/>
      <c r="M44" s="1342"/>
      <c r="N44" s="1342"/>
      <c r="O44" s="1342"/>
      <c r="P44" s="1342"/>
      <c r="Q44" s="1341" t="s">
        <v>111</v>
      </c>
      <c r="R44" s="1341"/>
      <c r="S44" s="149">
        <v>4800</v>
      </c>
    </row>
    <row r="45" spans="1:30" ht="15" customHeight="1">
      <c r="G45" s="1342" t="s">
        <v>492</v>
      </c>
      <c r="H45" s="1342"/>
      <c r="I45" s="1342"/>
      <c r="J45" s="1342"/>
      <c r="K45" s="1342"/>
      <c r="L45" s="1342"/>
      <c r="M45" s="1342"/>
      <c r="N45" s="1342"/>
      <c r="O45" s="1342"/>
      <c r="P45" s="1342"/>
      <c r="Q45" s="1341" t="s">
        <v>493</v>
      </c>
      <c r="R45" s="1341"/>
      <c r="S45" s="149">
        <v>16</v>
      </c>
    </row>
    <row r="46" spans="1:30" ht="15" customHeight="1">
      <c r="G46" s="1342" t="s">
        <v>112</v>
      </c>
      <c r="H46" s="1342"/>
      <c r="I46" s="1342"/>
      <c r="J46" s="1342"/>
      <c r="K46" s="1342"/>
      <c r="L46" s="1342"/>
      <c r="M46" s="1342"/>
      <c r="N46" s="1342"/>
      <c r="O46" s="1342"/>
      <c r="P46" s="1342"/>
      <c r="Q46" s="1341" t="s">
        <v>113</v>
      </c>
      <c r="R46" s="1341"/>
      <c r="S46" s="150">
        <v>138</v>
      </c>
    </row>
    <row r="47" spans="1:30" ht="15" customHeight="1">
      <c r="G47" s="1342" t="s">
        <v>1570</v>
      </c>
      <c r="H47" s="1342"/>
      <c r="I47" s="1342"/>
      <c r="J47" s="1342"/>
      <c r="K47" s="1342"/>
      <c r="L47" s="1342"/>
      <c r="M47" s="1342"/>
      <c r="N47" s="1342"/>
      <c r="O47" s="1342"/>
      <c r="P47" s="1342"/>
      <c r="Q47" s="1341" t="s">
        <v>10049</v>
      </c>
      <c r="R47" s="1341"/>
      <c r="S47" s="150">
        <v>4</v>
      </c>
    </row>
    <row r="48" spans="1:30" ht="15" customHeight="1">
      <c r="G48" s="1342" t="s">
        <v>114</v>
      </c>
      <c r="H48" s="1342"/>
      <c r="I48" s="1342"/>
      <c r="J48" s="1342"/>
      <c r="K48" s="1342"/>
      <c r="L48" s="1342"/>
      <c r="M48" s="1342"/>
      <c r="N48" s="1342"/>
      <c r="O48" s="1342"/>
      <c r="P48" s="1342"/>
      <c r="Q48" s="1341" t="s">
        <v>225</v>
      </c>
      <c r="R48" s="1341"/>
      <c r="S48" s="149">
        <v>3350</v>
      </c>
    </row>
    <row r="49" spans="7:19" ht="15" customHeight="1">
      <c r="G49" s="1342" t="s">
        <v>115</v>
      </c>
      <c r="H49" s="1342"/>
      <c r="I49" s="1342"/>
      <c r="J49" s="1342"/>
      <c r="K49" s="1342"/>
      <c r="L49" s="1342"/>
      <c r="M49" s="1342"/>
      <c r="N49" s="1342"/>
      <c r="O49" s="1342"/>
      <c r="P49" s="1342"/>
      <c r="Q49" s="1341" t="s">
        <v>116</v>
      </c>
      <c r="R49" s="1341"/>
      <c r="S49" s="149">
        <v>8060</v>
      </c>
    </row>
    <row r="50" spans="7:19" ht="15" customHeight="1">
      <c r="G50" s="1342" t="s">
        <v>494</v>
      </c>
      <c r="H50" s="1342"/>
      <c r="I50" s="1342"/>
      <c r="J50" s="1342"/>
      <c r="K50" s="1342"/>
      <c r="L50" s="1342"/>
      <c r="M50" s="1342"/>
      <c r="N50" s="1342"/>
      <c r="O50" s="1342"/>
      <c r="P50" s="1342"/>
      <c r="Q50" s="1341" t="s">
        <v>495</v>
      </c>
      <c r="R50" s="1341"/>
      <c r="S50" s="149">
        <v>1330</v>
      </c>
    </row>
    <row r="51" spans="7:19" ht="15" customHeight="1">
      <c r="G51" s="1342" t="s">
        <v>496</v>
      </c>
      <c r="H51" s="1342"/>
      <c r="I51" s="1342"/>
      <c r="J51" s="1342"/>
      <c r="K51" s="1342"/>
      <c r="L51" s="1342"/>
      <c r="M51" s="1342"/>
      <c r="N51" s="1342"/>
      <c r="O51" s="1342"/>
      <c r="P51" s="1342"/>
      <c r="Q51" s="1341" t="s">
        <v>497</v>
      </c>
      <c r="R51" s="1341"/>
      <c r="S51" s="149">
        <v>1210</v>
      </c>
    </row>
    <row r="52" spans="7:19" ht="15" customHeight="1">
      <c r="G52" s="1342" t="s">
        <v>117</v>
      </c>
      <c r="H52" s="1342"/>
      <c r="I52" s="1342"/>
      <c r="J52" s="1342"/>
      <c r="K52" s="1342"/>
      <c r="L52" s="1342"/>
      <c r="M52" s="1342"/>
      <c r="N52" s="1342"/>
      <c r="O52" s="1342"/>
      <c r="P52" s="1342"/>
      <c r="Q52" s="1341" t="s">
        <v>118</v>
      </c>
      <c r="R52" s="1341"/>
      <c r="S52" s="150">
        <v>716</v>
      </c>
    </row>
    <row r="53" spans="7:19" ht="15" customHeight="1">
      <c r="G53" s="1342" t="s">
        <v>498</v>
      </c>
      <c r="H53" s="1342"/>
      <c r="I53" s="1342"/>
      <c r="J53" s="1342"/>
      <c r="K53" s="1342"/>
      <c r="L53" s="1342"/>
      <c r="M53" s="1342"/>
      <c r="N53" s="1342"/>
      <c r="O53" s="1342"/>
      <c r="P53" s="1342"/>
      <c r="Q53" s="1341" t="s">
        <v>499</v>
      </c>
      <c r="R53" s="1341"/>
      <c r="S53" s="150">
        <v>858</v>
      </c>
    </row>
    <row r="54" spans="7:19" ht="15" customHeight="1">
      <c r="G54" s="1342" t="s">
        <v>500</v>
      </c>
      <c r="H54" s="1342"/>
      <c r="I54" s="1342"/>
      <c r="J54" s="1342"/>
      <c r="K54" s="1342"/>
      <c r="L54" s="1342"/>
      <c r="M54" s="1342"/>
      <c r="N54" s="1342"/>
      <c r="O54" s="1342"/>
      <c r="P54" s="1342"/>
      <c r="Q54" s="1341" t="s">
        <v>501</v>
      </c>
      <c r="R54" s="1341"/>
      <c r="S54" s="150">
        <v>804</v>
      </c>
    </row>
    <row r="55" spans="7:19" ht="15" customHeight="1">
      <c r="G55" s="1342" t="s">
        <v>119</v>
      </c>
      <c r="H55" s="1342"/>
      <c r="I55" s="1342"/>
      <c r="J55" s="1342"/>
      <c r="K55" s="1342"/>
      <c r="L55" s="1342"/>
      <c r="M55" s="1342"/>
      <c r="N55" s="1342"/>
      <c r="O55" s="1342"/>
      <c r="P55" s="1342"/>
      <c r="Q55" s="1341" t="s">
        <v>120</v>
      </c>
      <c r="R55" s="1341"/>
      <c r="S55" s="149">
        <v>1650</v>
      </c>
    </row>
  </sheetData>
  <sheetProtection password="E4BE" sheet="1" formatCells="0"/>
  <mergeCells count="79">
    <mergeCell ref="G55:P55"/>
    <mergeCell ref="Q55:R55"/>
    <mergeCell ref="G52:P52"/>
    <mergeCell ref="Q52:R52"/>
    <mergeCell ref="G53:P53"/>
    <mergeCell ref="Q53:R53"/>
    <mergeCell ref="G46:P46"/>
    <mergeCell ref="Q46:R46"/>
    <mergeCell ref="G47:P47"/>
    <mergeCell ref="Q47:R47"/>
    <mergeCell ref="G54:P54"/>
    <mergeCell ref="Q54:R54"/>
    <mergeCell ref="G51:P51"/>
    <mergeCell ref="Q51:R51"/>
    <mergeCell ref="G49:P49"/>
    <mergeCell ref="Q49:R49"/>
    <mergeCell ref="G50:P50"/>
    <mergeCell ref="Q50:R50"/>
    <mergeCell ref="G48:P48"/>
    <mergeCell ref="Q48:R48"/>
    <mergeCell ref="G43:P43"/>
    <mergeCell ref="Q43:R43"/>
    <mergeCell ref="G44:P44"/>
    <mergeCell ref="Q44:R44"/>
    <mergeCell ref="G45:P45"/>
    <mergeCell ref="Q45:R45"/>
    <mergeCell ref="G41:P41"/>
    <mergeCell ref="Q41:R41"/>
    <mergeCell ref="G42:P42"/>
    <mergeCell ref="Q42:R42"/>
    <mergeCell ref="G38:P38"/>
    <mergeCell ref="Q38:R38"/>
    <mergeCell ref="G39:P39"/>
    <mergeCell ref="Q39:R39"/>
    <mergeCell ref="G40:P40"/>
    <mergeCell ref="Q40:R40"/>
    <mergeCell ref="C9:C10"/>
    <mergeCell ref="E9:E10"/>
    <mergeCell ref="R9:R10"/>
    <mergeCell ref="F7:G8"/>
    <mergeCell ref="C29:C30"/>
    <mergeCell ref="R17:R18"/>
    <mergeCell ref="C19:C22"/>
    <mergeCell ref="C24:C27"/>
    <mergeCell ref="C13:C18"/>
    <mergeCell ref="E13:E14"/>
    <mergeCell ref="P7:Q8"/>
    <mergeCell ref="S7:S8"/>
    <mergeCell ref="T9:T10"/>
    <mergeCell ref="R13:R14"/>
    <mergeCell ref="S13:S14"/>
    <mergeCell ref="T13:T14"/>
    <mergeCell ref="S9:S10"/>
    <mergeCell ref="T7:T8"/>
    <mergeCell ref="R7:R8"/>
    <mergeCell ref="S15:S16"/>
    <mergeCell ref="T15:T16"/>
    <mergeCell ref="S24:S25"/>
    <mergeCell ref="T24:T25"/>
    <mergeCell ref="E26:E27"/>
    <mergeCell ref="R26:R27"/>
    <mergeCell ref="S26:S27"/>
    <mergeCell ref="T26:T27"/>
    <mergeCell ref="S17:S18"/>
    <mergeCell ref="T17:T18"/>
    <mergeCell ref="E17:E18"/>
    <mergeCell ref="E15:E16"/>
    <mergeCell ref="R15:R16"/>
    <mergeCell ref="E24:E25"/>
    <mergeCell ref="R24:R25"/>
    <mergeCell ref="Q37:R37"/>
    <mergeCell ref="G37:P37"/>
    <mergeCell ref="D7:E7"/>
    <mergeCell ref="I7:I8"/>
    <mergeCell ref="H7:H8"/>
    <mergeCell ref="J7:J8"/>
    <mergeCell ref="M7:M8"/>
    <mergeCell ref="K7:L8"/>
    <mergeCell ref="N7:O8"/>
  </mergeCells>
  <phoneticPr fontId="2"/>
  <dataValidations count="1">
    <dataValidation type="list" allowBlank="1" showInputMessage="1" showErrorMessage="1" sqref="D5" xr:uid="{C4DB8FBC-7E0D-4C31-8C73-98509AF82701}">
      <formula1>$Y$3:$Y$4</formula1>
    </dataValidation>
  </dataValidations>
  <printOptions horizontalCentered="1"/>
  <pageMargins left="0.59055118110236227" right="0.59055118110236227" top="0.98425196850393704" bottom="0.78740157480314965" header="0.51181102362204722" footer="0.51181102362204722"/>
  <pageSetup paperSize="9" scale="73" pageOrder="overThenDown" orientation="landscape" r:id="rId1"/>
  <headerFooter alignWithMargins="0"/>
  <drawing r:id="rId2"/>
  <legacyDrawing r:id="rId3"/>
  <controls>
    <mc:AlternateContent xmlns:mc="http://schemas.openxmlformats.org/markup-compatibility/2006">
      <mc:Choice Requires="x14">
        <control shapeId="19457" r:id="rId4" name="cmdUnLock">
          <controlPr defaultSize="0" print="0" autoLine="0" r:id="rId5">
            <anchor>
              <from>
                <xdr:col>17</xdr:col>
                <xdr:colOff>209550</xdr:colOff>
                <xdr:row>0</xdr:row>
                <xdr:rowOff>120650</xdr:rowOff>
              </from>
              <to>
                <xdr:col>19</xdr:col>
                <xdr:colOff>990600</xdr:colOff>
                <xdr:row>2</xdr:row>
                <xdr:rowOff>152400</xdr:rowOff>
              </to>
            </anchor>
          </controlPr>
        </control>
      </mc:Choice>
      <mc:Fallback>
        <control shapeId="19457" r:id="rId4" name="cmdUnLock"/>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ECF8-D7A2-4CEC-A177-42F26087F761}">
  <sheetPr codeName="Sheet18">
    <pageSetUpPr fitToPage="1"/>
  </sheetPr>
  <dimension ref="A1:AD61"/>
  <sheetViews>
    <sheetView view="pageBreakPreview" topLeftCell="C1" zoomScaleNormal="85" zoomScaleSheetLayoutView="100" workbookViewId="0">
      <pane ySplit="8" topLeftCell="A9" activePane="bottomLeft" state="frozen"/>
      <selection activeCell="E10" sqref="E10"/>
      <selection pane="bottomLeft" activeCell="C1" sqref="C1"/>
    </sheetView>
  </sheetViews>
  <sheetFormatPr defaultColWidth="9" defaultRowHeight="15" customHeight="1"/>
  <cols>
    <col min="1" max="1" width="9.36328125" style="3" hidden="1" customWidth="1"/>
    <col min="2" max="2" width="21.26953125" style="3" hidden="1" customWidth="1"/>
    <col min="3" max="3" width="55.36328125" style="3" customWidth="1"/>
    <col min="4" max="4" width="10.90625" style="3" hidden="1" customWidth="1"/>
    <col min="5" max="5" width="22" style="3" customWidth="1"/>
    <col min="6" max="6" width="4.453125" style="3" hidden="1" customWidth="1"/>
    <col min="7" max="7" width="15.08984375" style="3" hidden="1" customWidth="1"/>
    <col min="8" max="8" width="26.453125" style="3" customWidth="1"/>
    <col min="9" max="9" width="11.453125" style="4" customWidth="1"/>
    <col min="10" max="10" width="4.6328125" style="3" bestFit="1" customWidth="1"/>
    <col min="11" max="11" width="2.7265625" style="3" hidden="1" customWidth="1"/>
    <col min="12" max="12" width="6.08984375" style="4" hidden="1" customWidth="1"/>
    <col min="13" max="13" width="11.08984375" style="4" hidden="1" customWidth="1"/>
    <col min="14" max="14" width="2.7265625" style="3" hidden="1" customWidth="1"/>
    <col min="15" max="15" width="5" style="4" hidden="1" customWidth="1"/>
    <col min="16" max="16" width="2.7265625" style="3" customWidth="1"/>
    <col min="17" max="18" width="9" style="4"/>
    <col min="19" max="19" width="6.7265625" style="4" customWidth="1"/>
    <col min="20" max="20" width="17.26953125" style="4" customWidth="1"/>
    <col min="21" max="24" width="9" style="3" hidden="1" customWidth="1"/>
    <col min="25" max="25" width="7" style="15" hidden="1" customWidth="1"/>
    <col min="26" max="29" width="9" style="15" hidden="1" customWidth="1"/>
    <col min="30" max="30" width="5.453125" style="3" customWidth="1"/>
    <col min="31" max="16384" width="9" style="3"/>
  </cols>
  <sheetData>
    <row r="1" spans="1:29" ht="14">
      <c r="A1" s="2"/>
      <c r="C1" s="2" t="s">
        <v>45</v>
      </c>
    </row>
    <row r="2" spans="1:29" ht="15" customHeight="1">
      <c r="C2" s="2" t="s">
        <v>227</v>
      </c>
    </row>
    <row r="3" spans="1:29" ht="15" customHeight="1">
      <c r="Y3" s="15" t="s">
        <v>187</v>
      </c>
    </row>
    <row r="4" spans="1:29" ht="15" customHeight="1">
      <c r="A4" s="161"/>
      <c r="B4" s="161"/>
      <c r="C4" s="114"/>
      <c r="D4" s="152" t="s">
        <v>189</v>
      </c>
      <c r="E4" s="64" t="s">
        <v>190</v>
      </c>
      <c r="Y4" s="15" t="s">
        <v>188</v>
      </c>
    </row>
    <row r="5" spans="1:29" ht="15" customHeight="1">
      <c r="A5" s="162"/>
      <c r="B5" s="162"/>
      <c r="C5" s="113"/>
      <c r="D5" s="153" t="s">
        <v>144</v>
      </c>
      <c r="E5" s="115" t="str">
        <f>'別紙-第3項(1)基準年'!$D$4&amp;"年度"</f>
        <v>2013年度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145</v>
      </c>
      <c r="G8" s="7" t="s">
        <v>170</v>
      </c>
      <c r="H8" s="1300"/>
      <c r="I8" s="1292"/>
      <c r="J8" s="1293"/>
      <c r="K8" s="1296"/>
      <c r="L8" s="1297"/>
      <c r="M8" s="1292"/>
      <c r="N8" s="1296"/>
      <c r="O8" s="1297"/>
      <c r="P8" s="1296"/>
      <c r="Q8" s="1297"/>
      <c r="R8" s="1292"/>
      <c r="S8" s="1292"/>
      <c r="T8" s="1292"/>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8">
        <f>I9*Q9</f>
        <v>0</v>
      </c>
      <c r="S9" s="138"/>
      <c r="T9" s="203">
        <f>IF(ISERROR(R9*S9),"",ROUND(R9*S9,1))</f>
        <v>0</v>
      </c>
      <c r="AA9" s="15" t="s">
        <v>182</v>
      </c>
      <c r="AB9" s="15" t="s">
        <v>182</v>
      </c>
      <c r="AC9" s="15">
        <v>39</v>
      </c>
    </row>
    <row r="10" spans="1:29" ht="15" customHeight="1">
      <c r="A10" s="20"/>
      <c r="B10" s="83"/>
      <c r="C10" s="1303" t="s">
        <v>10050</v>
      </c>
      <c r="D10" s="734"/>
      <c r="E10" s="1325" t="s">
        <v>10051</v>
      </c>
      <c r="F10" s="14"/>
      <c r="G10" s="13"/>
      <c r="H10" s="13" t="s">
        <v>10052</v>
      </c>
      <c r="I10" s="17"/>
      <c r="J10" s="8" t="s">
        <v>210</v>
      </c>
      <c r="K10" s="9"/>
      <c r="L10" s="18"/>
      <c r="M10" s="137" t="s">
        <v>28</v>
      </c>
      <c r="N10" s="9"/>
      <c r="O10" s="18"/>
      <c r="P10" s="9"/>
      <c r="Q10" s="18">
        <v>900</v>
      </c>
      <c r="R10" s="1366">
        <f>I10*Q10-I11*Q11</f>
        <v>0</v>
      </c>
      <c r="S10" s="1368">
        <v>6630</v>
      </c>
      <c r="T10" s="1345">
        <f>IF(ISERROR(R10*S10),"",ROUND(R10*S10,1))</f>
        <v>0</v>
      </c>
      <c r="AA10" s="15" t="s">
        <v>182</v>
      </c>
      <c r="AB10" s="15" t="s">
        <v>182</v>
      </c>
      <c r="AC10" s="15">
        <v>800</v>
      </c>
    </row>
    <row r="11" spans="1:29" ht="18.75" customHeight="1">
      <c r="A11" s="21"/>
      <c r="B11" s="92"/>
      <c r="C11" s="1304"/>
      <c r="D11" s="734"/>
      <c r="E11" s="1373"/>
      <c r="F11" s="14"/>
      <c r="G11" s="13"/>
      <c r="H11" s="13" t="s">
        <v>121</v>
      </c>
      <c r="I11" s="17"/>
      <c r="J11" s="8" t="s">
        <v>210</v>
      </c>
      <c r="K11" s="9"/>
      <c r="L11" s="18"/>
      <c r="M11" s="137"/>
      <c r="N11" s="9"/>
      <c r="O11" s="18"/>
      <c r="P11" s="9"/>
      <c r="Q11" s="18">
        <v>1000</v>
      </c>
      <c r="R11" s="1367"/>
      <c r="S11" s="1369"/>
      <c r="T11" s="1346"/>
      <c r="AC11" s="15">
        <v>1000</v>
      </c>
    </row>
    <row r="12" spans="1:29" ht="15" customHeight="1">
      <c r="A12" s="22"/>
      <c r="B12" s="75"/>
      <c r="C12" s="1304"/>
      <c r="D12" s="734"/>
      <c r="E12" s="1325" t="s">
        <v>10053</v>
      </c>
      <c r="F12" s="14"/>
      <c r="G12" s="13"/>
      <c r="H12" s="13" t="s">
        <v>10052</v>
      </c>
      <c r="I12" s="17"/>
      <c r="J12" s="8" t="s">
        <v>210</v>
      </c>
      <c r="K12" s="9"/>
      <c r="L12" s="18"/>
      <c r="M12" s="137" t="s">
        <v>28</v>
      </c>
      <c r="N12" s="9"/>
      <c r="O12" s="18"/>
      <c r="P12" s="9"/>
      <c r="Q12" s="18">
        <v>600</v>
      </c>
      <c r="R12" s="1366">
        <f>I12*Q12-I13*Q13</f>
        <v>0</v>
      </c>
      <c r="S12" s="1368">
        <v>6630</v>
      </c>
      <c r="T12" s="1345">
        <f>IF(ISERROR(R12*S12),"",ROUND(R12*S12,1))</f>
        <v>0</v>
      </c>
      <c r="AA12" s="15" t="s">
        <v>182</v>
      </c>
      <c r="AB12" s="15" t="s">
        <v>182</v>
      </c>
      <c r="AC12" s="15">
        <v>800</v>
      </c>
    </row>
    <row r="13" spans="1:29" ht="15" customHeight="1">
      <c r="A13" s="81"/>
      <c r="B13" s="82"/>
      <c r="C13" s="1304"/>
      <c r="D13" s="734"/>
      <c r="E13" s="1373"/>
      <c r="F13" s="14"/>
      <c r="G13" s="13"/>
      <c r="H13" s="13" t="s">
        <v>121</v>
      </c>
      <c r="I13" s="17"/>
      <c r="J13" s="8" t="s">
        <v>210</v>
      </c>
      <c r="K13" s="9"/>
      <c r="L13" s="18"/>
      <c r="M13" s="137"/>
      <c r="N13" s="9"/>
      <c r="O13" s="18"/>
      <c r="P13" s="9"/>
      <c r="Q13" s="18">
        <v>1000</v>
      </c>
      <c r="R13" s="1367"/>
      <c r="S13" s="1369"/>
      <c r="T13" s="1346"/>
      <c r="AC13" s="15">
        <v>1000</v>
      </c>
    </row>
    <row r="14" spans="1:29" ht="15" customHeight="1">
      <c r="A14" s="26"/>
      <c r="B14" s="68"/>
      <c r="C14" s="1304"/>
      <c r="D14" s="734"/>
      <c r="E14" s="1325" t="s">
        <v>10054</v>
      </c>
      <c r="F14" s="14"/>
      <c r="G14" s="13"/>
      <c r="H14" s="13" t="s">
        <v>139</v>
      </c>
      <c r="I14" s="17"/>
      <c r="J14" s="8" t="s">
        <v>210</v>
      </c>
      <c r="K14" s="9"/>
      <c r="L14" s="18"/>
      <c r="M14" s="137" t="s">
        <v>28</v>
      </c>
      <c r="N14" s="9"/>
      <c r="O14" s="18"/>
      <c r="P14" s="9"/>
      <c r="Q14" s="18">
        <v>600</v>
      </c>
      <c r="R14" s="1366">
        <f>I14*Q14-I15*Q15</f>
        <v>0</v>
      </c>
      <c r="S14" s="1368">
        <v>11100</v>
      </c>
      <c r="T14" s="1345">
        <f>IF(ISERROR(R14*S14),"",ROUND(R14*S14,1))</f>
        <v>0</v>
      </c>
      <c r="AA14" s="15" t="s">
        <v>182</v>
      </c>
      <c r="AB14" s="15" t="s">
        <v>182</v>
      </c>
      <c r="AC14" s="15">
        <v>700</v>
      </c>
    </row>
    <row r="15" spans="1:29" ht="15" customHeight="1">
      <c r="A15" s="26"/>
      <c r="B15" s="68"/>
      <c r="C15" s="1304"/>
      <c r="D15" s="734"/>
      <c r="E15" s="1372"/>
      <c r="F15" s="14"/>
      <c r="G15" s="13"/>
      <c r="H15" s="13" t="s">
        <v>140</v>
      </c>
      <c r="I15" s="17"/>
      <c r="J15" s="8" t="s">
        <v>210</v>
      </c>
      <c r="K15" s="9"/>
      <c r="L15" s="18"/>
      <c r="M15" s="137"/>
      <c r="N15" s="9"/>
      <c r="O15" s="18"/>
      <c r="P15" s="9"/>
      <c r="Q15" s="18">
        <v>1000</v>
      </c>
      <c r="R15" s="1367"/>
      <c r="S15" s="1369"/>
      <c r="T15" s="1346"/>
      <c r="AC15" s="15">
        <v>1000</v>
      </c>
    </row>
    <row r="16" spans="1:29" ht="33" customHeight="1">
      <c r="A16" s="26"/>
      <c r="B16" s="68"/>
      <c r="C16" s="1304"/>
      <c r="D16" s="734"/>
      <c r="E16" s="1372"/>
      <c r="F16" s="14"/>
      <c r="G16" s="13"/>
      <c r="H16" s="13" t="s">
        <v>10055</v>
      </c>
      <c r="I16" s="17"/>
      <c r="J16" s="8" t="s">
        <v>210</v>
      </c>
      <c r="K16" s="9"/>
      <c r="L16" s="18"/>
      <c r="M16" s="137"/>
      <c r="N16" s="9"/>
      <c r="O16" s="18"/>
      <c r="P16" s="9"/>
      <c r="Q16" s="18">
        <v>200</v>
      </c>
      <c r="R16" s="1366">
        <f>I16*Q16-I17*Q17</f>
        <v>0</v>
      </c>
      <c r="S16" s="1368">
        <v>6630</v>
      </c>
      <c r="T16" s="1345">
        <f>IF(ISERROR(R16*S16),"",ROUND(R17*S16,1))</f>
        <v>0</v>
      </c>
    </row>
    <row r="17" spans="1:29" ht="33" customHeight="1">
      <c r="A17" s="26"/>
      <c r="B17" s="68"/>
      <c r="C17" s="1304"/>
      <c r="D17" s="734"/>
      <c r="E17" s="1373"/>
      <c r="F17" s="14"/>
      <c r="G17" s="13"/>
      <c r="H17" s="13" t="s">
        <v>122</v>
      </c>
      <c r="I17" s="17"/>
      <c r="J17" s="8" t="s">
        <v>210</v>
      </c>
      <c r="K17" s="9"/>
      <c r="L17" s="18"/>
      <c r="M17" s="137"/>
      <c r="N17" s="9"/>
      <c r="O17" s="18"/>
      <c r="P17" s="9"/>
      <c r="Q17" s="18">
        <v>1000</v>
      </c>
      <c r="R17" s="1367"/>
      <c r="S17" s="1371"/>
      <c r="T17" s="1277"/>
      <c r="AC17" s="15">
        <v>1000</v>
      </c>
    </row>
    <row r="18" spans="1:29" ht="15" customHeight="1">
      <c r="A18" s="26"/>
      <c r="B18" s="68"/>
      <c r="C18" s="1304"/>
      <c r="D18" s="734"/>
      <c r="E18" s="1325" t="s">
        <v>10056</v>
      </c>
      <c r="F18" s="14"/>
      <c r="G18" s="13"/>
      <c r="H18" s="13" t="s">
        <v>139</v>
      </c>
      <c r="I18" s="17"/>
      <c r="J18" s="8" t="s">
        <v>210</v>
      </c>
      <c r="K18" s="9"/>
      <c r="L18" s="18"/>
      <c r="M18" s="137" t="s">
        <v>28</v>
      </c>
      <c r="N18" s="9"/>
      <c r="O18" s="18"/>
      <c r="P18" s="9"/>
      <c r="Q18" s="18">
        <v>1000</v>
      </c>
      <c r="R18" s="1366">
        <f>I18*Q18-I19*Q19</f>
        <v>0</v>
      </c>
      <c r="S18" s="1368">
        <v>11100</v>
      </c>
      <c r="T18" s="1345">
        <f>IF(ISERROR(R18*S18),"",ROUND(R18*S18,1))</f>
        <v>0</v>
      </c>
      <c r="AA18" s="15" t="s">
        <v>182</v>
      </c>
      <c r="AB18" s="15" t="s">
        <v>182</v>
      </c>
      <c r="AC18" s="15">
        <v>700</v>
      </c>
    </row>
    <row r="19" spans="1:29" ht="28.5" customHeight="1">
      <c r="A19" s="151"/>
      <c r="B19" s="151"/>
      <c r="C19" s="1304"/>
      <c r="D19" s="734"/>
      <c r="E19" s="1372"/>
      <c r="F19" s="14"/>
      <c r="G19" s="13"/>
      <c r="H19" s="13" t="s">
        <v>140</v>
      </c>
      <c r="I19" s="17"/>
      <c r="J19" s="8" t="s">
        <v>210</v>
      </c>
      <c r="K19" s="9"/>
      <c r="L19" s="18"/>
      <c r="M19" s="137"/>
      <c r="N19" s="9"/>
      <c r="O19" s="18"/>
      <c r="P19" s="9"/>
      <c r="Q19" s="18">
        <v>1000</v>
      </c>
      <c r="R19" s="1367"/>
      <c r="S19" s="1369"/>
      <c r="T19" s="1346"/>
      <c r="AC19" s="15">
        <v>1000</v>
      </c>
    </row>
    <row r="20" spans="1:29" ht="33.75" customHeight="1">
      <c r="A20" s="26"/>
      <c r="B20" s="68"/>
      <c r="C20" s="1304"/>
      <c r="D20" s="734"/>
      <c r="E20" s="1372"/>
      <c r="F20" s="14"/>
      <c r="G20" s="13"/>
      <c r="H20" s="13" t="s">
        <v>10055</v>
      </c>
      <c r="I20" s="17"/>
      <c r="J20" s="8" t="s">
        <v>210</v>
      </c>
      <c r="K20" s="9"/>
      <c r="L20" s="18"/>
      <c r="M20" s="137"/>
      <c r="N20" s="9"/>
      <c r="O20" s="18"/>
      <c r="P20" s="9"/>
      <c r="Q20" s="18">
        <v>200</v>
      </c>
      <c r="R20" s="1366">
        <f>I20*Q20-I21*Q21</f>
        <v>0</v>
      </c>
      <c r="S20" s="1368">
        <v>6630</v>
      </c>
      <c r="T20" s="1345">
        <f>IF(ISERROR(R20*S20),"",ROUND(R21*S20,1))</f>
        <v>0</v>
      </c>
    </row>
    <row r="21" spans="1:29" ht="33.75" customHeight="1">
      <c r="A21" s="26"/>
      <c r="B21" s="68"/>
      <c r="C21" s="1304"/>
      <c r="D21" s="734"/>
      <c r="E21" s="1373"/>
      <c r="F21" s="14"/>
      <c r="G21" s="13"/>
      <c r="H21" s="13" t="s">
        <v>122</v>
      </c>
      <c r="I21" s="17"/>
      <c r="J21" s="8" t="s">
        <v>210</v>
      </c>
      <c r="K21" s="9"/>
      <c r="L21" s="18"/>
      <c r="M21" s="137"/>
      <c r="N21" s="9"/>
      <c r="O21" s="18"/>
      <c r="P21" s="9"/>
      <c r="Q21" s="18">
        <v>1000</v>
      </c>
      <c r="R21" s="1367"/>
      <c r="S21" s="1371"/>
      <c r="T21" s="1277"/>
      <c r="AC21" s="15">
        <v>1000</v>
      </c>
    </row>
    <row r="22" spans="1:29" ht="15" customHeight="1">
      <c r="A22" s="21"/>
      <c r="B22" s="92"/>
      <c r="C22" s="1304"/>
      <c r="D22" s="734"/>
      <c r="E22" s="1325" t="s">
        <v>10057</v>
      </c>
      <c r="F22" s="14"/>
      <c r="G22" s="13"/>
      <c r="H22" s="13" t="s">
        <v>141</v>
      </c>
      <c r="I22" s="17"/>
      <c r="J22" s="8" t="s">
        <v>210</v>
      </c>
      <c r="K22" s="9"/>
      <c r="L22" s="18"/>
      <c r="M22" s="137" t="s">
        <v>28</v>
      </c>
      <c r="N22" s="9"/>
      <c r="O22" s="18"/>
      <c r="P22" s="9"/>
      <c r="Q22" s="18">
        <v>400</v>
      </c>
      <c r="R22" s="1366">
        <f>I22*Q22-I23*Q23</f>
        <v>0</v>
      </c>
      <c r="S22" s="1368">
        <v>8900</v>
      </c>
      <c r="T22" s="1345">
        <f>IF(ISERROR(R22*S22),"",ROUND(R22*S22,1))</f>
        <v>0</v>
      </c>
      <c r="AA22" s="15" t="s">
        <v>182</v>
      </c>
      <c r="AB22" s="15" t="s">
        <v>182</v>
      </c>
      <c r="AC22" s="15">
        <v>700</v>
      </c>
    </row>
    <row r="23" spans="1:29" ht="15" customHeight="1">
      <c r="C23" s="1304"/>
      <c r="D23" s="734"/>
      <c r="E23" s="1372"/>
      <c r="F23" s="14"/>
      <c r="G23" s="13"/>
      <c r="H23" s="13" t="s">
        <v>142</v>
      </c>
      <c r="I23" s="17"/>
      <c r="J23" s="8" t="s">
        <v>210</v>
      </c>
      <c r="K23" s="9"/>
      <c r="L23" s="18"/>
      <c r="M23" s="137"/>
      <c r="N23" s="9"/>
      <c r="O23" s="18"/>
      <c r="P23" s="9"/>
      <c r="Q23" s="18">
        <v>1000</v>
      </c>
      <c r="R23" s="1367"/>
      <c r="S23" s="1369"/>
      <c r="T23" s="1346"/>
      <c r="AC23" s="15">
        <v>1000</v>
      </c>
    </row>
    <row r="24" spans="1:29" ht="30.75" customHeight="1">
      <c r="C24" s="1304"/>
      <c r="D24" s="734"/>
      <c r="E24" s="1372"/>
      <c r="F24" s="14"/>
      <c r="G24" s="13"/>
      <c r="H24" s="13" t="s">
        <v>10058</v>
      </c>
      <c r="I24" s="17"/>
      <c r="J24" s="8" t="s">
        <v>210</v>
      </c>
      <c r="K24" s="9"/>
      <c r="L24" s="18"/>
      <c r="M24" s="137"/>
      <c r="N24" s="9"/>
      <c r="O24" s="18"/>
      <c r="P24" s="9"/>
      <c r="Q24" s="18">
        <v>100</v>
      </c>
      <c r="R24" s="1366">
        <f>I24*Q24-I25*Q25</f>
        <v>0</v>
      </c>
      <c r="S24" s="1368">
        <v>6630</v>
      </c>
      <c r="T24" s="1345">
        <f>IF(ISERROR(R24*S24),"",ROUND(R25*S24,1))</f>
        <v>0</v>
      </c>
    </row>
    <row r="25" spans="1:29" ht="30.75" customHeight="1">
      <c r="C25" s="1304"/>
      <c r="D25" s="734"/>
      <c r="E25" s="1373"/>
      <c r="F25" s="14"/>
      <c r="G25" s="13"/>
      <c r="H25" s="13" t="s">
        <v>10059</v>
      </c>
      <c r="I25" s="17"/>
      <c r="J25" s="8" t="s">
        <v>210</v>
      </c>
      <c r="K25" s="9"/>
      <c r="L25" s="18"/>
      <c r="M25" s="137"/>
      <c r="N25" s="9"/>
      <c r="O25" s="18"/>
      <c r="P25" s="9"/>
      <c r="Q25" s="18">
        <v>1000</v>
      </c>
      <c r="R25" s="1367"/>
      <c r="S25" s="1371"/>
      <c r="T25" s="1277"/>
      <c r="AC25" s="15">
        <v>1000</v>
      </c>
    </row>
    <row r="26" spans="1:29" ht="15" customHeight="1">
      <c r="C26" s="1304"/>
      <c r="D26" s="734"/>
      <c r="E26" s="1325" t="s">
        <v>10060</v>
      </c>
      <c r="F26" s="14"/>
      <c r="G26" s="13"/>
      <c r="H26" s="13" t="s">
        <v>10061</v>
      </c>
      <c r="I26" s="17"/>
      <c r="J26" s="8" t="s">
        <v>210</v>
      </c>
      <c r="K26" s="9"/>
      <c r="L26" s="18"/>
      <c r="M26" s="137" t="s">
        <v>28</v>
      </c>
      <c r="N26" s="9"/>
      <c r="O26" s="18"/>
      <c r="P26" s="9"/>
      <c r="Q26" s="18">
        <v>100</v>
      </c>
      <c r="R26" s="1366">
        <f>I26*Q26-I27*Q27</f>
        <v>0</v>
      </c>
      <c r="S26" s="1368">
        <v>9540</v>
      </c>
      <c r="T26" s="1345">
        <f>IF(ISERROR(R26*S26),"",ROUND(R26*S26,1))</f>
        <v>0</v>
      </c>
      <c r="AA26" s="15" t="s">
        <v>182</v>
      </c>
      <c r="AB26" s="15" t="s">
        <v>182</v>
      </c>
      <c r="AC26" s="15">
        <v>700</v>
      </c>
    </row>
    <row r="27" spans="1:29" ht="15" customHeight="1">
      <c r="C27" s="1304"/>
      <c r="D27" s="734"/>
      <c r="E27" s="1372"/>
      <c r="F27" s="14"/>
      <c r="G27" s="13"/>
      <c r="H27" s="13" t="s">
        <v>10062</v>
      </c>
      <c r="I27" s="17"/>
      <c r="J27" s="8" t="s">
        <v>210</v>
      </c>
      <c r="K27" s="9"/>
      <c r="L27" s="18"/>
      <c r="M27" s="137"/>
      <c r="N27" s="9"/>
      <c r="O27" s="18"/>
      <c r="P27" s="9"/>
      <c r="Q27" s="18">
        <v>1000</v>
      </c>
      <c r="R27" s="1367"/>
      <c r="S27" s="1369"/>
      <c r="T27" s="1346"/>
      <c r="AC27" s="15">
        <v>1000</v>
      </c>
    </row>
    <row r="28" spans="1:29" ht="28.5" customHeight="1">
      <c r="C28" s="1304"/>
      <c r="D28" s="734"/>
      <c r="E28" s="1372"/>
      <c r="F28" s="14"/>
      <c r="G28" s="13"/>
      <c r="H28" s="13" t="s">
        <v>10063</v>
      </c>
      <c r="I28" s="17"/>
      <c r="J28" s="8" t="s">
        <v>210</v>
      </c>
      <c r="K28" s="9"/>
      <c r="L28" s="18"/>
      <c r="M28" s="137"/>
      <c r="N28" s="9"/>
      <c r="O28" s="18"/>
      <c r="P28" s="9"/>
      <c r="Q28" s="18">
        <v>100</v>
      </c>
      <c r="R28" s="1366">
        <f>I28*Q28-I29*Q29</f>
        <v>0</v>
      </c>
      <c r="S28" s="1368">
        <v>6630</v>
      </c>
      <c r="T28" s="1345">
        <f>IF(ISERROR(R28*S28),"",ROUND(R29*S28,1))</f>
        <v>0</v>
      </c>
    </row>
    <row r="29" spans="1:29" ht="28.5" customHeight="1">
      <c r="C29" s="1304"/>
      <c r="D29" s="734"/>
      <c r="E29" s="1372"/>
      <c r="F29" s="14"/>
      <c r="G29" s="13"/>
      <c r="H29" s="13" t="s">
        <v>10064</v>
      </c>
      <c r="I29" s="17"/>
      <c r="J29" s="8" t="s">
        <v>210</v>
      </c>
      <c r="K29" s="9"/>
      <c r="L29" s="18"/>
      <c r="M29" s="137"/>
      <c r="N29" s="9"/>
      <c r="O29" s="18"/>
      <c r="P29" s="9"/>
      <c r="Q29" s="18">
        <v>1000</v>
      </c>
      <c r="R29" s="1367"/>
      <c r="S29" s="1371"/>
      <c r="T29" s="1277"/>
      <c r="AC29" s="15">
        <v>1000</v>
      </c>
    </row>
    <row r="30" spans="1:29" ht="28.5" customHeight="1">
      <c r="C30" s="1304"/>
      <c r="D30" s="734"/>
      <c r="E30" s="1372"/>
      <c r="F30" s="14"/>
      <c r="G30" s="13"/>
      <c r="H30" s="13" t="s">
        <v>10065</v>
      </c>
      <c r="I30" s="17"/>
      <c r="J30" s="8" t="s">
        <v>210</v>
      </c>
      <c r="K30" s="9"/>
      <c r="L30" s="18"/>
      <c r="M30" s="137"/>
      <c r="N30" s="9"/>
      <c r="O30" s="18"/>
      <c r="P30" s="9"/>
      <c r="Q30" s="18">
        <v>100</v>
      </c>
      <c r="R30" s="1366">
        <f>I30*Q30-I31*Q31</f>
        <v>0</v>
      </c>
      <c r="S30" s="1368">
        <v>11100</v>
      </c>
      <c r="T30" s="1345">
        <f>IF(ISERROR(R30*S30),"",ROUND(R31*S30,1))</f>
        <v>0</v>
      </c>
    </row>
    <row r="31" spans="1:29" ht="28.5" customHeight="1">
      <c r="C31" s="1304"/>
      <c r="D31" s="734"/>
      <c r="E31" s="1373"/>
      <c r="F31" s="14"/>
      <c r="G31" s="13"/>
      <c r="H31" s="13" t="s">
        <v>10066</v>
      </c>
      <c r="I31" s="17"/>
      <c r="J31" s="8" t="s">
        <v>210</v>
      </c>
      <c r="K31" s="9"/>
      <c r="L31" s="18"/>
      <c r="M31" s="137"/>
      <c r="N31" s="9"/>
      <c r="O31" s="18"/>
      <c r="P31" s="9"/>
      <c r="Q31" s="18">
        <v>1000</v>
      </c>
      <c r="R31" s="1367"/>
      <c r="S31" s="1371"/>
      <c r="T31" s="1277"/>
      <c r="AC31" s="15">
        <v>1000</v>
      </c>
    </row>
    <row r="32" spans="1:29" ht="22.5" customHeight="1">
      <c r="C32" s="1304"/>
      <c r="D32" s="734"/>
      <c r="E32" s="1325" t="s">
        <v>10067</v>
      </c>
      <c r="F32" s="14"/>
      <c r="G32" s="13"/>
      <c r="H32" s="13" t="s">
        <v>10061</v>
      </c>
      <c r="I32" s="17"/>
      <c r="J32" s="8" t="s">
        <v>210</v>
      </c>
      <c r="K32" s="9"/>
      <c r="L32" s="18"/>
      <c r="M32" s="137" t="s">
        <v>28</v>
      </c>
      <c r="N32" s="9"/>
      <c r="O32" s="18"/>
      <c r="P32" s="9"/>
      <c r="Q32" s="18">
        <v>100</v>
      </c>
      <c r="R32" s="1366">
        <f>I32*Q32-I33*Q33</f>
        <v>0</v>
      </c>
      <c r="S32" s="1368">
        <v>9540</v>
      </c>
      <c r="T32" s="1345">
        <f>IF(ISERROR(R32*S32),"",ROUND(R32*S32,1))</f>
        <v>0</v>
      </c>
      <c r="AA32" s="15" t="s">
        <v>182</v>
      </c>
      <c r="AB32" s="15" t="s">
        <v>182</v>
      </c>
      <c r="AC32" s="15">
        <v>700</v>
      </c>
    </row>
    <row r="33" spans="3:29" ht="22.5" customHeight="1">
      <c r="C33" s="1304"/>
      <c r="D33" s="734"/>
      <c r="E33" s="1372"/>
      <c r="F33" s="14"/>
      <c r="G33" s="13"/>
      <c r="H33" s="13" t="s">
        <v>10062</v>
      </c>
      <c r="I33" s="17"/>
      <c r="J33" s="8" t="s">
        <v>210</v>
      </c>
      <c r="K33" s="9"/>
      <c r="L33" s="18"/>
      <c r="M33" s="137"/>
      <c r="N33" s="9"/>
      <c r="O33" s="18"/>
      <c r="P33" s="9"/>
      <c r="Q33" s="18">
        <v>1000</v>
      </c>
      <c r="R33" s="1367"/>
      <c r="S33" s="1369"/>
      <c r="T33" s="1346"/>
      <c r="AC33" s="15">
        <v>1000</v>
      </c>
    </row>
    <row r="34" spans="3:29" ht="22.5" customHeight="1">
      <c r="C34" s="1304"/>
      <c r="D34" s="734"/>
      <c r="E34" s="1372"/>
      <c r="F34" s="14"/>
      <c r="G34" s="13"/>
      <c r="H34" s="13" t="s">
        <v>10063</v>
      </c>
      <c r="I34" s="17"/>
      <c r="J34" s="8" t="s">
        <v>210</v>
      </c>
      <c r="K34" s="9"/>
      <c r="L34" s="18"/>
      <c r="M34" s="137"/>
      <c r="N34" s="9"/>
      <c r="O34" s="18"/>
      <c r="P34" s="9"/>
      <c r="Q34" s="18">
        <v>10</v>
      </c>
      <c r="R34" s="1366">
        <f>I34*Q34-I35*Q35</f>
        <v>0</v>
      </c>
      <c r="S34" s="1368">
        <v>6630</v>
      </c>
      <c r="T34" s="1345">
        <f>IF(ISERROR(R34*S34),"",ROUND(R35*S34,1))</f>
        <v>0</v>
      </c>
    </row>
    <row r="35" spans="3:29" ht="22.5" customHeight="1">
      <c r="C35" s="1304"/>
      <c r="D35" s="734"/>
      <c r="E35" s="1372"/>
      <c r="F35" s="14"/>
      <c r="G35" s="13"/>
      <c r="H35" s="13" t="s">
        <v>10064</v>
      </c>
      <c r="I35" s="17"/>
      <c r="J35" s="8" t="s">
        <v>210</v>
      </c>
      <c r="K35" s="9"/>
      <c r="L35" s="18"/>
      <c r="M35" s="137"/>
      <c r="N35" s="9"/>
      <c r="O35" s="18"/>
      <c r="P35" s="9"/>
      <c r="Q35" s="18">
        <v>1000</v>
      </c>
      <c r="R35" s="1367"/>
      <c r="S35" s="1371"/>
      <c r="T35" s="1277"/>
      <c r="AC35" s="15">
        <v>1000</v>
      </c>
    </row>
    <row r="36" spans="3:29" ht="22.5" customHeight="1">
      <c r="C36" s="1304"/>
      <c r="D36" s="734"/>
      <c r="E36" s="1372"/>
      <c r="F36" s="14"/>
      <c r="G36" s="13"/>
      <c r="H36" s="13" t="s">
        <v>10065</v>
      </c>
      <c r="I36" s="17"/>
      <c r="J36" s="8" t="s">
        <v>210</v>
      </c>
      <c r="K36" s="9"/>
      <c r="L36" s="18"/>
      <c r="M36" s="137"/>
      <c r="N36" s="9"/>
      <c r="O36" s="18"/>
      <c r="P36" s="9"/>
      <c r="Q36" s="18">
        <v>100</v>
      </c>
      <c r="R36" s="1366">
        <f>I36*Q36-I37*Q37</f>
        <v>0</v>
      </c>
      <c r="S36" s="1368">
        <v>11100</v>
      </c>
      <c r="T36" s="1345">
        <f>IF(ISERROR(R36*S36),"",ROUND(R37*S36,1))</f>
        <v>0</v>
      </c>
    </row>
    <row r="37" spans="3:29" ht="22.5" customHeight="1">
      <c r="C37" s="1304"/>
      <c r="D37" s="734"/>
      <c r="E37" s="1373"/>
      <c r="F37" s="14"/>
      <c r="G37" s="13"/>
      <c r="H37" s="13" t="s">
        <v>10066</v>
      </c>
      <c r="I37" s="17"/>
      <c r="J37" s="8" t="s">
        <v>210</v>
      </c>
      <c r="K37" s="9"/>
      <c r="L37" s="18"/>
      <c r="M37" s="137"/>
      <c r="N37" s="9"/>
      <c r="O37" s="18"/>
      <c r="P37" s="9"/>
      <c r="Q37" s="18">
        <v>1000</v>
      </c>
      <c r="R37" s="1367"/>
      <c r="S37" s="1371"/>
      <c r="T37" s="1277"/>
      <c r="AC37" s="15">
        <v>1000</v>
      </c>
    </row>
    <row r="38" spans="3:29" ht="22.5" customHeight="1">
      <c r="C38" s="1304"/>
      <c r="D38" s="734"/>
      <c r="E38" s="1325" t="s">
        <v>10068</v>
      </c>
      <c r="F38" s="14"/>
      <c r="G38" s="13"/>
      <c r="H38" s="13" t="s">
        <v>10069</v>
      </c>
      <c r="I38" s="17"/>
      <c r="J38" s="8" t="s">
        <v>210</v>
      </c>
      <c r="K38" s="9"/>
      <c r="L38" s="18"/>
      <c r="M38" s="137" t="s">
        <v>28</v>
      </c>
      <c r="N38" s="9"/>
      <c r="O38" s="18"/>
      <c r="P38" s="9"/>
      <c r="Q38" s="18">
        <v>70</v>
      </c>
      <c r="R38" s="1366">
        <f>I38*Q38-I39*Q39</f>
        <v>0</v>
      </c>
      <c r="S38" s="1368">
        <v>6630</v>
      </c>
      <c r="T38" s="1345">
        <f>IF(ISERROR(R38*S38),"",ROUND(R38*S38,1))</f>
        <v>0</v>
      </c>
      <c r="AA38" s="15" t="s">
        <v>182</v>
      </c>
      <c r="AB38" s="15" t="s">
        <v>182</v>
      </c>
      <c r="AC38" s="15">
        <v>800</v>
      </c>
    </row>
    <row r="39" spans="3:29" ht="22.5" customHeight="1">
      <c r="C39" s="1304"/>
      <c r="D39" s="734"/>
      <c r="E39" s="1372"/>
      <c r="F39" s="14"/>
      <c r="G39" s="13"/>
      <c r="H39" s="13" t="s">
        <v>121</v>
      </c>
      <c r="I39" s="17"/>
      <c r="J39" s="8" t="s">
        <v>210</v>
      </c>
      <c r="K39" s="9"/>
      <c r="L39" s="18"/>
      <c r="M39" s="137"/>
      <c r="N39" s="9"/>
      <c r="O39" s="18"/>
      <c r="P39" s="9"/>
      <c r="Q39" s="18">
        <v>1000</v>
      </c>
      <c r="R39" s="1367"/>
      <c r="S39" s="1369"/>
      <c r="T39" s="1346"/>
      <c r="AC39" s="15">
        <v>1000</v>
      </c>
    </row>
    <row r="40" spans="3:29" ht="22.5" customHeight="1">
      <c r="C40" s="1304"/>
      <c r="D40" s="734"/>
      <c r="E40" s="1370"/>
      <c r="F40" s="14"/>
      <c r="G40" s="13"/>
      <c r="H40" s="13" t="s">
        <v>10070</v>
      </c>
      <c r="I40" s="17"/>
      <c r="J40" s="8" t="s">
        <v>210</v>
      </c>
      <c r="K40" s="9"/>
      <c r="L40" s="18"/>
      <c r="M40" s="137" t="s">
        <v>28</v>
      </c>
      <c r="N40" s="9"/>
      <c r="O40" s="18"/>
      <c r="P40" s="9"/>
      <c r="Q40" s="18">
        <v>50</v>
      </c>
      <c r="R40" s="1366">
        <f>I40*Q40-I41*Q41</f>
        <v>0</v>
      </c>
      <c r="S40" s="1368">
        <v>11100</v>
      </c>
      <c r="T40" s="1345">
        <f>IF(ISERROR(R40*S40),"",ROUND(R40*S40,1))</f>
        <v>0</v>
      </c>
      <c r="AA40" s="15" t="s">
        <v>182</v>
      </c>
      <c r="AB40" s="15" t="s">
        <v>182</v>
      </c>
      <c r="AC40" s="15">
        <v>800</v>
      </c>
    </row>
    <row r="41" spans="3:29" ht="22.5" customHeight="1">
      <c r="C41" s="1304"/>
      <c r="D41" s="734"/>
      <c r="E41" s="1374"/>
      <c r="F41" s="14"/>
      <c r="G41" s="13"/>
      <c r="H41" s="13" t="s">
        <v>121</v>
      </c>
      <c r="I41" s="17"/>
      <c r="J41" s="8" t="s">
        <v>210</v>
      </c>
      <c r="K41" s="9"/>
      <c r="L41" s="18"/>
      <c r="M41" s="137"/>
      <c r="N41" s="9"/>
      <c r="O41" s="18"/>
      <c r="P41" s="9"/>
      <c r="Q41" s="18">
        <v>1000</v>
      </c>
      <c r="R41" s="1367"/>
      <c r="S41" s="1371"/>
      <c r="T41" s="1346"/>
      <c r="AC41" s="15">
        <v>1000</v>
      </c>
    </row>
    <row r="42" spans="3:29" ht="22.5" customHeight="1">
      <c r="C42" s="1304"/>
      <c r="D42" s="734"/>
      <c r="E42" s="1325" t="s">
        <v>10071</v>
      </c>
      <c r="F42" s="14"/>
      <c r="G42" s="13"/>
      <c r="H42" s="13" t="s">
        <v>10072</v>
      </c>
      <c r="I42" s="17"/>
      <c r="J42" s="8" t="s">
        <v>210</v>
      </c>
      <c r="K42" s="9"/>
      <c r="L42" s="18"/>
      <c r="M42" s="137" t="s">
        <v>28</v>
      </c>
      <c r="N42" s="9"/>
      <c r="O42" s="18"/>
      <c r="P42" s="9"/>
      <c r="Q42" s="18">
        <v>20</v>
      </c>
      <c r="R42" s="1366">
        <f>I42*Q42-I43*Q43</f>
        <v>0</v>
      </c>
      <c r="S42" s="1368">
        <v>6630</v>
      </c>
      <c r="T42" s="1345">
        <f>IF(ISERROR(R42*S42),"",ROUND(R42*S42,1))</f>
        <v>0</v>
      </c>
      <c r="AA42" s="15" t="s">
        <v>182</v>
      </c>
      <c r="AB42" s="15" t="s">
        <v>182</v>
      </c>
      <c r="AC42" s="15">
        <v>800</v>
      </c>
    </row>
    <row r="43" spans="3:29" ht="22.5" customHeight="1">
      <c r="C43" s="1304"/>
      <c r="D43" s="734"/>
      <c r="E43" s="1370"/>
      <c r="F43" s="14"/>
      <c r="G43" s="13"/>
      <c r="H43" s="13" t="s">
        <v>121</v>
      </c>
      <c r="I43" s="17"/>
      <c r="J43" s="8" t="s">
        <v>210</v>
      </c>
      <c r="K43" s="9"/>
      <c r="L43" s="18"/>
      <c r="M43" s="137"/>
      <c r="N43" s="9"/>
      <c r="O43" s="18"/>
      <c r="P43" s="9"/>
      <c r="Q43" s="18">
        <v>1000</v>
      </c>
      <c r="R43" s="1367"/>
      <c r="S43" s="1369"/>
      <c r="T43" s="1346"/>
      <c r="AC43" s="15">
        <v>1000</v>
      </c>
    </row>
    <row r="44" spans="3:29" ht="22.5" customHeight="1">
      <c r="C44" s="1304"/>
      <c r="D44" s="734"/>
      <c r="E44" s="1325" t="s">
        <v>10073</v>
      </c>
      <c r="F44" s="14"/>
      <c r="G44" s="13"/>
      <c r="H44" s="13" t="s">
        <v>10072</v>
      </c>
      <c r="I44" s="17"/>
      <c r="J44" s="8" t="s">
        <v>210</v>
      </c>
      <c r="K44" s="9"/>
      <c r="L44" s="18"/>
      <c r="M44" s="137" t="s">
        <v>28</v>
      </c>
      <c r="N44" s="9"/>
      <c r="O44" s="18"/>
      <c r="P44" s="9"/>
      <c r="Q44" s="18">
        <v>90</v>
      </c>
      <c r="R44" s="1366">
        <f>I44*Q44-I45*Q45</f>
        <v>0</v>
      </c>
      <c r="S44" s="1368">
        <v>6630</v>
      </c>
      <c r="T44" s="1345">
        <f>IF(ISERROR(R44*S44),"",ROUND(R44*S44,1))</f>
        <v>0</v>
      </c>
      <c r="AA44" s="15" t="s">
        <v>182</v>
      </c>
      <c r="AB44" s="15" t="s">
        <v>182</v>
      </c>
      <c r="AC44" s="15">
        <v>800</v>
      </c>
    </row>
    <row r="45" spans="3:29" ht="22.5" customHeight="1">
      <c r="C45" s="1305"/>
      <c r="D45" s="734"/>
      <c r="E45" s="1370"/>
      <c r="F45" s="14"/>
      <c r="G45" s="13"/>
      <c r="H45" s="13" t="s">
        <v>121</v>
      </c>
      <c r="I45" s="17"/>
      <c r="J45" s="8" t="s">
        <v>210</v>
      </c>
      <c r="K45" s="9"/>
      <c r="L45" s="18"/>
      <c r="M45" s="137"/>
      <c r="N45" s="9"/>
      <c r="O45" s="18"/>
      <c r="P45" s="9"/>
      <c r="Q45" s="18">
        <v>1000</v>
      </c>
      <c r="R45" s="1367"/>
      <c r="S45" s="1369"/>
      <c r="T45" s="1346"/>
      <c r="AC45" s="15">
        <v>1000</v>
      </c>
    </row>
    <row r="46" spans="3:29" ht="22.5" customHeight="1">
      <c r="C46" s="1363" t="s">
        <v>10074</v>
      </c>
      <c r="D46" s="734"/>
      <c r="E46" s="1329" t="s">
        <v>228</v>
      </c>
      <c r="F46" s="14"/>
      <c r="G46" s="13"/>
      <c r="H46" s="13" t="s">
        <v>10075</v>
      </c>
      <c r="I46" s="17"/>
      <c r="J46" s="8" t="s">
        <v>210</v>
      </c>
      <c r="K46" s="9"/>
      <c r="L46" s="18"/>
      <c r="M46" s="137" t="s">
        <v>28</v>
      </c>
      <c r="N46" s="9"/>
      <c r="O46" s="18"/>
      <c r="P46" s="9"/>
      <c r="Q46" s="18">
        <v>700</v>
      </c>
      <c r="R46" s="1366">
        <f>I46*Q46-I47*Q47</f>
        <v>0</v>
      </c>
      <c r="S46" s="1368">
        <v>6630</v>
      </c>
      <c r="T46" s="1345">
        <f>IF(ISERROR(R46*S46),"",ROUND(R46*S46,1))</f>
        <v>0</v>
      </c>
      <c r="AA46" s="15" t="s">
        <v>182</v>
      </c>
      <c r="AB46" s="15" t="s">
        <v>182</v>
      </c>
      <c r="AC46" s="15">
        <v>0.3</v>
      </c>
    </row>
    <row r="47" spans="3:29" ht="22.5" customHeight="1">
      <c r="C47" s="1364"/>
      <c r="D47" s="734"/>
      <c r="E47" s="1365"/>
      <c r="F47" s="14"/>
      <c r="G47" s="13"/>
      <c r="H47" s="13" t="s">
        <v>121</v>
      </c>
      <c r="I47" s="17"/>
      <c r="J47" s="8" t="s">
        <v>210</v>
      </c>
      <c r="K47" s="9"/>
      <c r="L47" s="18"/>
      <c r="M47" s="137" t="s">
        <v>28</v>
      </c>
      <c r="N47" s="9"/>
      <c r="O47" s="18"/>
      <c r="P47" s="9"/>
      <c r="Q47" s="18">
        <v>1000</v>
      </c>
      <c r="R47" s="1367"/>
      <c r="S47" s="1369"/>
      <c r="T47" s="1346"/>
      <c r="AA47" s="15" t="s">
        <v>182</v>
      </c>
      <c r="AB47" s="15" t="s">
        <v>182</v>
      </c>
      <c r="AC47" s="15">
        <v>0.03</v>
      </c>
    </row>
    <row r="48" spans="3:29" ht="22.5" customHeight="1">
      <c r="C48" s="785" t="s">
        <v>123</v>
      </c>
      <c r="D48" s="743"/>
      <c r="E48" s="743" t="s">
        <v>227</v>
      </c>
      <c r="F48" s="8"/>
      <c r="G48" s="8"/>
      <c r="H48" s="8" t="s">
        <v>124</v>
      </c>
      <c r="I48" s="17"/>
      <c r="J48" s="8" t="s">
        <v>210</v>
      </c>
      <c r="K48" s="9"/>
      <c r="L48" s="18"/>
      <c r="M48" s="137" t="s">
        <v>28</v>
      </c>
      <c r="N48" s="9"/>
      <c r="O48" s="18"/>
      <c r="P48" s="9"/>
      <c r="Q48" s="18">
        <v>1000</v>
      </c>
      <c r="R48" s="758">
        <f>I48*Q48</f>
        <v>0</v>
      </c>
      <c r="S48" s="138"/>
      <c r="T48" s="203">
        <f>IF(ISERROR(R48*S48),"",ROUND(R48*S48,1))</f>
        <v>0</v>
      </c>
      <c r="AA48" s="15" t="s">
        <v>182</v>
      </c>
      <c r="AB48" s="15" t="s">
        <v>182</v>
      </c>
      <c r="AC48" s="15">
        <v>1000</v>
      </c>
    </row>
    <row r="49" spans="3:30" ht="22.5" customHeight="1">
      <c r="C49" s="785" t="s">
        <v>10076</v>
      </c>
      <c r="D49" s="743"/>
      <c r="E49" s="743" t="s">
        <v>227</v>
      </c>
      <c r="F49" s="8"/>
      <c r="G49" s="8"/>
      <c r="H49" s="8" t="s">
        <v>10077</v>
      </c>
      <c r="I49" s="17"/>
      <c r="J49" s="8" t="s">
        <v>210</v>
      </c>
      <c r="K49" s="9"/>
      <c r="L49" s="18"/>
      <c r="M49" s="137" t="s">
        <v>28</v>
      </c>
      <c r="N49" s="9"/>
      <c r="O49" s="18"/>
      <c r="P49" s="9"/>
      <c r="Q49" s="18">
        <v>1000</v>
      </c>
      <c r="R49" s="758">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D50" s="110" t="s">
        <v>55</v>
      </c>
    </row>
    <row r="52" spans="3:30" ht="15" customHeight="1">
      <c r="I52" s="148" t="s">
        <v>125</v>
      </c>
      <c r="S52" s="3" t="s">
        <v>97</v>
      </c>
    </row>
    <row r="53" spans="3:30" ht="15" customHeight="1">
      <c r="I53" s="1342" t="s">
        <v>502</v>
      </c>
      <c r="J53" s="1342"/>
      <c r="K53" s="1342"/>
      <c r="L53" s="1342"/>
      <c r="M53" s="1342"/>
      <c r="N53" s="1342"/>
      <c r="O53" s="1342"/>
      <c r="P53" s="1342"/>
      <c r="Q53" s="1362" t="s">
        <v>228</v>
      </c>
      <c r="R53" s="1362"/>
      <c r="S53" s="149">
        <v>6630</v>
      </c>
      <c r="T53" s="3"/>
    </row>
    <row r="54" spans="3:30" ht="15" customHeight="1">
      <c r="I54" s="1342" t="s">
        <v>503</v>
      </c>
      <c r="J54" s="1342"/>
      <c r="K54" s="1342"/>
      <c r="L54" s="1342"/>
      <c r="M54" s="1342"/>
      <c r="N54" s="1342"/>
      <c r="O54" s="1342"/>
      <c r="P54" s="1342"/>
      <c r="Q54" s="1362" t="s">
        <v>229</v>
      </c>
      <c r="R54" s="1362"/>
      <c r="S54" s="149">
        <v>11100</v>
      </c>
      <c r="T54" s="3"/>
    </row>
    <row r="55" spans="3:30" ht="15" customHeight="1">
      <c r="I55" s="1342" t="s">
        <v>504</v>
      </c>
      <c r="J55" s="1342"/>
      <c r="K55" s="1342"/>
      <c r="L55" s="1342"/>
      <c r="M55" s="1342"/>
      <c r="N55" s="1342"/>
      <c r="O55" s="1342"/>
      <c r="P55" s="1342"/>
      <c r="Q55" s="1362" t="s">
        <v>231</v>
      </c>
      <c r="R55" s="1362"/>
      <c r="S55" s="149">
        <v>8900</v>
      </c>
      <c r="T55" s="3"/>
    </row>
    <row r="56" spans="3:30" ht="15" customHeight="1">
      <c r="I56" s="1342" t="s">
        <v>505</v>
      </c>
      <c r="J56" s="1342"/>
      <c r="K56" s="1342"/>
      <c r="L56" s="1342"/>
      <c r="M56" s="1342"/>
      <c r="N56" s="1342"/>
      <c r="O56" s="1342"/>
      <c r="P56" s="1342"/>
      <c r="Q56" s="1362" t="s">
        <v>10078</v>
      </c>
      <c r="R56" s="1362"/>
      <c r="S56" s="149">
        <v>9200</v>
      </c>
      <c r="T56" s="3"/>
    </row>
    <row r="57" spans="3:30" ht="15" customHeight="1">
      <c r="I57" s="1342" t="s">
        <v>506</v>
      </c>
      <c r="J57" s="1342"/>
      <c r="K57" s="1342"/>
      <c r="L57" s="1342"/>
      <c r="M57" s="1342"/>
      <c r="N57" s="1342"/>
      <c r="O57" s="1342"/>
      <c r="P57" s="1342"/>
      <c r="Q57" s="1362" t="s">
        <v>126</v>
      </c>
      <c r="R57" s="1362"/>
      <c r="S57" s="149">
        <v>9200</v>
      </c>
      <c r="T57" s="3"/>
    </row>
    <row r="58" spans="3:30" ht="15" customHeight="1">
      <c r="I58" s="1342" t="s">
        <v>507</v>
      </c>
      <c r="J58" s="1342"/>
      <c r="K58" s="1342"/>
      <c r="L58" s="1342"/>
      <c r="M58" s="1342"/>
      <c r="N58" s="1342"/>
      <c r="O58" s="1342"/>
      <c r="P58" s="1342"/>
      <c r="Q58" s="1362" t="s">
        <v>232</v>
      </c>
      <c r="R58" s="1362"/>
      <c r="S58" s="149">
        <v>9540</v>
      </c>
      <c r="T58" s="3"/>
    </row>
    <row r="59" spans="3:30" ht="15" customHeight="1">
      <c r="I59" s="1342" t="s">
        <v>508</v>
      </c>
      <c r="J59" s="1342"/>
      <c r="K59" s="1342"/>
      <c r="L59" s="1342"/>
      <c r="M59" s="1342"/>
      <c r="N59" s="1342"/>
      <c r="O59" s="1342"/>
      <c r="P59" s="1342"/>
      <c r="Q59" s="1362" t="s">
        <v>127</v>
      </c>
      <c r="R59" s="1362"/>
      <c r="S59" s="149">
        <v>8550</v>
      </c>
      <c r="T59" s="3"/>
    </row>
    <row r="60" spans="3:30" ht="15" customHeight="1">
      <c r="I60" s="1342" t="s">
        <v>509</v>
      </c>
      <c r="J60" s="1342"/>
      <c r="K60" s="1342"/>
      <c r="L60" s="1342"/>
      <c r="M60" s="1342"/>
      <c r="N60" s="1342"/>
      <c r="O60" s="1342"/>
      <c r="P60" s="1342"/>
      <c r="Q60" s="1362" t="s">
        <v>128</v>
      </c>
      <c r="R60" s="1362"/>
      <c r="S60" s="149">
        <v>7910</v>
      </c>
      <c r="T60" s="3"/>
    </row>
    <row r="61" spans="3:30" ht="15" customHeight="1">
      <c r="I61" s="1342" t="s">
        <v>510</v>
      </c>
      <c r="J61" s="1342"/>
      <c r="K61" s="1342"/>
      <c r="L61" s="1342"/>
      <c r="M61" s="1342"/>
      <c r="N61" s="1342"/>
      <c r="O61" s="1342"/>
      <c r="P61" s="1342"/>
      <c r="Q61" s="1362" t="s">
        <v>511</v>
      </c>
      <c r="R61" s="1362"/>
      <c r="S61" s="149">
        <v>7190</v>
      </c>
    </row>
  </sheetData>
  <sheetProtection password="E4BE" sheet="1" formatCells="0"/>
  <mergeCells count="100">
    <mergeCell ref="T7:T8"/>
    <mergeCell ref="J7:J8"/>
    <mergeCell ref="M7:M8"/>
    <mergeCell ref="K7:L8"/>
    <mergeCell ref="N7:O8"/>
    <mergeCell ref="P7:Q8"/>
    <mergeCell ref="R7:R8"/>
    <mergeCell ref="S7:S8"/>
    <mergeCell ref="C10:C45"/>
    <mergeCell ref="E10:E11"/>
    <mergeCell ref="R10:R11"/>
    <mergeCell ref="S10:S11"/>
    <mergeCell ref="E22:E25"/>
    <mergeCell ref="R22:R23"/>
    <mergeCell ref="S22:S23"/>
    <mergeCell ref="R30:R31"/>
    <mergeCell ref="R26:R27"/>
    <mergeCell ref="S20:S21"/>
    <mergeCell ref="R14:R15"/>
    <mergeCell ref="S14:S15"/>
    <mergeCell ref="R16:R17"/>
    <mergeCell ref="S16:S17"/>
    <mergeCell ref="S30:S31"/>
    <mergeCell ref="E38:E41"/>
    <mergeCell ref="D7:E7"/>
    <mergeCell ref="F7:G7"/>
    <mergeCell ref="I7:I8"/>
    <mergeCell ref="H7:H8"/>
    <mergeCell ref="E26:E31"/>
    <mergeCell ref="E18:E21"/>
    <mergeCell ref="E12:E13"/>
    <mergeCell ref="E14:E17"/>
    <mergeCell ref="T14:T15"/>
    <mergeCell ref="R12:R13"/>
    <mergeCell ref="S12:S13"/>
    <mergeCell ref="T12:T13"/>
    <mergeCell ref="T10:T11"/>
    <mergeCell ref="T16:T17"/>
    <mergeCell ref="T24:T25"/>
    <mergeCell ref="R28:R29"/>
    <mergeCell ref="S28:S29"/>
    <mergeCell ref="T28:T29"/>
    <mergeCell ref="T22:T23"/>
    <mergeCell ref="R24:R25"/>
    <mergeCell ref="S24:S25"/>
    <mergeCell ref="R18:R19"/>
    <mergeCell ref="S18:S19"/>
    <mergeCell ref="R20:R21"/>
    <mergeCell ref="T18:T19"/>
    <mergeCell ref="T20:T21"/>
    <mergeCell ref="T30:T31"/>
    <mergeCell ref="S26:S27"/>
    <mergeCell ref="T26:T27"/>
    <mergeCell ref="E32:E37"/>
    <mergeCell ref="R32:R33"/>
    <mergeCell ref="S32:S33"/>
    <mergeCell ref="T32:T33"/>
    <mergeCell ref="R34:R35"/>
    <mergeCell ref="S34:S35"/>
    <mergeCell ref="T34:T35"/>
    <mergeCell ref="R36:R37"/>
    <mergeCell ref="S36:S37"/>
    <mergeCell ref="T36:T37"/>
    <mergeCell ref="R38:R39"/>
    <mergeCell ref="S38:S39"/>
    <mergeCell ref="T38:T39"/>
    <mergeCell ref="R40:R41"/>
    <mergeCell ref="S40:S41"/>
    <mergeCell ref="T40:T41"/>
    <mergeCell ref="T42:T43"/>
    <mergeCell ref="E44:E45"/>
    <mergeCell ref="R44:R45"/>
    <mergeCell ref="S44:S45"/>
    <mergeCell ref="T44:T45"/>
    <mergeCell ref="I53:P53"/>
    <mergeCell ref="Q53:R53"/>
    <mergeCell ref="E42:E43"/>
    <mergeCell ref="R42:R43"/>
    <mergeCell ref="S42:S43"/>
    <mergeCell ref="C46:C47"/>
    <mergeCell ref="E46:E47"/>
    <mergeCell ref="R46:R47"/>
    <mergeCell ref="S46:S47"/>
    <mergeCell ref="T46:T47"/>
    <mergeCell ref="I54:P54"/>
    <mergeCell ref="Q54:R54"/>
    <mergeCell ref="I55:P55"/>
    <mergeCell ref="Q55:R55"/>
    <mergeCell ref="I56:P56"/>
    <mergeCell ref="Q56:R56"/>
    <mergeCell ref="I60:P60"/>
    <mergeCell ref="Q60:R60"/>
    <mergeCell ref="I61:P61"/>
    <mergeCell ref="Q61:R61"/>
    <mergeCell ref="I57:P57"/>
    <mergeCell ref="Q57:R57"/>
    <mergeCell ref="I58:P58"/>
    <mergeCell ref="Q58:R58"/>
    <mergeCell ref="I59:P59"/>
    <mergeCell ref="Q59:R59"/>
  </mergeCells>
  <phoneticPr fontId="2"/>
  <dataValidations count="1">
    <dataValidation type="list" allowBlank="1" showInputMessage="1" showErrorMessage="1" sqref="D5" xr:uid="{BABD3C6D-0BE0-4B44-BF15-47F2538DD77A}">
      <formula1>$Y$3:$Y$4</formula1>
    </dataValidation>
  </dataValidations>
  <printOptions horizontalCentered="1"/>
  <pageMargins left="0.59055118110236227" right="0.59055118110236227" top="0.98425196850393704" bottom="0.78740157480314965" header="0.51181102362204722" footer="0.51181102362204722"/>
  <pageSetup paperSize="9" scale="80" fitToHeight="0"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20481" r:id="rId4" name="cmdUnLock">
          <controlPr defaultSize="0" print="0" autoLine="0" r:id="rId5">
            <anchor>
              <from>
                <xdr:col>16</xdr:col>
                <xdr:colOff>469900</xdr:colOff>
                <xdr:row>0</xdr:row>
                <xdr:rowOff>63500</xdr:rowOff>
              </from>
              <to>
                <xdr:col>19</xdr:col>
                <xdr:colOff>1092200</xdr:colOff>
                <xdr:row>2</xdr:row>
                <xdr:rowOff>171450</xdr:rowOff>
              </to>
            </anchor>
          </controlPr>
        </control>
      </mc:Choice>
      <mc:Fallback>
        <control shapeId="20481" r:id="rId4" name="cmdUnLock"/>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6D0E-3448-4F58-B126-AE2CFB0F95E8}">
  <sheetPr codeName="Sheet10"/>
  <dimension ref="A2:I57"/>
  <sheetViews>
    <sheetView view="pageBreakPreview" zoomScale="60" zoomScaleNormal="100" workbookViewId="0">
      <selection activeCell="D10" sqref="D10:H11"/>
    </sheetView>
  </sheetViews>
  <sheetFormatPr defaultRowHeight="13"/>
  <sheetData>
    <row r="2" spans="1:9" ht="16.5">
      <c r="A2" s="235" t="s">
        <v>517</v>
      </c>
    </row>
    <row r="3" spans="1:9">
      <c r="A3" s="329"/>
      <c r="B3" s="330"/>
      <c r="C3" s="330"/>
      <c r="D3" s="330"/>
      <c r="E3" s="330"/>
      <c r="F3" s="330"/>
      <c r="G3" s="330"/>
      <c r="H3" s="330"/>
      <c r="I3" s="331"/>
    </row>
    <row r="4" spans="1:9">
      <c r="A4" s="332"/>
      <c r="B4" s="333"/>
      <c r="C4" s="333"/>
      <c r="D4" s="333"/>
      <c r="E4" s="333"/>
      <c r="F4" s="333"/>
      <c r="G4" s="333"/>
      <c r="H4" s="333"/>
      <c r="I4" s="334"/>
    </row>
    <row r="5" spans="1:9">
      <c r="A5" s="332"/>
      <c r="B5" s="333"/>
      <c r="C5" s="333"/>
      <c r="D5" s="333"/>
      <c r="E5" s="333"/>
      <c r="F5" s="333"/>
      <c r="G5" s="333"/>
      <c r="H5" s="333"/>
      <c r="I5" s="334"/>
    </row>
    <row r="6" spans="1:9">
      <c r="A6" s="332"/>
      <c r="B6" s="333"/>
      <c r="C6" s="333"/>
      <c r="D6" s="333"/>
      <c r="E6" s="333"/>
      <c r="F6" s="333"/>
      <c r="G6" s="333"/>
      <c r="H6" s="333"/>
      <c r="I6" s="334"/>
    </row>
    <row r="7" spans="1:9">
      <c r="A7" s="332"/>
      <c r="B7" s="333"/>
      <c r="C7" s="333"/>
      <c r="D7" s="333"/>
      <c r="E7" s="333"/>
      <c r="F7" s="333"/>
      <c r="G7" s="333"/>
      <c r="H7" s="333"/>
      <c r="I7" s="334"/>
    </row>
    <row r="8" spans="1:9">
      <c r="A8" s="332"/>
      <c r="B8" s="333"/>
      <c r="C8" s="333"/>
      <c r="D8" s="333"/>
      <c r="E8" s="333"/>
      <c r="F8" s="333"/>
      <c r="G8" s="333"/>
      <c r="H8" s="333"/>
      <c r="I8" s="334"/>
    </row>
    <row r="9" spans="1:9">
      <c r="A9" s="332"/>
      <c r="B9" s="333"/>
      <c r="C9" s="333"/>
      <c r="D9" s="333"/>
      <c r="E9" s="333"/>
      <c r="F9" s="333"/>
      <c r="G9" s="333"/>
      <c r="H9" s="333"/>
      <c r="I9" s="334"/>
    </row>
    <row r="10" spans="1:9">
      <c r="A10" s="332"/>
      <c r="B10" s="333"/>
      <c r="C10" s="333"/>
      <c r="D10" s="333"/>
      <c r="E10" s="333"/>
      <c r="F10" s="333"/>
      <c r="G10" s="333"/>
      <c r="H10" s="333"/>
      <c r="I10" s="334"/>
    </row>
    <row r="11" spans="1:9">
      <c r="A11" s="332"/>
      <c r="B11" s="333"/>
      <c r="C11" s="333"/>
      <c r="D11" s="333"/>
      <c r="E11" s="333"/>
      <c r="F11" s="333"/>
      <c r="G11" s="333"/>
      <c r="H11" s="333"/>
      <c r="I11" s="334"/>
    </row>
    <row r="12" spans="1:9">
      <c r="A12" s="332"/>
      <c r="B12" s="333"/>
      <c r="C12" s="333"/>
      <c r="D12" s="333"/>
      <c r="E12" s="333"/>
      <c r="F12" s="333"/>
      <c r="G12" s="333"/>
      <c r="H12" s="333"/>
      <c r="I12" s="334"/>
    </row>
    <row r="13" spans="1:9">
      <c r="A13" s="332"/>
      <c r="B13" s="333"/>
      <c r="C13" s="333"/>
      <c r="D13" s="333"/>
      <c r="E13" s="333"/>
      <c r="F13" s="333"/>
      <c r="G13" s="333"/>
      <c r="H13" s="333"/>
      <c r="I13" s="334"/>
    </row>
    <row r="14" spans="1:9">
      <c r="A14" s="332"/>
      <c r="B14" s="333"/>
      <c r="C14" s="333"/>
      <c r="D14" s="333"/>
      <c r="E14" s="333"/>
      <c r="F14" s="333"/>
      <c r="G14" s="333"/>
      <c r="H14" s="333"/>
      <c r="I14" s="334"/>
    </row>
    <row r="15" spans="1:9">
      <c r="A15" s="332"/>
      <c r="B15" s="333"/>
      <c r="C15" s="333"/>
      <c r="D15" s="333"/>
      <c r="E15" s="333"/>
      <c r="F15" s="333"/>
      <c r="G15" s="333"/>
      <c r="H15" s="333"/>
      <c r="I15" s="334"/>
    </row>
    <row r="16" spans="1:9">
      <c r="A16" s="332"/>
      <c r="B16" s="333"/>
      <c r="C16" s="333"/>
      <c r="D16" s="333"/>
      <c r="E16" s="333"/>
      <c r="F16" s="333"/>
      <c r="G16" s="333"/>
      <c r="H16" s="333"/>
      <c r="I16" s="334"/>
    </row>
    <row r="17" spans="1:9">
      <c r="A17" s="332"/>
      <c r="B17" s="333"/>
      <c r="C17" s="333"/>
      <c r="D17" s="333"/>
      <c r="E17" s="333"/>
      <c r="F17" s="333"/>
      <c r="G17" s="333"/>
      <c r="H17" s="333"/>
      <c r="I17" s="334"/>
    </row>
    <row r="18" spans="1:9">
      <c r="A18" s="332"/>
      <c r="B18" s="333"/>
      <c r="C18" s="333"/>
      <c r="D18" s="311"/>
      <c r="E18" s="333"/>
      <c r="F18" s="333"/>
      <c r="G18" s="333"/>
      <c r="H18" s="333"/>
      <c r="I18" s="334"/>
    </row>
    <row r="19" spans="1:9">
      <c r="A19" s="332"/>
      <c r="B19" s="333"/>
      <c r="C19" s="333"/>
      <c r="D19" s="333"/>
      <c r="E19" s="333"/>
      <c r="F19" s="333"/>
      <c r="G19" s="333"/>
      <c r="H19" s="333"/>
      <c r="I19" s="334"/>
    </row>
    <row r="20" spans="1:9">
      <c r="A20" s="332"/>
      <c r="B20" s="333"/>
      <c r="C20" s="333"/>
      <c r="D20" s="333"/>
      <c r="E20" s="333"/>
      <c r="F20" s="333"/>
      <c r="G20" s="333"/>
      <c r="H20" s="333"/>
      <c r="I20" s="334"/>
    </row>
    <row r="21" spans="1:9">
      <c r="A21" s="332"/>
      <c r="B21" s="333"/>
      <c r="C21" s="333"/>
      <c r="D21" s="333"/>
      <c r="E21" s="333"/>
      <c r="F21" s="333"/>
      <c r="G21" s="333"/>
      <c r="H21" s="333"/>
      <c r="I21" s="334"/>
    </row>
    <row r="22" spans="1:9">
      <c r="A22" s="332"/>
      <c r="B22" s="333"/>
      <c r="C22" s="333"/>
      <c r="D22" s="333"/>
      <c r="E22" s="333"/>
      <c r="F22" s="333"/>
      <c r="G22" s="333"/>
      <c r="H22" s="333"/>
      <c r="I22" s="334"/>
    </row>
    <row r="23" spans="1:9">
      <c r="A23" s="332"/>
      <c r="B23" s="333"/>
      <c r="C23" s="333"/>
      <c r="D23" s="333"/>
      <c r="E23" s="333"/>
      <c r="F23" s="333"/>
      <c r="G23" s="333"/>
      <c r="H23" s="333"/>
      <c r="I23" s="334"/>
    </row>
    <row r="24" spans="1:9">
      <c r="A24" s="332"/>
      <c r="B24" s="333"/>
      <c r="C24" s="333"/>
      <c r="D24" s="333"/>
      <c r="E24" s="333"/>
      <c r="F24" s="333"/>
      <c r="G24" s="333"/>
      <c r="H24" s="333"/>
      <c r="I24" s="334"/>
    </row>
    <row r="25" spans="1:9">
      <c r="A25" s="332"/>
      <c r="B25" s="333"/>
      <c r="C25" s="333"/>
      <c r="D25" s="333"/>
      <c r="E25" s="333"/>
      <c r="F25" s="333"/>
      <c r="G25" s="333"/>
      <c r="H25" s="333"/>
      <c r="I25" s="334"/>
    </row>
    <row r="26" spans="1:9">
      <c r="A26" s="332"/>
      <c r="B26" s="333"/>
      <c r="C26" s="333"/>
      <c r="D26" s="333"/>
      <c r="E26" s="333"/>
      <c r="F26" s="333"/>
      <c r="G26" s="333"/>
      <c r="H26" s="333"/>
      <c r="I26" s="334"/>
    </row>
    <row r="27" spans="1:9">
      <c r="A27" s="332"/>
      <c r="B27" s="333"/>
      <c r="C27" s="333"/>
      <c r="D27" s="333"/>
      <c r="E27" s="333"/>
      <c r="F27" s="333"/>
      <c r="G27" s="333"/>
      <c r="H27" s="333"/>
      <c r="I27" s="334"/>
    </row>
    <row r="28" spans="1:9">
      <c r="A28" s="332"/>
      <c r="B28" s="333"/>
      <c r="C28" s="333"/>
      <c r="D28" s="333"/>
      <c r="E28" s="333"/>
      <c r="F28" s="333"/>
      <c r="G28" s="333"/>
      <c r="H28" s="333"/>
      <c r="I28" s="334"/>
    </row>
    <row r="29" spans="1:9">
      <c r="A29" s="332"/>
      <c r="B29" s="333"/>
      <c r="C29" s="333"/>
      <c r="D29" s="333"/>
      <c r="E29" s="333"/>
      <c r="F29" s="333"/>
      <c r="G29" s="333"/>
      <c r="H29" s="333"/>
      <c r="I29" s="334"/>
    </row>
    <row r="30" spans="1:9">
      <c r="A30" s="332"/>
      <c r="B30" s="333"/>
      <c r="C30" s="333"/>
      <c r="D30" s="333"/>
      <c r="E30" s="333"/>
      <c r="F30" s="333"/>
      <c r="G30" s="333"/>
      <c r="H30" s="333"/>
      <c r="I30" s="334"/>
    </row>
    <row r="31" spans="1:9">
      <c r="A31" s="332"/>
      <c r="B31" s="333"/>
      <c r="C31" s="333"/>
      <c r="D31" s="333"/>
      <c r="E31" s="333"/>
      <c r="F31" s="333"/>
      <c r="G31" s="333"/>
      <c r="H31" s="333"/>
      <c r="I31" s="334"/>
    </row>
    <row r="32" spans="1:9">
      <c r="A32" s="332"/>
      <c r="B32" s="333"/>
      <c r="C32" s="333"/>
      <c r="D32" s="333"/>
      <c r="E32" s="333"/>
      <c r="F32" s="333"/>
      <c r="G32" s="333"/>
      <c r="H32" s="333"/>
      <c r="I32" s="334"/>
    </row>
    <row r="33" spans="1:9">
      <c r="A33" s="332"/>
      <c r="B33" s="333"/>
      <c r="C33" s="333"/>
      <c r="D33" s="333"/>
      <c r="E33" s="333"/>
      <c r="F33" s="333"/>
      <c r="G33" s="333"/>
      <c r="H33" s="333"/>
      <c r="I33" s="334"/>
    </row>
    <row r="34" spans="1:9">
      <c r="A34" s="332"/>
      <c r="B34" s="333"/>
      <c r="C34" s="333"/>
      <c r="D34" s="333"/>
      <c r="E34" s="333"/>
      <c r="F34" s="333"/>
      <c r="G34" s="333"/>
      <c r="H34" s="333"/>
      <c r="I34" s="334"/>
    </row>
    <row r="35" spans="1:9">
      <c r="A35" s="332"/>
      <c r="B35" s="333"/>
      <c r="C35" s="333"/>
      <c r="D35" s="333"/>
      <c r="E35" s="333"/>
      <c r="F35" s="333"/>
      <c r="G35" s="333"/>
      <c r="H35" s="333"/>
      <c r="I35" s="334"/>
    </row>
    <row r="36" spans="1:9">
      <c r="A36" s="332"/>
      <c r="B36" s="333"/>
      <c r="C36" s="333"/>
      <c r="D36" s="333"/>
      <c r="E36" s="333"/>
      <c r="F36" s="333"/>
      <c r="G36" s="333"/>
      <c r="H36" s="333"/>
      <c r="I36" s="334"/>
    </row>
    <row r="37" spans="1:9">
      <c r="A37" s="332"/>
      <c r="B37" s="333"/>
      <c r="C37" s="333"/>
      <c r="D37" s="333"/>
      <c r="E37" s="333"/>
      <c r="F37" s="333"/>
      <c r="G37" s="333"/>
      <c r="H37" s="333"/>
      <c r="I37" s="334"/>
    </row>
    <row r="38" spans="1:9">
      <c r="A38" s="332"/>
      <c r="B38" s="333"/>
      <c r="C38" s="333"/>
      <c r="D38" s="333"/>
      <c r="E38" s="333"/>
      <c r="F38" s="333"/>
      <c r="G38" s="333"/>
      <c r="H38" s="333"/>
      <c r="I38" s="334"/>
    </row>
    <row r="39" spans="1:9">
      <c r="A39" s="332"/>
      <c r="B39" s="333"/>
      <c r="C39" s="333"/>
      <c r="D39" s="333"/>
      <c r="E39" s="333"/>
      <c r="F39" s="333"/>
      <c r="G39" s="333"/>
      <c r="H39" s="333"/>
      <c r="I39" s="334"/>
    </row>
    <row r="40" spans="1:9">
      <c r="A40" s="332"/>
      <c r="B40" s="333"/>
      <c r="C40" s="333"/>
      <c r="D40" s="333"/>
      <c r="E40" s="333"/>
      <c r="F40" s="333"/>
      <c r="G40" s="333"/>
      <c r="H40" s="333"/>
      <c r="I40" s="334"/>
    </row>
    <row r="41" spans="1:9">
      <c r="A41" s="332"/>
      <c r="B41" s="333"/>
      <c r="C41" s="333"/>
      <c r="D41" s="333"/>
      <c r="E41" s="333"/>
      <c r="F41" s="333"/>
      <c r="G41" s="333"/>
      <c r="H41" s="333"/>
      <c r="I41" s="334"/>
    </row>
    <row r="42" spans="1:9">
      <c r="A42" s="332"/>
      <c r="B42" s="333"/>
      <c r="C42" s="333"/>
      <c r="D42" s="333"/>
      <c r="E42" s="333"/>
      <c r="F42" s="333"/>
      <c r="G42" s="333"/>
      <c r="H42" s="333"/>
      <c r="I42" s="334"/>
    </row>
    <row r="43" spans="1:9">
      <c r="A43" s="332"/>
      <c r="B43" s="333"/>
      <c r="C43" s="333"/>
      <c r="D43" s="333"/>
      <c r="E43" s="333"/>
      <c r="F43" s="333"/>
      <c r="G43" s="333"/>
      <c r="H43" s="333"/>
      <c r="I43" s="334"/>
    </row>
    <row r="44" spans="1:9">
      <c r="A44" s="332"/>
      <c r="B44" s="333"/>
      <c r="C44" s="333"/>
      <c r="D44" s="333"/>
      <c r="E44" s="333"/>
      <c r="F44" s="333"/>
      <c r="G44" s="333"/>
      <c r="H44" s="333"/>
      <c r="I44" s="334"/>
    </row>
    <row r="45" spans="1:9">
      <c r="A45" s="332"/>
      <c r="B45" s="333"/>
      <c r="C45" s="333"/>
      <c r="D45" s="333"/>
      <c r="E45" s="333"/>
      <c r="F45" s="333"/>
      <c r="G45" s="333"/>
      <c r="H45" s="333"/>
      <c r="I45" s="334"/>
    </row>
    <row r="46" spans="1:9">
      <c r="A46" s="332"/>
      <c r="B46" s="333"/>
      <c r="C46" s="333"/>
      <c r="D46" s="333"/>
      <c r="E46" s="333"/>
      <c r="F46" s="333"/>
      <c r="G46" s="333"/>
      <c r="H46" s="333"/>
      <c r="I46" s="334"/>
    </row>
    <row r="47" spans="1:9">
      <c r="A47" s="332"/>
      <c r="B47" s="333"/>
      <c r="C47" s="333"/>
      <c r="D47" s="333"/>
      <c r="E47" s="333"/>
      <c r="F47" s="333"/>
      <c r="G47" s="333"/>
      <c r="H47" s="333"/>
      <c r="I47" s="334"/>
    </row>
    <row r="48" spans="1:9">
      <c r="A48" s="332"/>
      <c r="B48" s="333"/>
      <c r="C48" s="333"/>
      <c r="D48" s="333"/>
      <c r="E48" s="333"/>
      <c r="F48" s="333"/>
      <c r="G48" s="333"/>
      <c r="H48" s="333"/>
      <c r="I48" s="334"/>
    </row>
    <row r="49" spans="1:9">
      <c r="A49" s="332"/>
      <c r="B49" s="333"/>
      <c r="C49" s="333"/>
      <c r="D49" s="333"/>
      <c r="E49" s="333"/>
      <c r="F49" s="333"/>
      <c r="G49" s="333"/>
      <c r="H49" s="333"/>
      <c r="I49" s="334"/>
    </row>
    <row r="50" spans="1:9">
      <c r="A50" s="332"/>
      <c r="B50" s="333"/>
      <c r="C50" s="333"/>
      <c r="D50" s="333"/>
      <c r="E50" s="333"/>
      <c r="F50" s="333"/>
      <c r="G50" s="333"/>
      <c r="H50" s="333"/>
      <c r="I50" s="334"/>
    </row>
    <row r="51" spans="1:9">
      <c r="A51" s="332"/>
      <c r="B51" s="333"/>
      <c r="C51" s="333"/>
      <c r="D51" s="333"/>
      <c r="E51" s="333"/>
      <c r="F51" s="333"/>
      <c r="G51" s="333"/>
      <c r="H51" s="333"/>
      <c r="I51" s="334"/>
    </row>
    <row r="52" spans="1:9">
      <c r="A52" s="332"/>
      <c r="B52" s="333"/>
      <c r="C52" s="333"/>
      <c r="D52" s="333"/>
      <c r="E52" s="333"/>
      <c r="F52" s="333"/>
      <c r="G52" s="333"/>
      <c r="H52" s="333"/>
      <c r="I52" s="334"/>
    </row>
    <row r="53" spans="1:9">
      <c r="A53" s="332"/>
      <c r="B53" s="333"/>
      <c r="C53" s="333"/>
      <c r="D53" s="333"/>
      <c r="E53" s="333"/>
      <c r="F53" s="333"/>
      <c r="G53" s="333"/>
      <c r="H53" s="333"/>
      <c r="I53" s="334"/>
    </row>
    <row r="54" spans="1:9">
      <c r="A54" s="332"/>
      <c r="B54" s="333"/>
      <c r="C54" s="333"/>
      <c r="D54" s="333"/>
      <c r="E54" s="333"/>
      <c r="F54" s="333"/>
      <c r="G54" s="333"/>
      <c r="H54" s="333"/>
      <c r="I54" s="334"/>
    </row>
    <row r="55" spans="1:9">
      <c r="A55" s="332"/>
      <c r="B55" s="333"/>
      <c r="C55" s="333"/>
      <c r="D55" s="333"/>
      <c r="E55" s="333"/>
      <c r="F55" s="333"/>
      <c r="G55" s="333"/>
      <c r="H55" s="333"/>
      <c r="I55" s="334"/>
    </row>
    <row r="56" spans="1:9">
      <c r="A56" s="332"/>
      <c r="B56" s="333"/>
      <c r="C56" s="333"/>
      <c r="D56" s="333"/>
      <c r="E56" s="333"/>
      <c r="F56" s="333"/>
      <c r="G56" s="333"/>
      <c r="H56" s="333"/>
      <c r="I56" s="334"/>
    </row>
    <row r="57" spans="1:9">
      <c r="A57" s="335"/>
      <c r="B57" s="336"/>
      <c r="C57" s="336"/>
      <c r="D57" s="336"/>
      <c r="E57" s="336"/>
      <c r="F57" s="336"/>
      <c r="G57" s="336"/>
      <c r="H57" s="336"/>
      <c r="I57" s="337"/>
    </row>
  </sheetData>
  <sheetProtection sheet="1" formatCells="0"/>
  <phoneticPr fontId="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ADC4B-D441-45CA-AFF7-2D5AE42EC901}">
  <sheetPr codeName="Sheet19">
    <pageSetUpPr fitToPage="1"/>
  </sheetPr>
  <dimension ref="A1:AD34"/>
  <sheetViews>
    <sheetView view="pageBreakPreview" zoomScaleNormal="85" zoomScaleSheetLayoutView="100" workbookViewId="0">
      <pane ySplit="8" topLeftCell="A9" activePane="bottomLeft" state="frozen"/>
      <selection activeCell="E10" sqref="E10"/>
      <selection pane="bottomLeft" activeCell="C11" sqref="C11:C14"/>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29" ht="14">
      <c r="A1" s="2" t="s">
        <v>169</v>
      </c>
      <c r="C1" s="2" t="s">
        <v>147</v>
      </c>
    </row>
    <row r="2" spans="1:29" ht="15" customHeight="1">
      <c r="A2" s="2" t="s">
        <v>234</v>
      </c>
      <c r="C2" s="2" t="s">
        <v>149</v>
      </c>
    </row>
    <row r="3" spans="1:29" ht="15" customHeight="1">
      <c r="Y3" s="16" t="s">
        <v>187</v>
      </c>
    </row>
    <row r="4" spans="1:29" ht="15" customHeight="1">
      <c r="A4" s="161"/>
      <c r="B4" s="161"/>
      <c r="C4" s="114"/>
      <c r="D4" s="111" t="s">
        <v>189</v>
      </c>
      <c r="E4" s="64" t="s">
        <v>190</v>
      </c>
      <c r="H4" s="64" t="s">
        <v>190</v>
      </c>
      <c r="Y4" s="16" t="s">
        <v>188</v>
      </c>
    </row>
    <row r="5" spans="1:29" ht="15" customHeight="1">
      <c r="A5" s="162"/>
      <c r="B5" s="162"/>
      <c r="C5" s="113"/>
      <c r="D5" s="117" t="s">
        <v>187</v>
      </c>
      <c r="E5" s="115" t="str">
        <f>'別紙-第3項(1)基準年'!$D$4&amp;"年度"</f>
        <v>2013年度</v>
      </c>
      <c r="H5" s="115" t="str">
        <f>'別紙-第3項(1)基準年'!$D$4&amp;"年度"</f>
        <v>2013年度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418</v>
      </c>
      <c r="G8" s="7" t="s">
        <v>170</v>
      </c>
      <c r="H8" s="1300"/>
      <c r="I8" s="1292"/>
      <c r="J8" s="1293"/>
      <c r="K8" s="1296"/>
      <c r="L8" s="1297"/>
      <c r="M8" s="1292"/>
      <c r="N8" s="1296"/>
      <c r="O8" s="1297"/>
      <c r="P8" s="1296"/>
      <c r="Q8" s="1297"/>
      <c r="R8" s="1292"/>
      <c r="S8" s="1292"/>
      <c r="T8" s="1292"/>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759">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759">
        <f>I10*Q10</f>
        <v>0</v>
      </c>
      <c r="S10" s="728">
        <v>23500</v>
      </c>
      <c r="T10" s="176">
        <f>IF(ISERROR(R10*S10),"",ROUND(R10*S10,1))</f>
        <v>0</v>
      </c>
      <c r="AA10" s="15" t="s">
        <v>182</v>
      </c>
      <c r="AB10" s="15" t="s">
        <v>182</v>
      </c>
      <c r="AC10" s="121">
        <v>1000</v>
      </c>
    </row>
    <row r="11" spans="1:29" ht="15" customHeight="1">
      <c r="A11" s="124"/>
      <c r="B11" s="144"/>
      <c r="C11" s="1380" t="s">
        <v>10079</v>
      </c>
      <c r="D11" s="743"/>
      <c r="E11" s="743"/>
      <c r="F11" s="750"/>
      <c r="G11" s="1384" t="s">
        <v>10080</v>
      </c>
      <c r="H11" s="621" t="s">
        <v>136</v>
      </c>
      <c r="I11" s="17"/>
      <c r="J11" s="8" t="s">
        <v>210</v>
      </c>
      <c r="K11" s="9"/>
      <c r="L11" s="18"/>
      <c r="M11" s="137"/>
      <c r="N11" s="9"/>
      <c r="O11" s="18"/>
      <c r="P11" s="9"/>
      <c r="Q11" s="18">
        <v>200</v>
      </c>
      <c r="R11" s="1377">
        <f>I11*Q11-I12*Q12</f>
        <v>0</v>
      </c>
      <c r="S11" s="1368">
        <v>23500</v>
      </c>
      <c r="T11" s="1345">
        <f>IF(ISERROR(R11*S11),"",ROUND(R11*S11,1))</f>
        <v>0</v>
      </c>
      <c r="AA11" s="15"/>
      <c r="AB11" s="15"/>
      <c r="AC11" s="121">
        <v>500</v>
      </c>
    </row>
    <row r="12" spans="1:29" ht="15" customHeight="1">
      <c r="A12" s="124"/>
      <c r="B12" s="144"/>
      <c r="C12" s="1381"/>
      <c r="D12" s="743"/>
      <c r="E12" s="743"/>
      <c r="F12" s="750"/>
      <c r="G12" s="1385"/>
      <c r="H12" s="621" t="s">
        <v>137</v>
      </c>
      <c r="I12" s="17"/>
      <c r="J12" s="8" t="s">
        <v>210</v>
      </c>
      <c r="K12" s="9"/>
      <c r="L12" s="18"/>
      <c r="M12" s="137"/>
      <c r="N12" s="9"/>
      <c r="O12" s="18"/>
      <c r="P12" s="9"/>
      <c r="Q12" s="18">
        <v>1000</v>
      </c>
      <c r="R12" s="1377"/>
      <c r="S12" s="1369"/>
      <c r="T12" s="1346"/>
      <c r="AA12" s="15"/>
      <c r="AB12" s="15"/>
      <c r="AC12" s="121">
        <v>1000</v>
      </c>
    </row>
    <row r="13" spans="1:29" ht="15" customHeight="1">
      <c r="A13" s="124"/>
      <c r="B13" s="144"/>
      <c r="C13" s="1382"/>
      <c r="D13" s="743"/>
      <c r="E13" s="743"/>
      <c r="F13" s="750"/>
      <c r="G13" s="1384" t="s">
        <v>10081</v>
      </c>
      <c r="H13" s="621" t="s">
        <v>136</v>
      </c>
      <c r="I13" s="17"/>
      <c r="J13" s="8" t="s">
        <v>210</v>
      </c>
      <c r="K13" s="9"/>
      <c r="L13" s="18"/>
      <c r="M13" s="137"/>
      <c r="N13" s="9"/>
      <c r="O13" s="18"/>
      <c r="P13" s="9"/>
      <c r="Q13" s="18">
        <v>600</v>
      </c>
      <c r="R13" s="1377">
        <f>I13*Q13-I14*Q14</f>
        <v>0</v>
      </c>
      <c r="S13" s="1368">
        <v>23500</v>
      </c>
      <c r="T13" s="1345">
        <f>IF(ISERROR(R13*S13),"",ROUND(R13*S13,1))</f>
        <v>0</v>
      </c>
      <c r="AA13" s="15"/>
      <c r="AB13" s="15"/>
      <c r="AC13" s="121">
        <v>500</v>
      </c>
    </row>
    <row r="14" spans="1:29" ht="15" customHeight="1">
      <c r="A14" s="124"/>
      <c r="B14" s="144"/>
      <c r="C14" s="1383"/>
      <c r="D14" s="743"/>
      <c r="E14" s="743"/>
      <c r="F14" s="750"/>
      <c r="G14" s="1385"/>
      <c r="H14" s="621" t="s">
        <v>137</v>
      </c>
      <c r="I14" s="17"/>
      <c r="J14" s="8" t="s">
        <v>210</v>
      </c>
      <c r="K14" s="9"/>
      <c r="L14" s="18"/>
      <c r="M14" s="137"/>
      <c r="N14" s="9"/>
      <c r="O14" s="18"/>
      <c r="P14" s="9"/>
      <c r="Q14" s="18">
        <v>1000</v>
      </c>
      <c r="R14" s="1377"/>
      <c r="S14" s="1369"/>
      <c r="T14" s="1346"/>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759">
        <f>I15*Q15</f>
        <v>0</v>
      </c>
      <c r="S15" s="728">
        <v>23500</v>
      </c>
      <c r="T15" s="176">
        <f>IF(ISERROR(R15*S15),"",ROUND(R15*S15,1))</f>
        <v>0</v>
      </c>
      <c r="AA15" s="15" t="s">
        <v>182</v>
      </c>
      <c r="AB15" s="15" t="s">
        <v>182</v>
      </c>
      <c r="AC15" s="121">
        <v>27</v>
      </c>
    </row>
    <row r="16" spans="1:29" ht="15" customHeight="1">
      <c r="A16" s="124"/>
      <c r="B16" s="144"/>
      <c r="C16" s="1378" t="s">
        <v>10084</v>
      </c>
      <c r="D16" s="743" t="s">
        <v>182</v>
      </c>
      <c r="E16" s="743" t="s">
        <v>182</v>
      </c>
      <c r="F16" s="750"/>
      <c r="G16" s="1384" t="s">
        <v>10083</v>
      </c>
      <c r="H16" s="621" t="s">
        <v>132</v>
      </c>
      <c r="I16" s="17"/>
      <c r="J16" s="8" t="s">
        <v>210</v>
      </c>
      <c r="K16" s="9"/>
      <c r="L16" s="18"/>
      <c r="M16" s="137" t="s">
        <v>28</v>
      </c>
      <c r="N16" s="9"/>
      <c r="O16" s="18"/>
      <c r="P16" s="9"/>
      <c r="Q16" s="18">
        <v>1</v>
      </c>
      <c r="R16" s="1377">
        <f>I16*Q16*I17/100</f>
        <v>0</v>
      </c>
      <c r="S16" s="1368">
        <v>23500</v>
      </c>
      <c r="T16" s="1345">
        <f>IF(ISERROR(R16*S16),"",ROUND(R16*S16,1))</f>
        <v>0</v>
      </c>
      <c r="AA16" s="15" t="s">
        <v>182</v>
      </c>
      <c r="AB16" s="15" t="s">
        <v>182</v>
      </c>
      <c r="AC16" s="121">
        <v>1</v>
      </c>
    </row>
    <row r="17" spans="1:30" ht="15" customHeight="1">
      <c r="A17" s="124"/>
      <c r="B17" s="144"/>
      <c r="C17" s="1378"/>
      <c r="D17" s="743" t="s">
        <v>182</v>
      </c>
      <c r="E17" s="743" t="s">
        <v>182</v>
      </c>
      <c r="F17" s="750"/>
      <c r="G17" s="1385"/>
      <c r="H17" s="621" t="s">
        <v>133</v>
      </c>
      <c r="I17" s="17"/>
      <c r="J17" s="8" t="s">
        <v>146</v>
      </c>
      <c r="K17" s="9"/>
      <c r="L17" s="18"/>
      <c r="M17" s="137" t="s">
        <v>28</v>
      </c>
      <c r="N17" s="9"/>
      <c r="O17" s="18"/>
      <c r="P17" s="9"/>
      <c r="Q17" s="123" t="s">
        <v>28</v>
      </c>
      <c r="R17" s="1377"/>
      <c r="S17" s="1369"/>
      <c r="T17" s="1346"/>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759">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759">
        <f>I19*Q19</f>
        <v>0</v>
      </c>
      <c r="S19" s="728">
        <v>23500</v>
      </c>
      <c r="T19" s="176">
        <f>IF(ISERROR(R19*S19),"",ROUND(R19*S19,1))</f>
        <v>0</v>
      </c>
      <c r="AA19" s="15"/>
      <c r="AB19" s="15"/>
      <c r="AC19" s="121">
        <v>1000</v>
      </c>
    </row>
    <row r="20" spans="1:30" ht="15" customHeight="1">
      <c r="C20" s="1378" t="s">
        <v>10086</v>
      </c>
      <c r="D20" s="743"/>
      <c r="E20" s="743"/>
      <c r="F20" s="750"/>
      <c r="G20" s="1375" t="s">
        <v>10087</v>
      </c>
      <c r="H20" s="621" t="s">
        <v>10088</v>
      </c>
      <c r="I20" s="17"/>
      <c r="J20" s="8" t="s">
        <v>210</v>
      </c>
      <c r="K20" s="9"/>
      <c r="L20" s="18"/>
      <c r="M20" s="137"/>
      <c r="N20" s="9"/>
      <c r="O20" s="18"/>
      <c r="P20" s="9"/>
      <c r="Q20" s="18">
        <v>45</v>
      </c>
      <c r="R20" s="1377">
        <f>I20*Q20*I21/100</f>
        <v>0</v>
      </c>
      <c r="S20" s="1368">
        <v>23500</v>
      </c>
      <c r="T20" s="1345">
        <f>IF(ISERROR(R20*S20),"",ROUND(R20*S20,1))</f>
        <v>0</v>
      </c>
      <c r="AA20" s="15"/>
      <c r="AB20" s="15"/>
      <c r="AC20" s="121">
        <v>1000</v>
      </c>
    </row>
    <row r="21" spans="1:30" ht="15" customHeight="1">
      <c r="C21" s="1379"/>
      <c r="D21" s="743" t="s">
        <v>182</v>
      </c>
      <c r="E21" s="743" t="s">
        <v>182</v>
      </c>
      <c r="F21" s="750"/>
      <c r="G21" s="1376"/>
      <c r="H21" s="621" t="s">
        <v>133</v>
      </c>
      <c r="I21" s="17"/>
      <c r="J21" s="8" t="s">
        <v>146</v>
      </c>
      <c r="K21" s="9"/>
      <c r="L21" s="18"/>
      <c r="M21" s="137" t="s">
        <v>28</v>
      </c>
      <c r="N21" s="9"/>
      <c r="O21" s="18"/>
      <c r="P21" s="9"/>
      <c r="Q21" s="123" t="s">
        <v>28</v>
      </c>
      <c r="R21" s="1377"/>
      <c r="S21" s="1369"/>
      <c r="T21" s="1346"/>
      <c r="AA21" s="15" t="s">
        <v>182</v>
      </c>
      <c r="AB21" s="15" t="s">
        <v>182</v>
      </c>
      <c r="AC21" s="109" t="s">
        <v>28</v>
      </c>
    </row>
    <row r="22" spans="1:30" ht="15" customHeight="1">
      <c r="C22" s="1379"/>
      <c r="D22" s="743"/>
      <c r="E22" s="743"/>
      <c r="F22" s="750"/>
      <c r="G22" s="1375" t="s">
        <v>10089</v>
      </c>
      <c r="H22" s="621" t="s">
        <v>10088</v>
      </c>
      <c r="I22" s="17"/>
      <c r="J22" s="8" t="s">
        <v>210</v>
      </c>
      <c r="K22" s="9"/>
      <c r="L22" s="18"/>
      <c r="M22" s="137"/>
      <c r="N22" s="9"/>
      <c r="O22" s="18"/>
      <c r="P22" s="9"/>
      <c r="Q22" s="18">
        <v>70</v>
      </c>
      <c r="R22" s="1377">
        <f>I22*Q22*I23/100</f>
        <v>0</v>
      </c>
      <c r="S22" s="1368">
        <v>23500</v>
      </c>
      <c r="T22" s="1345">
        <f>IF(ISERROR(R22*S22),"",ROUND(R22*S22,1))</f>
        <v>0</v>
      </c>
      <c r="AA22" s="15"/>
      <c r="AB22" s="15"/>
      <c r="AC22" s="121">
        <v>1000</v>
      </c>
    </row>
    <row r="23" spans="1:30" ht="15" customHeight="1">
      <c r="C23" s="1379"/>
      <c r="D23" s="743" t="s">
        <v>182</v>
      </c>
      <c r="E23" s="743" t="s">
        <v>182</v>
      </c>
      <c r="F23" s="750"/>
      <c r="G23" s="1376"/>
      <c r="H23" s="621" t="s">
        <v>133</v>
      </c>
      <c r="I23" s="17"/>
      <c r="J23" s="8" t="s">
        <v>146</v>
      </c>
      <c r="K23" s="9"/>
      <c r="L23" s="18"/>
      <c r="M23" s="137" t="s">
        <v>28</v>
      </c>
      <c r="N23" s="9"/>
      <c r="O23" s="18"/>
      <c r="P23" s="9"/>
      <c r="Q23" s="123" t="s">
        <v>28</v>
      </c>
      <c r="R23" s="1377"/>
      <c r="S23" s="1369"/>
      <c r="T23" s="1346"/>
      <c r="AA23" s="15" t="s">
        <v>182</v>
      </c>
      <c r="AB23" s="15" t="s">
        <v>182</v>
      </c>
      <c r="AC23" s="109" t="s">
        <v>28</v>
      </c>
    </row>
    <row r="24" spans="1:30" ht="15" customHeight="1">
      <c r="C24" s="1379"/>
      <c r="D24" s="743"/>
      <c r="E24" s="743"/>
      <c r="F24" s="750"/>
      <c r="G24" s="1375" t="s">
        <v>10090</v>
      </c>
      <c r="H24" s="621" t="s">
        <v>10088</v>
      </c>
      <c r="I24" s="17"/>
      <c r="J24" s="8" t="s">
        <v>210</v>
      </c>
      <c r="K24" s="9"/>
      <c r="L24" s="18"/>
      <c r="M24" s="137"/>
      <c r="N24" s="9"/>
      <c r="O24" s="18"/>
      <c r="P24" s="9"/>
      <c r="Q24" s="18">
        <v>2000</v>
      </c>
      <c r="R24" s="1377">
        <f>I24*Q24*I25/100</f>
        <v>0</v>
      </c>
      <c r="S24" s="1368">
        <v>23500</v>
      </c>
      <c r="T24" s="1345">
        <f>IF(ISERROR(R24*S24),"",ROUND(R24*S24,1))</f>
        <v>0</v>
      </c>
      <c r="AA24" s="15"/>
      <c r="AB24" s="15"/>
      <c r="AC24" s="121">
        <v>1000</v>
      </c>
    </row>
    <row r="25" spans="1:30" ht="15" customHeight="1">
      <c r="C25" s="1379"/>
      <c r="D25" s="743" t="s">
        <v>182</v>
      </c>
      <c r="E25" s="743" t="s">
        <v>182</v>
      </c>
      <c r="F25" s="750"/>
      <c r="G25" s="1376"/>
      <c r="H25" s="621" t="s">
        <v>133</v>
      </c>
      <c r="I25" s="17"/>
      <c r="J25" s="8" t="s">
        <v>146</v>
      </c>
      <c r="K25" s="9"/>
      <c r="L25" s="18"/>
      <c r="M25" s="137" t="s">
        <v>28</v>
      </c>
      <c r="N25" s="9"/>
      <c r="O25" s="18"/>
      <c r="P25" s="9"/>
      <c r="Q25" s="123" t="s">
        <v>28</v>
      </c>
      <c r="R25" s="1377"/>
      <c r="S25" s="1369"/>
      <c r="T25" s="1346"/>
      <c r="AA25" s="15" t="s">
        <v>182</v>
      </c>
      <c r="AB25" s="15" t="s">
        <v>182</v>
      </c>
      <c r="AC25" s="109" t="s">
        <v>28</v>
      </c>
    </row>
    <row r="26" spans="1:30" ht="15" customHeight="1">
      <c r="C26" s="1379"/>
      <c r="D26" s="743"/>
      <c r="E26" s="743"/>
      <c r="F26" s="750"/>
      <c r="G26" s="1375" t="s">
        <v>10091</v>
      </c>
      <c r="H26" s="621" t="s">
        <v>10088</v>
      </c>
      <c r="I26" s="17"/>
      <c r="J26" s="8" t="s">
        <v>210</v>
      </c>
      <c r="K26" s="9"/>
      <c r="L26" s="18"/>
      <c r="M26" s="137"/>
      <c r="N26" s="9"/>
      <c r="O26" s="18"/>
      <c r="P26" s="9"/>
      <c r="Q26" s="18">
        <v>70</v>
      </c>
      <c r="R26" s="1377">
        <f>I26*Q26*I27/100</f>
        <v>0</v>
      </c>
      <c r="S26" s="1368">
        <v>23500</v>
      </c>
      <c r="T26" s="1345">
        <f>IF(ISERROR(R26*S26),"",ROUND(R26*S26,1))</f>
        <v>0</v>
      </c>
      <c r="AA26" s="15"/>
      <c r="AB26" s="15"/>
      <c r="AC26" s="121">
        <v>1000</v>
      </c>
    </row>
    <row r="27" spans="1:30" ht="15" customHeight="1">
      <c r="C27" s="1379"/>
      <c r="D27" s="743" t="s">
        <v>182</v>
      </c>
      <c r="E27" s="743" t="s">
        <v>182</v>
      </c>
      <c r="F27" s="750"/>
      <c r="G27" s="1376"/>
      <c r="H27" s="621" t="s">
        <v>133</v>
      </c>
      <c r="I27" s="17"/>
      <c r="J27" s="8" t="s">
        <v>146</v>
      </c>
      <c r="K27" s="9"/>
      <c r="L27" s="18"/>
      <c r="M27" s="137" t="s">
        <v>28</v>
      </c>
      <c r="N27" s="9"/>
      <c r="O27" s="18"/>
      <c r="P27" s="9"/>
      <c r="Q27" s="123" t="s">
        <v>28</v>
      </c>
      <c r="R27" s="1377"/>
      <c r="S27" s="1369"/>
      <c r="T27" s="1346"/>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formatColumns="0" formatRows="0"/>
  <mergeCells count="43">
    <mergeCell ref="T16:T17"/>
    <mergeCell ref="R7:R8"/>
    <mergeCell ref="S7:S8"/>
    <mergeCell ref="D7:E7"/>
    <mergeCell ref="F7:G7"/>
    <mergeCell ref="I7:I8"/>
    <mergeCell ref="H7:H8"/>
    <mergeCell ref="T7:T8"/>
    <mergeCell ref="J7:J8"/>
    <mergeCell ref="M7:M8"/>
    <mergeCell ref="K7:L8"/>
    <mergeCell ref="N7:O8"/>
    <mergeCell ref="P7:Q8"/>
    <mergeCell ref="G16:G17"/>
    <mergeCell ref="C11:C14"/>
    <mergeCell ref="G11:G12"/>
    <mergeCell ref="R11:R12"/>
    <mergeCell ref="S11:S12"/>
    <mergeCell ref="T11:T12"/>
    <mergeCell ref="G13:G14"/>
    <mergeCell ref="R13:R14"/>
    <mergeCell ref="S13:S14"/>
    <mergeCell ref="T13:T14"/>
    <mergeCell ref="T20:T21"/>
    <mergeCell ref="G22:G23"/>
    <mergeCell ref="R22:R23"/>
    <mergeCell ref="S22:S23"/>
    <mergeCell ref="T22:T23"/>
    <mergeCell ref="C20:C27"/>
    <mergeCell ref="G20:G21"/>
    <mergeCell ref="R20:R21"/>
    <mergeCell ref="S20:S21"/>
    <mergeCell ref="C16:C17"/>
    <mergeCell ref="R16:R17"/>
    <mergeCell ref="S16:S17"/>
    <mergeCell ref="G24:G25"/>
    <mergeCell ref="R24:R25"/>
    <mergeCell ref="S24:S25"/>
    <mergeCell ref="T24:T25"/>
    <mergeCell ref="G26:G27"/>
    <mergeCell ref="R26:R27"/>
    <mergeCell ref="S26:S27"/>
    <mergeCell ref="T26:T27"/>
  </mergeCells>
  <phoneticPr fontId="2"/>
  <dataValidations disablePrompts="1" count="1">
    <dataValidation type="list" allowBlank="1" showInputMessage="1" showErrorMessage="1" sqref="D5" xr:uid="{2481CB7E-B358-459C-AC11-76E531A43DC9}">
      <formula1>$Y$3:$Y$4</formula1>
    </dataValidation>
  </dataValidations>
  <printOptions horizontalCentered="1"/>
  <pageMargins left="0.59055118110236227" right="0.59055118110236227" top="0.98425196850393704" bottom="0.78740157480314965" header="0.51181102362204722" footer="0.51181102362204722"/>
  <pageSetup paperSize="9" scale="87" fitToHeight="0" pageOrder="overThenDown" orientation="landscape" r:id="rId1"/>
  <headerFooter alignWithMargins="0"/>
  <drawing r:id="rId2"/>
  <legacyDrawing r:id="rId3"/>
  <controls>
    <mc:AlternateContent xmlns:mc="http://schemas.openxmlformats.org/markup-compatibility/2006">
      <mc:Choice Requires="x14">
        <control shapeId="21505" r:id="rId4" name="cmdUnLock">
          <controlPr defaultSize="0" print="0" autoLine="0" r:id="rId5">
            <anchor>
              <from>
                <xdr:col>17</xdr:col>
                <xdr:colOff>444500</xdr:colOff>
                <xdr:row>0</xdr:row>
                <xdr:rowOff>76200</xdr:rowOff>
              </from>
              <to>
                <xdr:col>29</xdr:col>
                <xdr:colOff>425450</xdr:colOff>
                <xdr:row>2</xdr:row>
                <xdr:rowOff>127000</xdr:rowOff>
              </to>
            </anchor>
          </controlPr>
        </control>
      </mc:Choice>
      <mc:Fallback>
        <control shapeId="21505" r:id="rId4" name="cmdUnLock"/>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E231-4353-4231-96EA-09D4F3560801}">
  <sheetPr codeName="Sheet26">
    <pageSetUpPr fitToPage="1"/>
  </sheetPr>
  <dimension ref="A1:AD30"/>
  <sheetViews>
    <sheetView view="pageBreakPreview" topLeftCell="C1" zoomScale="85" zoomScaleNormal="85" zoomScaleSheetLayoutView="85" workbookViewId="0">
      <pane ySplit="8" topLeftCell="A9" activePane="bottomLeft" state="frozen"/>
      <selection activeCell="E10" sqref="E10"/>
      <selection pane="bottomLeft" activeCell="R13" sqref="R13"/>
    </sheetView>
  </sheetViews>
  <sheetFormatPr defaultColWidth="9" defaultRowHeight="15" customHeight="1"/>
  <cols>
    <col min="1" max="2" width="9" style="3" hidden="1" customWidth="1"/>
    <col min="3" max="3" width="49.7265625" style="3" customWidth="1"/>
    <col min="4" max="4" width="9" style="3" hidden="1" customWidth="1"/>
    <col min="5" max="5" width="28.453125" style="3" customWidth="1"/>
    <col min="6" max="7" width="9" style="3" hidden="1" customWidth="1"/>
    <col min="8" max="8" width="25.90625" style="3" customWidth="1"/>
    <col min="9" max="9" width="11.453125" style="4" customWidth="1"/>
    <col min="10" max="10" width="5.453125" style="3" customWidth="1"/>
    <col min="11" max="11" width="0" style="3" hidden="1" customWidth="1"/>
    <col min="12" max="13" width="0" style="4" hidden="1" customWidth="1"/>
    <col min="14" max="14" width="0" style="3" hidden="1" customWidth="1"/>
    <col min="15" max="15" width="3.36328125" style="4" hidden="1" customWidth="1"/>
    <col min="16" max="16" width="2.7265625" style="3" hidden="1"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30" ht="14">
      <c r="A1" s="2" t="s">
        <v>169</v>
      </c>
      <c r="C1" s="2" t="s">
        <v>147</v>
      </c>
    </row>
    <row r="2" spans="1:30" ht="15" customHeight="1">
      <c r="A2" s="2" t="s">
        <v>234</v>
      </c>
      <c r="C2" s="2" t="s">
        <v>490</v>
      </c>
    </row>
    <row r="3" spans="1:30" ht="15" customHeight="1">
      <c r="Y3" s="16" t="s">
        <v>187</v>
      </c>
    </row>
    <row r="4" spans="1:30" ht="15" customHeight="1">
      <c r="A4" s="161"/>
      <c r="B4" s="161"/>
      <c r="C4" s="114"/>
      <c r="D4" s="111" t="s">
        <v>189</v>
      </c>
      <c r="E4" s="64" t="s">
        <v>190</v>
      </c>
      <c r="H4" s="4"/>
      <c r="I4" s="3"/>
      <c r="K4" s="4"/>
      <c r="M4" s="3"/>
      <c r="N4" s="4"/>
      <c r="O4" s="3"/>
      <c r="P4" s="4"/>
      <c r="T4" s="3"/>
      <c r="X4" s="16" t="s">
        <v>188</v>
      </c>
      <c r="Z4" s="16"/>
      <c r="AC4" s="3"/>
    </row>
    <row r="5" spans="1:30" ht="15" customHeight="1">
      <c r="A5" s="162"/>
      <c r="B5" s="162"/>
      <c r="C5" s="113"/>
      <c r="D5" s="117" t="s">
        <v>187</v>
      </c>
      <c r="E5" s="115" t="str">
        <f>'別紙-第3項(1)基準年'!$D$4&amp;"年度"</f>
        <v>2013年度</v>
      </c>
      <c r="H5" s="4"/>
      <c r="I5" s="3"/>
      <c r="K5" s="4"/>
      <c r="M5" s="3"/>
      <c r="N5" s="4"/>
      <c r="O5" s="3"/>
      <c r="P5" s="4"/>
      <c r="T5" s="3"/>
      <c r="X5" s="15"/>
      <c r="Z5" s="16"/>
      <c r="AC5" s="3"/>
    </row>
    <row r="7" spans="1:30" ht="15" customHeight="1">
      <c r="B7" s="154"/>
      <c r="C7" s="5" t="s">
        <v>416</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0" ht="15" customHeight="1">
      <c r="A8" s="1" t="s">
        <v>145</v>
      </c>
      <c r="B8" s="155" t="s">
        <v>180</v>
      </c>
      <c r="C8" s="5" t="s">
        <v>181</v>
      </c>
      <c r="D8" s="1" t="s">
        <v>145</v>
      </c>
      <c r="E8" s="6" t="s">
        <v>170</v>
      </c>
      <c r="F8" s="1" t="s">
        <v>145</v>
      </c>
      <c r="G8" s="7" t="s">
        <v>170</v>
      </c>
      <c r="H8" s="1300"/>
      <c r="I8" s="1292"/>
      <c r="J8" s="1293"/>
      <c r="K8" s="1296"/>
      <c r="L8" s="1297"/>
      <c r="M8" s="1292"/>
      <c r="N8" s="1296"/>
      <c r="O8" s="1297"/>
      <c r="P8" s="1296"/>
      <c r="Q8" s="1297"/>
      <c r="R8" s="1292"/>
      <c r="S8" s="1292"/>
      <c r="T8" s="1292"/>
    </row>
    <row r="9" spans="1:30" ht="15" customHeight="1">
      <c r="A9" s="124"/>
      <c r="B9" s="144"/>
      <c r="C9" s="820" t="s">
        <v>485</v>
      </c>
      <c r="D9" s="127" t="s">
        <v>182</v>
      </c>
      <c r="E9" s="127"/>
      <c r="F9" s="96"/>
      <c r="G9" s="96"/>
      <c r="H9" s="675" t="s">
        <v>10092</v>
      </c>
      <c r="I9" s="17"/>
      <c r="J9" s="8" t="s">
        <v>210</v>
      </c>
      <c r="K9" s="9"/>
      <c r="L9" s="18"/>
      <c r="M9" s="137" t="s">
        <v>28</v>
      </c>
      <c r="N9" s="9"/>
      <c r="O9" s="18"/>
      <c r="P9" s="9"/>
      <c r="Q9" s="18">
        <v>0.2</v>
      </c>
      <c r="R9" s="828">
        <f>I9*Q9</f>
        <v>0</v>
      </c>
      <c r="S9" s="728">
        <v>16100</v>
      </c>
      <c r="T9" s="176">
        <f>IF(ISERROR(R9*S9),"",ROUND(R9*S9,1))</f>
        <v>0</v>
      </c>
      <c r="AA9" s="15" t="s">
        <v>182</v>
      </c>
      <c r="AB9" s="15" t="s">
        <v>182</v>
      </c>
      <c r="AC9" s="121">
        <v>19</v>
      </c>
    </row>
    <row r="10" spans="1:30" ht="15" customHeight="1">
      <c r="A10" s="124"/>
      <c r="B10" s="144"/>
      <c r="C10" s="1386" t="s">
        <v>475</v>
      </c>
      <c r="D10" s="127" t="s">
        <v>182</v>
      </c>
      <c r="E10" s="127" t="s">
        <v>477</v>
      </c>
      <c r="F10" s="96"/>
      <c r="G10" s="96"/>
      <c r="H10" s="1279" t="s">
        <v>476</v>
      </c>
      <c r="I10" s="17"/>
      <c r="J10" s="8" t="s">
        <v>210</v>
      </c>
      <c r="K10" s="9"/>
      <c r="L10" s="18"/>
      <c r="M10" s="137" t="s">
        <v>28</v>
      </c>
      <c r="N10" s="9"/>
      <c r="O10" s="18"/>
      <c r="P10" s="9"/>
      <c r="Q10" s="18">
        <v>20</v>
      </c>
      <c r="R10" s="828">
        <f>I10*Q10</f>
        <v>0</v>
      </c>
      <c r="S10" s="728">
        <v>16100</v>
      </c>
      <c r="T10" s="176">
        <f>IF(ISERROR(R10*S10),"",ROUND(R10*S10,1))</f>
        <v>0</v>
      </c>
      <c r="AA10" s="15" t="s">
        <v>182</v>
      </c>
      <c r="AB10" s="15" t="s">
        <v>182</v>
      </c>
      <c r="AC10" s="121">
        <v>27</v>
      </c>
    </row>
    <row r="11" spans="1:30" ht="15" customHeight="1">
      <c r="A11" s="124"/>
      <c r="B11" s="144"/>
      <c r="C11" s="1387"/>
      <c r="D11" s="127" t="s">
        <v>182</v>
      </c>
      <c r="E11" s="127" t="s">
        <v>478</v>
      </c>
      <c r="F11" s="96"/>
      <c r="G11" s="96"/>
      <c r="H11" s="1389"/>
      <c r="I11" s="17"/>
      <c r="J11" s="8" t="s">
        <v>210</v>
      </c>
      <c r="K11" s="9"/>
      <c r="L11" s="18"/>
      <c r="M11" s="137" t="s">
        <v>28</v>
      </c>
      <c r="N11" s="9"/>
      <c r="O11" s="18"/>
      <c r="P11" s="9"/>
      <c r="Q11" s="18">
        <v>200</v>
      </c>
      <c r="R11" s="828">
        <f>I11*Q11</f>
        <v>0</v>
      </c>
      <c r="S11" s="728">
        <v>16100</v>
      </c>
      <c r="T11" s="676">
        <f>IF(ISERROR(R11*S11),"",ROUND(R11*S11,1))</f>
        <v>0</v>
      </c>
      <c r="AA11" s="15" t="s">
        <v>182</v>
      </c>
      <c r="AB11" s="15" t="s">
        <v>182</v>
      </c>
      <c r="AC11" s="121">
        <v>1</v>
      </c>
    </row>
    <row r="12" spans="1:30" ht="15" customHeight="1">
      <c r="A12" s="124"/>
      <c r="B12" s="144"/>
      <c r="C12" s="1387"/>
      <c r="D12" s="127" t="s">
        <v>182</v>
      </c>
      <c r="E12" s="127" t="s">
        <v>479</v>
      </c>
      <c r="F12" s="96"/>
      <c r="G12" s="96"/>
      <c r="H12" s="1389"/>
      <c r="I12" s="17"/>
      <c r="J12" s="8" t="s">
        <v>210</v>
      </c>
      <c r="K12" s="9"/>
      <c r="L12" s="18"/>
      <c r="M12" s="137" t="s">
        <v>28</v>
      </c>
      <c r="N12" s="9"/>
      <c r="O12" s="18"/>
      <c r="P12" s="9"/>
      <c r="Q12" s="123">
        <v>30</v>
      </c>
      <c r="R12" s="828">
        <f>I12*Q12</f>
        <v>0</v>
      </c>
      <c r="S12" s="728">
        <v>16100</v>
      </c>
      <c r="T12" s="176">
        <f>IF(ISERROR(R12*S12),"",ROUND(R12*S12,1))</f>
        <v>0</v>
      </c>
      <c r="AA12" s="15" t="s">
        <v>182</v>
      </c>
      <c r="AB12" s="15" t="s">
        <v>182</v>
      </c>
      <c r="AC12" s="109" t="s">
        <v>28</v>
      </c>
    </row>
    <row r="13" spans="1:30" ht="15" customHeight="1">
      <c r="A13" s="124"/>
      <c r="B13" s="144"/>
      <c r="C13" s="1388"/>
      <c r="D13" s="127" t="s">
        <v>182</v>
      </c>
      <c r="E13" s="127" t="s">
        <v>480</v>
      </c>
      <c r="F13" s="96"/>
      <c r="G13" s="96"/>
      <c r="H13" s="1390"/>
      <c r="I13" s="17"/>
      <c r="J13" s="8" t="s">
        <v>210</v>
      </c>
      <c r="K13" s="9"/>
      <c r="L13" s="18"/>
      <c r="M13" s="137" t="s">
        <v>28</v>
      </c>
      <c r="N13" s="9"/>
      <c r="O13" s="18"/>
      <c r="P13" s="9"/>
      <c r="Q13" s="18">
        <v>300</v>
      </c>
      <c r="R13" s="828">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T15" s="177"/>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formatCells="0"/>
  <mergeCells count="14">
    <mergeCell ref="C10:C13"/>
    <mergeCell ref="H10:H13"/>
    <mergeCell ref="M7:M8"/>
    <mergeCell ref="N7:O8"/>
    <mergeCell ref="P7:Q8"/>
    <mergeCell ref="S7:S8"/>
    <mergeCell ref="T7:T8"/>
    <mergeCell ref="D7:E7"/>
    <mergeCell ref="F7:G7"/>
    <mergeCell ref="H7:H8"/>
    <mergeCell ref="I7:I8"/>
    <mergeCell ref="J7:J8"/>
    <mergeCell ref="K7:L8"/>
    <mergeCell ref="R7:R8"/>
  </mergeCells>
  <phoneticPr fontId="2"/>
  <dataValidations count="1">
    <dataValidation type="list" allowBlank="1" showInputMessage="1" showErrorMessage="1" sqref="D5" xr:uid="{FB681C88-BF09-48CD-A93A-9A842760C28B}">
      <formula1>$Y$3:$Y$4</formula1>
    </dataValidation>
  </dataValidations>
  <printOptions horizontalCentered="1"/>
  <pageMargins left="0.59055118110236227" right="0.59055118110236227" top="0.98425196850393704" bottom="0.78740157480314965" header="0.51181102362204722" footer="0.51181102362204722"/>
  <pageSetup paperSize="9" scale="80" pageOrder="overThenDown" orientation="landscape" r:id="rId1"/>
  <headerFooter alignWithMargins="0"/>
  <drawing r:id="rId2"/>
  <legacyDrawing r:id="rId3"/>
  <controls>
    <mc:AlternateContent xmlns:mc="http://schemas.openxmlformats.org/markup-compatibility/2006">
      <mc:Choice Requires="x14">
        <control shapeId="33793" r:id="rId4" name="cmdUnLock">
          <controlPr defaultSize="0" print="0" autoLine="0" r:id="rId5">
            <anchor>
              <from>
                <xdr:col>16</xdr:col>
                <xdr:colOff>482600</xdr:colOff>
                <xdr:row>0</xdr:row>
                <xdr:rowOff>171450</xdr:rowOff>
              </from>
              <to>
                <xdr:col>29</xdr:col>
                <xdr:colOff>209550</xdr:colOff>
                <xdr:row>3</xdr:row>
                <xdr:rowOff>69850</xdr:rowOff>
              </to>
            </anchor>
          </controlPr>
        </control>
      </mc:Choice>
      <mc:Fallback>
        <control shapeId="33793" r:id="rId4" name="cmdUnLock"/>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F8D2A-8131-4FF0-849C-9B1A7192885E}">
  <sheetPr codeName="Sheet2">
    <pageSetUpPr fitToPage="1"/>
  </sheetPr>
  <dimension ref="A1:AK7365"/>
  <sheetViews>
    <sheetView view="pageBreakPreview" topLeftCell="C1" zoomScaleNormal="55" zoomScaleSheetLayoutView="100" workbookViewId="0">
      <pane ySplit="8" topLeftCell="A9" activePane="bottomLeft" state="frozen"/>
      <selection activeCell="E10" sqref="E10"/>
      <selection pane="bottomLeft" activeCell="E5" sqref="E5"/>
    </sheetView>
  </sheetViews>
  <sheetFormatPr defaultColWidth="9" defaultRowHeight="15" customHeight="1"/>
  <cols>
    <col min="1" max="2" width="9" style="3" hidden="1" customWidth="1"/>
    <col min="3" max="3" width="32.6328125" style="3" customWidth="1"/>
    <col min="4" max="4" width="9" style="3" hidden="1" customWidth="1"/>
    <col min="5" max="5" width="31.90625" style="3" customWidth="1"/>
    <col min="6" max="6" width="8.453125" style="3" customWidth="1"/>
    <col min="7" max="7" width="30.7265625" style="3" customWidth="1"/>
    <col min="8" max="8" width="9" style="3" hidden="1" customWidth="1"/>
    <col min="9" max="9" width="11.453125" style="4" customWidth="1"/>
    <col min="10" max="10" width="4.6328125" style="3" bestFit="1" customWidth="1"/>
    <col min="11" max="11" width="2.7265625" style="3" customWidth="1"/>
    <col min="12" max="12" width="6.08984375" style="4" customWidth="1"/>
    <col min="13" max="13" width="11.08984375" style="4" customWidth="1"/>
    <col min="14" max="14" width="2.7265625" style="3" customWidth="1"/>
    <col min="15" max="15" width="5" style="4" customWidth="1"/>
    <col min="16" max="16" width="2.7265625" style="3" customWidth="1"/>
    <col min="17" max="18" width="9" style="4"/>
    <col min="19" max="19" width="6.7265625" style="4" customWidth="1"/>
    <col min="20" max="20" width="10.90625" style="4" customWidth="1"/>
    <col min="21" max="23" width="0" style="3" hidden="1" customWidth="1"/>
    <col min="24" max="24" width="9" style="3" hidden="1" customWidth="1"/>
    <col min="25" max="25" width="7" style="15" hidden="1" customWidth="1"/>
    <col min="26" max="26" width="9" style="15" hidden="1" customWidth="1"/>
    <col min="27" max="29" width="9" style="16" hidden="1" customWidth="1"/>
    <col min="30" max="30" width="5.08984375" style="3" customWidth="1"/>
    <col min="31" max="32" width="9" style="3"/>
    <col min="33" max="33" width="25.26953125" style="3" customWidth="1"/>
    <col min="34" max="34" width="12.6328125" style="3" customWidth="1"/>
    <col min="35" max="16384" width="9" style="3"/>
  </cols>
  <sheetData>
    <row r="1" spans="1:37" ht="14">
      <c r="A1" s="2" t="s">
        <v>169</v>
      </c>
      <c r="C1" s="2" t="s">
        <v>143</v>
      </c>
    </row>
    <row r="2" spans="1:37" ht="15" customHeight="1">
      <c r="A2" s="2" t="s">
        <v>193</v>
      </c>
      <c r="C2" s="2" t="s">
        <v>148</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row>
    <row r="6" spans="1:37" ht="8.25" customHeight="1">
      <c r="AF6" s="115" t="str">
        <f>"_"&amp;'別紙-第3項(2)現況'!D4</f>
        <v>_2025</v>
      </c>
      <c r="AG6" s="264"/>
    </row>
    <row r="7" spans="1:37"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7" ht="15" customHeight="1">
      <c r="A8" s="1" t="s">
        <v>191</v>
      </c>
      <c r="B8" s="155" t="s">
        <v>180</v>
      </c>
      <c r="C8" s="5" t="s">
        <v>181</v>
      </c>
      <c r="D8" s="1" t="s">
        <v>192</v>
      </c>
      <c r="E8" s="6" t="s">
        <v>170</v>
      </c>
      <c r="F8" s="1301" t="s">
        <v>170</v>
      </c>
      <c r="G8" s="1302"/>
      <c r="H8" s="1300"/>
      <c r="I8" s="1292"/>
      <c r="J8" s="1293"/>
      <c r="K8" s="1296"/>
      <c r="L8" s="1297"/>
      <c r="M8" s="1292"/>
      <c r="N8" s="1296"/>
      <c r="O8" s="1297"/>
      <c r="P8" s="1296"/>
      <c r="Q8" s="1297"/>
      <c r="R8" s="1292"/>
      <c r="S8" s="1292"/>
      <c r="T8" s="1292"/>
      <c r="AJ8" s="3" t="s">
        <v>528</v>
      </c>
    </row>
    <row r="9" spans="1:37" ht="13.5" customHeight="1">
      <c r="A9" s="26"/>
      <c r="B9" s="68"/>
      <c r="C9" s="821" t="s">
        <v>17</v>
      </c>
      <c r="D9" s="69"/>
      <c r="E9" s="70" t="s">
        <v>8076</v>
      </c>
      <c r="F9" s="1257" t="s">
        <v>18</v>
      </c>
      <c r="G9" s="1258"/>
      <c r="H9" s="13"/>
      <c r="I9" s="172"/>
      <c r="J9" s="8" t="s">
        <v>195</v>
      </c>
      <c r="K9" s="9"/>
      <c r="L9" s="71">
        <f t="shared" ref="L9:L67" si="0">ROUND(O9*0.0258,5)</f>
        <v>0.98814000000000002</v>
      </c>
      <c r="M9" s="19">
        <f t="shared" ref="M9:M65"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822"/>
      <c r="D10" s="69"/>
      <c r="E10" s="74"/>
      <c r="F10" s="1257" t="s">
        <v>19</v>
      </c>
      <c r="G10" s="1258"/>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822" t="s">
        <v>182</v>
      </c>
      <c r="D11" s="69"/>
      <c r="E11" s="74" t="s">
        <v>182</v>
      </c>
      <c r="F11" s="1257" t="s">
        <v>40</v>
      </c>
      <c r="G11" s="1258"/>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822" t="s">
        <v>182</v>
      </c>
      <c r="D12" s="69"/>
      <c r="E12" s="74" t="s">
        <v>182</v>
      </c>
      <c r="F12" s="1287" t="s">
        <v>196</v>
      </c>
      <c r="G12" s="1288"/>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822"/>
      <c r="D13" s="69"/>
      <c r="E13" s="74"/>
      <c r="F13" s="1287" t="s">
        <v>8077</v>
      </c>
      <c r="G13" s="1288"/>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822" t="s">
        <v>182</v>
      </c>
      <c r="D14" s="69"/>
      <c r="E14" s="74" t="s">
        <v>182</v>
      </c>
      <c r="F14" s="1278" t="s">
        <v>197</v>
      </c>
      <c r="G14" s="1278"/>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822" t="s">
        <v>182</v>
      </c>
      <c r="D15" s="69"/>
      <c r="E15" s="74" t="s">
        <v>182</v>
      </c>
      <c r="F15" s="1278" t="s">
        <v>198</v>
      </c>
      <c r="G15" s="1278"/>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822" t="s">
        <v>182</v>
      </c>
      <c r="D16" s="69"/>
      <c r="E16" s="74" t="s">
        <v>182</v>
      </c>
      <c r="F16" s="1278" t="s">
        <v>199</v>
      </c>
      <c r="G16" s="1278"/>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822" t="s">
        <v>182</v>
      </c>
      <c r="D17" s="69"/>
      <c r="E17" s="74" t="s">
        <v>182</v>
      </c>
      <c r="F17" s="1278" t="s">
        <v>20</v>
      </c>
      <c r="G17" s="1278"/>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2.75" customHeight="1">
      <c r="A18" s="26"/>
      <c r="B18" s="68"/>
      <c r="C18" s="822"/>
      <c r="D18" s="69"/>
      <c r="E18" s="74"/>
      <c r="F18" s="1278" t="s">
        <v>8078</v>
      </c>
      <c r="G18" s="1278"/>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822"/>
      <c r="D19" s="69"/>
      <c r="E19" s="74"/>
      <c r="F19" s="1278" t="s">
        <v>21</v>
      </c>
      <c r="G19" s="1278"/>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822" t="s">
        <v>182</v>
      </c>
      <c r="D20" s="69"/>
      <c r="E20" s="74" t="s">
        <v>182</v>
      </c>
      <c r="F20" s="1278" t="s">
        <v>10101</v>
      </c>
      <c r="G20" s="1278"/>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10276</v>
      </c>
      <c r="AG20" s="150" t="s">
        <v>1586</v>
      </c>
      <c r="AH20" s="150" t="s">
        <v>705</v>
      </c>
      <c r="AI20" s="150">
        <v>0.42799999999999999</v>
      </c>
      <c r="AJ20" s="73" t="s">
        <v>10276</v>
      </c>
      <c r="AK20" s="3" t="s">
        <v>10277</v>
      </c>
    </row>
    <row r="21" spans="1:37" ht="15" customHeight="1">
      <c r="A21" s="26"/>
      <c r="B21" s="68"/>
      <c r="C21" s="822"/>
      <c r="D21" s="69"/>
      <c r="E21" s="74"/>
      <c r="F21" s="1278" t="s">
        <v>10102</v>
      </c>
      <c r="G21" s="1278"/>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AA21" s="15"/>
      <c r="AB21" s="15"/>
      <c r="AC21" s="15"/>
      <c r="AD21" s="72"/>
      <c r="AE21" s="10"/>
      <c r="AF21" s="3" t="s">
        <v>12549</v>
      </c>
      <c r="AG21" s="150" t="s">
        <v>1587</v>
      </c>
      <c r="AH21" s="150" t="s">
        <v>708</v>
      </c>
      <c r="AI21" s="150">
        <v>0.106</v>
      </c>
      <c r="AJ21" s="73" t="s">
        <v>12549</v>
      </c>
      <c r="AK21" s="3" t="s">
        <v>12550</v>
      </c>
    </row>
    <row r="22" spans="1:37" ht="15" customHeight="1">
      <c r="A22" s="26"/>
      <c r="B22" s="68"/>
      <c r="C22" s="822" t="s">
        <v>182</v>
      </c>
      <c r="D22" s="69"/>
      <c r="E22" s="74" t="s">
        <v>182</v>
      </c>
      <c r="F22" s="1278" t="s">
        <v>159</v>
      </c>
      <c r="G22" s="1278"/>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822" t="s">
        <v>182</v>
      </c>
      <c r="D23" s="69"/>
      <c r="E23" s="74" t="s">
        <v>182</v>
      </c>
      <c r="F23" s="1278" t="s">
        <v>160</v>
      </c>
      <c r="G23" s="1278"/>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822" t="s">
        <v>182</v>
      </c>
      <c r="D24" s="69"/>
      <c r="E24" s="74" t="s">
        <v>182</v>
      </c>
      <c r="F24" s="1278" t="s">
        <v>161</v>
      </c>
      <c r="G24" s="1278"/>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822" t="s">
        <v>182</v>
      </c>
      <c r="D25" s="69"/>
      <c r="E25" s="74" t="s">
        <v>182</v>
      </c>
      <c r="F25" s="1278" t="s">
        <v>22</v>
      </c>
      <c r="G25" s="1278"/>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796" t="s">
        <v>182</v>
      </c>
      <c r="D26" s="76"/>
      <c r="E26" s="70" t="s">
        <v>182</v>
      </c>
      <c r="F26" s="1278" t="s">
        <v>8080</v>
      </c>
      <c r="G26" s="1278"/>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796"/>
      <c r="D27" s="76"/>
      <c r="E27" s="70"/>
      <c r="F27" s="1278" t="s">
        <v>8082</v>
      </c>
      <c r="G27" s="1278"/>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796"/>
      <c r="D28" s="76"/>
      <c r="E28" s="70"/>
      <c r="F28" s="1278" t="s">
        <v>8081</v>
      </c>
      <c r="G28" s="1278"/>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822"/>
      <c r="D29" s="69"/>
      <c r="E29" s="74"/>
      <c r="F29" s="1278" t="s">
        <v>8084</v>
      </c>
      <c r="G29" s="1278"/>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822" t="s">
        <v>182</v>
      </c>
      <c r="D30" s="69"/>
      <c r="E30" s="74" t="s">
        <v>182</v>
      </c>
      <c r="F30" s="1278" t="s">
        <v>8083</v>
      </c>
      <c r="G30" s="1278"/>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822" t="s">
        <v>182</v>
      </c>
      <c r="D31" s="69"/>
      <c r="E31" s="74" t="s">
        <v>182</v>
      </c>
      <c r="F31" s="1278" t="s">
        <v>8085</v>
      </c>
      <c r="G31" s="1278"/>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822" t="s">
        <v>182</v>
      </c>
      <c r="D32" s="69"/>
      <c r="E32" s="74" t="s">
        <v>182</v>
      </c>
      <c r="F32" s="1278" t="s">
        <v>23</v>
      </c>
      <c r="G32" s="1278"/>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5" ht="15" customHeight="1">
      <c r="A33" s="22"/>
      <c r="B33" s="75"/>
      <c r="C33" s="822"/>
      <c r="D33" s="69"/>
      <c r="E33" s="74"/>
      <c r="F33" s="1278" t="s">
        <v>24</v>
      </c>
      <c r="G33" s="1278"/>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row>
    <row r="34" spans="1:35" ht="15" customHeight="1">
      <c r="A34" s="61"/>
      <c r="B34" s="80"/>
      <c r="C34" s="822" t="s">
        <v>182</v>
      </c>
      <c r="D34" s="69"/>
      <c r="E34" s="74" t="s">
        <v>182</v>
      </c>
      <c r="F34" s="1278" t="s">
        <v>203</v>
      </c>
      <c r="G34" s="1278"/>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5" ht="15" customHeight="1">
      <c r="A35" s="81"/>
      <c r="B35" s="82"/>
      <c r="C35" s="822" t="s">
        <v>182</v>
      </c>
      <c r="D35" s="69"/>
      <c r="E35" s="74" t="s">
        <v>182</v>
      </c>
      <c r="F35" s="1278" t="s">
        <v>204</v>
      </c>
      <c r="G35" s="1278"/>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5" ht="15" customHeight="1">
      <c r="A36" s="81"/>
      <c r="B36" s="82"/>
      <c r="C36" s="822"/>
      <c r="D36" s="69"/>
      <c r="E36" s="74"/>
      <c r="F36" s="1278" t="s">
        <v>8086</v>
      </c>
      <c r="G36" s="1278"/>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5" ht="15" customHeight="1">
      <c r="A37" s="81"/>
      <c r="B37" s="82"/>
      <c r="C37" s="822" t="s">
        <v>182</v>
      </c>
      <c r="D37" s="69"/>
      <c r="E37" s="74" t="s">
        <v>182</v>
      </c>
      <c r="F37" s="1278" t="s">
        <v>205</v>
      </c>
      <c r="G37" s="1278"/>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5" ht="15" customHeight="1">
      <c r="A38" s="22"/>
      <c r="B38" s="75"/>
      <c r="C38" s="822" t="s">
        <v>182</v>
      </c>
      <c r="D38" s="69"/>
      <c r="E38" s="632" t="s">
        <v>182</v>
      </c>
      <c r="F38" s="1279" t="s">
        <v>206</v>
      </c>
      <c r="G38" s="1279"/>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5" ht="15" customHeight="1">
      <c r="A39" s="26"/>
      <c r="B39" s="68"/>
      <c r="C39" s="822" t="s">
        <v>182</v>
      </c>
      <c r="D39" s="69"/>
      <c r="E39" s="632" t="s">
        <v>182</v>
      </c>
      <c r="F39" s="1280"/>
      <c r="G39" s="685" t="s">
        <v>8087</v>
      </c>
      <c r="H39" s="633"/>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5" ht="15" customHeight="1">
      <c r="A40" s="26"/>
      <c r="B40" s="68"/>
      <c r="C40" s="822" t="s">
        <v>182</v>
      </c>
      <c r="D40" s="69"/>
      <c r="E40" s="634" t="s">
        <v>182</v>
      </c>
      <c r="F40" s="1281"/>
      <c r="G40" s="238" t="s">
        <v>8087</v>
      </c>
      <c r="H40" s="633"/>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5" ht="15" customHeight="1">
      <c r="A41" s="26"/>
      <c r="B41" s="68"/>
      <c r="C41" s="822" t="s">
        <v>182</v>
      </c>
      <c r="D41" s="69"/>
      <c r="E41" s="635" t="s">
        <v>8088</v>
      </c>
      <c r="F41" s="1282" t="s">
        <v>8089</v>
      </c>
      <c r="G41" s="772" t="s">
        <v>8090</v>
      </c>
      <c r="H41" s="633"/>
      <c r="I41" s="686"/>
      <c r="J41" s="8" t="s">
        <v>562</v>
      </c>
      <c r="K41" s="679"/>
      <c r="L41" s="687">
        <f t="shared" si="0"/>
        <v>0.46439999999999998</v>
      </c>
      <c r="M41" s="688">
        <f t="shared" si="1"/>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5" ht="15" customHeight="1">
      <c r="A42" s="26"/>
      <c r="B42" s="68"/>
      <c r="C42" s="822" t="s">
        <v>182</v>
      </c>
      <c r="D42" s="69"/>
      <c r="E42" s="74" t="s">
        <v>182</v>
      </c>
      <c r="F42" s="1400"/>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5" ht="15" customHeight="1">
      <c r="A43" s="26"/>
      <c r="B43" s="68"/>
      <c r="C43" s="822"/>
      <c r="D43" s="69"/>
      <c r="E43" s="74"/>
      <c r="F43" s="1400"/>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5" ht="15" customHeight="1">
      <c r="A44" s="26"/>
      <c r="B44" s="68"/>
      <c r="C44" s="822"/>
      <c r="D44" s="69"/>
      <c r="E44" s="74"/>
      <c r="F44" s="1400"/>
      <c r="G44" s="835"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5" ht="15" customHeight="1">
      <c r="A45" s="26"/>
      <c r="B45" s="68"/>
      <c r="C45" s="822"/>
      <c r="D45" s="69"/>
      <c r="E45" s="74"/>
      <c r="F45" s="1400"/>
      <c r="G45" s="835"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5" ht="50.25" customHeight="1">
      <c r="A46" s="20"/>
      <c r="B46" s="83"/>
      <c r="C46" s="822"/>
      <c r="D46" s="69"/>
      <c r="E46" s="74"/>
      <c r="F46" s="1400"/>
      <c r="G46" s="772"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5" ht="15" customHeight="1">
      <c r="A47" s="26"/>
      <c r="B47" s="68"/>
      <c r="C47" s="822"/>
      <c r="D47" s="69"/>
      <c r="E47" s="74"/>
      <c r="F47" s="1400"/>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5" ht="14.25" customHeight="1">
      <c r="A48" s="26"/>
      <c r="B48" s="68"/>
      <c r="C48" s="822"/>
      <c r="D48" s="69"/>
      <c r="E48" s="74"/>
      <c r="F48" s="1400"/>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822"/>
      <c r="D49" s="69"/>
      <c r="E49" s="74"/>
      <c r="F49" s="1400"/>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822"/>
      <c r="D50" s="69"/>
      <c r="E50" s="74"/>
      <c r="F50" s="1400"/>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822" t="s">
        <v>182</v>
      </c>
      <c r="D51" s="69"/>
      <c r="E51" s="74" t="s">
        <v>182</v>
      </c>
      <c r="F51" s="1400"/>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822"/>
      <c r="D52" s="69"/>
      <c r="E52" s="74"/>
      <c r="F52" s="1400"/>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822"/>
      <c r="D53" s="69"/>
      <c r="E53" s="74"/>
      <c r="F53" s="1400"/>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822"/>
      <c r="D54" s="69"/>
      <c r="E54" s="74"/>
      <c r="F54" s="1400"/>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822"/>
      <c r="D55" s="69"/>
      <c r="E55" s="74"/>
      <c r="F55" s="1400"/>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822"/>
      <c r="D56" s="69"/>
      <c r="E56" s="74"/>
      <c r="F56" s="1400"/>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822"/>
      <c r="D57" s="69"/>
      <c r="E57" s="74"/>
      <c r="F57" s="1400"/>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822"/>
      <c r="D58" s="69"/>
      <c r="E58" s="74"/>
      <c r="F58" s="1400"/>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822" t="s">
        <v>182</v>
      </c>
      <c r="D59" s="69"/>
      <c r="E59" s="74" t="s">
        <v>182</v>
      </c>
      <c r="F59" s="1401"/>
      <c r="G59" s="834" t="s">
        <v>10442</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42" t="s">
        <v>162</v>
      </c>
      <c r="D60" s="78"/>
      <c r="E60" s="79" t="s">
        <v>25</v>
      </c>
      <c r="F60" s="1257" t="s">
        <v>8107</v>
      </c>
      <c r="G60" s="1258"/>
      <c r="H60" s="13"/>
      <c r="I60" s="172"/>
      <c r="J60" s="8" t="s">
        <v>207</v>
      </c>
      <c r="K60" s="9"/>
      <c r="L60" s="687">
        <f t="shared" si="0"/>
        <v>3.0190000000000002E-2</v>
      </c>
      <c r="M60" s="688">
        <f t="shared" si="1"/>
        <v>0</v>
      </c>
      <c r="N60" s="679"/>
      <c r="O60" s="680">
        <v>1.17</v>
      </c>
      <c r="P60" s="679"/>
      <c r="Q60" s="725">
        <v>6.54E-2</v>
      </c>
      <c r="R60" s="688">
        <f t="shared" ref="R60:R67" si="6">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43"/>
      <c r="D61" s="76"/>
      <c r="E61" s="70"/>
      <c r="F61" s="1257" t="s">
        <v>8108</v>
      </c>
      <c r="G61" s="1258"/>
      <c r="H61" s="13"/>
      <c r="I61" s="172"/>
      <c r="J61" s="8" t="s">
        <v>207</v>
      </c>
      <c r="K61" s="9"/>
      <c r="L61" s="687">
        <f t="shared" si="0"/>
        <v>3.0700000000000002E-2</v>
      </c>
      <c r="M61" s="688">
        <f t="shared" si="1"/>
        <v>0</v>
      </c>
      <c r="N61" s="679"/>
      <c r="O61" s="680">
        <v>1.19</v>
      </c>
      <c r="P61" s="679"/>
      <c r="Q61" s="687">
        <v>5.7000000000000002E-2</v>
      </c>
      <c r="R61" s="688">
        <f t="shared" si="6"/>
        <v>0</v>
      </c>
      <c r="S61" s="688">
        <v>1</v>
      </c>
      <c r="T61" s="688">
        <f t="shared" si="2"/>
        <v>0</v>
      </c>
      <c r="Z61" s="15" t="s">
        <v>27</v>
      </c>
      <c r="AA61" s="15" t="s">
        <v>27</v>
      </c>
      <c r="AB61" s="15">
        <v>428</v>
      </c>
      <c r="AC61" s="15"/>
      <c r="AG61" s="347" t="s">
        <v>4810</v>
      </c>
      <c r="AH61" s="347" t="s">
        <v>715</v>
      </c>
      <c r="AI61" s="150">
        <v>0.308</v>
      </c>
    </row>
    <row r="62" spans="1:35" ht="15" customHeight="1">
      <c r="A62" s="20"/>
      <c r="B62" s="83"/>
      <c r="C62" s="1243"/>
      <c r="D62" s="76"/>
      <c r="E62" s="70"/>
      <c r="F62" s="1257" t="s">
        <v>8109</v>
      </c>
      <c r="G62" s="1258"/>
      <c r="H62" s="13"/>
      <c r="I62" s="172"/>
      <c r="J62" s="8" t="s">
        <v>207</v>
      </c>
      <c r="K62" s="9"/>
      <c r="L62" s="687">
        <f t="shared" si="0"/>
        <v>3.0700000000000002E-2</v>
      </c>
      <c r="M62" s="688">
        <f t="shared" si="1"/>
        <v>0</v>
      </c>
      <c r="N62" s="679"/>
      <c r="O62" s="680">
        <v>1.19</v>
      </c>
      <c r="P62" s="679"/>
      <c r="Q62" s="687">
        <v>5.7000000000000002E-2</v>
      </c>
      <c r="R62" s="688">
        <f t="shared" si="6"/>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43"/>
      <c r="D63" s="76"/>
      <c r="E63" s="70"/>
      <c r="F63" s="1257" t="s">
        <v>8110</v>
      </c>
      <c r="G63" s="1258"/>
      <c r="H63" s="13"/>
      <c r="I63" s="172"/>
      <c r="J63" s="8" t="s">
        <v>207</v>
      </c>
      <c r="K63" s="9"/>
      <c r="L63" s="687">
        <f t="shared" si="0"/>
        <v>3.0700000000000002E-2</v>
      </c>
      <c r="M63" s="688">
        <f t="shared" si="1"/>
        <v>0</v>
      </c>
      <c r="N63" s="679"/>
      <c r="O63" s="680">
        <v>1.19</v>
      </c>
      <c r="P63" s="679"/>
      <c r="Q63" s="687">
        <v>5.7000000000000002E-2</v>
      </c>
      <c r="R63" s="688">
        <f t="shared" si="6"/>
        <v>0</v>
      </c>
      <c r="S63" s="688">
        <v>1</v>
      </c>
      <c r="T63" s="688">
        <f t="shared" si="2"/>
        <v>0</v>
      </c>
      <c r="Z63" s="15" t="s">
        <v>27</v>
      </c>
      <c r="AA63" s="15" t="s">
        <v>27</v>
      </c>
      <c r="AB63" s="15">
        <v>440</v>
      </c>
      <c r="AC63" s="15"/>
      <c r="AG63" s="347" t="s">
        <v>4812</v>
      </c>
      <c r="AH63" s="347" t="s">
        <v>708</v>
      </c>
      <c r="AI63" s="150">
        <v>1.155</v>
      </c>
    </row>
    <row r="64" spans="1:35" ht="15" customHeight="1">
      <c r="A64" s="20"/>
      <c r="B64" s="83"/>
      <c r="C64" s="1243"/>
      <c r="D64" s="78"/>
      <c r="E64" s="90"/>
      <c r="F64" s="771" t="s">
        <v>8111</v>
      </c>
      <c r="G64" s="238" t="s">
        <v>8087</v>
      </c>
      <c r="H64" s="13"/>
      <c r="I64" s="172"/>
      <c r="J64" s="8" t="s">
        <v>207</v>
      </c>
      <c r="K64" s="9"/>
      <c r="L64" s="687">
        <f t="shared" si="0"/>
        <v>0</v>
      </c>
      <c r="M64" s="688">
        <f t="shared" si="1"/>
        <v>0</v>
      </c>
      <c r="N64" s="679"/>
      <c r="O64" s="653"/>
      <c r="P64" s="679"/>
      <c r="Q64" s="309"/>
      <c r="R64" s="688">
        <f t="shared" si="6"/>
        <v>0</v>
      </c>
      <c r="S64" s="688">
        <v>1</v>
      </c>
      <c r="T64" s="688">
        <f t="shared" si="2"/>
        <v>0</v>
      </c>
      <c r="Z64" s="15" t="s">
        <v>27</v>
      </c>
      <c r="AA64" s="15" t="s">
        <v>27</v>
      </c>
      <c r="AB64" s="15">
        <v>471</v>
      </c>
      <c r="AC64" s="15"/>
      <c r="AG64" s="347" t="s">
        <v>4813</v>
      </c>
      <c r="AH64" s="347" t="s">
        <v>709</v>
      </c>
      <c r="AI64" s="150">
        <v>0.255</v>
      </c>
    </row>
    <row r="65" spans="1:35" ht="15" customHeight="1">
      <c r="A65" s="26"/>
      <c r="B65" s="68"/>
      <c r="C65" s="1244"/>
      <c r="D65" s="76"/>
      <c r="E65" s="70"/>
      <c r="F65" s="771" t="s">
        <v>8111</v>
      </c>
      <c r="G65" s="238" t="s">
        <v>8087</v>
      </c>
      <c r="H65" s="13"/>
      <c r="I65" s="172"/>
      <c r="J65" s="8" t="s">
        <v>207</v>
      </c>
      <c r="K65" s="9"/>
      <c r="L65" s="687">
        <f t="shared" si="0"/>
        <v>0</v>
      </c>
      <c r="M65" s="688">
        <f t="shared" si="1"/>
        <v>0</v>
      </c>
      <c r="N65" s="679"/>
      <c r="O65" s="653"/>
      <c r="P65" s="679"/>
      <c r="Q65" s="309"/>
      <c r="R65" s="688">
        <f t="shared" si="6"/>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796" t="s">
        <v>8112</v>
      </c>
      <c r="D66" s="265"/>
      <c r="E66" s="638"/>
      <c r="F66" s="1228"/>
      <c r="G66" s="1229"/>
      <c r="H66" s="103"/>
      <c r="I66" s="639"/>
      <c r="J66" s="8" t="s">
        <v>207</v>
      </c>
      <c r="K66" s="9"/>
      <c r="L66" s="308">
        <f t="shared" si="0"/>
        <v>3.0190000000000002E-2</v>
      </c>
      <c r="M66" s="267"/>
      <c r="N66" s="9"/>
      <c r="O66" s="307">
        <v>1.17</v>
      </c>
      <c r="P66" s="9"/>
      <c r="Q66" s="692"/>
      <c r="R66" s="19">
        <f t="shared" si="6"/>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782" t="s">
        <v>41</v>
      </c>
      <c r="D67" s="640"/>
      <c r="E67" s="79" t="s">
        <v>8113</v>
      </c>
      <c r="F67" s="1264" t="s">
        <v>42</v>
      </c>
      <c r="G67" s="1265"/>
      <c r="H67" s="13"/>
      <c r="I67" s="1268"/>
      <c r="J67" s="1270" t="s">
        <v>1</v>
      </c>
      <c r="K67" s="1271"/>
      <c r="L67" s="1272">
        <f t="shared" si="0"/>
        <v>0.22291</v>
      </c>
      <c r="M67" s="1262">
        <f>IF(ISERROR(I67*L67),"",ROUND(I67*L67,1)/1000)</f>
        <v>0</v>
      </c>
      <c r="N67" s="1271"/>
      <c r="O67" s="1273">
        <v>8.64</v>
      </c>
      <c r="P67" s="1271"/>
      <c r="Q67" s="1276" t="str">
        <f>VLOOKUP(AF6,AJ9:AK21,2,FALSE)</f>
        <v>0.415</v>
      </c>
      <c r="R67" s="1262">
        <f t="shared" si="6"/>
        <v>0</v>
      </c>
      <c r="S67" s="1262">
        <v>1</v>
      </c>
      <c r="T67" s="1262">
        <f t="shared" si="2"/>
        <v>0</v>
      </c>
      <c r="Z67" s="15" t="s">
        <v>27</v>
      </c>
      <c r="AA67" s="15" t="s">
        <v>27</v>
      </c>
      <c r="AB67" s="15">
        <v>2.2999999999999998</v>
      </c>
      <c r="AC67" s="15"/>
      <c r="AG67" s="347" t="s">
        <v>4816</v>
      </c>
      <c r="AH67" s="347" t="s">
        <v>719</v>
      </c>
      <c r="AI67" s="150">
        <v>0.51800000000000002</v>
      </c>
    </row>
    <row r="68" spans="1:35" ht="15" customHeight="1">
      <c r="A68" s="26"/>
      <c r="B68" s="68"/>
      <c r="C68" s="822" t="s">
        <v>182</v>
      </c>
      <c r="D68" s="641"/>
      <c r="E68" s="642"/>
      <c r="F68" s="1266"/>
      <c r="G68" s="1267"/>
      <c r="H68" s="644"/>
      <c r="I68" s="1269"/>
      <c r="J68" s="1263"/>
      <c r="K68" s="1263"/>
      <c r="L68" s="1263"/>
      <c r="M68" s="1263"/>
      <c r="N68" s="1263"/>
      <c r="O68" s="1274"/>
      <c r="P68" s="1263"/>
      <c r="Q68" s="1277"/>
      <c r="R68" s="1263"/>
      <c r="S68" s="1263"/>
      <c r="T68" s="1263"/>
      <c r="Z68" s="15" t="s">
        <v>27</v>
      </c>
      <c r="AA68" s="15" t="s">
        <v>27</v>
      </c>
      <c r="AB68" s="15">
        <v>2.8</v>
      </c>
      <c r="AC68" s="15"/>
      <c r="AG68" s="347" t="s">
        <v>4817</v>
      </c>
      <c r="AH68" s="347" t="s">
        <v>711</v>
      </c>
      <c r="AI68" s="150">
        <v>0.245</v>
      </c>
    </row>
    <row r="69" spans="1:35" ht="15" customHeight="1">
      <c r="A69" s="26"/>
      <c r="B69" s="68"/>
      <c r="C69" s="822"/>
      <c r="D69" s="641"/>
      <c r="E69" s="70" t="s">
        <v>8114</v>
      </c>
      <c r="F69" s="1264" t="s">
        <v>42</v>
      </c>
      <c r="G69" s="1265"/>
      <c r="H69" s="13"/>
      <c r="I69" s="1268"/>
      <c r="J69" s="1270" t="s">
        <v>1</v>
      </c>
      <c r="K69" s="1271"/>
      <c r="L69" s="1272">
        <f>ROUND(O69*0.0258,5)</f>
        <v>0.22291</v>
      </c>
      <c r="M69" s="1262">
        <f>IF(ISERROR(I69*L69),"",ROUND(I69*L69,1)/1000)</f>
        <v>0</v>
      </c>
      <c r="N69" s="1271"/>
      <c r="O69" s="1273">
        <v>8.64</v>
      </c>
      <c r="P69" s="1271"/>
      <c r="Q69" s="1275" t="str">
        <f>IFERROR(VLOOKUP($AF$6&amp;E70,AG9:AI7365,3,FALSE),"")</f>
        <v/>
      </c>
      <c r="R69" s="1262" t="str">
        <f>IF(ISERROR(I69*Q69),"",ROUND(I69*Q69,1))</f>
        <v/>
      </c>
      <c r="S69" s="1262">
        <v>1</v>
      </c>
      <c r="T69" s="1262" t="str">
        <f>IF(ISERROR(R69*S69),"",ROUND(R69*S69,1))</f>
        <v/>
      </c>
      <c r="Z69" s="15" t="s">
        <v>27</v>
      </c>
      <c r="AA69" s="15" t="s">
        <v>27</v>
      </c>
      <c r="AB69" s="15">
        <v>2.2000000000000002</v>
      </c>
      <c r="AC69" s="15"/>
      <c r="AG69" s="347" t="s">
        <v>4818</v>
      </c>
      <c r="AH69" s="347" t="s">
        <v>720</v>
      </c>
      <c r="AI69" s="150">
        <v>0.443</v>
      </c>
    </row>
    <row r="70" spans="1:35" ht="15" customHeight="1">
      <c r="A70" s="26"/>
      <c r="B70" s="68"/>
      <c r="C70" s="822"/>
      <c r="D70" s="641"/>
      <c r="E70" s="236"/>
      <c r="F70" s="1266"/>
      <c r="G70" s="1267"/>
      <c r="H70" s="644"/>
      <c r="I70" s="1269"/>
      <c r="J70" s="1263"/>
      <c r="K70" s="1263"/>
      <c r="L70" s="1263"/>
      <c r="M70" s="1263"/>
      <c r="N70" s="1263"/>
      <c r="O70" s="1274"/>
      <c r="P70" s="1263"/>
      <c r="Q70" s="1263"/>
      <c r="R70" s="1263"/>
      <c r="S70" s="1263"/>
      <c r="T70" s="1263"/>
      <c r="Z70" s="15" t="s">
        <v>27</v>
      </c>
      <c r="AA70" s="15" t="s">
        <v>27</v>
      </c>
      <c r="AB70" s="15">
        <v>3</v>
      </c>
      <c r="AC70" s="15"/>
      <c r="AG70" s="347" t="s">
        <v>4819</v>
      </c>
      <c r="AH70" s="347" t="s">
        <v>712</v>
      </c>
      <c r="AI70" s="150">
        <v>0</v>
      </c>
    </row>
    <row r="71" spans="1:35" ht="15" customHeight="1">
      <c r="A71" s="20"/>
      <c r="B71" s="83"/>
      <c r="C71" s="822"/>
      <c r="D71" s="641"/>
      <c r="E71" s="70" t="s">
        <v>8114</v>
      </c>
      <c r="F71" s="1264" t="s">
        <v>42</v>
      </c>
      <c r="G71" s="1265"/>
      <c r="H71" s="13"/>
      <c r="I71" s="1268"/>
      <c r="J71" s="1270" t="s">
        <v>1</v>
      </c>
      <c r="K71" s="1271"/>
      <c r="L71" s="1272">
        <f>ROUND(O71*0.0258,5)</f>
        <v>0.22291</v>
      </c>
      <c r="M71" s="1262">
        <f>IF(ISERROR(I71*L71),"",ROUND(I71*L71,1)/1000)</f>
        <v>0</v>
      </c>
      <c r="N71" s="1271"/>
      <c r="O71" s="1273">
        <v>8.64</v>
      </c>
      <c r="P71" s="1271"/>
      <c r="Q71" s="1275" t="str">
        <f>IFERROR(VLOOKUP($AF$6&amp;E72,AG9:AI7365,3,FALSE),"")</f>
        <v/>
      </c>
      <c r="R71" s="1262" t="str">
        <f>IF(ISERROR(I71*Q71),"",ROUND(I71*Q71,1))</f>
        <v/>
      </c>
      <c r="S71" s="1262">
        <v>1</v>
      </c>
      <c r="T71" s="1262" t="str">
        <f>IF(ISERROR(R71*S71),"",ROUND(R71*S71,1))</f>
        <v/>
      </c>
      <c r="Z71" s="15" t="s">
        <v>27</v>
      </c>
      <c r="AA71" s="15" t="s">
        <v>27</v>
      </c>
      <c r="AB71" s="15">
        <v>2.2999999999999998</v>
      </c>
      <c r="AC71" s="15"/>
      <c r="AG71" s="347" t="s">
        <v>4820</v>
      </c>
      <c r="AH71" s="347" t="s">
        <v>713</v>
      </c>
      <c r="AI71" s="150">
        <v>0.432</v>
      </c>
    </row>
    <row r="72" spans="1:35" ht="15" customHeight="1">
      <c r="A72" s="26"/>
      <c r="B72" s="68"/>
      <c r="C72" s="822"/>
      <c r="D72" s="641"/>
      <c r="E72" s="236"/>
      <c r="F72" s="1266"/>
      <c r="G72" s="1267"/>
      <c r="H72" s="644"/>
      <c r="I72" s="1269"/>
      <c r="J72" s="1263"/>
      <c r="K72" s="1263"/>
      <c r="L72" s="1263"/>
      <c r="M72" s="1263"/>
      <c r="N72" s="1263"/>
      <c r="O72" s="1274"/>
      <c r="P72" s="1263"/>
      <c r="Q72" s="1263"/>
      <c r="R72" s="1263"/>
      <c r="S72" s="1263"/>
      <c r="T72" s="1263"/>
      <c r="Z72" s="15" t="s">
        <v>27</v>
      </c>
      <c r="AA72" s="15" t="s">
        <v>27</v>
      </c>
      <c r="AB72" s="15">
        <v>2.7</v>
      </c>
      <c r="AC72" s="15"/>
      <c r="AG72" s="347" t="s">
        <v>4821</v>
      </c>
      <c r="AH72" s="347" t="s">
        <v>714</v>
      </c>
      <c r="AI72" s="150">
        <v>0.37</v>
      </c>
    </row>
    <row r="73" spans="1:35" ht="15" customHeight="1">
      <c r="A73" s="26"/>
      <c r="B73" s="68"/>
      <c r="C73" s="822"/>
      <c r="D73" s="641"/>
      <c r="E73" s="70" t="s">
        <v>8114</v>
      </c>
      <c r="F73" s="1264" t="s">
        <v>42</v>
      </c>
      <c r="G73" s="1265"/>
      <c r="H73" s="13"/>
      <c r="I73" s="1268"/>
      <c r="J73" s="1270" t="s">
        <v>1</v>
      </c>
      <c r="K73" s="1271"/>
      <c r="L73" s="1272">
        <f>ROUND(O73*0.0258,5)</f>
        <v>0.22291</v>
      </c>
      <c r="M73" s="1262">
        <f>IF(ISERROR(I73*L73),"",ROUND(I73*L73,1)/1000)</f>
        <v>0</v>
      </c>
      <c r="N73" s="1271"/>
      <c r="O73" s="1273">
        <v>8.64</v>
      </c>
      <c r="P73" s="1271"/>
      <c r="Q73" s="1275" t="str">
        <f>IFERROR(VLOOKUP($AF$6&amp;E74,AG9:AI7365,3,FALSE),"")</f>
        <v/>
      </c>
      <c r="R73" s="1262" t="str">
        <f>IF(ISERROR(I73*Q73),"",ROUND(I73*Q73,1))</f>
        <v/>
      </c>
      <c r="S73" s="1262">
        <v>1</v>
      </c>
      <c r="T73" s="1262"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822"/>
      <c r="D74" s="641"/>
      <c r="E74" s="236"/>
      <c r="F74" s="1266"/>
      <c r="G74" s="1267"/>
      <c r="H74" s="644"/>
      <c r="I74" s="1269"/>
      <c r="J74" s="1263"/>
      <c r="K74" s="1263"/>
      <c r="L74" s="1263"/>
      <c r="M74" s="1263"/>
      <c r="N74" s="1263"/>
      <c r="O74" s="1274"/>
      <c r="P74" s="1263"/>
      <c r="Q74" s="1263"/>
      <c r="R74" s="1263"/>
      <c r="S74" s="1263"/>
      <c r="T74" s="1263"/>
      <c r="Z74" s="15" t="s">
        <v>27</v>
      </c>
      <c r="AA74" s="15" t="s">
        <v>27</v>
      </c>
      <c r="AB74" s="15">
        <v>0.85</v>
      </c>
      <c r="AC74" s="15"/>
      <c r="AG74" s="347" t="s">
        <v>4823</v>
      </c>
      <c r="AH74" s="347" t="s">
        <v>723</v>
      </c>
      <c r="AI74" s="150">
        <v>0.47499999999999998</v>
      </c>
    </row>
    <row r="75" spans="1:35" ht="15" customHeight="1">
      <c r="A75" s="61"/>
      <c r="B75" s="80"/>
      <c r="C75" s="822" t="s">
        <v>182</v>
      </c>
      <c r="D75" s="645"/>
      <c r="E75" s="693" t="s">
        <v>8115</v>
      </c>
      <c r="F75" s="1228" t="s">
        <v>42</v>
      </c>
      <c r="G75" s="1258"/>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822"/>
      <c r="D76" s="645"/>
      <c r="E76" s="693" t="s">
        <v>8116</v>
      </c>
      <c r="F76" s="1228"/>
      <c r="G76" s="1259"/>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45" t="s">
        <v>1553</v>
      </c>
      <c r="D77" s="645"/>
      <c r="E77" s="693" t="s">
        <v>1554</v>
      </c>
      <c r="F77" s="1228"/>
      <c r="G77" s="1258"/>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44"/>
      <c r="D78" s="645"/>
      <c r="E78" s="693" t="s">
        <v>8117</v>
      </c>
      <c r="F78" s="1228"/>
      <c r="G78" s="1259"/>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30" customHeight="1">
      <c r="A79" s="21"/>
      <c r="B79" s="92"/>
      <c r="C79" s="823" t="s">
        <v>1555</v>
      </c>
      <c r="D79" s="645"/>
      <c r="E79" s="237"/>
      <c r="F79" s="1228"/>
      <c r="G79" s="1229"/>
      <c r="H79" s="103"/>
      <c r="I79" s="646"/>
      <c r="J79" s="8" t="s">
        <v>1</v>
      </c>
      <c r="K79" s="9"/>
      <c r="L79" s="309">
        <f>ROUND(O79*0.0258,5)</f>
        <v>0.22291</v>
      </c>
      <c r="M79" s="267"/>
      <c r="N79" s="679"/>
      <c r="O79" s="307">
        <v>8.64</v>
      </c>
      <c r="P79" s="9"/>
      <c r="Q79" s="697"/>
      <c r="R79" s="19">
        <f t="shared" ref="R79:R142" si="7">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824" t="s">
        <v>43</v>
      </c>
      <c r="D80" s="84"/>
      <c r="E80" s="85"/>
      <c r="F80" s="1257" t="s">
        <v>26</v>
      </c>
      <c r="G80" s="1258"/>
      <c r="H80" s="13"/>
      <c r="I80" s="17"/>
      <c r="J80" s="8" t="s">
        <v>209</v>
      </c>
      <c r="K80" s="9"/>
      <c r="L80" s="194" t="s">
        <v>27</v>
      </c>
      <c r="M80" s="195" t="s">
        <v>28</v>
      </c>
      <c r="N80" s="86"/>
      <c r="O80" s="87" t="s">
        <v>27</v>
      </c>
      <c r="P80" s="9"/>
      <c r="Q80" s="18">
        <v>2.8000000000000001E-2</v>
      </c>
      <c r="R80" s="19">
        <f t="shared" si="7"/>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825" t="s">
        <v>29</v>
      </c>
      <c r="D81" s="88"/>
      <c r="E81" s="89"/>
      <c r="F81" s="1257" t="s">
        <v>30</v>
      </c>
      <c r="G81" s="1258"/>
      <c r="H81" s="13"/>
      <c r="I81" s="17"/>
      <c r="J81" s="8" t="s">
        <v>209</v>
      </c>
      <c r="K81" s="9"/>
      <c r="L81" s="194" t="s">
        <v>27</v>
      </c>
      <c r="M81" s="195" t="s">
        <v>28</v>
      </c>
      <c r="N81" s="86"/>
      <c r="O81" s="87" t="s">
        <v>27</v>
      </c>
      <c r="P81" s="9"/>
      <c r="Q81" s="18">
        <v>5700</v>
      </c>
      <c r="R81" s="19">
        <f t="shared" si="7"/>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826" t="s">
        <v>31</v>
      </c>
      <c r="D82" s="78"/>
      <c r="E82" s="79" t="s">
        <v>32</v>
      </c>
      <c r="F82" s="1257" t="s">
        <v>8118</v>
      </c>
      <c r="G82" s="1258"/>
      <c r="H82" s="13"/>
      <c r="I82" s="17"/>
      <c r="J82" s="8" t="s">
        <v>195</v>
      </c>
      <c r="K82" s="9"/>
      <c r="L82" s="194" t="s">
        <v>27</v>
      </c>
      <c r="M82" s="195" t="s">
        <v>28</v>
      </c>
      <c r="N82" s="86"/>
      <c r="O82" s="87" t="s">
        <v>27</v>
      </c>
      <c r="P82" s="9"/>
      <c r="Q82" s="680">
        <v>9.5000000000000005E-5</v>
      </c>
      <c r="R82" s="19">
        <f t="shared" si="7"/>
        <v>0</v>
      </c>
      <c r="S82" s="19">
        <v>1</v>
      </c>
      <c r="T82" s="19">
        <f t="shared" si="2"/>
        <v>0</v>
      </c>
      <c r="Z82" s="15" t="s">
        <v>27</v>
      </c>
      <c r="AA82" s="15" t="s">
        <v>27</v>
      </c>
      <c r="AB82" s="15">
        <v>1000</v>
      </c>
      <c r="AC82" s="15"/>
      <c r="AG82" s="347" t="s">
        <v>4828</v>
      </c>
      <c r="AH82" s="347" t="s">
        <v>743</v>
      </c>
      <c r="AI82" s="150">
        <v>0.16200000000000001</v>
      </c>
    </row>
    <row r="83" spans="1:35" ht="28.5" hidden="1" customHeight="1">
      <c r="A83" s="22"/>
      <c r="B83" s="75"/>
      <c r="C83" s="826"/>
      <c r="D83" s="88"/>
      <c r="E83" s="90"/>
      <c r="F83" s="1257" t="s">
        <v>8119</v>
      </c>
      <c r="G83" s="1258"/>
      <c r="H83" s="13"/>
      <c r="I83" s="17"/>
      <c r="J83" s="8" t="s">
        <v>195</v>
      </c>
      <c r="K83" s="9"/>
      <c r="L83" s="194" t="s">
        <v>27</v>
      </c>
      <c r="M83" s="195" t="s">
        <v>28</v>
      </c>
      <c r="N83" s="86"/>
      <c r="O83" s="87" t="s">
        <v>27</v>
      </c>
      <c r="P83" s="9"/>
      <c r="Q83" s="680">
        <v>1.2999999999999999E-4</v>
      </c>
      <c r="R83" s="19">
        <f t="shared" si="7"/>
        <v>0</v>
      </c>
      <c r="S83" s="19">
        <v>1</v>
      </c>
      <c r="T83" s="19">
        <f t="shared" si="2"/>
        <v>0</v>
      </c>
      <c r="Z83" s="15" t="s">
        <v>27</v>
      </c>
      <c r="AA83" s="15" t="s">
        <v>27</v>
      </c>
      <c r="AB83" s="15">
        <v>2920</v>
      </c>
      <c r="AC83" s="15"/>
      <c r="AG83" s="347" t="s">
        <v>4829</v>
      </c>
      <c r="AH83" s="347" t="s">
        <v>744</v>
      </c>
      <c r="AI83" s="150">
        <v>0.53399999999999992</v>
      </c>
    </row>
    <row r="84" spans="1:35" ht="27.75" hidden="1" customHeight="1">
      <c r="A84" s="81"/>
      <c r="B84" s="82"/>
      <c r="C84" s="826"/>
      <c r="D84" s="88"/>
      <c r="E84" s="90"/>
      <c r="F84" s="1257" t="s">
        <v>8120</v>
      </c>
      <c r="G84" s="1258"/>
      <c r="H84" s="13"/>
      <c r="I84" s="17"/>
      <c r="J84" s="8" t="s">
        <v>195</v>
      </c>
      <c r="K84" s="9"/>
      <c r="L84" s="194" t="s">
        <v>27</v>
      </c>
      <c r="M84" s="195" t="s">
        <v>28</v>
      </c>
      <c r="N84" s="86"/>
      <c r="O84" s="87" t="s">
        <v>27</v>
      </c>
      <c r="P84" s="9"/>
      <c r="Q84" s="680">
        <v>4.3000000000000001E-8</v>
      </c>
      <c r="R84" s="19">
        <f t="shared" si="7"/>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826"/>
      <c r="D85" s="84"/>
      <c r="E85" s="91"/>
      <c r="F85" s="1257" t="s">
        <v>8121</v>
      </c>
      <c r="G85" s="1258"/>
      <c r="H85" s="13"/>
      <c r="I85" s="17"/>
      <c r="J85" s="8" t="s">
        <v>195</v>
      </c>
      <c r="K85" s="9"/>
      <c r="L85" s="194" t="s">
        <v>27</v>
      </c>
      <c r="M85" s="195" t="s">
        <v>28</v>
      </c>
      <c r="N85" s="86"/>
      <c r="O85" s="87" t="s">
        <v>27</v>
      </c>
      <c r="P85" s="9"/>
      <c r="Q85" s="680">
        <v>4.1000000000000002E-2</v>
      </c>
      <c r="R85" s="19">
        <f t="shared" si="7"/>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826"/>
      <c r="D86" s="84"/>
      <c r="E86" s="79" t="s">
        <v>33</v>
      </c>
      <c r="F86" s="1257" t="s">
        <v>8118</v>
      </c>
      <c r="G86" s="1258"/>
      <c r="H86" s="13"/>
      <c r="I86" s="17"/>
      <c r="J86" s="8" t="s">
        <v>8079</v>
      </c>
      <c r="K86" s="9"/>
      <c r="L86" s="194" t="s">
        <v>27</v>
      </c>
      <c r="M86" s="195" t="s">
        <v>28</v>
      </c>
      <c r="N86" s="86"/>
      <c r="O86" s="87" t="s">
        <v>27</v>
      </c>
      <c r="P86" s="9"/>
      <c r="Q86" s="680">
        <v>0.13</v>
      </c>
      <c r="R86" s="19">
        <f t="shared" si="7"/>
        <v>0</v>
      </c>
      <c r="S86" s="19">
        <v>1</v>
      </c>
      <c r="T86" s="19">
        <f t="shared" si="2"/>
        <v>0</v>
      </c>
      <c r="Z86" s="15" t="s">
        <v>27</v>
      </c>
      <c r="AA86" s="15" t="s">
        <v>27</v>
      </c>
      <c r="AB86" s="15">
        <v>2550</v>
      </c>
      <c r="AC86" s="15"/>
      <c r="AG86" s="347" t="s">
        <v>4831</v>
      </c>
      <c r="AH86" s="347" t="s">
        <v>746</v>
      </c>
      <c r="AI86" s="150">
        <v>0.59899999999999998</v>
      </c>
    </row>
    <row r="87" spans="1:35" ht="28.5" hidden="1" customHeight="1">
      <c r="A87" s="81"/>
      <c r="B87" s="82"/>
      <c r="C87" s="826"/>
      <c r="D87" s="84"/>
      <c r="E87" s="90"/>
      <c r="F87" s="1257" t="s">
        <v>8119</v>
      </c>
      <c r="G87" s="1258"/>
      <c r="H87" s="13"/>
      <c r="I87" s="17"/>
      <c r="J87" s="8" t="s">
        <v>8079</v>
      </c>
      <c r="K87" s="9"/>
      <c r="L87" s="194" t="s">
        <v>27</v>
      </c>
      <c r="M87" s="195" t="s">
        <v>28</v>
      </c>
      <c r="N87" s="86"/>
      <c r="O87" s="87" t="s">
        <v>27</v>
      </c>
      <c r="P87" s="9"/>
      <c r="Q87" s="680">
        <v>8.2000000000000001E-5</v>
      </c>
      <c r="R87" s="19">
        <f t="shared" si="7"/>
        <v>0</v>
      </c>
      <c r="S87" s="19">
        <v>1</v>
      </c>
      <c r="T87" s="19">
        <f t="shared" si="2"/>
        <v>0</v>
      </c>
      <c r="Z87" s="15" t="s">
        <v>27</v>
      </c>
      <c r="AA87" s="15" t="s">
        <v>27</v>
      </c>
      <c r="AB87" s="15">
        <v>2770</v>
      </c>
      <c r="AC87" s="15"/>
      <c r="AG87" s="347" t="s">
        <v>1629</v>
      </c>
      <c r="AH87" s="347" t="s">
        <v>747</v>
      </c>
      <c r="AI87" s="150">
        <v>0.34799999999999998</v>
      </c>
    </row>
    <row r="88" spans="1:35" ht="15" hidden="1" customHeight="1">
      <c r="A88" s="81"/>
      <c r="B88" s="82"/>
      <c r="C88" s="826"/>
      <c r="D88" s="84"/>
      <c r="E88" s="90"/>
      <c r="F88" s="1257" t="s">
        <v>8120</v>
      </c>
      <c r="G88" s="1258"/>
      <c r="H88" s="13"/>
      <c r="I88" s="17"/>
      <c r="J88" s="8" t="s">
        <v>8079</v>
      </c>
      <c r="K88" s="9"/>
      <c r="L88" s="194" t="s">
        <v>27</v>
      </c>
      <c r="M88" s="195" t="s">
        <v>28</v>
      </c>
      <c r="N88" s="86"/>
      <c r="O88" s="87" t="s">
        <v>27</v>
      </c>
      <c r="P88" s="9"/>
      <c r="Q88" s="680">
        <v>1.4E-5</v>
      </c>
      <c r="R88" s="19">
        <f t="shared" si="7"/>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826"/>
      <c r="D89" s="84"/>
      <c r="E89" s="90"/>
      <c r="F89" s="1257" t="s">
        <v>8122</v>
      </c>
      <c r="G89" s="1258"/>
      <c r="H89" s="13"/>
      <c r="I89" s="17"/>
      <c r="J89" s="8" t="s">
        <v>8079</v>
      </c>
      <c r="K89" s="9"/>
      <c r="L89" s="194" t="s">
        <v>27</v>
      </c>
      <c r="M89" s="195" t="s">
        <v>28</v>
      </c>
      <c r="N89" s="86"/>
      <c r="O89" s="87" t="s">
        <v>27</v>
      </c>
      <c r="P89" s="9"/>
      <c r="Q89" s="680">
        <v>2.4000000000000001E-4</v>
      </c>
      <c r="R89" s="19">
        <f t="shared" si="7"/>
        <v>0</v>
      </c>
      <c r="S89" s="19">
        <v>1</v>
      </c>
      <c r="T89" s="19">
        <f t="shared" si="2"/>
        <v>0</v>
      </c>
      <c r="Z89" s="15" t="s">
        <v>27</v>
      </c>
      <c r="AA89" s="15" t="s">
        <v>27</v>
      </c>
      <c r="AB89" s="15">
        <v>775</v>
      </c>
      <c r="AC89" s="15"/>
      <c r="AG89" s="347" t="s">
        <v>1630</v>
      </c>
      <c r="AH89" s="347" t="s">
        <v>749</v>
      </c>
      <c r="AI89" s="150">
        <v>0.61499999999999999</v>
      </c>
    </row>
    <row r="90" spans="1:35" ht="30" hidden="1" customHeight="1">
      <c r="A90" s="81"/>
      <c r="B90" s="82"/>
      <c r="C90" s="826"/>
      <c r="D90" s="84"/>
      <c r="E90" s="90"/>
      <c r="F90" s="1257" t="s">
        <v>8123</v>
      </c>
      <c r="G90" s="1258"/>
      <c r="H90" s="13"/>
      <c r="I90" s="17"/>
      <c r="J90" s="8" t="s">
        <v>8079</v>
      </c>
      <c r="K90" s="9"/>
      <c r="L90" s="194"/>
      <c r="M90" s="195"/>
      <c r="N90" s="86"/>
      <c r="O90" s="87"/>
      <c r="P90" s="9"/>
      <c r="Q90" s="680">
        <v>1.1999999999999999E-3</v>
      </c>
      <c r="R90" s="19">
        <f t="shared" si="7"/>
        <v>0</v>
      </c>
      <c r="S90" s="19">
        <v>1</v>
      </c>
      <c r="T90" s="19">
        <f>IF(ISERROR(R90*S90),"",ROUND(R90*S90,1))</f>
        <v>0</v>
      </c>
      <c r="Z90" s="15" t="s">
        <v>27</v>
      </c>
      <c r="AA90" s="15" t="s">
        <v>27</v>
      </c>
      <c r="AB90" s="15">
        <v>2630</v>
      </c>
      <c r="AC90" s="15"/>
      <c r="AG90" s="347" t="s">
        <v>1631</v>
      </c>
      <c r="AH90" s="347" t="s">
        <v>750</v>
      </c>
      <c r="AI90" s="150">
        <v>0.54699999999999993</v>
      </c>
    </row>
    <row r="91" spans="1:35" ht="30.75" hidden="1" customHeight="1">
      <c r="A91" s="81"/>
      <c r="B91" s="82"/>
      <c r="C91" s="826"/>
      <c r="D91" s="84"/>
      <c r="E91" s="91"/>
      <c r="F91" s="1257" t="s">
        <v>8124</v>
      </c>
      <c r="G91" s="1258"/>
      <c r="H91" s="13"/>
      <c r="I91" s="17"/>
      <c r="J91" s="8" t="s">
        <v>8079</v>
      </c>
      <c r="K91" s="9"/>
      <c r="L91" s="194" t="s">
        <v>27</v>
      </c>
      <c r="M91" s="195" t="s">
        <v>28</v>
      </c>
      <c r="N91" s="86"/>
      <c r="O91" s="87" t="s">
        <v>27</v>
      </c>
      <c r="P91" s="9"/>
      <c r="Q91" s="680">
        <v>1.8E-3</v>
      </c>
      <c r="R91" s="19">
        <f t="shared" si="7"/>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826"/>
      <c r="D92" s="84"/>
      <c r="E92" s="85" t="s">
        <v>8125</v>
      </c>
      <c r="F92" s="1257" t="s">
        <v>8126</v>
      </c>
      <c r="G92" s="1258"/>
      <c r="H92" s="13"/>
      <c r="I92" s="17"/>
      <c r="J92" s="8" t="s">
        <v>209</v>
      </c>
      <c r="K92" s="9"/>
      <c r="L92" s="194" t="s">
        <v>27</v>
      </c>
      <c r="M92" s="195" t="s">
        <v>28</v>
      </c>
      <c r="N92" s="86"/>
      <c r="O92" s="87" t="s">
        <v>27</v>
      </c>
      <c r="P92" s="9"/>
      <c r="Q92" s="680">
        <v>0.48</v>
      </c>
      <c r="R92" s="19">
        <f t="shared" si="7"/>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47" t="s">
        <v>8127</v>
      </c>
      <c r="D93" s="84"/>
      <c r="E93" s="1250"/>
      <c r="F93" s="1253" t="s">
        <v>8128</v>
      </c>
      <c r="G93" s="1254"/>
      <c r="H93" s="13"/>
      <c r="I93" s="17"/>
      <c r="J93" s="8" t="s">
        <v>195</v>
      </c>
      <c r="K93" s="9"/>
      <c r="L93" s="194" t="s">
        <v>27</v>
      </c>
      <c r="M93" s="195" t="s">
        <v>28</v>
      </c>
      <c r="N93" s="86"/>
      <c r="O93" s="87" t="s">
        <v>27</v>
      </c>
      <c r="P93" s="9"/>
      <c r="Q93" s="680">
        <v>4.8999999999999997E-7</v>
      </c>
      <c r="R93" s="19">
        <f t="shared" si="7"/>
        <v>0</v>
      </c>
      <c r="S93" s="19">
        <v>1</v>
      </c>
      <c r="T93" s="19">
        <f>IF(ISERROR(R93*S93),"",ROUND(R93*S93,1))</f>
        <v>0</v>
      </c>
      <c r="Z93" s="15" t="s">
        <v>27</v>
      </c>
      <c r="AA93" s="15" t="s">
        <v>27</v>
      </c>
      <c r="AB93" s="15">
        <v>775</v>
      </c>
      <c r="AC93" s="15"/>
      <c r="AG93" s="347" t="s">
        <v>1633</v>
      </c>
      <c r="AH93" s="347" t="s">
        <v>753</v>
      </c>
      <c r="AI93" s="150">
        <v>0.54100000000000004</v>
      </c>
    </row>
    <row r="94" spans="1:35" ht="36" hidden="1" customHeight="1">
      <c r="A94" s="142"/>
      <c r="B94" s="142"/>
      <c r="C94" s="1248"/>
      <c r="D94" s="84"/>
      <c r="E94" s="1251"/>
      <c r="F94" s="1253" t="s">
        <v>8129</v>
      </c>
      <c r="G94" s="1254"/>
      <c r="H94" s="13"/>
      <c r="I94" s="17"/>
      <c r="J94" s="8" t="s">
        <v>195</v>
      </c>
      <c r="K94" s="9"/>
      <c r="L94" s="194" t="s">
        <v>27</v>
      </c>
      <c r="M94" s="195" t="s">
        <v>28</v>
      </c>
      <c r="N94" s="86"/>
      <c r="O94" s="87" t="s">
        <v>27</v>
      </c>
      <c r="P94" s="9"/>
      <c r="Q94" s="680">
        <v>2.3E-6</v>
      </c>
      <c r="R94" s="19">
        <f t="shared" si="7"/>
        <v>0</v>
      </c>
      <c r="S94" s="19">
        <v>1</v>
      </c>
      <c r="T94" s="19">
        <f>IF(ISERROR(R94*S94),"",ROUND(R94*S94,1))</f>
        <v>0</v>
      </c>
      <c r="Z94" s="15" t="s">
        <v>27</v>
      </c>
      <c r="AA94" s="15"/>
      <c r="AB94" s="15"/>
      <c r="AC94" s="15"/>
      <c r="AG94" s="347" t="s">
        <v>4834</v>
      </c>
      <c r="AH94" s="347" t="s">
        <v>754</v>
      </c>
      <c r="AI94" s="150">
        <v>0.68700000000000006</v>
      </c>
    </row>
    <row r="95" spans="1:35" ht="36" hidden="1" customHeight="1">
      <c r="A95" s="142"/>
      <c r="B95" s="142"/>
      <c r="C95" s="1249"/>
      <c r="D95" s="84"/>
      <c r="E95" s="1252"/>
      <c r="F95" s="1253" t="s">
        <v>8130</v>
      </c>
      <c r="G95" s="1254"/>
      <c r="H95" s="13"/>
      <c r="I95" s="17"/>
      <c r="J95" s="8" t="s">
        <v>195</v>
      </c>
      <c r="K95" s="9"/>
      <c r="L95" s="194" t="s">
        <v>27</v>
      </c>
      <c r="M95" s="195" t="s">
        <v>28</v>
      </c>
      <c r="N95" s="86"/>
      <c r="O95" s="87" t="s">
        <v>27</v>
      </c>
      <c r="P95" s="9"/>
      <c r="Q95" s="680">
        <v>7.1999999999999997E-6</v>
      </c>
      <c r="R95" s="19">
        <f t="shared" si="7"/>
        <v>0</v>
      </c>
      <c r="S95" s="19">
        <v>1</v>
      </c>
      <c r="T95" s="19">
        <f>IF(ISERROR(R95*S95),"",ROUND(R95*S95,1))</f>
        <v>0</v>
      </c>
      <c r="Z95" s="15" t="s">
        <v>27</v>
      </c>
      <c r="AA95" s="15"/>
      <c r="AB95" s="15"/>
      <c r="AC95" s="15"/>
      <c r="AG95" s="347" t="s">
        <v>1634</v>
      </c>
      <c r="AH95" s="347" t="s">
        <v>755</v>
      </c>
      <c r="AI95" s="150">
        <v>0.72499999999999998</v>
      </c>
    </row>
    <row r="96" spans="1:35" ht="38.25" hidden="1" customHeight="1">
      <c r="A96" s="142"/>
      <c r="B96" s="142"/>
      <c r="C96" s="825" t="s">
        <v>8131</v>
      </c>
      <c r="D96" s="88"/>
      <c r="E96" s="89"/>
      <c r="F96" s="1255" t="s">
        <v>8132</v>
      </c>
      <c r="G96" s="1256"/>
      <c r="H96" s="13"/>
      <c r="I96" s="17"/>
      <c r="J96" s="8" t="s">
        <v>210</v>
      </c>
      <c r="K96" s="9"/>
      <c r="L96" s="194" t="s">
        <v>27</v>
      </c>
      <c r="M96" s="195" t="s">
        <v>28</v>
      </c>
      <c r="N96" s="86"/>
      <c r="O96" s="87" t="s">
        <v>27</v>
      </c>
      <c r="P96" s="9"/>
      <c r="Q96" s="680">
        <v>8.6999999999999993</v>
      </c>
      <c r="R96" s="19">
        <f t="shared" si="7"/>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84"/>
      <c r="E97" s="85"/>
      <c r="F97" s="1257" t="s">
        <v>34</v>
      </c>
      <c r="G97" s="1393"/>
      <c r="H97" s="13"/>
      <c r="I97" s="17"/>
      <c r="J97" s="8" t="s">
        <v>210</v>
      </c>
      <c r="K97" s="9"/>
      <c r="L97" s="194" t="s">
        <v>27</v>
      </c>
      <c r="M97" s="195" t="s">
        <v>28</v>
      </c>
      <c r="N97" s="86"/>
      <c r="O97" s="87" t="s">
        <v>27</v>
      </c>
      <c r="P97" s="9"/>
      <c r="Q97" s="680">
        <v>515</v>
      </c>
      <c r="R97" s="19">
        <f t="shared" si="7"/>
        <v>0</v>
      </c>
      <c r="S97" s="19">
        <v>1</v>
      </c>
      <c r="T97" s="19">
        <f t="shared" ref="T97:T160" si="8">IF(ISERROR(R97*S97),"",ROUND(R97*S97,1))</f>
        <v>0</v>
      </c>
      <c r="AA97" s="15"/>
      <c r="AB97" s="15"/>
      <c r="AC97" s="15"/>
      <c r="AG97" s="347" t="s">
        <v>4836</v>
      </c>
      <c r="AH97" s="347" t="s">
        <v>756</v>
      </c>
      <c r="AI97" s="150">
        <v>0.16899999999999998</v>
      </c>
    </row>
    <row r="98" spans="3:35" ht="15" customHeight="1">
      <c r="C98" s="1242" t="s">
        <v>35</v>
      </c>
      <c r="D98" s="84"/>
      <c r="E98" s="93"/>
      <c r="F98" s="1257" t="s">
        <v>36</v>
      </c>
      <c r="G98" s="1393"/>
      <c r="H98" s="13"/>
      <c r="I98" s="17"/>
      <c r="J98" s="8" t="s">
        <v>210</v>
      </c>
      <c r="K98" s="9"/>
      <c r="L98" s="194" t="s">
        <v>27</v>
      </c>
      <c r="M98" s="195" t="s">
        <v>28</v>
      </c>
      <c r="N98" s="86"/>
      <c r="O98" s="87" t="s">
        <v>27</v>
      </c>
      <c r="P98" s="9"/>
      <c r="Q98" s="680">
        <v>428</v>
      </c>
      <c r="R98" s="19">
        <f t="shared" si="7"/>
        <v>0</v>
      </c>
      <c r="S98" s="19">
        <v>1</v>
      </c>
      <c r="T98" s="19">
        <f t="shared" si="8"/>
        <v>0</v>
      </c>
      <c r="U98" s="4"/>
      <c r="Y98" s="3"/>
      <c r="AA98" s="15"/>
      <c r="AB98" s="15"/>
      <c r="AC98" s="15"/>
      <c r="AD98" s="15"/>
      <c r="AG98" s="347" t="s">
        <v>1635</v>
      </c>
      <c r="AH98" s="347" t="s">
        <v>4837</v>
      </c>
      <c r="AI98" s="150">
        <v>0.43099999999999999</v>
      </c>
    </row>
    <row r="99" spans="3:35" ht="15" customHeight="1">
      <c r="C99" s="1398"/>
      <c r="D99" s="84"/>
      <c r="E99" s="91"/>
      <c r="F99" s="1257" t="s">
        <v>37</v>
      </c>
      <c r="G99" s="1393"/>
      <c r="H99" s="13"/>
      <c r="I99" s="17"/>
      <c r="J99" s="8" t="s">
        <v>210</v>
      </c>
      <c r="K99" s="9"/>
      <c r="L99" s="194" t="s">
        <v>27</v>
      </c>
      <c r="M99" s="195" t="s">
        <v>28</v>
      </c>
      <c r="N99" s="86"/>
      <c r="O99" s="87" t="s">
        <v>27</v>
      </c>
      <c r="P99" s="9"/>
      <c r="Q99" s="680">
        <v>449</v>
      </c>
      <c r="R99" s="19">
        <f t="shared" si="7"/>
        <v>0</v>
      </c>
      <c r="S99" s="19">
        <v>1</v>
      </c>
      <c r="T99" s="19">
        <f t="shared" si="8"/>
        <v>0</v>
      </c>
      <c r="U99" s="4"/>
      <c r="Y99" s="3"/>
      <c r="AA99" s="15"/>
      <c r="AB99" s="15"/>
      <c r="AC99" s="15"/>
      <c r="AD99" s="15"/>
      <c r="AG99" s="347" t="s">
        <v>1636</v>
      </c>
      <c r="AH99" s="347" t="s">
        <v>732</v>
      </c>
      <c r="AI99" s="150">
        <v>0.47899999999999998</v>
      </c>
    </row>
    <row r="100" spans="3:35" ht="15" customHeight="1">
      <c r="C100" s="1242" t="s">
        <v>8134</v>
      </c>
      <c r="D100" s="84"/>
      <c r="E100" s="93"/>
      <c r="F100" s="1257" t="s">
        <v>36</v>
      </c>
      <c r="G100" s="1393"/>
      <c r="H100" s="13"/>
      <c r="I100" s="17"/>
      <c r="J100" s="8" t="s">
        <v>210</v>
      </c>
      <c r="K100" s="9"/>
      <c r="L100" s="194" t="s">
        <v>27</v>
      </c>
      <c r="M100" s="195" t="s">
        <v>28</v>
      </c>
      <c r="N100" s="86"/>
      <c r="O100" s="87" t="s">
        <v>27</v>
      </c>
      <c r="P100" s="9"/>
      <c r="Q100" s="680">
        <v>440</v>
      </c>
      <c r="R100" s="19">
        <f t="shared" si="7"/>
        <v>0</v>
      </c>
      <c r="S100" s="19">
        <v>1</v>
      </c>
      <c r="T100" s="19">
        <f t="shared" si="8"/>
        <v>0</v>
      </c>
      <c r="U100" s="4"/>
      <c r="Y100" s="3"/>
      <c r="AA100" s="15"/>
      <c r="AB100" s="15"/>
      <c r="AC100" s="15"/>
      <c r="AD100" s="15"/>
      <c r="AG100" s="347" t="s">
        <v>4838</v>
      </c>
      <c r="AH100" s="347" t="s">
        <v>706</v>
      </c>
      <c r="AI100" s="150">
        <v>0.40600000000000003</v>
      </c>
    </row>
    <row r="101" spans="3:35" ht="14.25" customHeight="1">
      <c r="C101" s="1397"/>
      <c r="D101" s="84"/>
      <c r="E101" s="90"/>
      <c r="F101" s="1257" t="s">
        <v>37</v>
      </c>
      <c r="G101" s="1399"/>
      <c r="H101" s="13"/>
      <c r="I101" s="17"/>
      <c r="J101" s="8" t="s">
        <v>210</v>
      </c>
      <c r="K101" s="9"/>
      <c r="L101" s="194" t="s">
        <v>27</v>
      </c>
      <c r="M101" s="195" t="s">
        <v>28</v>
      </c>
      <c r="N101" s="86"/>
      <c r="O101" s="87" t="s">
        <v>27</v>
      </c>
      <c r="P101" s="9"/>
      <c r="Q101" s="680">
        <v>471</v>
      </c>
      <c r="R101" s="19">
        <f t="shared" si="7"/>
        <v>0</v>
      </c>
      <c r="S101" s="19">
        <v>1</v>
      </c>
      <c r="T101" s="19">
        <f t="shared" si="8"/>
        <v>0</v>
      </c>
      <c r="U101" s="4"/>
      <c r="Y101" s="3"/>
      <c r="AA101" s="15"/>
      <c r="AB101" s="15"/>
      <c r="AC101" s="15"/>
      <c r="AD101" s="15"/>
      <c r="AG101" s="347" t="s">
        <v>1637</v>
      </c>
      <c r="AH101" s="347" t="s">
        <v>733</v>
      </c>
      <c r="AI101" s="150">
        <v>0.58399999999999996</v>
      </c>
    </row>
    <row r="102" spans="3:35" ht="15" customHeight="1">
      <c r="C102" s="1397"/>
      <c r="D102" s="84"/>
      <c r="E102" s="90"/>
      <c r="F102" s="1257" t="s">
        <v>8135</v>
      </c>
      <c r="G102" s="1393"/>
      <c r="H102" s="13"/>
      <c r="I102" s="17"/>
      <c r="J102" s="8" t="s">
        <v>210</v>
      </c>
      <c r="K102" s="9"/>
      <c r="L102" s="194" t="s">
        <v>27</v>
      </c>
      <c r="M102" s="195" t="s">
        <v>28</v>
      </c>
      <c r="N102" s="86"/>
      <c r="O102" s="87" t="s">
        <v>27</v>
      </c>
      <c r="P102" s="9"/>
      <c r="Q102" s="680">
        <v>413</v>
      </c>
      <c r="R102" s="19">
        <f t="shared" si="7"/>
        <v>0</v>
      </c>
      <c r="S102" s="19">
        <v>1</v>
      </c>
      <c r="T102" s="19">
        <f t="shared" si="8"/>
        <v>0</v>
      </c>
      <c r="AA102" s="15"/>
      <c r="AB102" s="15"/>
      <c r="AC102" s="15"/>
      <c r="AG102" s="347" t="s">
        <v>1638</v>
      </c>
      <c r="AH102" s="347" t="s">
        <v>757</v>
      </c>
      <c r="AI102" s="150">
        <v>0.52100000000000002</v>
      </c>
    </row>
    <row r="103" spans="3:35" ht="15" customHeight="1">
      <c r="C103" s="1397"/>
      <c r="D103" s="84"/>
      <c r="E103" s="90"/>
      <c r="F103" s="1257" t="s">
        <v>8136</v>
      </c>
      <c r="G103" s="1393"/>
      <c r="H103" s="13"/>
      <c r="I103" s="17"/>
      <c r="J103" s="8" t="s">
        <v>210</v>
      </c>
      <c r="K103" s="9"/>
      <c r="L103" s="194" t="s">
        <v>27</v>
      </c>
      <c r="M103" s="195" t="s">
        <v>28</v>
      </c>
      <c r="N103" s="86"/>
      <c r="O103" s="87" t="s">
        <v>27</v>
      </c>
      <c r="P103" s="9"/>
      <c r="Q103" s="680">
        <v>415</v>
      </c>
      <c r="R103" s="19">
        <f t="shared" si="7"/>
        <v>0</v>
      </c>
      <c r="S103" s="19">
        <v>1</v>
      </c>
      <c r="T103" s="19">
        <f t="shared" si="8"/>
        <v>0</v>
      </c>
      <c r="AA103" s="15"/>
      <c r="AB103" s="15"/>
      <c r="AC103" s="15"/>
      <c r="AG103" s="347" t="s">
        <v>4839</v>
      </c>
      <c r="AH103" s="347" t="s">
        <v>758</v>
      </c>
      <c r="AI103" s="150">
        <v>0.27300000000000002</v>
      </c>
    </row>
    <row r="104" spans="3:35" ht="15" customHeight="1">
      <c r="C104" s="1397"/>
      <c r="D104" s="78"/>
      <c r="E104" s="90"/>
      <c r="F104" s="1257" t="s">
        <v>8137</v>
      </c>
      <c r="G104" s="1393"/>
      <c r="H104" s="13"/>
      <c r="I104" s="17"/>
      <c r="J104" s="8" t="s">
        <v>210</v>
      </c>
      <c r="K104" s="9"/>
      <c r="L104" s="194" t="s">
        <v>27</v>
      </c>
      <c r="M104" s="195" t="s">
        <v>28</v>
      </c>
      <c r="N104" s="86"/>
      <c r="O104" s="87" t="s">
        <v>27</v>
      </c>
      <c r="P104" s="9"/>
      <c r="Q104" s="680">
        <v>220</v>
      </c>
      <c r="R104" s="19">
        <f>IF(ISERROR(I104*Q104),"",ROUND(I104*Q104,1))</f>
        <v>0</v>
      </c>
      <c r="S104" s="19">
        <v>1</v>
      </c>
      <c r="T104" s="19">
        <f t="shared" si="8"/>
        <v>0</v>
      </c>
      <c r="AA104" s="15"/>
      <c r="AB104" s="15"/>
      <c r="AC104" s="15"/>
      <c r="AG104" s="347" t="s">
        <v>4840</v>
      </c>
      <c r="AH104" s="347" t="s">
        <v>759</v>
      </c>
      <c r="AI104" s="150">
        <v>0.28100000000000003</v>
      </c>
    </row>
    <row r="105" spans="3:35" ht="15" customHeight="1">
      <c r="C105" s="1397"/>
      <c r="D105" s="78"/>
      <c r="E105" s="90"/>
      <c r="F105" s="1257" t="s">
        <v>8138</v>
      </c>
      <c r="G105" s="1393"/>
      <c r="H105" s="13"/>
      <c r="I105" s="17"/>
      <c r="J105" s="8" t="s">
        <v>210</v>
      </c>
      <c r="K105" s="9"/>
      <c r="L105" s="194" t="s">
        <v>27</v>
      </c>
      <c r="M105" s="195" t="s">
        <v>28</v>
      </c>
      <c r="N105" s="86"/>
      <c r="O105" s="87" t="s">
        <v>27</v>
      </c>
      <c r="P105" s="9"/>
      <c r="Q105" s="680">
        <v>320</v>
      </c>
      <c r="R105" s="19">
        <f>IF(ISERROR(I105*Q105),"",ROUND(I105*Q105,1))</f>
        <v>0</v>
      </c>
      <c r="S105" s="19">
        <v>1</v>
      </c>
      <c r="T105" s="19">
        <f t="shared" si="8"/>
        <v>0</v>
      </c>
      <c r="AA105" s="15"/>
      <c r="AB105" s="15"/>
      <c r="AC105" s="15"/>
      <c r="AG105" s="347" t="s">
        <v>4841</v>
      </c>
      <c r="AH105" s="347" t="s">
        <v>734</v>
      </c>
      <c r="AI105" s="150">
        <v>0.627</v>
      </c>
    </row>
    <row r="106" spans="3:35" ht="15" customHeight="1">
      <c r="C106" s="1397"/>
      <c r="D106" s="78"/>
      <c r="E106" s="90"/>
      <c r="F106" s="1257" t="s">
        <v>8139</v>
      </c>
      <c r="G106" s="1393"/>
      <c r="H106" s="13"/>
      <c r="I106" s="17"/>
      <c r="J106" s="8" t="s">
        <v>210</v>
      </c>
      <c r="K106" s="9"/>
      <c r="L106" s="194" t="s">
        <v>27</v>
      </c>
      <c r="M106" s="195" t="s">
        <v>28</v>
      </c>
      <c r="N106" s="86"/>
      <c r="O106" s="87" t="s">
        <v>27</v>
      </c>
      <c r="P106" s="9"/>
      <c r="Q106" s="680">
        <v>300</v>
      </c>
      <c r="R106" s="19">
        <f t="shared" si="7"/>
        <v>0</v>
      </c>
      <c r="S106" s="19">
        <v>1</v>
      </c>
      <c r="T106" s="19">
        <f t="shared" si="8"/>
        <v>0</v>
      </c>
      <c r="AG106" s="347" t="s">
        <v>4842</v>
      </c>
      <c r="AH106" s="347" t="s">
        <v>760</v>
      </c>
      <c r="AI106" s="150">
        <v>0.54100000000000004</v>
      </c>
    </row>
    <row r="107" spans="3:35" ht="15" customHeight="1">
      <c r="C107" s="1398"/>
      <c r="D107" s="88"/>
      <c r="E107" s="91"/>
      <c r="F107" s="1257" t="s">
        <v>8140</v>
      </c>
      <c r="G107" s="1393"/>
      <c r="H107" s="13"/>
      <c r="I107" s="17"/>
      <c r="J107" s="8" t="s">
        <v>210</v>
      </c>
      <c r="K107" s="9"/>
      <c r="L107" s="194" t="s">
        <v>27</v>
      </c>
      <c r="M107" s="195" t="s">
        <v>28</v>
      </c>
      <c r="N107" s="86"/>
      <c r="O107" s="87" t="s">
        <v>27</v>
      </c>
      <c r="P107" s="9"/>
      <c r="Q107" s="680">
        <v>600</v>
      </c>
      <c r="R107" s="19">
        <f>IF(ISERROR(I107*Q107),"",ROUND(I107*Q107,1))</f>
        <v>0</v>
      </c>
      <c r="S107" s="19">
        <v>1</v>
      </c>
      <c r="T107" s="19">
        <f t="shared" si="8"/>
        <v>0</v>
      </c>
      <c r="AG107" s="347" t="s">
        <v>1639</v>
      </c>
      <c r="AH107" s="347" t="s">
        <v>761</v>
      </c>
      <c r="AI107" s="150">
        <v>0.28999999999999998</v>
      </c>
    </row>
    <row r="108" spans="3:35" ht="15" customHeight="1">
      <c r="C108" s="1245" t="s">
        <v>8141</v>
      </c>
      <c r="D108" s="88"/>
      <c r="E108" s="70"/>
      <c r="F108" s="1257" t="s">
        <v>36</v>
      </c>
      <c r="G108" s="1393"/>
      <c r="H108" s="13"/>
      <c r="I108" s="17"/>
      <c r="J108" s="8" t="s">
        <v>210</v>
      </c>
      <c r="K108" s="9"/>
      <c r="L108" s="194" t="s">
        <v>27</v>
      </c>
      <c r="M108" s="195" t="s">
        <v>28</v>
      </c>
      <c r="N108" s="86"/>
      <c r="O108" s="87" t="s">
        <v>27</v>
      </c>
      <c r="P108" s="9"/>
      <c r="Q108" s="680">
        <v>440</v>
      </c>
      <c r="R108" s="19">
        <f>IF(ISERROR(I108*Q108),"",ROUND(I108*Q108,1))</f>
        <v>0</v>
      </c>
      <c r="S108" s="19">
        <v>1</v>
      </c>
      <c r="T108" s="19">
        <f t="shared" si="8"/>
        <v>0</v>
      </c>
      <c r="AG108" s="347" t="s">
        <v>4843</v>
      </c>
      <c r="AH108" s="347" t="s">
        <v>762</v>
      </c>
      <c r="AI108" s="150">
        <v>0.66</v>
      </c>
    </row>
    <row r="109" spans="3:35" ht="15" customHeight="1">
      <c r="C109" s="1397"/>
      <c r="D109" s="88"/>
      <c r="E109" s="90"/>
      <c r="F109" s="1257" t="s">
        <v>37</v>
      </c>
      <c r="G109" s="1393"/>
      <c r="H109" s="13"/>
      <c r="I109" s="17"/>
      <c r="J109" s="8" t="s">
        <v>210</v>
      </c>
      <c r="K109" s="9"/>
      <c r="L109" s="194" t="s">
        <v>27</v>
      </c>
      <c r="M109" s="195" t="s">
        <v>28</v>
      </c>
      <c r="N109" s="86"/>
      <c r="O109" s="87" t="s">
        <v>27</v>
      </c>
      <c r="P109" s="9"/>
      <c r="Q109" s="680">
        <v>471</v>
      </c>
      <c r="R109" s="19">
        <f>IF(ISERROR(I109*Q109),"",ROUND(I109*Q109,1))</f>
        <v>0</v>
      </c>
      <c r="S109" s="19">
        <v>1</v>
      </c>
      <c r="T109" s="19">
        <f t="shared" si="8"/>
        <v>0</v>
      </c>
      <c r="AG109" s="347" t="s">
        <v>4844</v>
      </c>
      <c r="AH109" s="347" t="s">
        <v>736</v>
      </c>
      <c r="AI109" s="150">
        <v>0.27700000000000002</v>
      </c>
    </row>
    <row r="110" spans="3:35" ht="15" customHeight="1">
      <c r="C110" s="1397"/>
      <c r="D110" s="88"/>
      <c r="E110" s="90"/>
      <c r="F110" s="1257" t="s">
        <v>8135</v>
      </c>
      <c r="G110" s="1393"/>
      <c r="H110" s="13"/>
      <c r="I110" s="17"/>
      <c r="J110" s="8" t="s">
        <v>210</v>
      </c>
      <c r="K110" s="9"/>
      <c r="L110" s="194" t="s">
        <v>27</v>
      </c>
      <c r="M110" s="195" t="s">
        <v>28</v>
      </c>
      <c r="N110" s="86"/>
      <c r="O110" s="87" t="s">
        <v>27</v>
      </c>
      <c r="P110" s="9"/>
      <c r="Q110" s="680">
        <v>413</v>
      </c>
      <c r="R110" s="19">
        <f>IF(ISERROR(I110*Q110),"",ROUND(I110*Q110,1))</f>
        <v>0</v>
      </c>
      <c r="S110" s="19">
        <v>1</v>
      </c>
      <c r="T110" s="19">
        <f t="shared" si="8"/>
        <v>0</v>
      </c>
      <c r="AG110" s="347" t="s">
        <v>4845</v>
      </c>
      <c r="AH110" s="347" t="s">
        <v>763</v>
      </c>
      <c r="AI110" s="150">
        <v>0.49799999999999994</v>
      </c>
    </row>
    <row r="111" spans="3:35" ht="15" customHeight="1">
      <c r="C111" s="1398"/>
      <c r="D111" s="88"/>
      <c r="E111" s="91"/>
      <c r="F111" s="1257" t="s">
        <v>8136</v>
      </c>
      <c r="G111" s="1393"/>
      <c r="H111" s="13"/>
      <c r="I111" s="17"/>
      <c r="J111" s="8" t="s">
        <v>210</v>
      </c>
      <c r="K111" s="9"/>
      <c r="L111" s="194" t="s">
        <v>27</v>
      </c>
      <c r="M111" s="195" t="s">
        <v>28</v>
      </c>
      <c r="N111" s="86"/>
      <c r="O111" s="87" t="s">
        <v>27</v>
      </c>
      <c r="P111" s="9"/>
      <c r="Q111" s="680">
        <v>415</v>
      </c>
      <c r="R111" s="19">
        <f>IF(ISERROR(I111*Q111),"",ROUND(I111*Q111,1))</f>
        <v>0</v>
      </c>
      <c r="S111" s="19">
        <v>1</v>
      </c>
      <c r="T111" s="19">
        <f t="shared" si="8"/>
        <v>0</v>
      </c>
      <c r="AG111" s="347" t="s">
        <v>4846</v>
      </c>
      <c r="AH111" s="347" t="s">
        <v>764</v>
      </c>
      <c r="AI111" s="150">
        <v>2.1999999999999999E-2</v>
      </c>
    </row>
    <row r="112" spans="3:35" ht="15" customHeight="1">
      <c r="C112" s="1242" t="s">
        <v>163</v>
      </c>
      <c r="D112" s="84"/>
      <c r="E112" s="93" t="s">
        <v>47</v>
      </c>
      <c r="F112" s="1257" t="s">
        <v>211</v>
      </c>
      <c r="G112" s="1393"/>
      <c r="H112" s="13"/>
      <c r="I112" s="17"/>
      <c r="J112" s="8" t="s">
        <v>194</v>
      </c>
      <c r="K112" s="9"/>
      <c r="L112" s="194" t="s">
        <v>27</v>
      </c>
      <c r="M112" s="195" t="s">
        <v>28</v>
      </c>
      <c r="N112" s="86"/>
      <c r="O112" s="87" t="s">
        <v>27</v>
      </c>
      <c r="P112" s="9"/>
      <c r="Q112" s="680">
        <v>2.33</v>
      </c>
      <c r="R112" s="19">
        <f t="shared" si="7"/>
        <v>0</v>
      </c>
      <c r="S112" s="19">
        <v>1</v>
      </c>
      <c r="T112" s="19">
        <f t="shared" si="8"/>
        <v>0</v>
      </c>
      <c r="AG112" s="347" t="s">
        <v>4847</v>
      </c>
      <c r="AH112" s="347" t="s">
        <v>737</v>
      </c>
      <c r="AI112" s="150">
        <v>0.57999999999999996</v>
      </c>
    </row>
    <row r="113" spans="3:35" ht="15" customHeight="1">
      <c r="C113" s="1397"/>
      <c r="D113" s="84"/>
      <c r="E113" s="90"/>
      <c r="F113" s="1257" t="s">
        <v>200</v>
      </c>
      <c r="G113" s="1393"/>
      <c r="H113" s="13"/>
      <c r="I113" s="17"/>
      <c r="J113" s="8" t="s">
        <v>194</v>
      </c>
      <c r="K113" s="9"/>
      <c r="L113" s="194" t="s">
        <v>27</v>
      </c>
      <c r="M113" s="195" t="s">
        <v>28</v>
      </c>
      <c r="N113" s="86"/>
      <c r="O113" s="87" t="s">
        <v>27</v>
      </c>
      <c r="P113" s="9"/>
      <c r="Q113" s="680">
        <v>3.06</v>
      </c>
      <c r="R113" s="19">
        <f t="shared" si="7"/>
        <v>0</v>
      </c>
      <c r="S113" s="19">
        <v>1</v>
      </c>
      <c r="T113" s="19">
        <f t="shared" si="8"/>
        <v>0</v>
      </c>
      <c r="AG113" s="347" t="s">
        <v>1640</v>
      </c>
      <c r="AH113" s="347" t="s">
        <v>765</v>
      </c>
      <c r="AI113" s="150">
        <v>0.55999999999999994</v>
      </c>
    </row>
    <row r="114" spans="3:35" ht="15" customHeight="1">
      <c r="C114" s="1397"/>
      <c r="D114" s="84"/>
      <c r="E114" s="90"/>
      <c r="F114" s="1257" t="s">
        <v>196</v>
      </c>
      <c r="G114" s="1393"/>
      <c r="H114" s="13"/>
      <c r="I114" s="17"/>
      <c r="J114" s="8" t="s">
        <v>195</v>
      </c>
      <c r="K114" s="9"/>
      <c r="L114" s="194" t="s">
        <v>27</v>
      </c>
      <c r="M114" s="195" t="s">
        <v>28</v>
      </c>
      <c r="N114" s="86"/>
      <c r="O114" s="87" t="s">
        <v>27</v>
      </c>
      <c r="P114" s="9"/>
      <c r="Q114" s="680">
        <v>2.27</v>
      </c>
      <c r="R114" s="19">
        <f t="shared" si="7"/>
        <v>0</v>
      </c>
      <c r="S114" s="19">
        <v>1</v>
      </c>
      <c r="T114" s="19">
        <f t="shared" si="8"/>
        <v>0</v>
      </c>
      <c r="AG114" s="347" t="s">
        <v>4848</v>
      </c>
      <c r="AH114" s="347" t="s">
        <v>766</v>
      </c>
      <c r="AI114" s="150">
        <v>0.41800000000000004</v>
      </c>
    </row>
    <row r="115" spans="3:35" ht="15" customHeight="1">
      <c r="C115" s="1397"/>
      <c r="D115" s="84"/>
      <c r="E115" s="90"/>
      <c r="F115" s="1257" t="s">
        <v>201</v>
      </c>
      <c r="G115" s="1393"/>
      <c r="H115" s="13"/>
      <c r="I115" s="17"/>
      <c r="J115" s="8" t="s">
        <v>194</v>
      </c>
      <c r="K115" s="9"/>
      <c r="L115" s="194" t="s">
        <v>27</v>
      </c>
      <c r="M115" s="195" t="s">
        <v>28</v>
      </c>
      <c r="N115" s="86"/>
      <c r="O115" s="87" t="s">
        <v>27</v>
      </c>
      <c r="P115" s="9"/>
      <c r="Q115" s="680">
        <v>2.79</v>
      </c>
      <c r="R115" s="19">
        <f t="shared" si="7"/>
        <v>0</v>
      </c>
      <c r="S115" s="19">
        <v>1</v>
      </c>
      <c r="T115" s="19">
        <f t="shared" si="8"/>
        <v>0</v>
      </c>
      <c r="AG115" s="347" t="s">
        <v>1641</v>
      </c>
      <c r="AH115" s="347" t="s">
        <v>767</v>
      </c>
      <c r="AI115" s="150">
        <v>0.30099999999999999</v>
      </c>
    </row>
    <row r="116" spans="3:35" ht="15" customHeight="1">
      <c r="C116" s="1398"/>
      <c r="D116" s="84"/>
      <c r="E116" s="90"/>
      <c r="F116" s="1257" t="s">
        <v>202</v>
      </c>
      <c r="G116" s="1393"/>
      <c r="H116" s="13"/>
      <c r="I116" s="17"/>
      <c r="J116" s="8" t="s">
        <v>8079</v>
      </c>
      <c r="K116" s="9"/>
      <c r="L116" s="194" t="s">
        <v>27</v>
      </c>
      <c r="M116" s="195" t="s">
        <v>28</v>
      </c>
      <c r="N116" s="86"/>
      <c r="O116" s="87" t="s">
        <v>27</v>
      </c>
      <c r="P116" s="9"/>
      <c r="Q116" s="680">
        <v>1.96</v>
      </c>
      <c r="R116" s="19">
        <f t="shared" si="7"/>
        <v>0</v>
      </c>
      <c r="S116" s="19">
        <v>1</v>
      </c>
      <c r="T116" s="19">
        <f t="shared" si="8"/>
        <v>0</v>
      </c>
      <c r="AG116" s="347" t="s">
        <v>1642</v>
      </c>
      <c r="AH116" s="347" t="s">
        <v>768</v>
      </c>
      <c r="AI116" s="150">
        <v>0</v>
      </c>
    </row>
    <row r="117" spans="3:35" ht="15" customHeight="1">
      <c r="C117" s="786" t="s">
        <v>8142</v>
      </c>
      <c r="D117" s="84"/>
      <c r="E117" s="85"/>
      <c r="F117" s="1394" t="s">
        <v>48</v>
      </c>
      <c r="G117" s="1393"/>
      <c r="H117" s="94"/>
      <c r="I117" s="17"/>
      <c r="J117" s="96" t="s">
        <v>210</v>
      </c>
      <c r="K117" s="95"/>
      <c r="L117" s="194" t="s">
        <v>27</v>
      </c>
      <c r="M117" s="195" t="s">
        <v>28</v>
      </c>
      <c r="N117" s="97"/>
      <c r="O117" s="87" t="s">
        <v>27</v>
      </c>
      <c r="P117" s="95"/>
      <c r="Q117" s="680">
        <v>2300</v>
      </c>
      <c r="R117" s="19">
        <f t="shared" si="7"/>
        <v>0</v>
      </c>
      <c r="S117" s="19">
        <v>1</v>
      </c>
      <c r="T117" s="19">
        <f t="shared" si="8"/>
        <v>0</v>
      </c>
      <c r="AG117" s="347" t="s">
        <v>4849</v>
      </c>
      <c r="AH117" s="347" t="s">
        <v>769</v>
      </c>
      <c r="AI117" s="150">
        <v>0.499</v>
      </c>
    </row>
    <row r="118" spans="3:35" ht="15" customHeight="1">
      <c r="C118" s="796" t="s">
        <v>8143</v>
      </c>
      <c r="D118" s="78"/>
      <c r="E118" s="79" t="s">
        <v>8144</v>
      </c>
      <c r="F118" s="1394" t="s">
        <v>8143</v>
      </c>
      <c r="G118" s="1393"/>
      <c r="H118" s="94"/>
      <c r="I118" s="17"/>
      <c r="J118" s="96" t="s">
        <v>210</v>
      </c>
      <c r="K118" s="95"/>
      <c r="L118" s="194" t="s">
        <v>27</v>
      </c>
      <c r="M118" s="195" t="s">
        <v>28</v>
      </c>
      <c r="N118" s="97"/>
      <c r="O118" s="87" t="s">
        <v>27</v>
      </c>
      <c r="P118" s="95"/>
      <c r="Q118" s="680">
        <v>1090</v>
      </c>
      <c r="R118" s="19">
        <f t="shared" si="7"/>
        <v>0</v>
      </c>
      <c r="S118" s="19">
        <v>1</v>
      </c>
      <c r="T118" s="19">
        <f t="shared" si="8"/>
        <v>0</v>
      </c>
      <c r="AG118" s="347" t="s">
        <v>4850</v>
      </c>
      <c r="AH118" s="347" t="s">
        <v>770</v>
      </c>
      <c r="AI118" s="150">
        <v>0</v>
      </c>
    </row>
    <row r="119" spans="3:35" ht="15" customHeight="1">
      <c r="C119" s="798"/>
      <c r="D119" s="88"/>
      <c r="E119" s="89"/>
      <c r="F119" s="1395" t="s">
        <v>10103</v>
      </c>
      <c r="G119" s="850"/>
      <c r="H119" s="94"/>
      <c r="I119" s="17"/>
      <c r="J119" s="96" t="s">
        <v>210</v>
      </c>
      <c r="K119" s="95"/>
      <c r="L119" s="194" t="s">
        <v>27</v>
      </c>
      <c r="M119" s="195" t="s">
        <v>28</v>
      </c>
      <c r="N119" s="97"/>
      <c r="O119" s="87" t="s">
        <v>27</v>
      </c>
      <c r="P119" s="95"/>
      <c r="Q119" s="680">
        <v>760</v>
      </c>
      <c r="R119" s="19">
        <f t="shared" si="7"/>
        <v>0</v>
      </c>
      <c r="S119" s="19">
        <v>1</v>
      </c>
      <c r="T119" s="19">
        <f t="shared" si="8"/>
        <v>0</v>
      </c>
      <c r="AG119" s="347" t="s">
        <v>1643</v>
      </c>
      <c r="AH119" s="347" t="s">
        <v>771</v>
      </c>
      <c r="AI119" s="150">
        <v>0.439</v>
      </c>
    </row>
    <row r="120" spans="3:35" ht="15" customHeight="1">
      <c r="C120" s="786" t="s">
        <v>46</v>
      </c>
      <c r="D120" s="84"/>
      <c r="E120" s="85"/>
      <c r="F120" s="1394" t="s">
        <v>8145</v>
      </c>
      <c r="G120" s="1396"/>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8"/>
      <c r="E121" s="79" t="s">
        <v>8147</v>
      </c>
      <c r="F121" s="1253" t="s">
        <v>8148</v>
      </c>
      <c r="G121" s="850"/>
      <c r="H121" s="13"/>
      <c r="I121" s="17"/>
      <c r="J121" s="8" t="s">
        <v>210</v>
      </c>
      <c r="K121" s="9"/>
      <c r="L121" s="194" t="s">
        <v>27</v>
      </c>
      <c r="M121" s="195" t="s">
        <v>28</v>
      </c>
      <c r="N121" s="86"/>
      <c r="O121" s="87" t="s">
        <v>27</v>
      </c>
      <c r="P121" s="9"/>
      <c r="Q121" s="680">
        <v>1430</v>
      </c>
      <c r="R121" s="19">
        <f>IF(ISERROR(I121*Q121),"",ROUND(I121*Q121,1))</f>
        <v>0</v>
      </c>
      <c r="S121" s="19">
        <v>1</v>
      </c>
      <c r="T121" s="19">
        <f t="shared" si="8"/>
        <v>0</v>
      </c>
      <c r="AG121" s="347" t="s">
        <v>4852</v>
      </c>
      <c r="AH121" s="347" t="s">
        <v>730</v>
      </c>
      <c r="AI121" s="150">
        <v>0</v>
      </c>
    </row>
    <row r="122" spans="3:35" ht="15" customHeight="1">
      <c r="C122" s="798"/>
      <c r="D122" s="88"/>
      <c r="E122" s="89"/>
      <c r="F122" s="1253" t="s">
        <v>8149</v>
      </c>
      <c r="G122" s="850"/>
      <c r="H122" s="13"/>
      <c r="I122" s="17"/>
      <c r="J122" s="8" t="s">
        <v>210</v>
      </c>
      <c r="K122" s="9"/>
      <c r="L122" s="194" t="s">
        <v>27</v>
      </c>
      <c r="M122" s="195" t="s">
        <v>28</v>
      </c>
      <c r="N122" s="86"/>
      <c r="O122" s="87" t="s">
        <v>27</v>
      </c>
      <c r="P122" s="9"/>
      <c r="Q122" s="680">
        <v>1340</v>
      </c>
      <c r="R122" s="19">
        <f>IF(ISERROR(I122*Q122),"",ROUND(I122*Q122,1))</f>
        <v>0</v>
      </c>
      <c r="S122" s="19">
        <v>1</v>
      </c>
      <c r="T122" s="19">
        <f t="shared" si="8"/>
        <v>0</v>
      </c>
      <c r="AG122" s="347" t="s">
        <v>4853</v>
      </c>
      <c r="AH122" s="347" t="s">
        <v>721</v>
      </c>
      <c r="AI122" s="150">
        <v>0.40099999999999997</v>
      </c>
    </row>
    <row r="123" spans="3:35" ht="15" customHeight="1">
      <c r="C123" s="782" t="s">
        <v>8150</v>
      </c>
      <c r="D123" s="84"/>
      <c r="E123" s="79" t="s">
        <v>8151</v>
      </c>
      <c r="F123" s="1257" t="s">
        <v>8152</v>
      </c>
      <c r="G123" s="1393"/>
      <c r="H123" s="13"/>
      <c r="I123" s="17"/>
      <c r="J123" s="8" t="s">
        <v>210</v>
      </c>
      <c r="K123" s="9"/>
      <c r="L123" s="194" t="s">
        <v>27</v>
      </c>
      <c r="M123" s="195" t="s">
        <v>28</v>
      </c>
      <c r="N123" s="86"/>
      <c r="O123" s="87" t="s">
        <v>27</v>
      </c>
      <c r="P123" s="9"/>
      <c r="Q123" s="680">
        <v>1560</v>
      </c>
      <c r="R123" s="19">
        <f t="shared" si="7"/>
        <v>0</v>
      </c>
      <c r="S123" s="19">
        <v>1</v>
      </c>
      <c r="T123" s="19">
        <f t="shared" si="8"/>
        <v>0</v>
      </c>
      <c r="AG123" s="347" t="s">
        <v>4854</v>
      </c>
      <c r="AH123" s="347" t="s">
        <v>740</v>
      </c>
      <c r="AI123" s="150">
        <v>0.49</v>
      </c>
    </row>
    <row r="124" spans="3:35" ht="15" customHeight="1">
      <c r="C124" s="796"/>
      <c r="D124" s="84"/>
      <c r="E124" s="90"/>
      <c r="F124" s="1257" t="s">
        <v>8153</v>
      </c>
      <c r="G124" s="1393"/>
      <c r="H124" s="13"/>
      <c r="I124" s="17"/>
      <c r="J124" s="8" t="s">
        <v>210</v>
      </c>
      <c r="K124" s="9"/>
      <c r="L124" s="194" t="s">
        <v>27</v>
      </c>
      <c r="M124" s="195" t="s">
        <v>28</v>
      </c>
      <c r="N124" s="86"/>
      <c r="O124" s="87" t="s">
        <v>27</v>
      </c>
      <c r="P124" s="9"/>
      <c r="Q124" s="680">
        <v>2060</v>
      </c>
      <c r="R124" s="19">
        <f t="shared" si="7"/>
        <v>0</v>
      </c>
      <c r="S124" s="19">
        <v>1</v>
      </c>
      <c r="T124" s="19">
        <f t="shared" si="8"/>
        <v>0</v>
      </c>
      <c r="AG124" s="347" t="s">
        <v>4855</v>
      </c>
      <c r="AH124" s="347" t="s">
        <v>742</v>
      </c>
      <c r="AI124" s="150">
        <v>0.53399999999999992</v>
      </c>
    </row>
    <row r="125" spans="3:35" ht="15" customHeight="1">
      <c r="C125" s="796"/>
      <c r="D125" s="84"/>
      <c r="E125" s="90"/>
      <c r="F125" s="1257" t="s">
        <v>8154</v>
      </c>
      <c r="G125" s="1393"/>
      <c r="H125" s="13"/>
      <c r="I125" s="17"/>
      <c r="J125" s="8" t="s">
        <v>210</v>
      </c>
      <c r="K125" s="9"/>
      <c r="L125" s="194" t="s">
        <v>27</v>
      </c>
      <c r="M125" s="195" t="s">
        <v>28</v>
      </c>
      <c r="N125" s="86"/>
      <c r="O125" s="87" t="s">
        <v>27</v>
      </c>
      <c r="P125" s="9"/>
      <c r="Q125" s="680">
        <v>860</v>
      </c>
      <c r="R125" s="19">
        <f t="shared" si="7"/>
        <v>0</v>
      </c>
      <c r="S125" s="19">
        <v>1</v>
      </c>
      <c r="T125" s="19">
        <f t="shared" si="8"/>
        <v>0</v>
      </c>
      <c r="AG125" s="347" t="s">
        <v>4856</v>
      </c>
      <c r="AH125" s="347" t="s">
        <v>741</v>
      </c>
      <c r="AI125" s="150">
        <v>0.41</v>
      </c>
    </row>
    <row r="126" spans="3:35" ht="15" customHeight="1">
      <c r="C126" s="796"/>
      <c r="D126" s="84"/>
      <c r="E126" s="90"/>
      <c r="F126" s="1257" t="s">
        <v>8155</v>
      </c>
      <c r="G126" s="1393"/>
      <c r="H126" s="13"/>
      <c r="I126" s="17"/>
      <c r="J126" s="8" t="s">
        <v>210</v>
      </c>
      <c r="K126" s="9"/>
      <c r="L126" s="194" t="s">
        <v>27</v>
      </c>
      <c r="M126" s="195" t="s">
        <v>28</v>
      </c>
      <c r="N126" s="86"/>
      <c r="O126" s="87" t="s">
        <v>27</v>
      </c>
      <c r="P126" s="9"/>
      <c r="Q126" s="680">
        <v>940</v>
      </c>
      <c r="R126" s="19">
        <f t="shared" si="7"/>
        <v>0</v>
      </c>
      <c r="S126" s="19">
        <v>1</v>
      </c>
      <c r="T126" s="19">
        <f t="shared" si="8"/>
        <v>0</v>
      </c>
      <c r="AG126" s="347" t="s">
        <v>1644</v>
      </c>
      <c r="AH126" s="347" t="s">
        <v>718</v>
      </c>
      <c r="AI126" s="150">
        <v>0.44700000000000001</v>
      </c>
    </row>
    <row r="127" spans="3:35" ht="15" customHeight="1">
      <c r="C127" s="796"/>
      <c r="D127" s="84"/>
      <c r="E127" s="90"/>
      <c r="F127" s="1257" t="s">
        <v>8156</v>
      </c>
      <c r="G127" s="1393"/>
      <c r="H127" s="13"/>
      <c r="I127" s="17"/>
      <c r="J127" s="8" t="s">
        <v>210</v>
      </c>
      <c r="K127" s="9"/>
      <c r="L127" s="194" t="s">
        <v>27</v>
      </c>
      <c r="M127" s="195" t="s">
        <v>28</v>
      </c>
      <c r="N127" s="86"/>
      <c r="O127" s="87" t="s">
        <v>27</v>
      </c>
      <c r="P127" s="9"/>
      <c r="Q127" s="680">
        <v>960</v>
      </c>
      <c r="R127" s="19">
        <f t="shared" si="7"/>
        <v>0</v>
      </c>
      <c r="S127" s="19">
        <v>1</v>
      </c>
      <c r="T127" s="19">
        <f t="shared" si="8"/>
        <v>0</v>
      </c>
      <c r="AG127" s="347" t="s">
        <v>4857</v>
      </c>
      <c r="AH127" s="347" t="s">
        <v>710</v>
      </c>
      <c r="AI127" s="150">
        <v>0.34200000000000003</v>
      </c>
    </row>
    <row r="128" spans="3:35" ht="15" customHeight="1">
      <c r="C128" s="796"/>
      <c r="D128" s="84"/>
      <c r="E128" s="90"/>
      <c r="F128" s="1257" t="s">
        <v>8157</v>
      </c>
      <c r="G128" s="1393"/>
      <c r="H128" s="13"/>
      <c r="I128" s="17"/>
      <c r="J128" s="8" t="s">
        <v>210</v>
      </c>
      <c r="K128" s="9"/>
      <c r="L128" s="194" t="s">
        <v>27</v>
      </c>
      <c r="M128" s="195" t="s">
        <v>28</v>
      </c>
      <c r="N128" s="86"/>
      <c r="O128" s="87" t="s">
        <v>27</v>
      </c>
      <c r="P128" s="9"/>
      <c r="Q128" s="680">
        <v>1560</v>
      </c>
      <c r="R128" s="19">
        <f t="shared" si="7"/>
        <v>0</v>
      </c>
      <c r="S128" s="19">
        <v>1</v>
      </c>
      <c r="T128" s="19">
        <f t="shared" si="8"/>
        <v>0</v>
      </c>
      <c r="AG128" s="347" t="s">
        <v>4858</v>
      </c>
      <c r="AH128" s="347" t="s">
        <v>735</v>
      </c>
      <c r="AI128" s="150">
        <v>0.36399999999999999</v>
      </c>
    </row>
    <row r="129" spans="3:35" ht="15" customHeight="1">
      <c r="C129" s="796"/>
      <c r="D129" s="84"/>
      <c r="E129" s="90"/>
      <c r="F129" s="1257" t="s">
        <v>8158</v>
      </c>
      <c r="G129" s="1393"/>
      <c r="H129" s="13"/>
      <c r="I129" s="17"/>
      <c r="J129" s="8" t="s">
        <v>210</v>
      </c>
      <c r="K129" s="9"/>
      <c r="L129" s="194" t="s">
        <v>27</v>
      </c>
      <c r="M129" s="195" t="s">
        <v>28</v>
      </c>
      <c r="N129" s="86"/>
      <c r="O129" s="87" t="s">
        <v>27</v>
      </c>
      <c r="P129" s="9"/>
      <c r="Q129" s="680">
        <v>65</v>
      </c>
      <c r="R129" s="19">
        <f t="shared" si="7"/>
        <v>0</v>
      </c>
      <c r="S129" s="19">
        <v>1</v>
      </c>
      <c r="T129" s="19">
        <f t="shared" si="8"/>
        <v>0</v>
      </c>
      <c r="AG129" s="347" t="s">
        <v>1645</v>
      </c>
      <c r="AH129" s="347" t="s">
        <v>893</v>
      </c>
      <c r="AI129" s="150">
        <v>0.55100000000000005</v>
      </c>
    </row>
    <row r="130" spans="3:35" ht="15" customHeight="1">
      <c r="C130" s="796"/>
      <c r="D130" s="84"/>
      <c r="E130" s="90"/>
      <c r="F130" s="1257" t="s">
        <v>8159</v>
      </c>
      <c r="G130" s="1393"/>
      <c r="H130" s="13"/>
      <c r="I130" s="17"/>
      <c r="J130" s="8" t="s">
        <v>210</v>
      </c>
      <c r="K130" s="9"/>
      <c r="L130" s="194" t="s">
        <v>27</v>
      </c>
      <c r="M130" s="195" t="s">
        <v>28</v>
      </c>
      <c r="N130" s="86"/>
      <c r="O130" s="87" t="s">
        <v>27</v>
      </c>
      <c r="P130" s="9"/>
      <c r="Q130" s="680">
        <v>330</v>
      </c>
      <c r="R130" s="19">
        <f t="shared" si="7"/>
        <v>0</v>
      </c>
      <c r="S130" s="19">
        <v>1</v>
      </c>
      <c r="T130" s="19">
        <f t="shared" si="8"/>
        <v>0</v>
      </c>
      <c r="AG130" s="347" t="s">
        <v>1738</v>
      </c>
      <c r="AH130" s="347" t="s">
        <v>4859</v>
      </c>
      <c r="AI130" s="150">
        <v>0.68800000000000006</v>
      </c>
    </row>
    <row r="131" spans="3:35" ht="15" customHeight="1">
      <c r="C131" s="796"/>
      <c r="D131" s="84"/>
      <c r="E131" s="90"/>
      <c r="F131" s="1257" t="s">
        <v>8160</v>
      </c>
      <c r="G131" s="1393"/>
      <c r="H131" s="13"/>
      <c r="I131" s="17"/>
      <c r="J131" s="8" t="s">
        <v>210</v>
      </c>
      <c r="K131" s="9"/>
      <c r="L131" s="194" t="s">
        <v>27</v>
      </c>
      <c r="M131" s="195" t="s">
        <v>28</v>
      </c>
      <c r="N131" s="86"/>
      <c r="O131" s="87" t="s">
        <v>27</v>
      </c>
      <c r="P131" s="9"/>
      <c r="Q131" s="680">
        <v>730</v>
      </c>
      <c r="R131" s="19">
        <f t="shared" si="7"/>
        <v>0</v>
      </c>
      <c r="S131" s="19">
        <v>1</v>
      </c>
      <c r="T131" s="19">
        <f t="shared" si="8"/>
        <v>0</v>
      </c>
      <c r="AG131" s="347" t="s">
        <v>1715</v>
      </c>
      <c r="AH131" s="347" t="s">
        <v>694</v>
      </c>
      <c r="AI131" s="150">
        <v>0.57300000000000006</v>
      </c>
    </row>
    <row r="132" spans="3:35" ht="15" customHeight="1">
      <c r="C132" s="796"/>
      <c r="D132" s="84"/>
      <c r="E132" s="90"/>
      <c r="F132" s="1257" t="s">
        <v>466</v>
      </c>
      <c r="G132" s="1393"/>
      <c r="H132" s="13"/>
      <c r="I132" s="17"/>
      <c r="J132" s="8" t="s">
        <v>210</v>
      </c>
      <c r="K132" s="9"/>
      <c r="L132" s="194" t="s">
        <v>27</v>
      </c>
      <c r="M132" s="195" t="s">
        <v>28</v>
      </c>
      <c r="N132" s="86"/>
      <c r="O132" s="87" t="s">
        <v>27</v>
      </c>
      <c r="P132" s="9"/>
      <c r="Q132" s="680">
        <v>2100</v>
      </c>
      <c r="R132" s="19">
        <f t="shared" si="7"/>
        <v>0</v>
      </c>
      <c r="S132" s="19">
        <v>1</v>
      </c>
      <c r="T132" s="19">
        <f t="shared" si="8"/>
        <v>0</v>
      </c>
      <c r="AG132" s="347" t="s">
        <v>4860</v>
      </c>
      <c r="AH132" s="347" t="s">
        <v>695</v>
      </c>
      <c r="AI132" s="150">
        <v>0.496</v>
      </c>
    </row>
    <row r="133" spans="3:35" ht="15" customHeight="1">
      <c r="C133" s="796"/>
      <c r="D133" s="84"/>
      <c r="E133" s="90"/>
      <c r="F133" s="1257" t="s">
        <v>8161</v>
      </c>
      <c r="G133" s="1393"/>
      <c r="H133" s="13"/>
      <c r="I133" s="17"/>
      <c r="J133" s="8" t="s">
        <v>210</v>
      </c>
      <c r="K133" s="9"/>
      <c r="L133" s="194" t="s">
        <v>27</v>
      </c>
      <c r="M133" s="195" t="s">
        <v>28</v>
      </c>
      <c r="N133" s="86"/>
      <c r="O133" s="87" t="s">
        <v>27</v>
      </c>
      <c r="P133" s="9"/>
      <c r="Q133" s="680">
        <v>370</v>
      </c>
      <c r="R133" s="19">
        <f t="shared" si="7"/>
        <v>0</v>
      </c>
      <c r="S133" s="19">
        <v>1</v>
      </c>
      <c r="T133" s="19">
        <f t="shared" si="8"/>
        <v>0</v>
      </c>
      <c r="AG133" s="347" t="s">
        <v>1709</v>
      </c>
      <c r="AH133" s="347" t="s">
        <v>696</v>
      </c>
      <c r="AI133" s="150">
        <v>0.49399999999999999</v>
      </c>
    </row>
    <row r="134" spans="3:35" ht="15" customHeight="1">
      <c r="C134" s="796"/>
      <c r="D134" s="84"/>
      <c r="E134" s="90"/>
      <c r="F134" s="1257" t="s">
        <v>8162</v>
      </c>
      <c r="G134" s="1393"/>
      <c r="H134" s="13"/>
      <c r="I134" s="17"/>
      <c r="J134" s="8" t="s">
        <v>210</v>
      </c>
      <c r="K134" s="9"/>
      <c r="L134" s="194" t="s">
        <v>27</v>
      </c>
      <c r="M134" s="195" t="s">
        <v>28</v>
      </c>
      <c r="N134" s="86"/>
      <c r="O134" s="87" t="s">
        <v>27</v>
      </c>
      <c r="P134" s="9"/>
      <c r="Q134" s="680">
        <v>1100</v>
      </c>
      <c r="R134" s="19">
        <f t="shared" si="7"/>
        <v>0</v>
      </c>
      <c r="S134" s="19">
        <v>1</v>
      </c>
      <c r="T134" s="19">
        <f t="shared" si="8"/>
        <v>0</v>
      </c>
      <c r="AG134" s="347" t="s">
        <v>1736</v>
      </c>
      <c r="AH134" s="347" t="s">
        <v>697</v>
      </c>
      <c r="AI134" s="150">
        <v>0.64</v>
      </c>
    </row>
    <row r="135" spans="3:35" ht="15" customHeight="1">
      <c r="C135" s="796"/>
      <c r="D135" s="84"/>
      <c r="E135" s="90"/>
      <c r="F135" s="1257" t="s">
        <v>8105</v>
      </c>
      <c r="G135" s="1393"/>
      <c r="H135" s="13"/>
      <c r="I135" s="17"/>
      <c r="J135" s="8" t="s">
        <v>44</v>
      </c>
      <c r="K135" s="9"/>
      <c r="L135" s="194" t="s">
        <v>27</v>
      </c>
      <c r="M135" s="195" t="s">
        <v>28</v>
      </c>
      <c r="N135" s="86"/>
      <c r="O135" s="87" t="s">
        <v>27</v>
      </c>
      <c r="P135" s="9"/>
      <c r="Q135" s="680">
        <v>0.85</v>
      </c>
      <c r="R135" s="19">
        <f t="shared" si="7"/>
        <v>0</v>
      </c>
      <c r="S135" s="19">
        <v>1</v>
      </c>
      <c r="T135" s="19">
        <f t="shared" si="8"/>
        <v>0</v>
      </c>
      <c r="AG135" s="347" t="s">
        <v>1672</v>
      </c>
      <c r="AH135" s="347" t="s">
        <v>698</v>
      </c>
      <c r="AI135" s="150">
        <v>0.52300000000000002</v>
      </c>
    </row>
    <row r="136" spans="3:35" ht="16.5" customHeight="1">
      <c r="C136" s="827" t="s">
        <v>8163</v>
      </c>
      <c r="D136" s="84"/>
      <c r="E136" s="85"/>
      <c r="F136" s="1257" t="s">
        <v>50</v>
      </c>
      <c r="G136" s="1393"/>
      <c r="H136" s="13"/>
      <c r="I136" s="17"/>
      <c r="J136" s="8" t="s">
        <v>210</v>
      </c>
      <c r="K136" s="9"/>
      <c r="L136" s="194" t="s">
        <v>27</v>
      </c>
      <c r="M136" s="195" t="s">
        <v>28</v>
      </c>
      <c r="N136" s="86"/>
      <c r="O136" s="87" t="s">
        <v>27</v>
      </c>
      <c r="P136" s="9"/>
      <c r="Q136" s="680">
        <v>3380</v>
      </c>
      <c r="R136" s="19">
        <f t="shared" si="7"/>
        <v>0</v>
      </c>
      <c r="S136" s="19">
        <v>1</v>
      </c>
      <c r="T136" s="19">
        <f t="shared" si="8"/>
        <v>0</v>
      </c>
      <c r="AG136" s="347" t="s">
        <v>1708</v>
      </c>
      <c r="AH136" s="347" t="s">
        <v>699</v>
      </c>
      <c r="AI136" s="150">
        <v>0.70899999999999996</v>
      </c>
    </row>
    <row r="137" spans="3:35" ht="15" customHeight="1">
      <c r="C137" s="786" t="s">
        <v>8164</v>
      </c>
      <c r="D137" s="648"/>
      <c r="E137" s="85"/>
      <c r="F137" s="1257" t="s">
        <v>8165</v>
      </c>
      <c r="G137" s="1393"/>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8"/>
        <v>0</v>
      </c>
      <c r="AG137" s="347" t="s">
        <v>1687</v>
      </c>
      <c r="AH137" s="347" t="s">
        <v>700</v>
      </c>
      <c r="AI137" s="150">
        <v>0.68800000000000006</v>
      </c>
    </row>
    <row r="138" spans="3:35" ht="15" customHeight="1">
      <c r="C138" s="782" t="s">
        <v>8166</v>
      </c>
      <c r="D138" s="777"/>
      <c r="E138" s="79"/>
      <c r="F138" s="1257" t="s">
        <v>36</v>
      </c>
      <c r="G138" s="1393"/>
      <c r="H138" s="647"/>
      <c r="I138" s="701"/>
      <c r="J138" s="8" t="s">
        <v>210</v>
      </c>
      <c r="K138" s="702"/>
      <c r="L138" s="703" t="s">
        <v>27</v>
      </c>
      <c r="M138" s="704" t="s">
        <v>28</v>
      </c>
      <c r="N138" s="705"/>
      <c r="O138" s="706" t="s">
        <v>27</v>
      </c>
      <c r="P138" s="702"/>
      <c r="Q138" s="779">
        <v>440</v>
      </c>
      <c r="R138" s="707">
        <f>IF(ISERROR(I138*Q138),"",ROUND(I138*Q138,1))</f>
        <v>0</v>
      </c>
      <c r="S138" s="707">
        <v>1</v>
      </c>
      <c r="T138" s="707">
        <f t="shared" si="8"/>
        <v>0</v>
      </c>
      <c r="AG138" s="347" t="s">
        <v>1674</v>
      </c>
      <c r="AH138" s="347" t="s">
        <v>701</v>
      </c>
      <c r="AI138" s="150">
        <v>0.59799999999999998</v>
      </c>
    </row>
    <row r="139" spans="3:35" ht="15" customHeight="1">
      <c r="C139" s="798"/>
      <c r="D139" s="778"/>
      <c r="E139" s="89"/>
      <c r="F139" s="1257" t="s">
        <v>37</v>
      </c>
      <c r="G139" s="1393"/>
      <c r="H139" s="647"/>
      <c r="I139" s="701"/>
      <c r="J139" s="8" t="s">
        <v>210</v>
      </c>
      <c r="K139" s="702"/>
      <c r="L139" s="703" t="s">
        <v>27</v>
      </c>
      <c r="M139" s="704" t="s">
        <v>28</v>
      </c>
      <c r="N139" s="705"/>
      <c r="O139" s="706" t="s">
        <v>27</v>
      </c>
      <c r="P139" s="702"/>
      <c r="Q139" s="779">
        <v>471</v>
      </c>
      <c r="R139" s="707">
        <f>IF(ISERROR(I139*Q139),"",ROUND(I139*Q139,1))</f>
        <v>0</v>
      </c>
      <c r="S139" s="707">
        <v>1</v>
      </c>
      <c r="T139" s="707">
        <f t="shared" si="8"/>
        <v>0</v>
      </c>
      <c r="AG139" s="347" t="s">
        <v>1669</v>
      </c>
      <c r="AH139" s="347" t="s">
        <v>702</v>
      </c>
      <c r="AI139" s="150">
        <v>0.81599999999999995</v>
      </c>
    </row>
    <row r="140" spans="3:35" ht="15" customHeight="1">
      <c r="C140" s="796" t="s">
        <v>8167</v>
      </c>
      <c r="D140" s="778"/>
      <c r="E140" s="70"/>
      <c r="F140" s="1257" t="s">
        <v>8168</v>
      </c>
      <c r="G140" s="1393"/>
      <c r="H140" s="647"/>
      <c r="I140" s="701"/>
      <c r="J140" s="8" t="s">
        <v>8079</v>
      </c>
      <c r="K140" s="702"/>
      <c r="L140" s="703" t="s">
        <v>27</v>
      </c>
      <c r="M140" s="704" t="s">
        <v>28</v>
      </c>
      <c r="N140" s="705"/>
      <c r="O140" s="706" t="s">
        <v>27</v>
      </c>
      <c r="P140" s="702"/>
      <c r="Q140" s="780">
        <v>0.313</v>
      </c>
      <c r="R140" s="707">
        <f>IF(ISERROR(I140*Q140),"",ROUND(I140*Q140,1))</f>
        <v>0</v>
      </c>
      <c r="S140" s="707">
        <v>1</v>
      </c>
      <c r="T140" s="707">
        <f t="shared" si="8"/>
        <v>0</v>
      </c>
      <c r="AG140" s="347" t="s">
        <v>1646</v>
      </c>
      <c r="AH140" s="347" t="s">
        <v>772</v>
      </c>
      <c r="AI140" s="150">
        <v>0.33700000000000002</v>
      </c>
    </row>
    <row r="141" spans="3:35" ht="15" customHeight="1">
      <c r="C141" s="798" t="s">
        <v>8169</v>
      </c>
      <c r="D141" s="778"/>
      <c r="E141" s="91"/>
      <c r="F141" s="1257" t="s">
        <v>8170</v>
      </c>
      <c r="G141" s="1393"/>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8"/>
        <v>0</v>
      </c>
      <c r="AG141" s="347" t="s">
        <v>1647</v>
      </c>
      <c r="AH141" s="347" t="s">
        <v>794</v>
      </c>
      <c r="AI141" s="150">
        <v>0.49</v>
      </c>
    </row>
    <row r="142" spans="3:35" ht="15" customHeight="1">
      <c r="C142" s="782" t="s">
        <v>8171</v>
      </c>
      <c r="D142" s="648"/>
      <c r="E142" s="79"/>
      <c r="F142" s="1394" t="s">
        <v>8172</v>
      </c>
      <c r="G142" s="1393"/>
      <c r="H142" s="649"/>
      <c r="I142" s="651"/>
      <c r="J142" s="8" t="s">
        <v>195</v>
      </c>
      <c r="K142" s="708"/>
      <c r="L142" s="709" t="s">
        <v>27</v>
      </c>
      <c r="M142" s="710" t="s">
        <v>28</v>
      </c>
      <c r="N142" s="711"/>
      <c r="O142" s="712" t="s">
        <v>27</v>
      </c>
      <c r="P142" s="708"/>
      <c r="Q142" s="680">
        <v>0.58699999999999997</v>
      </c>
      <c r="R142" s="688">
        <f t="shared" si="7"/>
        <v>0</v>
      </c>
      <c r="S142" s="688">
        <v>1</v>
      </c>
      <c r="T142" s="688">
        <f t="shared" si="8"/>
        <v>0</v>
      </c>
      <c r="AG142" s="347" t="s">
        <v>1648</v>
      </c>
      <c r="AH142" s="347" t="s">
        <v>773</v>
      </c>
      <c r="AI142" s="150">
        <v>0.48299999999999998</v>
      </c>
    </row>
    <row r="143" spans="3:35" ht="15" customHeight="1">
      <c r="C143" s="796"/>
      <c r="D143" s="648"/>
      <c r="E143" s="90"/>
      <c r="F143" s="1394" t="s">
        <v>8173</v>
      </c>
      <c r="G143" s="1393"/>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648"/>
      <c r="E144" s="91"/>
      <c r="F144" s="1394" t="s">
        <v>8174</v>
      </c>
      <c r="G144" s="1393"/>
      <c r="H144" s="649"/>
      <c r="I144" s="651"/>
      <c r="J144" s="8" t="s">
        <v>195</v>
      </c>
      <c r="K144" s="708"/>
      <c r="L144" s="709" t="s">
        <v>27</v>
      </c>
      <c r="M144" s="710" t="s">
        <v>28</v>
      </c>
      <c r="N144" s="711"/>
      <c r="O144" s="712" t="s">
        <v>27</v>
      </c>
      <c r="P144" s="708"/>
      <c r="Q144" s="680">
        <v>598</v>
      </c>
      <c r="R144" s="688">
        <f t="shared" ref="R144:R149" si="9">IF(ISERROR(I144*Q144),"",ROUND(I144*Q144,1))</f>
        <v>0</v>
      </c>
      <c r="S144" s="688">
        <v>1</v>
      </c>
      <c r="T144" s="688">
        <f t="shared" si="8"/>
        <v>0</v>
      </c>
      <c r="AG144" s="347" t="s">
        <v>1650</v>
      </c>
      <c r="AH144" s="347" t="s">
        <v>796</v>
      </c>
      <c r="AI144" s="150">
        <v>0.8899999999999999</v>
      </c>
    </row>
    <row r="145" spans="3:35" ht="26.25" customHeight="1">
      <c r="C145" s="803" t="s">
        <v>8175</v>
      </c>
      <c r="D145" s="648"/>
      <c r="E145" s="85"/>
      <c r="F145" s="1394" t="s">
        <v>8176</v>
      </c>
      <c r="G145" s="1393"/>
      <c r="H145" s="649"/>
      <c r="I145" s="651"/>
      <c r="J145" s="8" t="s">
        <v>210</v>
      </c>
      <c r="K145" s="708"/>
      <c r="L145" s="709" t="s">
        <v>27</v>
      </c>
      <c r="M145" s="710" t="s">
        <v>28</v>
      </c>
      <c r="N145" s="711"/>
      <c r="O145" s="712" t="s">
        <v>27</v>
      </c>
      <c r="P145" s="708"/>
      <c r="Q145" s="680">
        <v>2350</v>
      </c>
      <c r="R145" s="688">
        <f t="shared" si="9"/>
        <v>0</v>
      </c>
      <c r="S145" s="688">
        <v>1</v>
      </c>
      <c r="T145" s="688">
        <f t="shared" si="8"/>
        <v>0</v>
      </c>
      <c r="AG145" s="347" t="s">
        <v>1651</v>
      </c>
      <c r="AH145" s="347" t="s">
        <v>797</v>
      </c>
      <c r="AI145" s="150">
        <v>1.56</v>
      </c>
    </row>
    <row r="146" spans="3:35" ht="15" customHeight="1">
      <c r="C146" s="782" t="s">
        <v>8054</v>
      </c>
      <c r="D146" s="648"/>
      <c r="E146" s="85" t="s">
        <v>8177</v>
      </c>
      <c r="F146" s="1395" t="s">
        <v>10104</v>
      </c>
      <c r="G146" s="850"/>
      <c r="H146" s="649"/>
      <c r="I146" s="651"/>
      <c r="J146" s="8" t="s">
        <v>210</v>
      </c>
      <c r="K146" s="708"/>
      <c r="L146" s="709" t="s">
        <v>27</v>
      </c>
      <c r="M146" s="710" t="s">
        <v>28</v>
      </c>
      <c r="N146" s="711"/>
      <c r="O146" s="712" t="s">
        <v>27</v>
      </c>
      <c r="P146" s="708"/>
      <c r="Q146" s="680">
        <v>1000</v>
      </c>
      <c r="R146" s="688">
        <f t="shared" si="9"/>
        <v>0</v>
      </c>
      <c r="S146" s="688">
        <v>1</v>
      </c>
      <c r="T146" s="688">
        <f t="shared" si="8"/>
        <v>0</v>
      </c>
      <c r="AG146" s="347" t="s">
        <v>1652</v>
      </c>
      <c r="AH146" s="347" t="s">
        <v>774</v>
      </c>
      <c r="AI146" s="150">
        <v>0.433</v>
      </c>
    </row>
    <row r="147" spans="3:35" ht="15" customHeight="1">
      <c r="C147" s="798"/>
      <c r="D147" s="84"/>
      <c r="E147" s="85" t="s">
        <v>51</v>
      </c>
      <c r="F147" s="1394" t="s">
        <v>10105</v>
      </c>
      <c r="G147" s="1393"/>
      <c r="H147" s="94"/>
      <c r="I147" s="651"/>
      <c r="J147" s="8" t="s">
        <v>210</v>
      </c>
      <c r="K147" s="708"/>
      <c r="L147" s="709" t="s">
        <v>27</v>
      </c>
      <c r="M147" s="710" t="s">
        <v>28</v>
      </c>
      <c r="N147" s="711"/>
      <c r="O147" s="712" t="s">
        <v>27</v>
      </c>
      <c r="P147" s="708"/>
      <c r="Q147" s="680">
        <v>1000</v>
      </c>
      <c r="R147" s="688">
        <f t="shared" si="9"/>
        <v>0</v>
      </c>
      <c r="S147" s="688">
        <v>1</v>
      </c>
      <c r="T147" s="688">
        <f t="shared" si="8"/>
        <v>0</v>
      </c>
      <c r="AG147" s="347" t="s">
        <v>1653</v>
      </c>
      <c r="AH147" s="347" t="s">
        <v>775</v>
      </c>
      <c r="AI147" s="150">
        <v>0.57499999999999996</v>
      </c>
    </row>
    <row r="148" spans="3:35" ht="30.75" customHeight="1">
      <c r="C148" s="782" t="s">
        <v>8055</v>
      </c>
      <c r="D148" s="648"/>
      <c r="E148" s="85"/>
      <c r="F148" s="1394" t="s">
        <v>10106</v>
      </c>
      <c r="G148" s="1393"/>
      <c r="H148" s="649"/>
      <c r="I148" s="651"/>
      <c r="J148" s="8" t="s">
        <v>210</v>
      </c>
      <c r="K148" s="708"/>
      <c r="L148" s="709" t="s">
        <v>27</v>
      </c>
      <c r="M148" s="710" t="s">
        <v>28</v>
      </c>
      <c r="N148" s="711"/>
      <c r="O148" s="712" t="s">
        <v>27</v>
      </c>
      <c r="P148" s="708"/>
      <c r="Q148" s="680">
        <v>1000</v>
      </c>
      <c r="R148" s="688">
        <f t="shared" si="9"/>
        <v>0</v>
      </c>
      <c r="S148" s="688">
        <v>1</v>
      </c>
      <c r="T148" s="688">
        <f t="shared" si="8"/>
        <v>0</v>
      </c>
      <c r="AG148" s="347" t="s">
        <v>1654</v>
      </c>
      <c r="AH148" s="347" t="s">
        <v>798</v>
      </c>
      <c r="AI148" s="150">
        <v>0.48000000000000004</v>
      </c>
    </row>
    <row r="149" spans="3:35" ht="15" customHeight="1">
      <c r="C149" s="782" t="s">
        <v>8056</v>
      </c>
      <c r="D149" s="84"/>
      <c r="E149" s="85"/>
      <c r="F149" s="1394" t="s">
        <v>8178</v>
      </c>
      <c r="G149" s="1393"/>
      <c r="H149" s="94"/>
      <c r="I149" s="651"/>
      <c r="J149" s="8" t="s">
        <v>210</v>
      </c>
      <c r="K149" s="95"/>
      <c r="L149" s="194" t="s">
        <v>27</v>
      </c>
      <c r="M149" s="195" t="s">
        <v>28</v>
      </c>
      <c r="N149" s="86"/>
      <c r="O149" s="87" t="s">
        <v>27</v>
      </c>
      <c r="P149" s="95"/>
      <c r="Q149" s="680">
        <v>1000</v>
      </c>
      <c r="R149" s="19">
        <f t="shared" si="9"/>
        <v>0</v>
      </c>
      <c r="S149" s="19">
        <v>1</v>
      </c>
      <c r="T149" s="19">
        <f t="shared" si="8"/>
        <v>0</v>
      </c>
      <c r="AG149" s="347" t="s">
        <v>1655</v>
      </c>
      <c r="AH149" s="347" t="s">
        <v>799</v>
      </c>
      <c r="AI149" s="150">
        <v>0.49399999999999999</v>
      </c>
    </row>
    <row r="150" spans="3:35" ht="15" hidden="1" customHeight="1">
      <c r="C150" s="782" t="s">
        <v>8179</v>
      </c>
      <c r="D150" s="84"/>
      <c r="E150" s="79" t="s">
        <v>8180</v>
      </c>
      <c r="F150" s="1394" t="s">
        <v>37</v>
      </c>
      <c r="G150" s="1393"/>
      <c r="H150" s="94"/>
      <c r="I150" s="651"/>
      <c r="J150" s="8" t="s">
        <v>210</v>
      </c>
      <c r="K150" s="95"/>
      <c r="L150" s="194" t="s">
        <v>27</v>
      </c>
      <c r="M150" s="195" t="s">
        <v>28</v>
      </c>
      <c r="N150" s="86"/>
      <c r="O150" s="87" t="s">
        <v>27</v>
      </c>
      <c r="P150" s="95"/>
      <c r="Q150" s="680">
        <v>1000</v>
      </c>
      <c r="R150" s="19">
        <f t="shared" ref="R150:R161" si="10">IF(ISERROR(I150*Q150),"",ROUND(I150*Q150,1))</f>
        <v>0</v>
      </c>
      <c r="S150" s="19">
        <v>1</v>
      </c>
      <c r="T150" s="19">
        <f>IF(ISERROR(R150*S150),"",ROUND(R150*S150,1))</f>
        <v>0</v>
      </c>
      <c r="AG150" s="347" t="s">
        <v>1656</v>
      </c>
      <c r="AH150" s="347" t="s">
        <v>776</v>
      </c>
      <c r="AI150" s="150">
        <v>0.46900000000000003</v>
      </c>
    </row>
    <row r="151" spans="3:35" ht="15" hidden="1" customHeight="1">
      <c r="C151" s="796"/>
      <c r="D151" s="84"/>
      <c r="E151" s="90"/>
      <c r="F151" s="1394" t="s">
        <v>8181</v>
      </c>
      <c r="G151" s="1393"/>
      <c r="H151" s="94"/>
      <c r="I151" s="651"/>
      <c r="J151" s="8" t="s">
        <v>210</v>
      </c>
      <c r="K151" s="95"/>
      <c r="L151" s="194" t="s">
        <v>27</v>
      </c>
      <c r="M151" s="195" t="s">
        <v>28</v>
      </c>
      <c r="N151" s="86"/>
      <c r="O151" s="87" t="s">
        <v>27</v>
      </c>
      <c r="P151" s="95"/>
      <c r="Q151" s="680">
        <v>1000</v>
      </c>
      <c r="R151" s="19">
        <f t="shared" si="10"/>
        <v>0</v>
      </c>
      <c r="S151" s="19">
        <v>1</v>
      </c>
      <c r="T151" s="19">
        <f>IF(ISERROR(R151*S151),"",ROUND(R151*S151,1))</f>
        <v>0</v>
      </c>
      <c r="AG151" s="347" t="s">
        <v>4861</v>
      </c>
      <c r="AH151" s="347" t="s">
        <v>777</v>
      </c>
      <c r="AI151" s="150">
        <v>0.65500000000000003</v>
      </c>
    </row>
    <row r="152" spans="3:35" ht="15" hidden="1" customHeight="1">
      <c r="C152" s="796"/>
      <c r="D152" s="84"/>
      <c r="E152" s="91"/>
      <c r="F152" s="1394" t="s">
        <v>8182</v>
      </c>
      <c r="G152" s="1393"/>
      <c r="H152" s="94"/>
      <c r="I152" s="651"/>
      <c r="J152" s="8" t="s">
        <v>210</v>
      </c>
      <c r="K152" s="95"/>
      <c r="L152" s="194" t="s">
        <v>27</v>
      </c>
      <c r="M152" s="195" t="s">
        <v>28</v>
      </c>
      <c r="N152" s="86"/>
      <c r="O152" s="87" t="s">
        <v>27</v>
      </c>
      <c r="P152" s="95"/>
      <c r="Q152" s="680">
        <v>1000</v>
      </c>
      <c r="R152" s="19">
        <f t="shared" si="10"/>
        <v>0</v>
      </c>
      <c r="S152" s="19">
        <v>1</v>
      </c>
      <c r="T152" s="19">
        <f>IF(ISERROR(R152*S152),"",ROUND(R152*S152,1))</f>
        <v>0</v>
      </c>
      <c r="AG152" s="347" t="s">
        <v>1657</v>
      </c>
      <c r="AH152" s="347" t="s">
        <v>778</v>
      </c>
      <c r="AI152" s="150">
        <v>0.54</v>
      </c>
    </row>
    <row r="153" spans="3:35" ht="26.25" customHeight="1">
      <c r="C153" s="803" t="s">
        <v>8063</v>
      </c>
      <c r="D153" s="84"/>
      <c r="E153" s="13" t="s">
        <v>8183</v>
      </c>
      <c r="F153" s="1257" t="s">
        <v>77</v>
      </c>
      <c r="G153" s="1393"/>
      <c r="H153" s="13"/>
      <c r="I153" s="651"/>
      <c r="J153" s="8" t="s">
        <v>210</v>
      </c>
      <c r="K153" s="9"/>
      <c r="L153" s="194" t="s">
        <v>27</v>
      </c>
      <c r="M153" s="195" t="s">
        <v>28</v>
      </c>
      <c r="N153" s="86"/>
      <c r="O153" s="87" t="s">
        <v>27</v>
      </c>
      <c r="P153" s="9"/>
      <c r="Q153" s="680">
        <v>2930</v>
      </c>
      <c r="R153" s="19">
        <f t="shared" si="10"/>
        <v>0</v>
      </c>
      <c r="S153" s="19">
        <v>1</v>
      </c>
      <c r="T153" s="19">
        <f t="shared" si="8"/>
        <v>0</v>
      </c>
      <c r="AG153" s="347" t="s">
        <v>4862</v>
      </c>
      <c r="AH153" s="347" t="s">
        <v>779</v>
      </c>
      <c r="AI153" s="150">
        <v>0.49</v>
      </c>
    </row>
    <row r="154" spans="3:35" ht="15" customHeight="1">
      <c r="C154" s="804"/>
      <c r="D154" s="78"/>
      <c r="E154" s="13" t="s">
        <v>8184</v>
      </c>
      <c r="F154" s="1257" t="s">
        <v>77</v>
      </c>
      <c r="G154" s="1393"/>
      <c r="H154" s="13"/>
      <c r="I154" s="651"/>
      <c r="J154" s="8" t="s">
        <v>210</v>
      </c>
      <c r="K154" s="9"/>
      <c r="L154" s="194"/>
      <c r="M154" s="195"/>
      <c r="N154" s="86"/>
      <c r="O154" s="87"/>
      <c r="P154" s="9"/>
      <c r="Q154" s="680">
        <v>1020</v>
      </c>
      <c r="R154" s="19">
        <f t="shared" si="10"/>
        <v>0</v>
      </c>
      <c r="S154" s="19">
        <v>1</v>
      </c>
      <c r="T154" s="19">
        <f t="shared" si="8"/>
        <v>0</v>
      </c>
      <c r="AG154" s="347" t="s">
        <v>1658</v>
      </c>
      <c r="AH154" s="347" t="s">
        <v>800</v>
      </c>
      <c r="AI154" s="150">
        <v>0.56099999999999994</v>
      </c>
    </row>
    <row r="155" spans="3:35" ht="15" customHeight="1">
      <c r="C155" s="804"/>
      <c r="D155" s="78"/>
      <c r="E155" s="13" t="s">
        <v>8185</v>
      </c>
      <c r="F155" s="1257" t="s">
        <v>77</v>
      </c>
      <c r="G155" s="1393"/>
      <c r="H155" s="13"/>
      <c r="I155" s="651"/>
      <c r="J155" s="8" t="s">
        <v>210</v>
      </c>
      <c r="K155" s="9"/>
      <c r="L155" s="194" t="s">
        <v>27</v>
      </c>
      <c r="M155" s="195" t="s">
        <v>28</v>
      </c>
      <c r="N155" s="86"/>
      <c r="O155" s="87" t="s">
        <v>27</v>
      </c>
      <c r="P155" s="9"/>
      <c r="Q155" s="680">
        <v>2310</v>
      </c>
      <c r="R155" s="19">
        <f t="shared" si="10"/>
        <v>0</v>
      </c>
      <c r="S155" s="19">
        <v>1</v>
      </c>
      <c r="T155" s="19">
        <f t="shared" si="8"/>
        <v>0</v>
      </c>
      <c r="AG155" s="347" t="s">
        <v>1659</v>
      </c>
      <c r="AH155" s="347" t="s">
        <v>780</v>
      </c>
      <c r="AI155" s="150">
        <v>0.73899999999999999</v>
      </c>
    </row>
    <row r="156" spans="3:35" ht="15" customHeight="1">
      <c r="C156" s="796"/>
      <c r="D156" s="78"/>
      <c r="E156" s="13" t="s">
        <v>8092</v>
      </c>
      <c r="F156" s="1257" t="s">
        <v>77</v>
      </c>
      <c r="G156" s="1393"/>
      <c r="H156" s="13"/>
      <c r="I156" s="651"/>
      <c r="J156" s="8" t="s">
        <v>210</v>
      </c>
      <c r="K156" s="9"/>
      <c r="L156" s="194" t="s">
        <v>27</v>
      </c>
      <c r="M156" s="195" t="s">
        <v>28</v>
      </c>
      <c r="N156" s="86"/>
      <c r="O156" s="87" t="s">
        <v>27</v>
      </c>
      <c r="P156" s="9"/>
      <c r="Q156" s="680">
        <v>1640</v>
      </c>
      <c r="R156" s="19">
        <f t="shared" si="10"/>
        <v>0</v>
      </c>
      <c r="S156" s="19">
        <v>1</v>
      </c>
      <c r="T156" s="19">
        <f t="shared" si="8"/>
        <v>0</v>
      </c>
      <c r="AG156" s="347" t="s">
        <v>1660</v>
      </c>
      <c r="AH156" s="347" t="s">
        <v>781</v>
      </c>
      <c r="AI156" s="150">
        <v>0.29399999999999998</v>
      </c>
    </row>
    <row r="157" spans="3:35" ht="29.25" customHeight="1">
      <c r="C157" s="796"/>
      <c r="D157" s="78"/>
      <c r="E157" s="13" t="s">
        <v>53</v>
      </c>
      <c r="F157" s="1257" t="s">
        <v>77</v>
      </c>
      <c r="G157" s="1393"/>
      <c r="H157" s="13"/>
      <c r="I157" s="651"/>
      <c r="J157" s="8" t="s">
        <v>210</v>
      </c>
      <c r="K157" s="9"/>
      <c r="L157" s="194" t="s">
        <v>27</v>
      </c>
      <c r="M157" s="195" t="s">
        <v>28</v>
      </c>
      <c r="N157" s="86"/>
      <c r="O157" s="87" t="s">
        <v>27</v>
      </c>
      <c r="P157" s="9"/>
      <c r="Q157" s="680">
        <v>2560</v>
      </c>
      <c r="R157" s="19">
        <f t="shared" si="10"/>
        <v>0</v>
      </c>
      <c r="S157" s="19">
        <v>1</v>
      </c>
      <c r="T157" s="19">
        <f t="shared" si="8"/>
        <v>0</v>
      </c>
      <c r="AG157" s="347" t="s">
        <v>1661</v>
      </c>
      <c r="AH157" s="347" t="s">
        <v>782</v>
      </c>
      <c r="AI157" s="150">
        <v>0.53100000000000003</v>
      </c>
    </row>
    <row r="158" spans="3:35" ht="27" customHeight="1">
      <c r="C158" s="796"/>
      <c r="D158" s="78"/>
      <c r="E158" s="13" t="s">
        <v>8186</v>
      </c>
      <c r="F158" s="1257" t="s">
        <v>77</v>
      </c>
      <c r="G158" s="1393"/>
      <c r="H158" s="13"/>
      <c r="I158" s="651"/>
      <c r="J158" s="8" t="s">
        <v>210</v>
      </c>
      <c r="K158" s="9"/>
      <c r="L158" s="194" t="s">
        <v>27</v>
      </c>
      <c r="M158" s="195" t="s">
        <v>28</v>
      </c>
      <c r="N158" s="86"/>
      <c r="O158" s="87" t="s">
        <v>27</v>
      </c>
      <c r="P158" s="9"/>
      <c r="Q158" s="680">
        <v>2270</v>
      </c>
      <c r="R158" s="19">
        <f t="shared" si="10"/>
        <v>0</v>
      </c>
      <c r="S158" s="19">
        <v>1</v>
      </c>
      <c r="T158" s="19">
        <f t="shared" si="8"/>
        <v>0</v>
      </c>
      <c r="AG158" s="347" t="s">
        <v>1662</v>
      </c>
      <c r="AH158" s="347" t="s">
        <v>801</v>
      </c>
      <c r="AI158" s="150">
        <v>0.16699999999999998</v>
      </c>
    </row>
    <row r="159" spans="3:35" ht="15" customHeight="1">
      <c r="C159" s="796"/>
      <c r="D159" s="78"/>
      <c r="E159" s="13" t="s">
        <v>8187</v>
      </c>
      <c r="F159" s="1257" t="s">
        <v>77</v>
      </c>
      <c r="G159" s="1393"/>
      <c r="H159" s="13"/>
      <c r="I159" s="651"/>
      <c r="J159" s="8" t="s">
        <v>210</v>
      </c>
      <c r="K159" s="9"/>
      <c r="L159" s="194" t="s">
        <v>27</v>
      </c>
      <c r="M159" s="195" t="s">
        <v>28</v>
      </c>
      <c r="N159" s="86"/>
      <c r="O159" s="87" t="s">
        <v>27</v>
      </c>
      <c r="P159" s="9"/>
      <c r="Q159" s="680">
        <v>2760</v>
      </c>
      <c r="R159" s="19">
        <f t="shared" si="10"/>
        <v>0</v>
      </c>
      <c r="S159" s="19">
        <v>1</v>
      </c>
      <c r="T159" s="19">
        <f t="shared" si="8"/>
        <v>0</v>
      </c>
      <c r="AG159" s="347" t="s">
        <v>1663</v>
      </c>
      <c r="AH159" s="347" t="s">
        <v>802</v>
      </c>
      <c r="AI159" s="150">
        <v>0.45300000000000001</v>
      </c>
    </row>
    <row r="160" spans="3:35" ht="15" customHeight="1">
      <c r="C160" s="796"/>
      <c r="D160" s="78"/>
      <c r="E160" s="13" t="s">
        <v>8188</v>
      </c>
      <c r="F160" s="1257" t="s">
        <v>77</v>
      </c>
      <c r="G160" s="1393"/>
      <c r="H160" s="13"/>
      <c r="I160" s="651"/>
      <c r="J160" s="8" t="s">
        <v>210</v>
      </c>
      <c r="K160" s="9"/>
      <c r="L160" s="194" t="s">
        <v>27</v>
      </c>
      <c r="M160" s="195" t="s">
        <v>28</v>
      </c>
      <c r="N160" s="86"/>
      <c r="O160" s="87" t="s">
        <v>27</v>
      </c>
      <c r="P160" s="9"/>
      <c r="Q160" s="680">
        <v>144</v>
      </c>
      <c r="R160" s="19">
        <f t="shared" si="10"/>
        <v>0</v>
      </c>
      <c r="S160" s="19">
        <v>1</v>
      </c>
      <c r="T160" s="19">
        <f t="shared" si="8"/>
        <v>0</v>
      </c>
      <c r="AG160" s="347" t="s">
        <v>1664</v>
      </c>
      <c r="AH160" s="347" t="s">
        <v>784</v>
      </c>
      <c r="AI160" s="150">
        <v>0.49099999999999999</v>
      </c>
    </row>
    <row r="161" spans="3:35" ht="15" customHeight="1">
      <c r="C161" s="796"/>
      <c r="D161" s="78"/>
      <c r="E161" s="13" t="s">
        <v>8189</v>
      </c>
      <c r="F161" s="1257" t="s">
        <v>77</v>
      </c>
      <c r="G161" s="1258"/>
      <c r="H161" s="13"/>
      <c r="I161" s="651"/>
      <c r="J161" s="8" t="s">
        <v>210</v>
      </c>
      <c r="K161" s="9"/>
      <c r="L161" s="194" t="s">
        <v>27</v>
      </c>
      <c r="M161" s="195" t="s">
        <v>28</v>
      </c>
      <c r="N161" s="86"/>
      <c r="O161" s="87" t="s">
        <v>27</v>
      </c>
      <c r="P161" s="9"/>
      <c r="Q161" s="680">
        <v>1220</v>
      </c>
      <c r="R161" s="19">
        <f t="shared" si="10"/>
        <v>0</v>
      </c>
      <c r="S161" s="19">
        <v>1</v>
      </c>
      <c r="T161" s="19">
        <f t="shared" ref="T161:T166" si="11">IF(ISERROR(R161*S161),"",ROUND(R161*S161,1))</f>
        <v>0</v>
      </c>
      <c r="AG161" s="347" t="s">
        <v>4863</v>
      </c>
      <c r="AH161" s="347" t="s">
        <v>804</v>
      </c>
      <c r="AI161" s="150">
        <v>0.52500000000000002</v>
      </c>
    </row>
    <row r="162" spans="3:35" ht="54.75" customHeight="1">
      <c r="C162" s="713" t="s">
        <v>470</v>
      </c>
      <c r="D162" s="650"/>
      <c r="E162" s="237"/>
      <c r="F162" s="1228"/>
      <c r="G162" s="1229"/>
      <c r="H162" s="238"/>
      <c r="I162" s="651"/>
      <c r="J162" s="652"/>
      <c r="K162" s="105"/>
      <c r="L162" s="196" t="s">
        <v>27</v>
      </c>
      <c r="M162" s="197" t="s">
        <v>28</v>
      </c>
      <c r="N162" s="107"/>
      <c r="O162" s="307"/>
      <c r="P162" s="652"/>
      <c r="Q162" s="653"/>
      <c r="R162" s="654"/>
      <c r="S162" s="19">
        <v>1</v>
      </c>
      <c r="T162" s="19">
        <f t="shared" si="11"/>
        <v>0</v>
      </c>
      <c r="AG162" s="347" t="s">
        <v>1665</v>
      </c>
      <c r="AH162" s="347" t="s">
        <v>805</v>
      </c>
      <c r="AI162" s="150">
        <v>0.57300000000000006</v>
      </c>
    </row>
    <row r="163" spans="3:35" ht="54.75" customHeight="1">
      <c r="C163" s="713" t="s">
        <v>470</v>
      </c>
      <c r="D163" s="99"/>
      <c r="E163" s="100"/>
      <c r="F163" s="1228"/>
      <c r="G163" s="1229"/>
      <c r="H163" s="103"/>
      <c r="I163" s="17"/>
      <c r="J163" s="104"/>
      <c r="K163" s="105"/>
      <c r="L163" s="196" t="s">
        <v>27</v>
      </c>
      <c r="M163" s="197" t="s">
        <v>28</v>
      </c>
      <c r="N163" s="107"/>
      <c r="O163" s="108"/>
      <c r="P163" s="652"/>
      <c r="Q163" s="60"/>
      <c r="R163" s="205"/>
      <c r="S163" s="19">
        <v>1</v>
      </c>
      <c r="T163" s="19">
        <f t="shared" si="11"/>
        <v>0</v>
      </c>
      <c r="AG163" s="347" t="s">
        <v>4864</v>
      </c>
      <c r="AH163" s="347" t="s">
        <v>806</v>
      </c>
      <c r="AI163" s="150">
        <v>0.56099999999999994</v>
      </c>
    </row>
    <row r="164" spans="3:35" ht="54.75" customHeight="1">
      <c r="C164" s="713" t="s">
        <v>470</v>
      </c>
      <c r="D164" s="99"/>
      <c r="E164" s="100"/>
      <c r="F164" s="1228"/>
      <c r="G164" s="1229"/>
      <c r="H164" s="103"/>
      <c r="I164" s="17"/>
      <c r="J164" s="104"/>
      <c r="K164" s="105"/>
      <c r="L164" s="196" t="s">
        <v>27</v>
      </c>
      <c r="M164" s="197" t="s">
        <v>28</v>
      </c>
      <c r="N164" s="107"/>
      <c r="O164" s="108"/>
      <c r="P164" s="652"/>
      <c r="Q164" s="60"/>
      <c r="R164" s="205"/>
      <c r="S164" s="19">
        <v>1</v>
      </c>
      <c r="T164" s="19">
        <f t="shared" si="11"/>
        <v>0</v>
      </c>
      <c r="AG164" s="347" t="s">
        <v>1666</v>
      </c>
      <c r="AH164" s="347" t="s">
        <v>786</v>
      </c>
      <c r="AI164" s="150">
        <v>0.20599999999999999</v>
      </c>
    </row>
    <row r="165" spans="3:35" ht="15" customHeight="1">
      <c r="C165" s="714" t="s">
        <v>8190</v>
      </c>
      <c r="D165" s="715"/>
      <c r="E165" s="677" t="s">
        <v>8191</v>
      </c>
      <c r="F165" s="1232"/>
      <c r="G165" s="1233"/>
      <c r="H165" s="716"/>
      <c r="I165" s="717"/>
      <c r="J165" s="709" t="s">
        <v>27</v>
      </c>
      <c r="K165" s="718"/>
      <c r="L165" s="709" t="s">
        <v>27</v>
      </c>
      <c r="M165" s="710" t="s">
        <v>28</v>
      </c>
      <c r="N165" s="718"/>
      <c r="O165" s="710" t="s">
        <v>28</v>
      </c>
      <c r="P165" s="718"/>
      <c r="Q165" s="710" t="s">
        <v>28</v>
      </c>
      <c r="R165" s="688">
        <f>-SUM(R41:R47)</f>
        <v>0</v>
      </c>
      <c r="S165" s="688">
        <v>1</v>
      </c>
      <c r="T165" s="688">
        <f t="shared" si="11"/>
        <v>0</v>
      </c>
      <c r="AG165" s="347" t="s">
        <v>1667</v>
      </c>
      <c r="AH165" s="347" t="s">
        <v>787</v>
      </c>
      <c r="AI165" s="150">
        <v>0.49299999999999994</v>
      </c>
    </row>
    <row r="166" spans="3:35" ht="30" customHeight="1">
      <c r="C166" s="719" t="s">
        <v>8192</v>
      </c>
      <c r="D166" s="720"/>
      <c r="E166" s="721" t="s">
        <v>8193</v>
      </c>
      <c r="F166" s="1391"/>
      <c r="G166" s="1392"/>
      <c r="H166" s="765"/>
      <c r="I166" s="766"/>
      <c r="J166" s="767"/>
      <c r="K166" s="767"/>
      <c r="L166" s="768" t="s">
        <v>27</v>
      </c>
      <c r="M166" s="769" t="s">
        <v>28</v>
      </c>
      <c r="N166" s="767"/>
      <c r="O166" s="769" t="s">
        <v>28</v>
      </c>
      <c r="P166" s="767"/>
      <c r="Q166" s="769"/>
      <c r="R166" s="770"/>
      <c r="S166" s="723">
        <v>1</v>
      </c>
      <c r="T166" s="723">
        <f t="shared" si="11"/>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SUM(M10:M41)+SUM(M61:M66)+SUM(M68:M77)+SUM(M41:M59)+M78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10278</v>
      </c>
      <c r="AH6136" s="561" t="s">
        <v>10111</v>
      </c>
      <c r="AI6136" s="830">
        <v>0</v>
      </c>
    </row>
    <row r="6137" spans="33:35" ht="15" customHeight="1">
      <c r="AG6137" s="829" t="s">
        <v>10279</v>
      </c>
      <c r="AH6137" s="561" t="s">
        <v>10112</v>
      </c>
      <c r="AI6137" s="830">
        <v>0</v>
      </c>
    </row>
    <row r="6138" spans="33:35" ht="15" customHeight="1">
      <c r="AG6138" s="829" t="s">
        <v>10280</v>
      </c>
      <c r="AH6138" s="561" t="s">
        <v>10113</v>
      </c>
      <c r="AI6138" s="830">
        <v>0</v>
      </c>
    </row>
    <row r="6139" spans="33:35" ht="15" customHeight="1">
      <c r="AG6139" s="829" t="s">
        <v>10281</v>
      </c>
      <c r="AH6139" s="561" t="s">
        <v>10114</v>
      </c>
      <c r="AI6139" s="830">
        <v>0</v>
      </c>
    </row>
    <row r="6140" spans="33:35" ht="15" customHeight="1">
      <c r="AG6140" s="829" t="s">
        <v>10282</v>
      </c>
      <c r="AH6140" s="561" t="s">
        <v>10115</v>
      </c>
      <c r="AI6140" s="830">
        <v>0</v>
      </c>
    </row>
    <row r="6141" spans="33:35" ht="15" customHeight="1">
      <c r="AG6141" s="829" t="s">
        <v>10283</v>
      </c>
      <c r="AH6141" s="561" t="s">
        <v>10116</v>
      </c>
      <c r="AI6141" s="830">
        <v>0</v>
      </c>
    </row>
    <row r="6142" spans="33:35" ht="15" customHeight="1">
      <c r="AG6142" s="829" t="s">
        <v>10284</v>
      </c>
      <c r="AH6142" s="561" t="s">
        <v>10117</v>
      </c>
      <c r="AI6142" s="830">
        <v>0</v>
      </c>
    </row>
    <row r="6143" spans="33:35" ht="15" customHeight="1">
      <c r="AG6143" s="829" t="s">
        <v>10285</v>
      </c>
      <c r="AH6143" s="561" t="s">
        <v>10118</v>
      </c>
      <c r="AI6143" s="830">
        <v>0</v>
      </c>
    </row>
    <row r="6144" spans="33:35" ht="15" customHeight="1">
      <c r="AG6144" s="829" t="s">
        <v>10286</v>
      </c>
      <c r="AH6144" s="561" t="s">
        <v>10119</v>
      </c>
      <c r="AI6144" s="830">
        <v>0</v>
      </c>
    </row>
    <row r="6145" spans="33:35" ht="15" customHeight="1">
      <c r="AG6145" s="829" t="s">
        <v>10287</v>
      </c>
      <c r="AH6145" s="561" t="s">
        <v>10120</v>
      </c>
      <c r="AI6145" s="830">
        <v>0.41899999999999998</v>
      </c>
    </row>
    <row r="6146" spans="33:35" ht="15" customHeight="1">
      <c r="AG6146" s="661" t="s">
        <v>10288</v>
      </c>
      <c r="AH6146" s="3" t="s">
        <v>1105</v>
      </c>
      <c r="AI6146" s="662">
        <v>0</v>
      </c>
    </row>
    <row r="6147" spans="33:35" ht="15" customHeight="1">
      <c r="AG6147" s="829" t="s">
        <v>10289</v>
      </c>
      <c r="AH6147" s="561" t="s">
        <v>10121</v>
      </c>
      <c r="AI6147" s="830">
        <v>0.29199999999999998</v>
      </c>
    </row>
    <row r="6148" spans="33:35" ht="15" customHeight="1">
      <c r="AG6148" s="829" t="s">
        <v>10290</v>
      </c>
      <c r="AH6148" s="561" t="s">
        <v>10122</v>
      </c>
      <c r="AI6148" s="830">
        <v>0.313</v>
      </c>
    </row>
    <row r="6149" spans="33:35" ht="15" customHeight="1">
      <c r="AG6149" s="829" t="s">
        <v>10291</v>
      </c>
      <c r="AH6149" s="561" t="s">
        <v>10123</v>
      </c>
      <c r="AI6149" s="830">
        <v>0.25</v>
      </c>
    </row>
    <row r="6150" spans="33:35" ht="15" customHeight="1">
      <c r="AG6150" s="829" t="s">
        <v>10292</v>
      </c>
      <c r="AH6150" s="561" t="s">
        <v>10124</v>
      </c>
      <c r="AI6150" s="830">
        <v>0.38600000000000001</v>
      </c>
    </row>
    <row r="6151" spans="33:35" ht="15" customHeight="1">
      <c r="AG6151" s="829" t="s">
        <v>10293</v>
      </c>
      <c r="AH6151" s="561" t="s">
        <v>10125</v>
      </c>
      <c r="AI6151" s="830">
        <v>0.36599999999999999</v>
      </c>
    </row>
    <row r="6152" spans="33:35" ht="15" customHeight="1">
      <c r="AG6152" s="829" t="s">
        <v>10294</v>
      </c>
      <c r="AH6152" s="561" t="s">
        <v>10126</v>
      </c>
      <c r="AI6152" s="830">
        <v>0.39200000000000002</v>
      </c>
    </row>
    <row r="6153" spans="33:35" ht="15" customHeight="1">
      <c r="AG6153" s="829" t="s">
        <v>10295</v>
      </c>
      <c r="AH6153" s="561" t="s">
        <v>10127</v>
      </c>
      <c r="AI6153" s="830">
        <v>0</v>
      </c>
    </row>
    <row r="6154" spans="33:35" ht="15" customHeight="1">
      <c r="AG6154" s="829" t="s">
        <v>10296</v>
      </c>
      <c r="AH6154" s="561" t="s">
        <v>10128</v>
      </c>
      <c r="AI6154" s="830">
        <v>0</v>
      </c>
    </row>
    <row r="6155" spans="33:35" ht="15" customHeight="1">
      <c r="AG6155" s="829" t="s">
        <v>10297</v>
      </c>
      <c r="AH6155" s="561" t="s">
        <v>10129</v>
      </c>
      <c r="AI6155" s="830">
        <v>0.2</v>
      </c>
    </row>
    <row r="6156" spans="33:35" ht="15" customHeight="1">
      <c r="AG6156" s="829" t="s">
        <v>10298</v>
      </c>
      <c r="AH6156" s="561" t="s">
        <v>10130</v>
      </c>
      <c r="AI6156" s="830">
        <v>0.60799999999999998</v>
      </c>
    </row>
    <row r="6157" spans="33:35" ht="15" customHeight="1">
      <c r="AG6157" s="829" t="s">
        <v>10299</v>
      </c>
      <c r="AH6157" s="561" t="s">
        <v>10131</v>
      </c>
      <c r="AI6157" s="830">
        <v>0</v>
      </c>
    </row>
    <row r="6158" spans="33:35" ht="15" customHeight="1">
      <c r="AG6158" s="829" t="s">
        <v>10300</v>
      </c>
      <c r="AH6158" s="561" t="s">
        <v>10132</v>
      </c>
      <c r="AI6158" s="830">
        <v>0</v>
      </c>
    </row>
    <row r="6159" spans="33:35" ht="15" customHeight="1">
      <c r="AG6159" s="829" t="s">
        <v>10301</v>
      </c>
      <c r="AH6159" s="561" t="s">
        <v>10133</v>
      </c>
      <c r="AI6159" s="830">
        <v>0.19900000000000001</v>
      </c>
    </row>
    <row r="6160" spans="33:35" ht="15" customHeight="1">
      <c r="AG6160" s="829" t="s">
        <v>10302</v>
      </c>
      <c r="AH6160" s="561" t="s">
        <v>10134</v>
      </c>
      <c r="AI6160" s="830">
        <v>0.72900000000000009</v>
      </c>
    </row>
    <row r="6161" spans="33:35" ht="15" customHeight="1">
      <c r="AG6161" s="829" t="s">
        <v>10303</v>
      </c>
      <c r="AH6161" s="561" t="s">
        <v>10135</v>
      </c>
      <c r="AI6161" s="830">
        <v>0</v>
      </c>
    </row>
    <row r="6162" spans="33:35" ht="15" customHeight="1">
      <c r="AG6162" s="829" t="s">
        <v>10304</v>
      </c>
      <c r="AH6162" s="561" t="s">
        <v>10136</v>
      </c>
      <c r="AI6162" s="830">
        <v>0</v>
      </c>
    </row>
    <row r="6163" spans="33:35" ht="15" customHeight="1">
      <c r="AG6163" s="829" t="s">
        <v>10305</v>
      </c>
      <c r="AH6163" s="561" t="s">
        <v>10137</v>
      </c>
      <c r="AI6163" s="830">
        <v>0</v>
      </c>
    </row>
    <row r="6164" spans="33:35" ht="15" customHeight="1">
      <c r="AG6164" s="829" t="s">
        <v>10306</v>
      </c>
      <c r="AH6164" s="561" t="s">
        <v>10138</v>
      </c>
      <c r="AI6164" s="830">
        <v>0</v>
      </c>
    </row>
    <row r="6165" spans="33:35" ht="15" customHeight="1">
      <c r="AG6165" s="829" t="s">
        <v>10307</v>
      </c>
      <c r="AH6165" s="561" t="s">
        <v>10139</v>
      </c>
      <c r="AI6165" s="830">
        <v>0.4</v>
      </c>
    </row>
    <row r="6166" spans="33:35" ht="15" customHeight="1">
      <c r="AG6166" s="829" t="s">
        <v>10308</v>
      </c>
      <c r="AH6166" s="561" t="s">
        <v>10140</v>
      </c>
      <c r="AI6166" s="830">
        <v>0.4</v>
      </c>
    </row>
    <row r="6167" spans="33:35" ht="15" customHeight="1">
      <c r="AG6167" s="829" t="s">
        <v>10309</v>
      </c>
      <c r="AH6167" s="561" t="s">
        <v>10141</v>
      </c>
      <c r="AI6167" s="830">
        <v>0.3</v>
      </c>
    </row>
    <row r="6168" spans="33:35" ht="15" customHeight="1">
      <c r="AG6168" s="829" t="s">
        <v>10310</v>
      </c>
      <c r="AH6168" s="561" t="s">
        <v>10142</v>
      </c>
      <c r="AI6168" s="830">
        <v>0</v>
      </c>
    </row>
    <row r="6169" spans="33:35" ht="15" customHeight="1">
      <c r="AG6169" s="829" t="s">
        <v>10311</v>
      </c>
      <c r="AH6169" s="561" t="s">
        <v>10143</v>
      </c>
      <c r="AI6169" s="830">
        <v>0</v>
      </c>
    </row>
    <row r="6170" spans="33:35" ht="15" customHeight="1">
      <c r="AG6170" s="829" t="s">
        <v>10312</v>
      </c>
      <c r="AH6170" s="561" t="s">
        <v>10144</v>
      </c>
      <c r="AI6170" s="830">
        <v>0</v>
      </c>
    </row>
    <row r="6171" spans="33:35" ht="15" customHeight="1">
      <c r="AG6171" s="829" t="s">
        <v>10313</v>
      </c>
      <c r="AH6171" s="561" t="s">
        <v>10145</v>
      </c>
      <c r="AI6171" s="830">
        <v>0.70499999999999996</v>
      </c>
    </row>
    <row r="6172" spans="33:35" ht="15" customHeight="1">
      <c r="AG6172" s="829" t="s">
        <v>10314</v>
      </c>
      <c r="AH6172" s="561" t="s">
        <v>10146</v>
      </c>
      <c r="AI6172" s="830">
        <v>0</v>
      </c>
    </row>
    <row r="6173" spans="33:35" ht="15" customHeight="1">
      <c r="AG6173" s="829" t="s">
        <v>10315</v>
      </c>
      <c r="AH6173" s="561" t="s">
        <v>10147</v>
      </c>
      <c r="AI6173" s="830">
        <v>0.98699999999999999</v>
      </c>
    </row>
    <row r="6174" spans="33:35" ht="15" customHeight="1">
      <c r="AG6174" s="829" t="s">
        <v>10316</v>
      </c>
      <c r="AH6174" s="561" t="s">
        <v>10148</v>
      </c>
      <c r="AI6174" s="830">
        <v>0</v>
      </c>
    </row>
    <row r="6175" spans="33:35" ht="15" customHeight="1">
      <c r="AG6175" s="829" t="s">
        <v>10317</v>
      </c>
      <c r="AH6175" s="561" t="s">
        <v>10149</v>
      </c>
      <c r="AI6175" s="830">
        <v>0</v>
      </c>
    </row>
    <row r="6176" spans="33:35" ht="15" customHeight="1">
      <c r="AG6176" s="829" t="s">
        <v>10318</v>
      </c>
      <c r="AH6176" s="561" t="s">
        <v>10150</v>
      </c>
      <c r="AI6176" s="830">
        <v>0.3</v>
      </c>
    </row>
    <row r="6177" spans="33:35" ht="15" customHeight="1">
      <c r="AG6177" s="829" t="s">
        <v>10319</v>
      </c>
      <c r="AH6177" s="561" t="s">
        <v>10151</v>
      </c>
      <c r="AI6177" s="830">
        <v>0.34900000000000003</v>
      </c>
    </row>
    <row r="6178" spans="33:35" ht="15" customHeight="1">
      <c r="AG6178" s="829" t="s">
        <v>10320</v>
      </c>
      <c r="AH6178" s="561" t="s">
        <v>10152</v>
      </c>
      <c r="AI6178" s="830">
        <v>0.37</v>
      </c>
    </row>
    <row r="6179" spans="33:35" ht="15" customHeight="1">
      <c r="AG6179" s="829" t="s">
        <v>10321</v>
      </c>
      <c r="AH6179" s="561" t="s">
        <v>10153</v>
      </c>
      <c r="AI6179" s="830">
        <v>0.432</v>
      </c>
    </row>
    <row r="6180" spans="33:35" ht="15" customHeight="1">
      <c r="AG6180" s="829" t="s">
        <v>10322</v>
      </c>
      <c r="AH6180" s="561" t="s">
        <v>10154</v>
      </c>
      <c r="AI6180" s="830">
        <v>0</v>
      </c>
    </row>
    <row r="6181" spans="33:35" ht="15" customHeight="1">
      <c r="AG6181" s="829" t="s">
        <v>10323</v>
      </c>
      <c r="AH6181" s="561" t="s">
        <v>10155</v>
      </c>
      <c r="AI6181" s="830">
        <v>0.45</v>
      </c>
    </row>
    <row r="6182" spans="33:35" ht="15" customHeight="1">
      <c r="AG6182" s="829" t="s">
        <v>10324</v>
      </c>
      <c r="AH6182" s="561" t="s">
        <v>10156</v>
      </c>
      <c r="AI6182" s="830">
        <v>0</v>
      </c>
    </row>
    <row r="6183" spans="33:35" ht="15" customHeight="1">
      <c r="AG6183" s="829" t="s">
        <v>10325</v>
      </c>
      <c r="AH6183" s="561" t="s">
        <v>10157</v>
      </c>
      <c r="AI6183" s="830">
        <v>0.39500000000000002</v>
      </c>
    </row>
    <row r="6184" spans="33:35" ht="15" customHeight="1">
      <c r="AG6184" s="829" t="s">
        <v>10326</v>
      </c>
      <c r="AH6184" s="561" t="s">
        <v>10158</v>
      </c>
      <c r="AI6184" s="830">
        <v>0</v>
      </c>
    </row>
    <row r="6185" spans="33:35" ht="15" customHeight="1">
      <c r="AG6185" s="829" t="s">
        <v>10327</v>
      </c>
      <c r="AH6185" s="561" t="s">
        <v>10159</v>
      </c>
      <c r="AI6185" s="830">
        <v>0</v>
      </c>
    </row>
    <row r="6186" spans="33:35" ht="15" customHeight="1">
      <c r="AG6186" s="829" t="s">
        <v>10328</v>
      </c>
      <c r="AH6186" s="561" t="s">
        <v>10160</v>
      </c>
      <c r="AI6186" s="830">
        <v>0.34699999999999998</v>
      </c>
    </row>
    <row r="6187" spans="33:35" ht="15" customHeight="1">
      <c r="AG6187" s="829" t="s">
        <v>10329</v>
      </c>
      <c r="AH6187" s="561" t="s">
        <v>10161</v>
      </c>
      <c r="AI6187" s="830">
        <v>0.44900000000000001</v>
      </c>
    </row>
    <row r="6188" spans="33:35" ht="15" customHeight="1">
      <c r="AG6188" s="829" t="s">
        <v>10330</v>
      </c>
      <c r="AH6188" s="561" t="s">
        <v>10162</v>
      </c>
      <c r="AI6188" s="830">
        <v>0.39900000000000002</v>
      </c>
    </row>
    <row r="6189" spans="33:35" ht="15" customHeight="1">
      <c r="AG6189" s="829" t="s">
        <v>10331</v>
      </c>
      <c r="AH6189" s="561" t="s">
        <v>10163</v>
      </c>
      <c r="AI6189" s="830">
        <v>0.29899999999999999</v>
      </c>
    </row>
    <row r="6190" spans="33:35" ht="15" customHeight="1">
      <c r="AG6190" s="829" t="s">
        <v>10332</v>
      </c>
      <c r="AH6190" s="561" t="s">
        <v>10164</v>
      </c>
      <c r="AI6190" s="830">
        <v>0.19900000000000001</v>
      </c>
    </row>
    <row r="6191" spans="33:35" ht="15" customHeight="1">
      <c r="AG6191" s="829" t="s">
        <v>10333</v>
      </c>
      <c r="AH6191" s="561" t="s">
        <v>10165</v>
      </c>
      <c r="AI6191" s="830">
        <v>0</v>
      </c>
    </row>
    <row r="6192" spans="33:35" ht="15" customHeight="1">
      <c r="AG6192" s="829" t="s">
        <v>10334</v>
      </c>
      <c r="AH6192" s="561" t="s">
        <v>10166</v>
      </c>
      <c r="AI6192" s="830">
        <v>0.45</v>
      </c>
    </row>
    <row r="6193" spans="33:35" ht="15" customHeight="1">
      <c r="AG6193" s="829" t="s">
        <v>10335</v>
      </c>
      <c r="AH6193" s="561" t="s">
        <v>10167</v>
      </c>
      <c r="AI6193" s="830">
        <v>0.315</v>
      </c>
    </row>
    <row r="6194" spans="33:35" ht="15" customHeight="1">
      <c r="AG6194" s="829" t="s">
        <v>10336</v>
      </c>
      <c r="AH6194" s="561" t="s">
        <v>10168</v>
      </c>
      <c r="AI6194" s="830">
        <v>0.23499999999999999</v>
      </c>
    </row>
    <row r="6195" spans="33:35" ht="15" customHeight="1">
      <c r="AG6195" s="829" t="s">
        <v>10337</v>
      </c>
      <c r="AH6195" s="561" t="s">
        <v>10169</v>
      </c>
      <c r="AI6195" s="830">
        <v>1.042</v>
      </c>
    </row>
    <row r="6196" spans="33:35" ht="15" customHeight="1">
      <c r="AG6196" s="829" t="s">
        <v>10338</v>
      </c>
      <c r="AH6196" s="561" t="s">
        <v>10170</v>
      </c>
      <c r="AI6196" s="830">
        <v>0</v>
      </c>
    </row>
    <row r="6197" spans="33:35" ht="15" customHeight="1">
      <c r="AG6197" s="829" t="s">
        <v>10339</v>
      </c>
      <c r="AH6197" s="561" t="s">
        <v>10171</v>
      </c>
      <c r="AI6197" s="830">
        <v>0.3</v>
      </c>
    </row>
    <row r="6198" spans="33:35" ht="15" customHeight="1">
      <c r="AG6198" s="829" t="s">
        <v>10340</v>
      </c>
      <c r="AH6198" s="561" t="s">
        <v>10172</v>
      </c>
      <c r="AI6198" s="830">
        <v>0.4</v>
      </c>
    </row>
    <row r="6199" spans="33:35" ht="15" customHeight="1">
      <c r="AG6199" s="829" t="s">
        <v>10341</v>
      </c>
      <c r="AH6199" s="561" t="s">
        <v>10173</v>
      </c>
      <c r="AI6199" s="830">
        <v>0.58100000000000007</v>
      </c>
    </row>
    <row r="6200" spans="33:35" ht="15" customHeight="1">
      <c r="AG6200" s="829" t="s">
        <v>10342</v>
      </c>
      <c r="AH6200" s="561" t="s">
        <v>10174</v>
      </c>
      <c r="AI6200" s="830">
        <v>0</v>
      </c>
    </row>
    <row r="6201" spans="33:35" ht="15" customHeight="1">
      <c r="AG6201" s="829" t="s">
        <v>10343</v>
      </c>
      <c r="AH6201" s="561" t="s">
        <v>10175</v>
      </c>
      <c r="AI6201" s="830">
        <v>0.495</v>
      </c>
    </row>
    <row r="6202" spans="33:35" ht="15" customHeight="1">
      <c r="AG6202" s="829" t="s">
        <v>10344</v>
      </c>
      <c r="AH6202" s="561" t="s">
        <v>10176</v>
      </c>
      <c r="AI6202" s="830">
        <v>0</v>
      </c>
    </row>
    <row r="6203" spans="33:35" ht="15" customHeight="1">
      <c r="AG6203" s="829" t="s">
        <v>10345</v>
      </c>
      <c r="AH6203" s="561" t="s">
        <v>10177</v>
      </c>
      <c r="AI6203" s="830">
        <v>0</v>
      </c>
    </row>
    <row r="6204" spans="33:35" ht="15" customHeight="1">
      <c r="AG6204" s="829" t="s">
        <v>10346</v>
      </c>
      <c r="AH6204" s="561" t="s">
        <v>10178</v>
      </c>
      <c r="AI6204" s="830">
        <v>0.59199999999999997</v>
      </c>
    </row>
    <row r="6205" spans="33:35" ht="15" customHeight="1">
      <c r="AG6205" s="829" t="s">
        <v>10347</v>
      </c>
      <c r="AH6205" s="561" t="s">
        <v>10179</v>
      </c>
      <c r="AI6205" s="830">
        <v>0</v>
      </c>
    </row>
    <row r="6206" spans="33:35" ht="15" customHeight="1">
      <c r="AG6206" s="829" t="s">
        <v>10348</v>
      </c>
      <c r="AH6206" s="561" t="s">
        <v>10180</v>
      </c>
      <c r="AI6206" s="830">
        <v>0.61899999999999999</v>
      </c>
    </row>
    <row r="6207" spans="33:35" ht="15" customHeight="1">
      <c r="AG6207" s="829" t="s">
        <v>10349</v>
      </c>
      <c r="AH6207" s="561" t="s">
        <v>10181</v>
      </c>
      <c r="AI6207" s="830">
        <v>0.42499999999999999</v>
      </c>
    </row>
    <row r="6208" spans="33:35" ht="15" customHeight="1">
      <c r="AG6208" s="829" t="s">
        <v>10350</v>
      </c>
      <c r="AH6208" s="561" t="s">
        <v>10182</v>
      </c>
      <c r="AI6208" s="830">
        <v>0</v>
      </c>
    </row>
    <row r="6209" spans="33:35" ht="15" customHeight="1">
      <c r="AG6209" s="829" t="s">
        <v>10351</v>
      </c>
      <c r="AH6209" s="561" t="s">
        <v>10183</v>
      </c>
      <c r="AI6209" s="830">
        <v>0.35199999999999998</v>
      </c>
    </row>
    <row r="6210" spans="33:35" ht="15" customHeight="1">
      <c r="AG6210" s="829" t="s">
        <v>10352</v>
      </c>
      <c r="AH6210" s="561" t="s">
        <v>10184</v>
      </c>
      <c r="AI6210" s="830">
        <v>0.54699999999999993</v>
      </c>
    </row>
    <row r="6211" spans="33:35" ht="15" customHeight="1">
      <c r="AG6211" s="829" t="s">
        <v>10353</v>
      </c>
      <c r="AH6211" s="561" t="s">
        <v>10185</v>
      </c>
      <c r="AI6211" s="830">
        <v>0.57099999999999995</v>
      </c>
    </row>
    <row r="6212" spans="33:35" ht="15" customHeight="1">
      <c r="AG6212" s="829" t="s">
        <v>10354</v>
      </c>
      <c r="AH6212" s="561" t="s">
        <v>10186</v>
      </c>
      <c r="AI6212" s="830">
        <v>0</v>
      </c>
    </row>
    <row r="6213" spans="33:35" ht="15" customHeight="1">
      <c r="AG6213" s="829" t="s">
        <v>10355</v>
      </c>
      <c r="AH6213" s="561" t="s">
        <v>10187</v>
      </c>
      <c r="AI6213" s="830">
        <v>0</v>
      </c>
    </row>
    <row r="6214" spans="33:35" ht="15" customHeight="1">
      <c r="AG6214" s="829" t="s">
        <v>10356</v>
      </c>
      <c r="AH6214" s="561" t="s">
        <v>10188</v>
      </c>
      <c r="AI6214" s="830">
        <v>0</v>
      </c>
    </row>
    <row r="6215" spans="33:35" ht="15" customHeight="1">
      <c r="AG6215" s="829" t="s">
        <v>10357</v>
      </c>
      <c r="AH6215" s="561" t="s">
        <v>10189</v>
      </c>
      <c r="AI6215" s="830">
        <v>0.185</v>
      </c>
    </row>
    <row r="6216" spans="33:35" ht="15" customHeight="1">
      <c r="AG6216" s="829" t="s">
        <v>10358</v>
      </c>
      <c r="AH6216" s="561" t="s">
        <v>10190</v>
      </c>
      <c r="AI6216" s="830">
        <v>0.11299999999999999</v>
      </c>
    </row>
    <row r="6217" spans="33:35" ht="15" customHeight="1">
      <c r="AG6217" s="829" t="s">
        <v>10359</v>
      </c>
      <c r="AH6217" s="561" t="s">
        <v>10191</v>
      </c>
      <c r="AI6217" s="830">
        <v>0.08</v>
      </c>
    </row>
    <row r="6218" spans="33:35" ht="15" customHeight="1">
      <c r="AG6218" s="829" t="s">
        <v>10360</v>
      </c>
      <c r="AH6218" s="561" t="s">
        <v>10192</v>
      </c>
      <c r="AI6218" s="830">
        <v>0</v>
      </c>
    </row>
    <row r="6219" spans="33:35" ht="15" customHeight="1">
      <c r="AG6219" s="829" t="s">
        <v>10361</v>
      </c>
      <c r="AH6219" s="561" t="s">
        <v>10193</v>
      </c>
      <c r="AI6219" s="830">
        <v>0.15</v>
      </c>
    </row>
    <row r="6220" spans="33:35" ht="15" customHeight="1">
      <c r="AG6220" s="829" t="s">
        <v>10362</v>
      </c>
      <c r="AH6220" s="561" t="s">
        <v>10194</v>
      </c>
      <c r="AI6220" s="830">
        <v>0.16799999999999998</v>
      </c>
    </row>
    <row r="6221" spans="33:35" ht="15" customHeight="1">
      <c r="AG6221" s="829" t="s">
        <v>10363</v>
      </c>
      <c r="AH6221" s="561" t="s">
        <v>10195</v>
      </c>
      <c r="AI6221" s="830">
        <v>0.34900000000000003</v>
      </c>
    </row>
    <row r="6222" spans="33:35" ht="15" customHeight="1">
      <c r="AG6222" s="829" t="s">
        <v>10364</v>
      </c>
      <c r="AH6222" s="561" t="s">
        <v>10196</v>
      </c>
      <c r="AI6222" s="830">
        <v>0</v>
      </c>
    </row>
    <row r="6223" spans="33:35" ht="15" customHeight="1">
      <c r="AG6223" s="829" t="s">
        <v>10365</v>
      </c>
      <c r="AH6223" s="561" t="s">
        <v>10197</v>
      </c>
      <c r="AI6223" s="830">
        <v>0.42099999999999999</v>
      </c>
    </row>
    <row r="6224" spans="33:35" ht="15" customHeight="1">
      <c r="AG6224" s="829" t="s">
        <v>10366</v>
      </c>
      <c r="AH6224" s="561" t="s">
        <v>10198</v>
      </c>
      <c r="AI6224" s="830">
        <v>0</v>
      </c>
    </row>
    <row r="6225" spans="33:35" ht="15" customHeight="1">
      <c r="AG6225" s="829" t="s">
        <v>10367</v>
      </c>
      <c r="AH6225" s="561" t="s">
        <v>10199</v>
      </c>
      <c r="AI6225" s="830">
        <v>0.219</v>
      </c>
    </row>
    <row r="6226" spans="33:35" ht="15" customHeight="1">
      <c r="AG6226" s="829" t="s">
        <v>10368</v>
      </c>
      <c r="AH6226" s="561" t="s">
        <v>10200</v>
      </c>
      <c r="AI6226" s="830">
        <v>0.27200000000000002</v>
      </c>
    </row>
    <row r="6227" spans="33:35" ht="15" customHeight="1">
      <c r="AG6227" s="829" t="s">
        <v>10369</v>
      </c>
      <c r="AH6227" s="561" t="s">
        <v>10201</v>
      </c>
      <c r="AI6227" s="830">
        <v>0.32800000000000001</v>
      </c>
    </row>
    <row r="6228" spans="33:35" ht="15" customHeight="1">
      <c r="AG6228" s="829" t="s">
        <v>10370</v>
      </c>
      <c r="AH6228" s="561" t="s">
        <v>10202</v>
      </c>
      <c r="AI6228" s="830">
        <v>0.35</v>
      </c>
    </row>
    <row r="6229" spans="33:35" ht="15" customHeight="1">
      <c r="AG6229" s="829" t="s">
        <v>10371</v>
      </c>
      <c r="AH6229" s="561" t="s">
        <v>10203</v>
      </c>
      <c r="AI6229" s="830">
        <v>0.373</v>
      </c>
    </row>
    <row r="6230" spans="33:35" ht="15" customHeight="1">
      <c r="AG6230" s="829" t="s">
        <v>10372</v>
      </c>
      <c r="AH6230" s="561" t="s">
        <v>10204</v>
      </c>
      <c r="AI6230" s="830">
        <v>0.41300000000000003</v>
      </c>
    </row>
    <row r="6231" spans="33:35" ht="15" customHeight="1">
      <c r="AG6231" s="829" t="s">
        <v>10373</v>
      </c>
      <c r="AH6231" s="561" t="s">
        <v>10205</v>
      </c>
      <c r="AI6231" s="830">
        <v>0.6</v>
      </c>
    </row>
    <row r="6232" spans="33:35" ht="15" customHeight="1">
      <c r="AG6232" s="829" t="s">
        <v>10374</v>
      </c>
      <c r="AH6232" s="561" t="s">
        <v>10206</v>
      </c>
      <c r="AI6232" s="830">
        <v>0.35300000000000004</v>
      </c>
    </row>
    <row r="6233" spans="33:35" ht="15" customHeight="1">
      <c r="AG6233" s="829" t="s">
        <v>10375</v>
      </c>
      <c r="AH6233" s="561" t="s">
        <v>10207</v>
      </c>
      <c r="AI6233" s="830">
        <v>0.42899999999999999</v>
      </c>
    </row>
    <row r="6234" spans="33:35" ht="15" customHeight="1">
      <c r="AG6234" s="829" t="s">
        <v>10376</v>
      </c>
      <c r="AH6234" s="561" t="s">
        <v>10208</v>
      </c>
      <c r="AI6234" s="830">
        <v>0</v>
      </c>
    </row>
    <row r="6235" spans="33:35" ht="15" customHeight="1">
      <c r="AG6235" s="829" t="s">
        <v>10377</v>
      </c>
      <c r="AH6235" s="561" t="s">
        <v>10209</v>
      </c>
      <c r="AI6235" s="830">
        <v>0</v>
      </c>
    </row>
    <row r="6236" spans="33:35" ht="15" customHeight="1">
      <c r="AG6236" s="829" t="s">
        <v>10378</v>
      </c>
      <c r="AH6236" s="561" t="s">
        <v>10210</v>
      </c>
      <c r="AI6236" s="830">
        <v>0</v>
      </c>
    </row>
    <row r="6237" spans="33:35" ht="15" customHeight="1">
      <c r="AG6237" s="829" t="s">
        <v>10379</v>
      </c>
      <c r="AH6237" s="561" t="s">
        <v>10211</v>
      </c>
      <c r="AI6237" s="830">
        <v>0</v>
      </c>
    </row>
    <row r="6238" spans="33:35" ht="15" customHeight="1">
      <c r="AG6238" s="829" t="s">
        <v>10380</v>
      </c>
      <c r="AH6238" s="561" t="s">
        <v>10212</v>
      </c>
      <c r="AI6238" s="830">
        <v>0</v>
      </c>
    </row>
    <row r="6239" spans="33:35" ht="15" customHeight="1">
      <c r="AG6239" s="829" t="s">
        <v>10381</v>
      </c>
      <c r="AH6239" s="561" t="s">
        <v>10213</v>
      </c>
      <c r="AI6239" s="830">
        <v>0</v>
      </c>
    </row>
    <row r="6240" spans="33:35" ht="15" customHeight="1">
      <c r="AG6240" s="829" t="s">
        <v>10382</v>
      </c>
      <c r="AH6240" s="561" t="s">
        <v>10214</v>
      </c>
      <c r="AI6240" s="830">
        <v>0</v>
      </c>
    </row>
    <row r="6241" spans="33:35" ht="15" customHeight="1">
      <c r="AG6241" s="829" t="s">
        <v>10383</v>
      </c>
      <c r="AH6241" s="561" t="s">
        <v>10215</v>
      </c>
      <c r="AI6241" s="830">
        <v>0</v>
      </c>
    </row>
    <row r="6242" spans="33:35" ht="15" customHeight="1">
      <c r="AG6242" s="829" t="s">
        <v>10384</v>
      </c>
      <c r="AH6242" s="561" t="s">
        <v>10216</v>
      </c>
      <c r="AI6242" s="830">
        <v>0</v>
      </c>
    </row>
    <row r="6243" spans="33:35" ht="15" customHeight="1">
      <c r="AG6243" s="829" t="s">
        <v>10385</v>
      </c>
      <c r="AH6243" s="561" t="s">
        <v>10217</v>
      </c>
      <c r="AI6243" s="830">
        <v>0</v>
      </c>
    </row>
    <row r="6244" spans="33:35" ht="15" customHeight="1">
      <c r="AG6244" s="829" t="s">
        <v>10386</v>
      </c>
      <c r="AH6244" s="561" t="s">
        <v>10218</v>
      </c>
      <c r="AI6244" s="830">
        <v>0</v>
      </c>
    </row>
    <row r="6245" spans="33:35" ht="15" customHeight="1">
      <c r="AG6245" s="829" t="s">
        <v>10387</v>
      </c>
      <c r="AH6245" s="561" t="s">
        <v>10219</v>
      </c>
      <c r="AI6245" s="830">
        <v>0</v>
      </c>
    </row>
    <row r="6246" spans="33:35" ht="15" customHeight="1">
      <c r="AG6246" s="829" t="s">
        <v>10388</v>
      </c>
      <c r="AH6246" s="561" t="s">
        <v>10220</v>
      </c>
      <c r="AI6246" s="830">
        <v>0</v>
      </c>
    </row>
    <row r="6247" spans="33:35" ht="15" customHeight="1">
      <c r="AG6247" s="829" t="s">
        <v>10389</v>
      </c>
      <c r="AH6247" s="561" t="s">
        <v>10221</v>
      </c>
      <c r="AI6247" s="830">
        <v>0.43099999999999999</v>
      </c>
    </row>
    <row r="6248" spans="33:35" ht="15" customHeight="1">
      <c r="AG6248" s="829" t="s">
        <v>10390</v>
      </c>
      <c r="AH6248" s="561" t="s">
        <v>10222</v>
      </c>
      <c r="AI6248" s="830">
        <v>0</v>
      </c>
    </row>
    <row r="6249" spans="33:35" ht="15" customHeight="1">
      <c r="AG6249" s="829" t="s">
        <v>10391</v>
      </c>
      <c r="AH6249" s="561" t="s">
        <v>10223</v>
      </c>
      <c r="AI6249" s="830">
        <v>0</v>
      </c>
    </row>
    <row r="6250" spans="33:35" ht="15" customHeight="1">
      <c r="AG6250" s="829" t="s">
        <v>10392</v>
      </c>
      <c r="AH6250" s="561" t="s">
        <v>10224</v>
      </c>
      <c r="AI6250" s="830">
        <v>0.1</v>
      </c>
    </row>
    <row r="6251" spans="33:35" ht="15" customHeight="1">
      <c r="AG6251" s="829" t="s">
        <v>10393</v>
      </c>
      <c r="AH6251" s="561" t="s">
        <v>10225</v>
      </c>
      <c r="AI6251" s="830">
        <v>0.25</v>
      </c>
    </row>
    <row r="6252" spans="33:35" ht="15" customHeight="1">
      <c r="AG6252" s="829" t="s">
        <v>10394</v>
      </c>
      <c r="AH6252" s="561" t="s">
        <v>10226</v>
      </c>
      <c r="AI6252" s="830">
        <v>0.628</v>
      </c>
    </row>
    <row r="6253" spans="33:35" ht="15" customHeight="1">
      <c r="AG6253" s="829" t="s">
        <v>10395</v>
      </c>
      <c r="AH6253" s="561" t="s">
        <v>10227</v>
      </c>
      <c r="AI6253" s="830">
        <v>0</v>
      </c>
    </row>
    <row r="6254" spans="33:35" ht="15" customHeight="1">
      <c r="AG6254" s="829" t="s">
        <v>10396</v>
      </c>
      <c r="AH6254" s="561" t="s">
        <v>10228</v>
      </c>
      <c r="AI6254" s="830">
        <v>0</v>
      </c>
    </row>
    <row r="6255" spans="33:35" ht="15" customHeight="1">
      <c r="AG6255" s="829" t="s">
        <v>10397</v>
      </c>
      <c r="AH6255" s="561" t="s">
        <v>10229</v>
      </c>
      <c r="AI6255" s="830">
        <v>0.77300000000000002</v>
      </c>
    </row>
    <row r="6256" spans="33:35" ht="15" customHeight="1">
      <c r="AG6256" s="829" t="s">
        <v>5924</v>
      </c>
      <c r="AH6256" s="561" t="s">
        <v>10230</v>
      </c>
      <c r="AI6256" s="830" t="s">
        <v>10231</v>
      </c>
    </row>
    <row r="6257" spans="33:35" ht="15" customHeight="1">
      <c r="AG6257" s="829" t="s">
        <v>10398</v>
      </c>
      <c r="AH6257" s="561" t="s">
        <v>10232</v>
      </c>
      <c r="AI6257" s="830">
        <v>0</v>
      </c>
    </row>
    <row r="6258" spans="33:35" ht="15" customHeight="1">
      <c r="AG6258" s="829" t="s">
        <v>10399</v>
      </c>
      <c r="AH6258" s="561" t="s">
        <v>10233</v>
      </c>
      <c r="AI6258" s="830">
        <v>0.157</v>
      </c>
    </row>
    <row r="6259" spans="33:35" ht="15" customHeight="1">
      <c r="AG6259" s="829" t="s">
        <v>10400</v>
      </c>
      <c r="AH6259" s="561" t="s">
        <v>10234</v>
      </c>
      <c r="AI6259" s="830">
        <v>0.26899999999999996</v>
      </c>
    </row>
    <row r="6260" spans="33:35" ht="15" customHeight="1">
      <c r="AG6260" s="829" t="s">
        <v>10401</v>
      </c>
      <c r="AH6260" s="561" t="s">
        <v>10235</v>
      </c>
      <c r="AI6260" s="830">
        <v>0.29100000000000004</v>
      </c>
    </row>
    <row r="6261" spans="33:35" ht="15" customHeight="1">
      <c r="AG6261" s="829" t="s">
        <v>10402</v>
      </c>
      <c r="AH6261" s="561" t="s">
        <v>10236</v>
      </c>
      <c r="AI6261" s="830">
        <v>0.33599999999999997</v>
      </c>
    </row>
    <row r="6262" spans="33:35" ht="15" customHeight="1">
      <c r="AG6262" s="829" t="s">
        <v>10403</v>
      </c>
      <c r="AH6262" s="561" t="s">
        <v>10237</v>
      </c>
      <c r="AI6262" s="830">
        <v>0.38600000000000001</v>
      </c>
    </row>
    <row r="6263" spans="33:35" ht="15" customHeight="1">
      <c r="AG6263" s="829" t="s">
        <v>10404</v>
      </c>
      <c r="AH6263" s="561" t="s">
        <v>10238</v>
      </c>
      <c r="AI6263" s="830">
        <v>0</v>
      </c>
    </row>
    <row r="6264" spans="33:35" ht="15" customHeight="1">
      <c r="AG6264" s="829" t="s">
        <v>10405</v>
      </c>
      <c r="AH6264" s="561" t="s">
        <v>10239</v>
      </c>
      <c r="AI6264" s="830">
        <v>0</v>
      </c>
    </row>
    <row r="6265" spans="33:35" ht="15" customHeight="1">
      <c r="AG6265" s="829" t="s">
        <v>10406</v>
      </c>
      <c r="AH6265" s="561" t="s">
        <v>10240</v>
      </c>
      <c r="AI6265" s="830">
        <v>0.32300000000000001</v>
      </c>
    </row>
    <row r="6266" spans="33:35" ht="15" customHeight="1">
      <c r="AG6266" s="829" t="s">
        <v>10407</v>
      </c>
      <c r="AH6266" s="561" t="s">
        <v>10241</v>
      </c>
      <c r="AI6266" s="830">
        <v>0</v>
      </c>
    </row>
    <row r="6267" spans="33:35" ht="15" customHeight="1">
      <c r="AG6267" s="829" t="s">
        <v>10408</v>
      </c>
      <c r="AH6267" s="561" t="s">
        <v>10242</v>
      </c>
      <c r="AI6267" s="830">
        <v>0.57700000000000007</v>
      </c>
    </row>
    <row r="6268" spans="33:35" ht="15" customHeight="1">
      <c r="AG6268" s="829" t="s">
        <v>10409</v>
      </c>
      <c r="AH6268" s="561" t="s">
        <v>10243</v>
      </c>
      <c r="AI6268" s="830">
        <v>0</v>
      </c>
    </row>
    <row r="6269" spans="33:35" ht="15" customHeight="1">
      <c r="AG6269" s="829" t="s">
        <v>10410</v>
      </c>
      <c r="AH6269" s="561" t="s">
        <v>10244</v>
      </c>
      <c r="AI6269" s="830">
        <v>0.2</v>
      </c>
    </row>
    <row r="6270" spans="33:35" ht="15" customHeight="1">
      <c r="AG6270" s="829" t="s">
        <v>10411</v>
      </c>
      <c r="AH6270" s="561" t="s">
        <v>10245</v>
      </c>
      <c r="AI6270" s="830">
        <v>0</v>
      </c>
    </row>
    <row r="6271" spans="33:35" ht="15" customHeight="1">
      <c r="AG6271" s="829" t="s">
        <v>10412</v>
      </c>
      <c r="AH6271" s="561" t="s">
        <v>10246</v>
      </c>
      <c r="AI6271" s="830">
        <v>0</v>
      </c>
    </row>
    <row r="6272" spans="33:35" ht="15" customHeight="1">
      <c r="AG6272" s="829" t="s">
        <v>10413</v>
      </c>
      <c r="AH6272" s="561" t="s">
        <v>10247</v>
      </c>
      <c r="AI6272" s="830">
        <v>0.254</v>
      </c>
    </row>
    <row r="6273" spans="33:35" ht="15" customHeight="1">
      <c r="AG6273" s="829" t="s">
        <v>10414</v>
      </c>
      <c r="AH6273" s="561" t="s">
        <v>10248</v>
      </c>
      <c r="AI6273" s="830">
        <v>0</v>
      </c>
    </row>
    <row r="6274" spans="33:35" ht="15" customHeight="1">
      <c r="AG6274" s="829" t="s">
        <v>10415</v>
      </c>
      <c r="AH6274" s="561" t="s">
        <v>10249</v>
      </c>
      <c r="AI6274" s="830">
        <v>0</v>
      </c>
    </row>
    <row r="6275" spans="33:35" ht="15" customHeight="1">
      <c r="AG6275" s="829" t="s">
        <v>10416</v>
      </c>
      <c r="AH6275" s="561" t="s">
        <v>10250</v>
      </c>
      <c r="AI6275" s="830">
        <v>0</v>
      </c>
    </row>
    <row r="6276" spans="33:35" ht="15" customHeight="1">
      <c r="AG6276" s="829" t="s">
        <v>10417</v>
      </c>
      <c r="AH6276" s="561" t="s">
        <v>10251</v>
      </c>
      <c r="AI6276" s="830">
        <v>0.253</v>
      </c>
    </row>
    <row r="6277" spans="33:35" ht="15" customHeight="1">
      <c r="AG6277" s="829" t="s">
        <v>10418</v>
      </c>
      <c r="AH6277" s="561" t="s">
        <v>10252</v>
      </c>
      <c r="AI6277" s="830">
        <v>0.16699999999999998</v>
      </c>
    </row>
    <row r="6278" spans="33:35" ht="15" customHeight="1">
      <c r="AG6278" s="829" t="s">
        <v>10419</v>
      </c>
      <c r="AH6278" s="561" t="s">
        <v>10253</v>
      </c>
      <c r="AI6278" s="830">
        <v>0.49799999999999994</v>
      </c>
    </row>
    <row r="6279" spans="33:35" ht="15" customHeight="1">
      <c r="AG6279" s="829" t="s">
        <v>10420</v>
      </c>
      <c r="AH6279" s="561" t="s">
        <v>10254</v>
      </c>
      <c r="AI6279" s="830">
        <v>0.36200000000000004</v>
      </c>
    </row>
    <row r="6280" spans="33:35" ht="15" customHeight="1">
      <c r="AG6280" s="829" t="s">
        <v>10421</v>
      </c>
      <c r="AH6280" s="561" t="s">
        <v>10255</v>
      </c>
      <c r="AI6280" s="830">
        <v>0</v>
      </c>
    </row>
    <row r="6281" spans="33:35" ht="15" customHeight="1">
      <c r="AG6281" s="829" t="s">
        <v>10422</v>
      </c>
      <c r="AH6281" s="561" t="s">
        <v>10256</v>
      </c>
      <c r="AI6281" s="830">
        <v>0</v>
      </c>
    </row>
    <row r="6282" spans="33:35" ht="15" customHeight="1">
      <c r="AG6282" s="829" t="s">
        <v>10423</v>
      </c>
      <c r="AH6282" s="561" t="s">
        <v>10257</v>
      </c>
      <c r="AI6282" s="830">
        <v>0.34299999999999997</v>
      </c>
    </row>
    <row r="6283" spans="33:35" ht="15" customHeight="1">
      <c r="AG6283" s="829" t="s">
        <v>10424</v>
      </c>
      <c r="AH6283" s="561" t="s">
        <v>10258</v>
      </c>
      <c r="AI6283" s="830">
        <v>0.48700000000000004</v>
      </c>
    </row>
    <row r="6284" spans="33:35" ht="15" customHeight="1">
      <c r="AG6284" s="829" t="s">
        <v>10425</v>
      </c>
      <c r="AH6284" s="561" t="s">
        <v>10259</v>
      </c>
      <c r="AI6284" s="830">
        <v>0</v>
      </c>
    </row>
    <row r="6285" spans="33:35" ht="15" customHeight="1">
      <c r="AG6285" s="829" t="s">
        <v>10426</v>
      </c>
      <c r="AH6285" s="561" t="s">
        <v>10260</v>
      </c>
      <c r="AI6285" s="830">
        <v>0.42899999999999999</v>
      </c>
    </row>
    <row r="6286" spans="33:35" ht="15" customHeight="1">
      <c r="AG6286" s="829" t="s">
        <v>10427</v>
      </c>
      <c r="AH6286" s="561" t="s">
        <v>10261</v>
      </c>
      <c r="AI6286" s="830">
        <v>0</v>
      </c>
    </row>
    <row r="6287" spans="33:35" ht="15" customHeight="1">
      <c r="AG6287" s="829" t="s">
        <v>10428</v>
      </c>
      <c r="AH6287" s="561" t="s">
        <v>10262</v>
      </c>
      <c r="AI6287" s="830">
        <v>0.33599999999999997</v>
      </c>
    </row>
    <row r="6288" spans="33:35" ht="15" customHeight="1">
      <c r="AG6288" s="829" t="s">
        <v>10429</v>
      </c>
      <c r="AH6288" s="561" t="s">
        <v>10263</v>
      </c>
      <c r="AI6288" s="830">
        <v>0</v>
      </c>
    </row>
    <row r="6289" spans="33:35" ht="15" customHeight="1">
      <c r="AG6289" s="829" t="s">
        <v>10430</v>
      </c>
      <c r="AH6289" s="561" t="s">
        <v>10264</v>
      </c>
      <c r="AI6289" s="830">
        <v>0.16699999999999998</v>
      </c>
    </row>
    <row r="6290" spans="33:35" ht="15" customHeight="1">
      <c r="AG6290" s="829" t="s">
        <v>10431</v>
      </c>
      <c r="AH6290" s="561" t="s">
        <v>10265</v>
      </c>
      <c r="AI6290" s="830">
        <v>0.23299999999999998</v>
      </c>
    </row>
    <row r="6291" spans="33:35" ht="15" customHeight="1">
      <c r="AG6291" s="829" t="s">
        <v>10432</v>
      </c>
      <c r="AH6291" s="561" t="s">
        <v>10266</v>
      </c>
      <c r="AI6291" s="830">
        <v>0.254</v>
      </c>
    </row>
    <row r="6292" spans="33:35" ht="15" customHeight="1">
      <c r="AG6292" s="829" t="s">
        <v>10433</v>
      </c>
      <c r="AH6292" s="561" t="s">
        <v>10267</v>
      </c>
      <c r="AI6292" s="830">
        <v>0.97099999999999997</v>
      </c>
    </row>
    <row r="6293" spans="33:35" ht="15" customHeight="1">
      <c r="AG6293" s="829" t="s">
        <v>10434</v>
      </c>
      <c r="AH6293" s="561" t="s">
        <v>10268</v>
      </c>
      <c r="AI6293" s="830">
        <v>0</v>
      </c>
    </row>
    <row r="6294" spans="33:35" ht="15" customHeight="1">
      <c r="AG6294" s="829" t="s">
        <v>10435</v>
      </c>
      <c r="AH6294" s="561" t="s">
        <v>10269</v>
      </c>
      <c r="AI6294" s="830">
        <v>0.153</v>
      </c>
    </row>
    <row r="6295" spans="33:35" ht="15" customHeight="1">
      <c r="AG6295" s="829" t="s">
        <v>10436</v>
      </c>
      <c r="AH6295" s="561" t="s">
        <v>10270</v>
      </c>
      <c r="AI6295" s="830">
        <v>0.29100000000000004</v>
      </c>
    </row>
    <row r="6296" spans="33:35" ht="15" customHeight="1">
      <c r="AG6296" s="829" t="s">
        <v>10437</v>
      </c>
      <c r="AH6296" s="561" t="s">
        <v>10271</v>
      </c>
      <c r="AI6296" s="830">
        <v>0.54600000000000004</v>
      </c>
    </row>
    <row r="6297" spans="33:35" ht="15" customHeight="1">
      <c r="AG6297" s="829" t="s">
        <v>10438</v>
      </c>
      <c r="AH6297" s="561" t="s">
        <v>10272</v>
      </c>
      <c r="AI6297" s="830">
        <v>0</v>
      </c>
    </row>
    <row r="6298" spans="33:35" ht="15" customHeight="1">
      <c r="AG6298" s="829" t="s">
        <v>10439</v>
      </c>
      <c r="AH6298" s="561" t="s">
        <v>10273</v>
      </c>
      <c r="AI6298" s="830">
        <v>0.30599999999999999</v>
      </c>
    </row>
    <row r="6299" spans="33:35" ht="15" customHeight="1">
      <c r="AG6299" s="829" t="s">
        <v>10440</v>
      </c>
      <c r="AH6299" s="561" t="s">
        <v>10274</v>
      </c>
      <c r="AI6299" s="830">
        <v>0.42299999999999999</v>
      </c>
    </row>
    <row r="6300" spans="33:35" ht="15" customHeight="1" thickBot="1">
      <c r="AG6300" s="831" t="s">
        <v>10441</v>
      </c>
      <c r="AH6300" s="832" t="s">
        <v>893</v>
      </c>
      <c r="AI6300" s="833" t="s">
        <v>10275</v>
      </c>
    </row>
    <row r="6301" spans="33:35" ht="15" customHeight="1">
      <c r="AG6301" s="836" t="s">
        <v>12551</v>
      </c>
      <c r="AH6301" s="837" t="s">
        <v>10444</v>
      </c>
      <c r="AI6301" s="838">
        <v>0</v>
      </c>
    </row>
    <row r="6302" spans="33:35" ht="15" customHeight="1">
      <c r="AG6302" s="839" t="s">
        <v>12552</v>
      </c>
      <c r="AH6302" t="s">
        <v>10446</v>
      </c>
      <c r="AI6302" s="840">
        <v>0</v>
      </c>
    </row>
    <row r="6303" spans="33:35" ht="15" customHeight="1">
      <c r="AG6303" s="839" t="s">
        <v>12553</v>
      </c>
      <c r="AH6303" t="s">
        <v>10448</v>
      </c>
      <c r="AI6303" s="840">
        <v>0</v>
      </c>
    </row>
    <row r="6304" spans="33:35" ht="15" customHeight="1">
      <c r="AG6304" s="839" t="s">
        <v>12554</v>
      </c>
      <c r="AH6304" t="s">
        <v>10450</v>
      </c>
      <c r="AI6304" s="840">
        <v>0</v>
      </c>
    </row>
    <row r="6305" spans="33:35" ht="15" customHeight="1">
      <c r="AG6305" s="839" t="s">
        <v>12555</v>
      </c>
      <c r="AH6305" t="s">
        <v>10452</v>
      </c>
      <c r="AI6305" s="840">
        <v>0</v>
      </c>
    </row>
    <row r="6306" spans="33:35" ht="15" customHeight="1">
      <c r="AG6306" s="839" t="s">
        <v>12556</v>
      </c>
      <c r="AH6306" t="s">
        <v>10454</v>
      </c>
      <c r="AI6306" s="840">
        <v>0</v>
      </c>
    </row>
    <row r="6307" spans="33:35" ht="15" customHeight="1">
      <c r="AG6307" s="839" t="s">
        <v>12557</v>
      </c>
      <c r="AH6307" t="s">
        <v>10456</v>
      </c>
      <c r="AI6307" s="840">
        <v>0</v>
      </c>
    </row>
    <row r="6308" spans="33:35" ht="15" customHeight="1">
      <c r="AG6308" s="839" t="s">
        <v>12558</v>
      </c>
      <c r="AH6308" t="s">
        <v>10458</v>
      </c>
      <c r="AI6308" s="840">
        <v>0</v>
      </c>
    </row>
    <row r="6309" spans="33:35" ht="15" customHeight="1">
      <c r="AG6309" s="839" t="s">
        <v>12559</v>
      </c>
      <c r="AH6309" t="s">
        <v>10460</v>
      </c>
      <c r="AI6309" s="840">
        <v>0</v>
      </c>
    </row>
    <row r="6310" spans="33:35" ht="15" customHeight="1">
      <c r="AG6310" s="839" t="s">
        <v>12560</v>
      </c>
      <c r="AH6310" t="s">
        <v>10462</v>
      </c>
      <c r="AI6310" s="840">
        <v>0.41499999999999998</v>
      </c>
    </row>
    <row r="6311" spans="33:35" ht="15" customHeight="1">
      <c r="AG6311" s="839" t="s">
        <v>12561</v>
      </c>
      <c r="AH6311" t="s">
        <v>10464</v>
      </c>
      <c r="AI6311" s="840">
        <v>0.42199999999999999</v>
      </c>
    </row>
    <row r="6312" spans="33:35" ht="15" customHeight="1">
      <c r="AG6312" s="839" t="s">
        <v>12562</v>
      </c>
      <c r="AH6312" t="s">
        <v>10466</v>
      </c>
      <c r="AI6312" s="840">
        <v>0</v>
      </c>
    </row>
    <row r="6313" spans="33:35" ht="15" customHeight="1">
      <c r="AG6313" s="839" t="s">
        <v>12563</v>
      </c>
      <c r="AH6313" t="s">
        <v>10468</v>
      </c>
      <c r="AI6313" s="840">
        <v>0</v>
      </c>
    </row>
    <row r="6314" spans="33:35" ht="15" customHeight="1">
      <c r="AG6314" s="839" t="s">
        <v>12564</v>
      </c>
      <c r="AH6314" t="s">
        <v>10470</v>
      </c>
      <c r="AI6314" s="840">
        <v>0</v>
      </c>
    </row>
    <row r="6315" spans="33:35" ht="15" customHeight="1">
      <c r="AG6315" s="839" t="s">
        <v>12565</v>
      </c>
      <c r="AH6315" t="s">
        <v>10472</v>
      </c>
      <c r="AI6315" s="840">
        <v>0.374</v>
      </c>
    </row>
    <row r="6316" spans="33:35" ht="15" customHeight="1">
      <c r="AG6316" s="839" t="s">
        <v>12566</v>
      </c>
      <c r="AH6316" t="s">
        <v>10474</v>
      </c>
      <c r="AI6316" s="840">
        <v>0.41100000000000003</v>
      </c>
    </row>
    <row r="6317" spans="33:35" ht="15" customHeight="1">
      <c r="AG6317" s="839" t="s">
        <v>12567</v>
      </c>
      <c r="AH6317" t="s">
        <v>10476</v>
      </c>
      <c r="AI6317" s="840">
        <v>0</v>
      </c>
    </row>
    <row r="6318" spans="33:35" ht="15" customHeight="1">
      <c r="AG6318" s="839" t="s">
        <v>12568</v>
      </c>
      <c r="AH6318" t="s">
        <v>10478</v>
      </c>
      <c r="AI6318" s="840">
        <v>0.33900000000000002</v>
      </c>
    </row>
    <row r="6319" spans="33:35" ht="15" customHeight="1">
      <c r="AG6319" s="839" t="s">
        <v>12569</v>
      </c>
      <c r="AH6319" t="s">
        <v>10480</v>
      </c>
      <c r="AI6319" s="840">
        <v>0</v>
      </c>
    </row>
    <row r="6320" spans="33:35" ht="15" customHeight="1">
      <c r="AG6320" s="839" t="s">
        <v>12570</v>
      </c>
      <c r="AH6320" t="s">
        <v>10482</v>
      </c>
      <c r="AI6320" s="840">
        <v>0</v>
      </c>
    </row>
    <row r="6321" spans="33:35" ht="15" customHeight="1">
      <c r="AG6321" s="839" t="s">
        <v>12571</v>
      </c>
      <c r="AH6321" t="s">
        <v>10484</v>
      </c>
      <c r="AI6321" s="840">
        <v>0.3</v>
      </c>
    </row>
    <row r="6322" spans="33:35" ht="15" customHeight="1">
      <c r="AG6322" s="839" t="s">
        <v>12572</v>
      </c>
      <c r="AH6322" t="s">
        <v>10486</v>
      </c>
      <c r="AI6322" s="840">
        <v>0.34900000000000003</v>
      </c>
    </row>
    <row r="6323" spans="33:35" ht="15" customHeight="1">
      <c r="AG6323" s="839" t="s">
        <v>12573</v>
      </c>
      <c r="AH6323" t="s">
        <v>10488</v>
      </c>
      <c r="AI6323" s="840">
        <v>0.4</v>
      </c>
    </row>
    <row r="6324" spans="33:35" ht="15" customHeight="1">
      <c r="AG6324" s="839" t="s">
        <v>12574</v>
      </c>
      <c r="AH6324" t="s">
        <v>10490</v>
      </c>
      <c r="AI6324" s="840">
        <v>0.54699999999999993</v>
      </c>
    </row>
    <row r="6325" spans="33:35" ht="15" customHeight="1">
      <c r="AG6325" s="839" t="s">
        <v>12575</v>
      </c>
      <c r="AH6325" t="s">
        <v>10492</v>
      </c>
      <c r="AI6325" s="840">
        <v>0</v>
      </c>
    </row>
    <row r="6326" spans="33:35" ht="15" customHeight="1">
      <c r="AG6326" s="839" t="s">
        <v>12576</v>
      </c>
      <c r="AH6326" t="s">
        <v>10494</v>
      </c>
      <c r="AI6326" s="840">
        <v>0</v>
      </c>
    </row>
    <row r="6327" spans="33:35" ht="15" customHeight="1">
      <c r="AG6327" s="839" t="s">
        <v>12577</v>
      </c>
      <c r="AH6327" t="s">
        <v>10496</v>
      </c>
      <c r="AI6327" s="840">
        <v>0</v>
      </c>
    </row>
    <row r="6328" spans="33:35" ht="15" customHeight="1">
      <c r="AG6328" s="839" t="s">
        <v>12578</v>
      </c>
      <c r="AH6328" t="s">
        <v>10498</v>
      </c>
      <c r="AI6328" s="840">
        <v>0.495</v>
      </c>
    </row>
    <row r="6329" spans="33:35" ht="15" customHeight="1">
      <c r="AG6329" s="839" t="s">
        <v>12579</v>
      </c>
      <c r="AH6329" t="s">
        <v>10500</v>
      </c>
      <c r="AI6329" s="840">
        <v>0</v>
      </c>
    </row>
    <row r="6330" spans="33:35" ht="15" customHeight="1">
      <c r="AG6330" s="839" t="s">
        <v>12580</v>
      </c>
      <c r="AH6330" t="s">
        <v>10502</v>
      </c>
      <c r="AI6330" s="840">
        <v>0</v>
      </c>
    </row>
    <row r="6331" spans="33:35" ht="15" customHeight="1">
      <c r="AG6331" s="839" t="s">
        <v>12581</v>
      </c>
      <c r="AH6331" t="s">
        <v>10504</v>
      </c>
      <c r="AI6331" s="840">
        <v>0.2</v>
      </c>
    </row>
    <row r="6332" spans="33:35" ht="15" customHeight="1">
      <c r="AG6332" s="839" t="s">
        <v>12582</v>
      </c>
      <c r="AH6332" t="s">
        <v>10506</v>
      </c>
      <c r="AI6332" s="840">
        <v>0.53200000000000003</v>
      </c>
    </row>
    <row r="6333" spans="33:35" ht="15" customHeight="1">
      <c r="AG6333" s="839" t="s">
        <v>12583</v>
      </c>
      <c r="AH6333" t="s">
        <v>10508</v>
      </c>
      <c r="AI6333" s="840">
        <v>0</v>
      </c>
    </row>
    <row r="6334" spans="33:35" ht="15" customHeight="1">
      <c r="AG6334" s="839" t="s">
        <v>12584</v>
      </c>
      <c r="AH6334" t="s">
        <v>10510</v>
      </c>
      <c r="AI6334" s="840">
        <v>0.33300000000000002</v>
      </c>
    </row>
    <row r="6335" spans="33:35" ht="15" customHeight="1">
      <c r="AG6335" s="839" t="s">
        <v>12585</v>
      </c>
      <c r="AH6335" t="s">
        <v>10512</v>
      </c>
      <c r="AI6335" s="840">
        <v>0</v>
      </c>
    </row>
    <row r="6336" spans="33:35" ht="15" customHeight="1">
      <c r="AG6336" s="839" t="s">
        <v>12586</v>
      </c>
      <c r="AH6336" t="s">
        <v>10514</v>
      </c>
      <c r="AI6336" s="840">
        <v>0.66</v>
      </c>
    </row>
    <row r="6337" spans="33:35" ht="15" customHeight="1">
      <c r="AG6337" s="839" t="s">
        <v>12587</v>
      </c>
      <c r="AH6337" t="s">
        <v>10516</v>
      </c>
      <c r="AI6337" s="840">
        <v>0.40299999999999997</v>
      </c>
    </row>
    <row r="6338" spans="33:35" ht="15" customHeight="1">
      <c r="AG6338" s="839" t="s">
        <v>12588</v>
      </c>
      <c r="AH6338" t="s">
        <v>10518</v>
      </c>
      <c r="AI6338" s="840">
        <v>0.379</v>
      </c>
    </row>
    <row r="6339" spans="33:35" ht="15" customHeight="1">
      <c r="AG6339" s="839" t="s">
        <v>12589</v>
      </c>
      <c r="AH6339" t="s">
        <v>10520</v>
      </c>
      <c r="AI6339" s="840">
        <v>0</v>
      </c>
    </row>
    <row r="6340" spans="33:35" ht="15" customHeight="1">
      <c r="AG6340" s="839" t="s">
        <v>12590</v>
      </c>
      <c r="AH6340" t="s">
        <v>10522</v>
      </c>
      <c r="AI6340" s="840">
        <v>0.2</v>
      </c>
    </row>
    <row r="6341" spans="33:35" ht="15" customHeight="1">
      <c r="AG6341" s="839" t="s">
        <v>12591</v>
      </c>
      <c r="AH6341" t="s">
        <v>10524</v>
      </c>
      <c r="AI6341" s="840">
        <v>0</v>
      </c>
    </row>
    <row r="6342" spans="33:35" ht="15" customHeight="1">
      <c r="AG6342" s="839" t="s">
        <v>12592</v>
      </c>
      <c r="AH6342" t="s">
        <v>10526</v>
      </c>
      <c r="AI6342" s="840">
        <v>0</v>
      </c>
    </row>
    <row r="6343" spans="33:35" ht="15" customHeight="1">
      <c r="AG6343" s="839" t="s">
        <v>12593</v>
      </c>
      <c r="AH6343" t="s">
        <v>10528</v>
      </c>
      <c r="AI6343" s="840">
        <v>0.25800000000000001</v>
      </c>
    </row>
    <row r="6344" spans="33:35" ht="15" customHeight="1">
      <c r="AG6344" s="839" t="s">
        <v>12594</v>
      </c>
      <c r="AH6344" t="s">
        <v>10530</v>
      </c>
      <c r="AI6344" s="840">
        <v>0</v>
      </c>
    </row>
    <row r="6345" spans="33:35" ht="15" customHeight="1">
      <c r="AG6345" s="839" t="s">
        <v>12595</v>
      </c>
      <c r="AH6345" t="s">
        <v>10532</v>
      </c>
      <c r="AI6345" s="840">
        <v>0</v>
      </c>
    </row>
    <row r="6346" spans="33:35" ht="15" customHeight="1">
      <c r="AG6346" s="839" t="s">
        <v>12596</v>
      </c>
      <c r="AH6346" t="s">
        <v>10534</v>
      </c>
      <c r="AI6346" s="840">
        <v>0</v>
      </c>
    </row>
    <row r="6347" spans="33:35" ht="15" customHeight="1">
      <c r="AG6347" s="839" t="s">
        <v>12597</v>
      </c>
      <c r="AH6347" t="s">
        <v>10536</v>
      </c>
      <c r="AI6347" s="840">
        <v>0.25800000000000001</v>
      </c>
    </row>
    <row r="6348" spans="33:35" ht="15" customHeight="1">
      <c r="AG6348" s="839" t="s">
        <v>12598</v>
      </c>
      <c r="AH6348" t="s">
        <v>10538</v>
      </c>
      <c r="AI6348" s="840">
        <v>0.17300000000000001</v>
      </c>
    </row>
    <row r="6349" spans="33:35" ht="15" customHeight="1">
      <c r="AG6349" s="839" t="s">
        <v>12599</v>
      </c>
      <c r="AH6349" t="s">
        <v>10540</v>
      </c>
      <c r="AI6349" s="840">
        <v>0.43600000000000005</v>
      </c>
    </row>
    <row r="6350" spans="33:35" ht="15" customHeight="1">
      <c r="AG6350" s="839" t="s">
        <v>12600</v>
      </c>
      <c r="AH6350" t="s">
        <v>10542</v>
      </c>
      <c r="AI6350" s="840">
        <v>0</v>
      </c>
    </row>
    <row r="6351" spans="33:35" ht="15" customHeight="1">
      <c r="AG6351" s="839" t="s">
        <v>12601</v>
      </c>
      <c r="AH6351" t="s">
        <v>10544</v>
      </c>
      <c r="AI6351" s="840">
        <v>0</v>
      </c>
    </row>
    <row r="6352" spans="33:35" ht="15" customHeight="1">
      <c r="AG6352" s="839" t="s">
        <v>12602</v>
      </c>
      <c r="AH6352" t="s">
        <v>10546</v>
      </c>
      <c r="AI6352" s="840">
        <v>0.59199999999999997</v>
      </c>
    </row>
    <row r="6353" spans="33:35" ht="15" customHeight="1">
      <c r="AG6353" s="839" t="s">
        <v>12603</v>
      </c>
      <c r="AH6353" t="s">
        <v>10548</v>
      </c>
      <c r="AI6353" s="840">
        <v>0</v>
      </c>
    </row>
    <row r="6354" spans="33:35" ht="15" customHeight="1">
      <c r="AG6354" s="839" t="s">
        <v>12604</v>
      </c>
      <c r="AH6354" t="s">
        <v>10550</v>
      </c>
      <c r="AI6354" s="840">
        <v>0.245</v>
      </c>
    </row>
    <row r="6355" spans="33:35" ht="15" customHeight="1">
      <c r="AG6355" s="839" t="s">
        <v>12605</v>
      </c>
      <c r="AH6355" t="s">
        <v>10552</v>
      </c>
      <c r="AI6355" s="840">
        <v>0.47800000000000004</v>
      </c>
    </row>
    <row r="6356" spans="33:35" ht="15" customHeight="1">
      <c r="AG6356" s="839" t="s">
        <v>12606</v>
      </c>
      <c r="AH6356" t="s">
        <v>10554</v>
      </c>
      <c r="AI6356" s="840">
        <v>0</v>
      </c>
    </row>
    <row r="6357" spans="33:35" ht="15" customHeight="1">
      <c r="AG6357" s="839" t="s">
        <v>12607</v>
      </c>
      <c r="AH6357" t="s">
        <v>10556</v>
      </c>
      <c r="AI6357" s="840">
        <v>0.42000000000000004</v>
      </c>
    </row>
    <row r="6358" spans="33:35" ht="15" customHeight="1">
      <c r="AG6358" s="839" t="s">
        <v>12608</v>
      </c>
      <c r="AH6358" t="s">
        <v>10558</v>
      </c>
      <c r="AI6358" s="840">
        <v>0</v>
      </c>
    </row>
    <row r="6359" spans="33:35" ht="15" customHeight="1">
      <c r="AG6359" s="839" t="s">
        <v>12609</v>
      </c>
      <c r="AH6359" t="s">
        <v>10560</v>
      </c>
      <c r="AI6359" s="840">
        <v>0</v>
      </c>
    </row>
    <row r="6360" spans="33:35" ht="15" customHeight="1">
      <c r="AG6360" s="839" t="s">
        <v>12610</v>
      </c>
      <c r="AH6360" t="s">
        <v>10562</v>
      </c>
      <c r="AI6360" s="840">
        <v>0</v>
      </c>
    </row>
    <row r="6361" spans="33:35" ht="15" customHeight="1">
      <c r="AG6361" s="839" t="s">
        <v>12611</v>
      </c>
      <c r="AH6361" t="s">
        <v>10564</v>
      </c>
      <c r="AI6361" s="840">
        <v>0.65100000000000002</v>
      </c>
    </row>
    <row r="6362" spans="33:35" ht="15" customHeight="1">
      <c r="AG6362" s="839" t="s">
        <v>12612</v>
      </c>
      <c r="AH6362" t="s">
        <v>10566</v>
      </c>
      <c r="AI6362" s="840">
        <v>0</v>
      </c>
    </row>
    <row r="6363" spans="33:35" ht="15" customHeight="1">
      <c r="AG6363" s="839" t="s">
        <v>12613</v>
      </c>
      <c r="AH6363" t="s">
        <v>10568</v>
      </c>
      <c r="AI6363" s="840">
        <v>0.17300000000000001</v>
      </c>
    </row>
    <row r="6364" spans="33:35" ht="15" customHeight="1">
      <c r="AG6364" s="839" t="s">
        <v>12614</v>
      </c>
      <c r="AH6364" t="s">
        <v>10570</v>
      </c>
      <c r="AI6364" s="840">
        <v>0.59599999999999997</v>
      </c>
    </row>
    <row r="6365" spans="33:35" ht="15" customHeight="1">
      <c r="AG6365" s="839" t="s">
        <v>12615</v>
      </c>
      <c r="AH6365" t="s">
        <v>10572</v>
      </c>
      <c r="AI6365" s="840">
        <v>0.65300000000000002</v>
      </c>
    </row>
    <row r="6366" spans="33:35" ht="15" customHeight="1">
      <c r="AG6366" s="839" t="s">
        <v>12616</v>
      </c>
      <c r="AH6366" t="s">
        <v>10574</v>
      </c>
      <c r="AI6366" s="840">
        <v>0.314</v>
      </c>
    </row>
    <row r="6367" spans="33:35" ht="15" customHeight="1">
      <c r="AG6367" s="839" t="s">
        <v>12617</v>
      </c>
      <c r="AH6367" t="s">
        <v>10576</v>
      </c>
      <c r="AI6367" s="840">
        <v>0</v>
      </c>
    </row>
    <row r="6368" spans="33:35" ht="15" customHeight="1">
      <c r="AG6368" s="839" t="s">
        <v>12618</v>
      </c>
      <c r="AH6368" t="s">
        <v>10578</v>
      </c>
      <c r="AI6368" s="840">
        <v>0.35499999999999998</v>
      </c>
    </row>
    <row r="6369" spans="33:35" ht="15" customHeight="1">
      <c r="AG6369" s="839" t="s">
        <v>12619</v>
      </c>
      <c r="AH6369" t="s">
        <v>10580</v>
      </c>
      <c r="AI6369" s="840">
        <v>0</v>
      </c>
    </row>
    <row r="6370" spans="33:35" ht="15" customHeight="1">
      <c r="AG6370" s="839" t="s">
        <v>12620</v>
      </c>
      <c r="AH6370" t="s">
        <v>10582</v>
      </c>
      <c r="AI6370" s="840">
        <v>0.33200000000000002</v>
      </c>
    </row>
    <row r="6371" spans="33:35" ht="15" customHeight="1">
      <c r="AG6371" s="839" t="s">
        <v>12621</v>
      </c>
      <c r="AH6371" t="s">
        <v>10584</v>
      </c>
      <c r="AI6371" s="840">
        <v>0.48899999999999993</v>
      </c>
    </row>
    <row r="6372" spans="33:35" ht="15" customHeight="1">
      <c r="AG6372" s="839" t="s">
        <v>12622</v>
      </c>
      <c r="AH6372" t="s">
        <v>10586</v>
      </c>
      <c r="AI6372" s="840">
        <v>0</v>
      </c>
    </row>
    <row r="6373" spans="33:35" ht="15" customHeight="1">
      <c r="AG6373" s="839" t="s">
        <v>12623</v>
      </c>
      <c r="AH6373" t="s">
        <v>10588</v>
      </c>
      <c r="AI6373" s="840">
        <v>0</v>
      </c>
    </row>
    <row r="6374" spans="33:35" ht="15" customHeight="1">
      <c r="AG6374" s="839" t="s">
        <v>12624</v>
      </c>
      <c r="AH6374" t="s">
        <v>10590</v>
      </c>
      <c r="AI6374" s="840">
        <v>0.13600000000000001</v>
      </c>
    </row>
    <row r="6375" spans="33:35" ht="15" customHeight="1">
      <c r="AG6375" s="839" t="s">
        <v>12625</v>
      </c>
      <c r="AH6375" t="s">
        <v>10592</v>
      </c>
      <c r="AI6375" s="840">
        <v>0.27599999999999997</v>
      </c>
    </row>
    <row r="6376" spans="33:35" ht="15" customHeight="1">
      <c r="AG6376" s="839" t="s">
        <v>12626</v>
      </c>
      <c r="AH6376" t="s">
        <v>10594</v>
      </c>
      <c r="AI6376" s="840">
        <v>0.20599999999999999</v>
      </c>
    </row>
    <row r="6377" spans="33:35" ht="15" customHeight="1">
      <c r="AG6377" s="839" t="s">
        <v>12627</v>
      </c>
      <c r="AH6377" t="s">
        <v>10596</v>
      </c>
      <c r="AI6377" s="840">
        <v>0.27599999999999997</v>
      </c>
    </row>
    <row r="6378" spans="33:35" ht="15" customHeight="1">
      <c r="AG6378" s="839" t="s">
        <v>12628</v>
      </c>
      <c r="AH6378" t="s">
        <v>10598</v>
      </c>
      <c r="AI6378" s="840">
        <v>0.34699999999999998</v>
      </c>
    </row>
    <row r="6379" spans="33:35" ht="15" customHeight="1">
      <c r="AG6379" s="839" t="s">
        <v>12629</v>
      </c>
      <c r="AH6379" t="s">
        <v>10600</v>
      </c>
      <c r="AI6379" s="840">
        <v>0.36499999999999999</v>
      </c>
    </row>
    <row r="6380" spans="33:35" ht="15" customHeight="1">
      <c r="AG6380" s="839" t="s">
        <v>12630</v>
      </c>
      <c r="AH6380" t="s">
        <v>10602</v>
      </c>
      <c r="AI6380" s="840">
        <v>0.25</v>
      </c>
    </row>
    <row r="6381" spans="33:35" ht="15" customHeight="1">
      <c r="AG6381" s="839" t="s">
        <v>12631</v>
      </c>
      <c r="AH6381" t="s">
        <v>10604</v>
      </c>
      <c r="AI6381" s="840">
        <v>0.3</v>
      </c>
    </row>
    <row r="6382" spans="33:35" ht="15" customHeight="1">
      <c r="AG6382" s="839" t="s">
        <v>12632</v>
      </c>
      <c r="AH6382" t="s">
        <v>10606</v>
      </c>
      <c r="AI6382" s="840">
        <v>0.16200000000000001</v>
      </c>
    </row>
    <row r="6383" spans="33:35" ht="15" customHeight="1">
      <c r="AG6383" s="839" t="s">
        <v>12633</v>
      </c>
      <c r="AH6383" t="s">
        <v>10608</v>
      </c>
      <c r="AI6383" s="840">
        <v>0.42199999999999999</v>
      </c>
    </row>
    <row r="6384" spans="33:35" ht="15" customHeight="1">
      <c r="AG6384" s="839" t="s">
        <v>12634</v>
      </c>
      <c r="AH6384" t="s">
        <v>10610</v>
      </c>
      <c r="AI6384" s="840">
        <v>0.36499999999999999</v>
      </c>
    </row>
    <row r="6385" spans="33:35" ht="15" customHeight="1">
      <c r="AG6385" s="839" t="s">
        <v>12635</v>
      </c>
      <c r="AH6385" t="s">
        <v>10612</v>
      </c>
      <c r="AI6385" s="840">
        <v>4.7E-2</v>
      </c>
    </row>
    <row r="6386" spans="33:35" ht="15" customHeight="1">
      <c r="AG6386" s="839" t="s">
        <v>12636</v>
      </c>
      <c r="AH6386" t="s">
        <v>10614</v>
      </c>
      <c r="AI6386" s="840">
        <v>0.19</v>
      </c>
    </row>
    <row r="6387" spans="33:35" ht="15" customHeight="1">
      <c r="AG6387" s="839" t="s">
        <v>12637</v>
      </c>
      <c r="AH6387" t="s">
        <v>10616</v>
      </c>
      <c r="AI6387" s="840">
        <v>0.20399999999999999</v>
      </c>
    </row>
    <row r="6388" spans="33:35" ht="15" customHeight="1">
      <c r="AG6388" s="839" t="s">
        <v>12638</v>
      </c>
      <c r="AH6388" t="s">
        <v>10618</v>
      </c>
      <c r="AI6388" s="840">
        <v>0</v>
      </c>
    </row>
    <row r="6389" spans="33:35" ht="15" customHeight="1">
      <c r="AG6389" s="839" t="s">
        <v>12639</v>
      </c>
      <c r="AH6389" t="s">
        <v>10620</v>
      </c>
      <c r="AI6389" s="840">
        <v>0.26200000000000001</v>
      </c>
    </row>
    <row r="6390" spans="33:35" ht="15" customHeight="1">
      <c r="AG6390" s="839" t="s">
        <v>12640</v>
      </c>
      <c r="AH6390" t="s">
        <v>10622</v>
      </c>
      <c r="AI6390" s="840">
        <v>0</v>
      </c>
    </row>
    <row r="6391" spans="33:35" ht="15" customHeight="1">
      <c r="AG6391" s="839" t="s">
        <v>12641</v>
      </c>
      <c r="AH6391" t="s">
        <v>10624</v>
      </c>
      <c r="AI6391" s="840">
        <v>5.8000000000000003E-2</v>
      </c>
    </row>
    <row r="6392" spans="33:35" ht="15" customHeight="1">
      <c r="AG6392" s="839" t="s">
        <v>12642</v>
      </c>
      <c r="AH6392" t="s">
        <v>10626</v>
      </c>
      <c r="AI6392" s="840">
        <v>0</v>
      </c>
    </row>
    <row r="6393" spans="33:35" ht="15" customHeight="1">
      <c r="AG6393" s="839" t="s">
        <v>12643</v>
      </c>
      <c r="AH6393" t="s">
        <v>10628</v>
      </c>
      <c r="AI6393" s="840">
        <v>0.11799999999999999</v>
      </c>
    </row>
    <row r="6394" spans="33:35" ht="15" customHeight="1">
      <c r="AG6394" s="839" t="s">
        <v>12644</v>
      </c>
      <c r="AH6394" t="s">
        <v>10630</v>
      </c>
      <c r="AI6394" s="840">
        <v>0.26899999999999996</v>
      </c>
    </row>
    <row r="6395" spans="33:35" ht="15" customHeight="1">
      <c r="AG6395" s="839" t="s">
        <v>12645</v>
      </c>
      <c r="AH6395" t="s">
        <v>10632</v>
      </c>
      <c r="AI6395" s="840">
        <v>0.38400000000000001</v>
      </c>
    </row>
    <row r="6396" spans="33:35" ht="15" customHeight="1">
      <c r="AG6396" s="839" t="s">
        <v>12646</v>
      </c>
      <c r="AH6396" t="s">
        <v>10634</v>
      </c>
      <c r="AI6396" s="840">
        <v>0</v>
      </c>
    </row>
    <row r="6397" spans="33:35" ht="15" customHeight="1">
      <c r="AG6397" s="839" t="s">
        <v>12647</v>
      </c>
      <c r="AH6397" t="s">
        <v>10636</v>
      </c>
      <c r="AI6397" s="840">
        <v>0</v>
      </c>
    </row>
    <row r="6398" spans="33:35" ht="15" customHeight="1">
      <c r="AG6398" s="839" t="s">
        <v>12648</v>
      </c>
      <c r="AH6398" t="s">
        <v>10638</v>
      </c>
      <c r="AI6398" s="840">
        <v>0</v>
      </c>
    </row>
    <row r="6399" spans="33:35" ht="15" customHeight="1">
      <c r="AG6399" s="839" t="s">
        <v>12649</v>
      </c>
      <c r="AH6399" t="s">
        <v>10640</v>
      </c>
      <c r="AI6399" s="840">
        <v>0.314</v>
      </c>
    </row>
    <row r="6400" spans="33:35" ht="15" customHeight="1">
      <c r="AG6400" s="839" t="s">
        <v>12650</v>
      </c>
      <c r="AH6400" t="s">
        <v>10642</v>
      </c>
      <c r="AI6400" s="840">
        <v>0.25900000000000001</v>
      </c>
    </row>
    <row r="6401" spans="33:35" ht="15" customHeight="1">
      <c r="AG6401" s="839" t="s">
        <v>12651</v>
      </c>
      <c r="AH6401" t="s">
        <v>10644</v>
      </c>
      <c r="AI6401" s="840">
        <v>0</v>
      </c>
    </row>
    <row r="6402" spans="33:35" ht="15" customHeight="1">
      <c r="AG6402" s="839" t="s">
        <v>12652</v>
      </c>
      <c r="AH6402" t="s">
        <v>10646</v>
      </c>
      <c r="AI6402" s="840">
        <v>0</v>
      </c>
    </row>
    <row r="6403" spans="33:35" ht="15" customHeight="1">
      <c r="AG6403" s="839" t="s">
        <v>12653</v>
      </c>
      <c r="AH6403" t="s">
        <v>10648</v>
      </c>
      <c r="AI6403" s="840">
        <v>0</v>
      </c>
    </row>
    <row r="6404" spans="33:35" ht="15" customHeight="1">
      <c r="AG6404" s="839" t="s">
        <v>12654</v>
      </c>
      <c r="AH6404" t="s">
        <v>10650</v>
      </c>
      <c r="AI6404" s="840">
        <v>0</v>
      </c>
    </row>
    <row r="6405" spans="33:35" ht="15" customHeight="1">
      <c r="AG6405" s="839" t="s">
        <v>12655</v>
      </c>
      <c r="AH6405" t="s">
        <v>10652</v>
      </c>
      <c r="AI6405" s="840">
        <v>0</v>
      </c>
    </row>
    <row r="6406" spans="33:35" ht="15" customHeight="1">
      <c r="AG6406" s="839" t="s">
        <v>12656</v>
      </c>
      <c r="AH6406" t="s">
        <v>10654</v>
      </c>
      <c r="AI6406" s="840">
        <v>0.51999999999999991</v>
      </c>
    </row>
    <row r="6407" spans="33:35" ht="15" customHeight="1">
      <c r="AG6407" s="839" t="s">
        <v>12657</v>
      </c>
      <c r="AH6407" t="s">
        <v>10656</v>
      </c>
      <c r="AI6407" s="840">
        <v>0.34900000000000003</v>
      </c>
    </row>
    <row r="6408" spans="33:35" ht="15" customHeight="1">
      <c r="AG6408" s="839" t="s">
        <v>12658</v>
      </c>
      <c r="AH6408" t="s">
        <v>10658</v>
      </c>
      <c r="AI6408" s="840">
        <v>0.46400000000000002</v>
      </c>
    </row>
    <row r="6409" spans="33:35" ht="15" customHeight="1">
      <c r="AG6409" s="839" t="s">
        <v>12659</v>
      </c>
      <c r="AH6409" t="s">
        <v>10660</v>
      </c>
      <c r="AI6409" s="840">
        <v>0</v>
      </c>
    </row>
    <row r="6410" spans="33:35" ht="15" customHeight="1">
      <c r="AG6410" s="839" t="s">
        <v>12660</v>
      </c>
      <c r="AH6410" t="s">
        <v>10662</v>
      </c>
      <c r="AI6410" s="840">
        <v>4.0000000000000001E-3</v>
      </c>
    </row>
    <row r="6411" spans="33:35" ht="15" customHeight="1">
      <c r="AG6411" s="839" t="s">
        <v>12661</v>
      </c>
      <c r="AH6411" t="s">
        <v>10664</v>
      </c>
      <c r="AI6411" s="840">
        <v>9.0999999999999998E-2</v>
      </c>
    </row>
    <row r="6412" spans="33:35" ht="15" customHeight="1">
      <c r="AG6412" s="839" t="s">
        <v>12662</v>
      </c>
      <c r="AH6412" t="s">
        <v>10666</v>
      </c>
      <c r="AI6412" s="840">
        <v>0.112</v>
      </c>
    </row>
    <row r="6413" spans="33:35" ht="15" customHeight="1">
      <c r="AG6413" s="839" t="s">
        <v>12663</v>
      </c>
      <c r="AH6413" t="s">
        <v>10668</v>
      </c>
      <c r="AI6413" s="840">
        <v>0.92500000000000004</v>
      </c>
    </row>
    <row r="6414" spans="33:35" ht="15" customHeight="1">
      <c r="AG6414" s="839" t="s">
        <v>12664</v>
      </c>
      <c r="AH6414" t="s">
        <v>10670</v>
      </c>
      <c r="AI6414" s="840">
        <v>0</v>
      </c>
    </row>
    <row r="6415" spans="33:35" ht="15" customHeight="1">
      <c r="AG6415" s="839" t="s">
        <v>12665</v>
      </c>
      <c r="AH6415" t="s">
        <v>10672</v>
      </c>
      <c r="AI6415" s="840">
        <v>0.43600000000000005</v>
      </c>
    </row>
    <row r="6416" spans="33:35" ht="15" customHeight="1">
      <c r="AG6416" s="839" t="s">
        <v>12666</v>
      </c>
      <c r="AH6416" t="s">
        <v>10674</v>
      </c>
      <c r="AI6416" s="840">
        <v>0</v>
      </c>
    </row>
    <row r="6417" spans="33:35" ht="15" customHeight="1">
      <c r="AG6417" s="839" t="s">
        <v>12667</v>
      </c>
      <c r="AH6417" t="s">
        <v>10676</v>
      </c>
      <c r="AI6417" s="840">
        <v>0.56999999999999995</v>
      </c>
    </row>
    <row r="6418" spans="33:35" ht="15" customHeight="1">
      <c r="AG6418" s="839" t="s">
        <v>12668</v>
      </c>
      <c r="AH6418" t="s">
        <v>10678</v>
      </c>
      <c r="AI6418" s="840">
        <v>0.495</v>
      </c>
    </row>
    <row r="6419" spans="33:35" ht="15" customHeight="1">
      <c r="AG6419" s="839" t="s">
        <v>12669</v>
      </c>
      <c r="AH6419" t="s">
        <v>10680</v>
      </c>
      <c r="AI6419" s="840">
        <v>0.55699999999999994</v>
      </c>
    </row>
    <row r="6420" spans="33:35" ht="15" customHeight="1">
      <c r="AG6420" s="839" t="s">
        <v>12670</v>
      </c>
      <c r="AH6420" t="s">
        <v>10682</v>
      </c>
      <c r="AI6420" s="840">
        <v>0</v>
      </c>
    </row>
    <row r="6421" spans="33:35" ht="15" customHeight="1">
      <c r="AG6421" s="839" t="s">
        <v>12671</v>
      </c>
      <c r="AH6421" t="s">
        <v>10684</v>
      </c>
      <c r="AI6421" s="840">
        <v>0.253</v>
      </c>
    </row>
    <row r="6422" spans="33:35" ht="15" customHeight="1">
      <c r="AG6422" s="839" t="s">
        <v>12672</v>
      </c>
      <c r="AH6422" t="s">
        <v>10686</v>
      </c>
      <c r="AI6422" s="840">
        <v>0.42199999999999999</v>
      </c>
    </row>
    <row r="6423" spans="33:35" ht="15" customHeight="1">
      <c r="AG6423" s="839" t="s">
        <v>12673</v>
      </c>
      <c r="AH6423" t="s">
        <v>10688</v>
      </c>
      <c r="AI6423" s="840">
        <v>0</v>
      </c>
    </row>
    <row r="6424" spans="33:35" ht="15" customHeight="1">
      <c r="AG6424" s="839" t="s">
        <v>12674</v>
      </c>
      <c r="AH6424" t="s">
        <v>10690</v>
      </c>
      <c r="AI6424" s="840">
        <v>0</v>
      </c>
    </row>
    <row r="6425" spans="33:35" ht="15" customHeight="1">
      <c r="AG6425" s="839" t="s">
        <v>12675</v>
      </c>
      <c r="AH6425" t="s">
        <v>10692</v>
      </c>
      <c r="AI6425" s="840">
        <v>0</v>
      </c>
    </row>
    <row r="6426" spans="33:35" ht="15" customHeight="1">
      <c r="AG6426" s="839" t="s">
        <v>12676</v>
      </c>
      <c r="AH6426" t="s">
        <v>10694</v>
      </c>
      <c r="AI6426" s="840">
        <v>0.48199999999999998</v>
      </c>
    </row>
    <row r="6427" spans="33:35" ht="15" customHeight="1">
      <c r="AG6427" s="839" t="s">
        <v>12677</v>
      </c>
      <c r="AH6427" t="s">
        <v>10696</v>
      </c>
      <c r="AI6427" s="840">
        <v>0.45800000000000002</v>
      </c>
    </row>
    <row r="6428" spans="33:35" ht="15" customHeight="1">
      <c r="AG6428" s="839" t="s">
        <v>12678</v>
      </c>
      <c r="AH6428" t="s">
        <v>10698</v>
      </c>
      <c r="AI6428" s="840">
        <v>0</v>
      </c>
    </row>
    <row r="6429" spans="33:35" ht="15" customHeight="1">
      <c r="AG6429" s="839" t="s">
        <v>12679</v>
      </c>
      <c r="AH6429" t="s">
        <v>10700</v>
      </c>
      <c r="AI6429" s="840">
        <v>0</v>
      </c>
    </row>
    <row r="6430" spans="33:35" ht="15" customHeight="1">
      <c r="AG6430" s="839" t="s">
        <v>12680</v>
      </c>
      <c r="AH6430" t="s">
        <v>10702</v>
      </c>
      <c r="AI6430" s="840">
        <v>0.34799999999999998</v>
      </c>
    </row>
    <row r="6431" spans="33:35" ht="15" customHeight="1">
      <c r="AG6431" s="839" t="s">
        <v>12681</v>
      </c>
      <c r="AH6431" t="s">
        <v>10704</v>
      </c>
      <c r="AI6431" s="840">
        <v>0.34900000000000003</v>
      </c>
    </row>
    <row r="6432" spans="33:35" ht="15" customHeight="1">
      <c r="AG6432" s="839" t="s">
        <v>12682</v>
      </c>
      <c r="AH6432" t="s">
        <v>10706</v>
      </c>
      <c r="AI6432" s="840">
        <v>0.29500000000000004</v>
      </c>
    </row>
    <row r="6433" spans="33:35" ht="15" customHeight="1">
      <c r="AG6433" s="839" t="s">
        <v>12683</v>
      </c>
      <c r="AH6433" t="s">
        <v>10708</v>
      </c>
      <c r="AI6433" s="840">
        <v>0</v>
      </c>
    </row>
    <row r="6434" spans="33:35" ht="15" customHeight="1">
      <c r="AG6434" s="839" t="s">
        <v>12684</v>
      </c>
      <c r="AH6434" t="s">
        <v>10710</v>
      </c>
      <c r="AI6434" s="840">
        <v>0.501</v>
      </c>
    </row>
    <row r="6435" spans="33:35" ht="15" customHeight="1">
      <c r="AG6435" s="839" t="s">
        <v>12685</v>
      </c>
      <c r="AH6435" t="s">
        <v>10712</v>
      </c>
      <c r="AI6435" s="840">
        <v>0.1</v>
      </c>
    </row>
    <row r="6436" spans="33:35" ht="15" customHeight="1">
      <c r="AG6436" s="839" t="s">
        <v>12686</v>
      </c>
      <c r="AH6436" t="s">
        <v>10714</v>
      </c>
      <c r="AI6436" s="840">
        <v>0</v>
      </c>
    </row>
    <row r="6437" spans="33:35" ht="15" customHeight="1">
      <c r="AG6437" s="839" t="s">
        <v>12687</v>
      </c>
      <c r="AH6437" t="s">
        <v>10716</v>
      </c>
      <c r="AI6437" s="840">
        <v>0.21299999999999999</v>
      </c>
    </row>
    <row r="6438" spans="33:35" ht="15" customHeight="1">
      <c r="AG6438" s="839" t="s">
        <v>12688</v>
      </c>
      <c r="AH6438" t="s">
        <v>10718</v>
      </c>
      <c r="AI6438" s="840">
        <v>0</v>
      </c>
    </row>
    <row r="6439" spans="33:35" ht="15" customHeight="1">
      <c r="AG6439" s="839" t="s">
        <v>12689</v>
      </c>
      <c r="AH6439" t="s">
        <v>10720</v>
      </c>
      <c r="AI6439" s="840">
        <v>0</v>
      </c>
    </row>
    <row r="6440" spans="33:35" ht="15" customHeight="1">
      <c r="AG6440" s="839" t="s">
        <v>12690</v>
      </c>
      <c r="AH6440" t="s">
        <v>10722</v>
      </c>
      <c r="AI6440" s="840">
        <v>0</v>
      </c>
    </row>
    <row r="6441" spans="33:35" ht="15" customHeight="1">
      <c r="AG6441" s="839" t="s">
        <v>12691</v>
      </c>
      <c r="AH6441" t="s">
        <v>10724</v>
      </c>
      <c r="AI6441" s="840">
        <v>0</v>
      </c>
    </row>
    <row r="6442" spans="33:35" ht="15" customHeight="1">
      <c r="AG6442" s="839" t="s">
        <v>12692</v>
      </c>
      <c r="AH6442" t="s">
        <v>10726</v>
      </c>
      <c r="AI6442" s="840">
        <v>0</v>
      </c>
    </row>
    <row r="6443" spans="33:35" ht="15" customHeight="1">
      <c r="AG6443" s="839" t="s">
        <v>12693</v>
      </c>
      <c r="AH6443" t="s">
        <v>10728</v>
      </c>
      <c r="AI6443" s="840">
        <v>0.50800000000000001</v>
      </c>
    </row>
    <row r="6444" spans="33:35" ht="15" customHeight="1">
      <c r="AG6444" s="839" t="s">
        <v>12694</v>
      </c>
      <c r="AH6444" t="s">
        <v>10730</v>
      </c>
      <c r="AI6444" s="840">
        <v>0.39800000000000002</v>
      </c>
    </row>
    <row r="6445" spans="33:35" ht="15" customHeight="1">
      <c r="AG6445" s="839" t="s">
        <v>12695</v>
      </c>
      <c r="AH6445" t="s">
        <v>10732</v>
      </c>
      <c r="AI6445" s="840">
        <v>0</v>
      </c>
    </row>
    <row r="6446" spans="33:35" ht="15" customHeight="1">
      <c r="AG6446" s="839" t="s">
        <v>12696</v>
      </c>
      <c r="AH6446" t="s">
        <v>10734</v>
      </c>
      <c r="AI6446" s="840">
        <v>0</v>
      </c>
    </row>
    <row r="6447" spans="33:35" ht="15" customHeight="1">
      <c r="AG6447" s="839" t="s">
        <v>12697</v>
      </c>
      <c r="AH6447" t="s">
        <v>10736</v>
      </c>
      <c r="AI6447" s="840">
        <v>0.42399999999999999</v>
      </c>
    </row>
    <row r="6448" spans="33:35" ht="15" customHeight="1">
      <c r="AG6448" s="839" t="s">
        <v>12698</v>
      </c>
      <c r="AH6448" t="s">
        <v>10738</v>
      </c>
      <c r="AI6448" s="840">
        <v>1.2589999999999999</v>
      </c>
    </row>
    <row r="6449" spans="33:35" ht="15" customHeight="1">
      <c r="AG6449" s="839" t="s">
        <v>12699</v>
      </c>
      <c r="AH6449" t="s">
        <v>10740</v>
      </c>
      <c r="AI6449" s="840">
        <v>0.39900000000000002</v>
      </c>
    </row>
    <row r="6450" spans="33:35" ht="15" customHeight="1">
      <c r="AG6450" s="839" t="s">
        <v>12700</v>
      </c>
      <c r="AH6450" t="s">
        <v>10742</v>
      </c>
      <c r="AI6450" s="840">
        <v>0.29899999999999999</v>
      </c>
    </row>
    <row r="6451" spans="33:35" ht="15" customHeight="1">
      <c r="AG6451" s="839" t="s">
        <v>12701</v>
      </c>
      <c r="AH6451" t="s">
        <v>10744</v>
      </c>
      <c r="AI6451" s="840">
        <v>0.19900000000000001</v>
      </c>
    </row>
    <row r="6452" spans="33:35" ht="15" customHeight="1">
      <c r="AG6452" s="839" t="s">
        <v>12702</v>
      </c>
      <c r="AH6452" t="s">
        <v>10746</v>
      </c>
      <c r="AI6452" s="840">
        <v>0</v>
      </c>
    </row>
    <row r="6453" spans="33:35" ht="15" customHeight="1">
      <c r="AG6453" s="839" t="s">
        <v>12703</v>
      </c>
      <c r="AH6453" t="s">
        <v>10748</v>
      </c>
      <c r="AI6453" s="840">
        <v>0.45</v>
      </c>
    </row>
    <row r="6454" spans="33:35" ht="15" customHeight="1">
      <c r="AG6454" s="839" t="s">
        <v>12704</v>
      </c>
      <c r="AH6454" t="s">
        <v>10750</v>
      </c>
      <c r="AI6454" s="840">
        <v>0.315</v>
      </c>
    </row>
    <row r="6455" spans="33:35" ht="15" customHeight="1">
      <c r="AG6455" s="839" t="s">
        <v>12705</v>
      </c>
      <c r="AH6455" t="s">
        <v>10752</v>
      </c>
      <c r="AI6455" s="840">
        <v>0.23499999999999999</v>
      </c>
    </row>
    <row r="6456" spans="33:35" ht="15" customHeight="1">
      <c r="AG6456" s="839" t="s">
        <v>12706</v>
      </c>
      <c r="AH6456" t="s">
        <v>10754</v>
      </c>
      <c r="AI6456" s="840">
        <v>0.42199999999999999</v>
      </c>
    </row>
    <row r="6457" spans="33:35" ht="15" customHeight="1">
      <c r="AG6457" s="839" t="s">
        <v>12707</v>
      </c>
      <c r="AH6457" t="s">
        <v>10756</v>
      </c>
      <c r="AI6457" s="840">
        <v>0.33799999999999997</v>
      </c>
    </row>
    <row r="6458" spans="33:35" ht="15" customHeight="1">
      <c r="AG6458" s="839" t="s">
        <v>12708</v>
      </c>
      <c r="AH6458" t="s">
        <v>10758</v>
      </c>
      <c r="AI6458" s="840">
        <v>0</v>
      </c>
    </row>
    <row r="6459" spans="33:35" ht="15" customHeight="1">
      <c r="AG6459" s="839" t="s">
        <v>12709</v>
      </c>
      <c r="AH6459" t="s">
        <v>10760</v>
      </c>
      <c r="AI6459" s="840">
        <v>0.40499999999999997</v>
      </c>
    </row>
    <row r="6460" spans="33:35" ht="15" customHeight="1">
      <c r="AG6460" s="839" t="s">
        <v>12710</v>
      </c>
      <c r="AH6460" t="s">
        <v>10762</v>
      </c>
      <c r="AI6460" s="840">
        <v>0.42399999999999999</v>
      </c>
    </row>
    <row r="6461" spans="33:35" ht="15" customHeight="1">
      <c r="AG6461" s="839" t="s">
        <v>12711</v>
      </c>
      <c r="AH6461" t="s">
        <v>10764</v>
      </c>
      <c r="AI6461" s="840">
        <v>0</v>
      </c>
    </row>
    <row r="6462" spans="33:35" ht="15" customHeight="1">
      <c r="AG6462" s="839" t="s">
        <v>12712</v>
      </c>
      <c r="AH6462" t="s">
        <v>10766</v>
      </c>
      <c r="AI6462" s="840">
        <v>0.309</v>
      </c>
    </row>
    <row r="6463" spans="33:35" ht="15" customHeight="1">
      <c r="AG6463" s="839" t="s">
        <v>12713</v>
      </c>
      <c r="AH6463" t="s">
        <v>10768</v>
      </c>
      <c r="AI6463" s="840">
        <v>0</v>
      </c>
    </row>
    <row r="6464" spans="33:35" ht="15" customHeight="1">
      <c r="AG6464" s="839" t="s">
        <v>12714</v>
      </c>
      <c r="AH6464" t="s">
        <v>10770</v>
      </c>
      <c r="AI6464" s="840">
        <v>0.59599999999999997</v>
      </c>
    </row>
    <row r="6465" spans="33:35" ht="15" customHeight="1">
      <c r="AG6465" s="839" t="s">
        <v>12715</v>
      </c>
      <c r="AH6465" t="s">
        <v>10772</v>
      </c>
      <c r="AI6465" s="840">
        <v>0</v>
      </c>
    </row>
    <row r="6466" spans="33:35" ht="15" customHeight="1">
      <c r="AG6466" s="839" t="s">
        <v>12716</v>
      </c>
      <c r="AH6466" t="s">
        <v>10774</v>
      </c>
      <c r="AI6466" s="840">
        <v>0</v>
      </c>
    </row>
    <row r="6467" spans="33:35" ht="15" customHeight="1">
      <c r="AG6467" s="839" t="s">
        <v>12717</v>
      </c>
      <c r="AH6467" t="s">
        <v>10776</v>
      </c>
      <c r="AI6467" s="840">
        <v>0.29899999999999999</v>
      </c>
    </row>
    <row r="6468" spans="33:35" ht="15" customHeight="1">
      <c r="AG6468" s="839" t="s">
        <v>12718</v>
      </c>
      <c r="AH6468" t="s">
        <v>10778</v>
      </c>
      <c r="AI6468" s="840">
        <v>0.27200000000000002</v>
      </c>
    </row>
    <row r="6469" spans="33:35" ht="15" customHeight="1">
      <c r="AG6469" s="839" t="s">
        <v>12719</v>
      </c>
      <c r="AH6469" t="s">
        <v>10780</v>
      </c>
      <c r="AI6469" s="840">
        <v>0.48399999999999999</v>
      </c>
    </row>
    <row r="6470" spans="33:35" ht="15" customHeight="1">
      <c r="AG6470" s="839" t="s">
        <v>12720</v>
      </c>
      <c r="AH6470" t="s">
        <v>10782</v>
      </c>
      <c r="AI6470" s="840">
        <v>0</v>
      </c>
    </row>
    <row r="6471" spans="33:35" ht="15" customHeight="1">
      <c r="AG6471" s="839" t="s">
        <v>12721</v>
      </c>
      <c r="AH6471" t="s">
        <v>10784</v>
      </c>
      <c r="AI6471" s="840">
        <v>0.755</v>
      </c>
    </row>
    <row r="6472" spans="33:35" ht="15" customHeight="1">
      <c r="AG6472" s="839" t="s">
        <v>12722</v>
      </c>
      <c r="AH6472" t="s">
        <v>10786</v>
      </c>
      <c r="AI6472" s="840">
        <v>0</v>
      </c>
    </row>
    <row r="6473" spans="33:35" ht="15" customHeight="1">
      <c r="AG6473" s="839" t="s">
        <v>12723</v>
      </c>
      <c r="AH6473" t="s">
        <v>10788</v>
      </c>
      <c r="AI6473" s="840">
        <v>0.56499999999999995</v>
      </c>
    </row>
    <row r="6474" spans="33:35" ht="15" customHeight="1">
      <c r="AG6474" s="839" t="s">
        <v>12724</v>
      </c>
      <c r="AH6474" t="s">
        <v>10790</v>
      </c>
      <c r="AI6474" s="840">
        <v>0</v>
      </c>
    </row>
    <row r="6475" spans="33:35" ht="15" customHeight="1">
      <c r="AG6475" s="839" t="s">
        <v>12725</v>
      </c>
      <c r="AH6475" t="s">
        <v>10792</v>
      </c>
      <c r="AI6475" s="840">
        <v>0.52400000000000002</v>
      </c>
    </row>
    <row r="6476" spans="33:35" ht="15" customHeight="1">
      <c r="AG6476" s="839" t="s">
        <v>12726</v>
      </c>
      <c r="AH6476" t="s">
        <v>10794</v>
      </c>
      <c r="AI6476" s="840">
        <v>0</v>
      </c>
    </row>
    <row r="6477" spans="33:35" ht="15" customHeight="1">
      <c r="AG6477" s="839" t="s">
        <v>12727</v>
      </c>
      <c r="AH6477" t="s">
        <v>10796</v>
      </c>
      <c r="AI6477" s="840">
        <v>0</v>
      </c>
    </row>
    <row r="6478" spans="33:35" ht="15" customHeight="1">
      <c r="AG6478" s="839" t="s">
        <v>12728</v>
      </c>
      <c r="AH6478" t="s">
        <v>10798</v>
      </c>
      <c r="AI6478" s="840">
        <v>0.307</v>
      </c>
    </row>
    <row r="6479" spans="33:35" ht="15" customHeight="1">
      <c r="AG6479" s="839" t="s">
        <v>12729</v>
      </c>
      <c r="AH6479" t="s">
        <v>10800</v>
      </c>
      <c r="AI6479" s="840">
        <v>0</v>
      </c>
    </row>
    <row r="6480" spans="33:35" ht="15" customHeight="1">
      <c r="AG6480" s="839" t="s">
        <v>12730</v>
      </c>
      <c r="AH6480" t="s">
        <v>10802</v>
      </c>
      <c r="AI6480" s="840">
        <v>0.37</v>
      </c>
    </row>
    <row r="6481" spans="33:35" ht="15" customHeight="1">
      <c r="AG6481" s="839" t="s">
        <v>12731</v>
      </c>
      <c r="AH6481" t="s">
        <v>10804</v>
      </c>
      <c r="AI6481" s="840">
        <v>0.53500000000000003</v>
      </c>
    </row>
    <row r="6482" spans="33:35" ht="15" customHeight="1">
      <c r="AG6482" s="839" t="s">
        <v>12732</v>
      </c>
      <c r="AH6482" t="s">
        <v>10806</v>
      </c>
      <c r="AI6482" s="840">
        <v>0</v>
      </c>
    </row>
    <row r="6483" spans="33:35" ht="15" customHeight="1">
      <c r="AG6483" s="839" t="s">
        <v>12733</v>
      </c>
      <c r="AH6483" t="s">
        <v>10808</v>
      </c>
      <c r="AI6483" s="840">
        <v>0.55000000000000004</v>
      </c>
    </row>
    <row r="6484" spans="33:35" ht="15" customHeight="1">
      <c r="AG6484" s="839" t="s">
        <v>12734</v>
      </c>
      <c r="AH6484" t="s">
        <v>10810</v>
      </c>
      <c r="AI6484" s="840">
        <v>0</v>
      </c>
    </row>
    <row r="6485" spans="33:35" ht="15" customHeight="1">
      <c r="AG6485" s="839" t="s">
        <v>12735</v>
      </c>
      <c r="AH6485" t="s">
        <v>10812</v>
      </c>
      <c r="AI6485" s="840">
        <v>0</v>
      </c>
    </row>
    <row r="6486" spans="33:35" ht="15" customHeight="1">
      <c r="AG6486" s="839" t="s">
        <v>12736</v>
      </c>
      <c r="AH6486" t="s">
        <v>10814</v>
      </c>
      <c r="AI6486" s="840">
        <v>0</v>
      </c>
    </row>
    <row r="6487" spans="33:35" ht="15" customHeight="1">
      <c r="AG6487" s="839" t="s">
        <v>12737</v>
      </c>
      <c r="AH6487" t="s">
        <v>10816</v>
      </c>
      <c r="AI6487" s="840">
        <v>0</v>
      </c>
    </row>
    <row r="6488" spans="33:35" ht="15" customHeight="1">
      <c r="AG6488" s="839" t="s">
        <v>12738</v>
      </c>
      <c r="AH6488" t="s">
        <v>10818</v>
      </c>
      <c r="AI6488" s="840">
        <v>0</v>
      </c>
    </row>
    <row r="6489" spans="33:35" ht="15" customHeight="1">
      <c r="AG6489" s="839" t="s">
        <v>12739</v>
      </c>
      <c r="AH6489" t="s">
        <v>10820</v>
      </c>
      <c r="AI6489" s="840">
        <v>0.36799999999999999</v>
      </c>
    </row>
    <row r="6490" spans="33:35" ht="15" customHeight="1">
      <c r="AG6490" s="839" t="s">
        <v>12740</v>
      </c>
      <c r="AH6490" t="s">
        <v>10822</v>
      </c>
      <c r="AI6490" s="840">
        <v>0</v>
      </c>
    </row>
    <row r="6491" spans="33:35" ht="15" customHeight="1">
      <c r="AG6491" s="839" t="s">
        <v>12741</v>
      </c>
      <c r="AH6491" t="s">
        <v>10824</v>
      </c>
      <c r="AI6491" s="840">
        <v>0</v>
      </c>
    </row>
    <row r="6492" spans="33:35" ht="15" customHeight="1">
      <c r="AG6492" s="839" t="s">
        <v>12742</v>
      </c>
      <c r="AH6492" t="s">
        <v>10826</v>
      </c>
      <c r="AI6492" s="840">
        <v>0.42799999999999999</v>
      </c>
    </row>
    <row r="6493" spans="33:35" ht="15" customHeight="1">
      <c r="AG6493" s="839" t="s">
        <v>12743</v>
      </c>
      <c r="AH6493" t="s">
        <v>10828</v>
      </c>
      <c r="AI6493" s="840">
        <v>0</v>
      </c>
    </row>
    <row r="6494" spans="33:35" ht="15" customHeight="1">
      <c r="AG6494" s="839" t="s">
        <v>12744</v>
      </c>
      <c r="AH6494" t="s">
        <v>10830</v>
      </c>
      <c r="AI6494" s="840">
        <v>0.42000000000000004</v>
      </c>
    </row>
    <row r="6495" spans="33:35" ht="15" customHeight="1">
      <c r="AG6495" s="839" t="s">
        <v>12745</v>
      </c>
      <c r="AH6495" t="s">
        <v>10832</v>
      </c>
      <c r="AI6495" s="840">
        <v>0</v>
      </c>
    </row>
    <row r="6496" spans="33:35" ht="15" customHeight="1">
      <c r="AG6496" s="839" t="s">
        <v>12746</v>
      </c>
      <c r="AH6496" t="s">
        <v>10834</v>
      </c>
      <c r="AI6496" s="840">
        <v>0</v>
      </c>
    </row>
    <row r="6497" spans="33:35" ht="15" customHeight="1">
      <c r="AG6497" s="839" t="s">
        <v>12747</v>
      </c>
      <c r="AH6497" t="s">
        <v>10836</v>
      </c>
      <c r="AI6497" s="840">
        <v>0</v>
      </c>
    </row>
    <row r="6498" spans="33:35" ht="15" customHeight="1">
      <c r="AG6498" s="839" t="s">
        <v>12748</v>
      </c>
      <c r="AH6498" t="s">
        <v>10838</v>
      </c>
      <c r="AI6498" s="840">
        <v>0</v>
      </c>
    </row>
    <row r="6499" spans="33:35" ht="15" customHeight="1">
      <c r="AG6499" s="839" t="s">
        <v>12749</v>
      </c>
      <c r="AH6499" t="s">
        <v>10840</v>
      </c>
      <c r="AI6499" s="840">
        <v>0.63900000000000001</v>
      </c>
    </row>
    <row r="6500" spans="33:35" ht="15" customHeight="1">
      <c r="AG6500" s="839" t="s">
        <v>12750</v>
      </c>
      <c r="AH6500" t="s">
        <v>10842</v>
      </c>
      <c r="AI6500" s="840">
        <v>0.39800000000000002</v>
      </c>
    </row>
    <row r="6501" spans="33:35" ht="15" customHeight="1">
      <c r="AG6501" s="839" t="s">
        <v>12751</v>
      </c>
      <c r="AH6501" t="s">
        <v>10844</v>
      </c>
      <c r="AI6501" s="840">
        <v>0</v>
      </c>
    </row>
    <row r="6502" spans="33:35" ht="15" customHeight="1">
      <c r="AG6502" s="839" t="s">
        <v>12752</v>
      </c>
      <c r="AH6502" t="s">
        <v>10846</v>
      </c>
      <c r="AI6502" s="840">
        <v>0</v>
      </c>
    </row>
    <row r="6503" spans="33:35" ht="15" customHeight="1">
      <c r="AG6503" s="839" t="s">
        <v>12753</v>
      </c>
      <c r="AH6503" t="s">
        <v>10848</v>
      </c>
      <c r="AI6503" s="840">
        <v>0</v>
      </c>
    </row>
    <row r="6504" spans="33:35" ht="15" customHeight="1">
      <c r="AG6504" s="839" t="s">
        <v>12754</v>
      </c>
      <c r="AH6504" t="s">
        <v>10850</v>
      </c>
      <c r="AI6504" s="840">
        <v>0</v>
      </c>
    </row>
    <row r="6505" spans="33:35" ht="15" customHeight="1">
      <c r="AG6505" s="839" t="s">
        <v>12755</v>
      </c>
      <c r="AH6505" t="s">
        <v>10852</v>
      </c>
      <c r="AI6505" s="840">
        <v>0</v>
      </c>
    </row>
    <row r="6506" spans="33:35" ht="15" customHeight="1">
      <c r="AG6506" s="839" t="s">
        <v>12756</v>
      </c>
      <c r="AH6506" t="s">
        <v>10854</v>
      </c>
      <c r="AI6506" s="840">
        <v>0</v>
      </c>
    </row>
    <row r="6507" spans="33:35" ht="15" customHeight="1">
      <c r="AG6507" s="839" t="s">
        <v>12757</v>
      </c>
      <c r="AH6507" t="s">
        <v>10856</v>
      </c>
      <c r="AI6507" s="840">
        <v>0.61899999999999999</v>
      </c>
    </row>
    <row r="6508" spans="33:35" ht="15" customHeight="1">
      <c r="AG6508" s="839" t="s">
        <v>12758</v>
      </c>
      <c r="AH6508" t="s">
        <v>10858</v>
      </c>
      <c r="AI6508" s="840">
        <v>0</v>
      </c>
    </row>
    <row r="6509" spans="33:35" ht="15" customHeight="1">
      <c r="AG6509" s="839" t="s">
        <v>12759</v>
      </c>
      <c r="AH6509" t="s">
        <v>10860</v>
      </c>
      <c r="AI6509" s="840">
        <v>0.12999999999999998</v>
      </c>
    </row>
    <row r="6510" spans="33:35" ht="15" customHeight="1">
      <c r="AG6510" s="839" t="s">
        <v>12760</v>
      </c>
      <c r="AH6510" t="s">
        <v>10862</v>
      </c>
      <c r="AI6510" s="840">
        <v>0.23699999999999999</v>
      </c>
    </row>
    <row r="6511" spans="33:35" ht="15" customHeight="1">
      <c r="AG6511" s="839" t="s">
        <v>12761</v>
      </c>
      <c r="AH6511" t="s">
        <v>10864</v>
      </c>
      <c r="AI6511" s="840">
        <v>0.25900000000000001</v>
      </c>
    </row>
    <row r="6512" spans="33:35" ht="15" customHeight="1">
      <c r="AG6512" s="839" t="s">
        <v>12762</v>
      </c>
      <c r="AH6512" t="s">
        <v>10866</v>
      </c>
      <c r="AI6512" s="840">
        <v>0.30099999999999999</v>
      </c>
    </row>
    <row r="6513" spans="33:35" ht="15" customHeight="1">
      <c r="AG6513" s="839" t="s">
        <v>12763</v>
      </c>
      <c r="AH6513" t="s">
        <v>10868</v>
      </c>
      <c r="AI6513" s="840">
        <v>0.32600000000000001</v>
      </c>
    </row>
    <row r="6514" spans="33:35" ht="15" customHeight="1">
      <c r="AG6514" s="839" t="s">
        <v>12764</v>
      </c>
      <c r="AH6514" t="s">
        <v>10870</v>
      </c>
      <c r="AI6514" s="840">
        <v>0.42199999999999999</v>
      </c>
    </row>
    <row r="6515" spans="33:35" ht="15" customHeight="1">
      <c r="AG6515" s="839" t="s">
        <v>12765</v>
      </c>
      <c r="AH6515" t="s">
        <v>10872</v>
      </c>
      <c r="AI6515" s="840">
        <v>0</v>
      </c>
    </row>
    <row r="6516" spans="33:35" ht="15" customHeight="1">
      <c r="AG6516" s="839" t="s">
        <v>12766</v>
      </c>
      <c r="AH6516" t="s">
        <v>10874</v>
      </c>
      <c r="AI6516" s="840">
        <v>0</v>
      </c>
    </row>
    <row r="6517" spans="33:35" ht="15" customHeight="1">
      <c r="AG6517" s="839" t="s">
        <v>12767</v>
      </c>
      <c r="AH6517" t="s">
        <v>10876</v>
      </c>
      <c r="AI6517" s="840">
        <v>0.42199999999999999</v>
      </c>
    </row>
    <row r="6518" spans="33:35" ht="15" customHeight="1">
      <c r="AG6518" s="839" t="s">
        <v>12768</v>
      </c>
      <c r="AH6518" t="s">
        <v>10878</v>
      </c>
      <c r="AI6518" s="840">
        <v>0</v>
      </c>
    </row>
    <row r="6519" spans="33:35" ht="15" customHeight="1">
      <c r="AG6519" s="839" t="s">
        <v>12769</v>
      </c>
      <c r="AH6519" t="s">
        <v>10880</v>
      </c>
      <c r="AI6519" s="840">
        <v>0</v>
      </c>
    </row>
    <row r="6520" spans="33:35" ht="15" customHeight="1">
      <c r="AG6520" s="839" t="s">
        <v>12770</v>
      </c>
      <c r="AH6520" t="s">
        <v>10882</v>
      </c>
      <c r="AI6520" s="840">
        <v>0.437</v>
      </c>
    </row>
    <row r="6521" spans="33:35" ht="15" customHeight="1">
      <c r="AG6521" s="839" t="s">
        <v>12771</v>
      </c>
      <c r="AH6521" t="s">
        <v>10884</v>
      </c>
      <c r="AI6521" s="840">
        <v>0.41899999999999998</v>
      </c>
    </row>
    <row r="6522" spans="33:35" ht="15" customHeight="1">
      <c r="AG6522" s="839" t="s">
        <v>12772</v>
      </c>
      <c r="AH6522" t="s">
        <v>10886</v>
      </c>
      <c r="AI6522" s="840">
        <v>0.52899999999999991</v>
      </c>
    </row>
    <row r="6523" spans="33:35" ht="15" customHeight="1">
      <c r="AG6523" s="839" t="s">
        <v>12773</v>
      </c>
      <c r="AH6523" t="s">
        <v>10888</v>
      </c>
      <c r="AI6523" s="840">
        <v>0</v>
      </c>
    </row>
    <row r="6524" spans="33:35" ht="15" customHeight="1">
      <c r="AG6524" s="839" t="s">
        <v>12774</v>
      </c>
      <c r="AH6524" t="s">
        <v>10890</v>
      </c>
      <c r="AI6524" s="840">
        <v>0</v>
      </c>
    </row>
    <row r="6525" spans="33:35" ht="15" customHeight="1">
      <c r="AG6525" s="839" t="s">
        <v>12775</v>
      </c>
      <c r="AH6525" t="s">
        <v>10892</v>
      </c>
      <c r="AI6525" s="840">
        <v>0.1</v>
      </c>
    </row>
    <row r="6526" spans="33:35" ht="15" customHeight="1">
      <c r="AG6526" s="839" t="s">
        <v>12776</v>
      </c>
      <c r="AH6526" t="s">
        <v>10894</v>
      </c>
      <c r="AI6526" s="840">
        <v>0.25</v>
      </c>
    </row>
    <row r="6527" spans="33:35" ht="15" customHeight="1">
      <c r="AG6527" s="839" t="s">
        <v>12777</v>
      </c>
      <c r="AH6527" t="s">
        <v>10896</v>
      </c>
      <c r="AI6527" s="840">
        <v>0.69200000000000006</v>
      </c>
    </row>
    <row r="6528" spans="33:35" ht="15" customHeight="1">
      <c r="AG6528" s="839" t="s">
        <v>12778</v>
      </c>
      <c r="AH6528" t="s">
        <v>10898</v>
      </c>
      <c r="AI6528" s="840">
        <v>0</v>
      </c>
    </row>
    <row r="6529" spans="33:35" ht="15" customHeight="1">
      <c r="AG6529" s="839" t="s">
        <v>12779</v>
      </c>
      <c r="AH6529" t="s">
        <v>10900</v>
      </c>
      <c r="AI6529" s="840">
        <v>0</v>
      </c>
    </row>
    <row r="6530" spans="33:35" ht="15" customHeight="1">
      <c r="AG6530" s="839" t="s">
        <v>12780</v>
      </c>
      <c r="AH6530" t="s">
        <v>10902</v>
      </c>
      <c r="AI6530" s="840">
        <v>0.42499999999999999</v>
      </c>
    </row>
    <row r="6531" spans="33:35" ht="15" customHeight="1">
      <c r="AG6531" s="839" t="s">
        <v>12781</v>
      </c>
      <c r="AH6531" t="s">
        <v>10904</v>
      </c>
      <c r="AI6531" s="840">
        <v>0.58799999999999997</v>
      </c>
    </row>
    <row r="6532" spans="33:35" ht="15" customHeight="1">
      <c r="AG6532" s="839" t="s">
        <v>12782</v>
      </c>
      <c r="AH6532" t="s">
        <v>10906</v>
      </c>
      <c r="AI6532" s="840">
        <v>0.56099999999999994</v>
      </c>
    </row>
    <row r="6533" spans="33:35" ht="15" customHeight="1">
      <c r="AG6533" s="839" t="s">
        <v>12783</v>
      </c>
      <c r="AH6533" t="s">
        <v>10908</v>
      </c>
      <c r="AI6533" s="840">
        <v>0</v>
      </c>
    </row>
    <row r="6534" spans="33:35" ht="15" customHeight="1">
      <c r="AG6534" s="839" t="s">
        <v>12784</v>
      </c>
      <c r="AH6534" t="s">
        <v>10910</v>
      </c>
      <c r="AI6534" s="840">
        <v>0.38699999999999996</v>
      </c>
    </row>
    <row r="6535" spans="33:35" ht="15" customHeight="1">
      <c r="AG6535" s="839" t="s">
        <v>12785</v>
      </c>
      <c r="AH6535" t="s">
        <v>10912</v>
      </c>
      <c r="AI6535" s="840">
        <v>0.42000000000000004</v>
      </c>
    </row>
    <row r="6536" spans="33:35" ht="15" customHeight="1">
      <c r="AG6536" s="839" t="s">
        <v>12786</v>
      </c>
      <c r="AH6536" t="s">
        <v>10914</v>
      </c>
      <c r="AI6536" s="840">
        <v>0</v>
      </c>
    </row>
    <row r="6537" spans="33:35" ht="15" customHeight="1">
      <c r="AG6537" s="839" t="s">
        <v>12787</v>
      </c>
      <c r="AH6537" t="s">
        <v>10916</v>
      </c>
      <c r="AI6537" s="840">
        <v>0.372</v>
      </c>
    </row>
    <row r="6538" spans="33:35" ht="15" customHeight="1">
      <c r="AG6538" s="839" t="s">
        <v>12788</v>
      </c>
      <c r="AH6538" t="s">
        <v>10918</v>
      </c>
      <c r="AI6538" s="840">
        <v>0</v>
      </c>
    </row>
    <row r="6539" spans="33:35" ht="15" customHeight="1">
      <c r="AG6539" s="839" t="s">
        <v>12789</v>
      </c>
      <c r="AH6539" t="s">
        <v>10920</v>
      </c>
      <c r="AI6539" s="840">
        <v>0.45399999999999996</v>
      </c>
    </row>
    <row r="6540" spans="33:35" ht="15" customHeight="1">
      <c r="AG6540" s="839" t="s">
        <v>12790</v>
      </c>
      <c r="AH6540" t="s">
        <v>10922</v>
      </c>
      <c r="AI6540" s="840">
        <v>0.32</v>
      </c>
    </row>
    <row r="6541" spans="33:35" ht="15" customHeight="1">
      <c r="AG6541" s="839" t="s">
        <v>12791</v>
      </c>
      <c r="AH6541" t="s">
        <v>10924</v>
      </c>
      <c r="AI6541" s="840">
        <v>0</v>
      </c>
    </row>
    <row r="6542" spans="33:35" ht="15" customHeight="1">
      <c r="AG6542" s="839" t="s">
        <v>12792</v>
      </c>
      <c r="AH6542" t="s">
        <v>10926</v>
      </c>
      <c r="AI6542" s="840">
        <v>0.54299999999999993</v>
      </c>
    </row>
    <row r="6543" spans="33:35" ht="15" customHeight="1">
      <c r="AG6543" s="839" t="s">
        <v>12793</v>
      </c>
      <c r="AH6543" t="s">
        <v>10928</v>
      </c>
      <c r="AI6543" s="840">
        <v>0</v>
      </c>
    </row>
    <row r="6544" spans="33:35" ht="15" customHeight="1">
      <c r="AG6544" s="839" t="s">
        <v>12794</v>
      </c>
      <c r="AH6544" t="s">
        <v>10930</v>
      </c>
      <c r="AI6544" s="840">
        <v>0.125</v>
      </c>
    </row>
    <row r="6545" spans="33:35" ht="15" customHeight="1">
      <c r="AG6545" s="839" t="s">
        <v>12795</v>
      </c>
      <c r="AH6545" t="s">
        <v>10932</v>
      </c>
      <c r="AI6545" s="840">
        <v>0.17799999999999999</v>
      </c>
    </row>
    <row r="6546" spans="33:35" ht="15" customHeight="1">
      <c r="AG6546" s="839" t="s">
        <v>12796</v>
      </c>
      <c r="AH6546" t="s">
        <v>10934</v>
      </c>
      <c r="AI6546" s="840">
        <v>0.247</v>
      </c>
    </row>
    <row r="6547" spans="33:35" ht="15" customHeight="1">
      <c r="AG6547" s="839" t="s">
        <v>12797</v>
      </c>
      <c r="AH6547" t="s">
        <v>10936</v>
      </c>
      <c r="AI6547" s="840">
        <v>0.38100000000000001</v>
      </c>
    </row>
    <row r="6548" spans="33:35" ht="15" customHeight="1">
      <c r="AG6548" s="839" t="s">
        <v>12798</v>
      </c>
      <c r="AH6548" t="s">
        <v>10938</v>
      </c>
      <c r="AI6548" s="840">
        <v>0.28999999999999998</v>
      </c>
    </row>
    <row r="6549" spans="33:35" ht="15" customHeight="1">
      <c r="AG6549" s="839" t="s">
        <v>12799</v>
      </c>
      <c r="AH6549" t="s">
        <v>10940</v>
      </c>
      <c r="AI6549" s="840">
        <v>0.39</v>
      </c>
    </row>
    <row r="6550" spans="33:35" ht="15" customHeight="1">
      <c r="AG6550" s="839" t="s">
        <v>12800</v>
      </c>
      <c r="AH6550" t="s">
        <v>10942</v>
      </c>
      <c r="AI6550" s="840">
        <v>0</v>
      </c>
    </row>
    <row r="6551" spans="33:35" ht="15" customHeight="1">
      <c r="AG6551" s="839" t="s">
        <v>12801</v>
      </c>
      <c r="AH6551" t="s">
        <v>10944</v>
      </c>
      <c r="AI6551" s="840">
        <v>0</v>
      </c>
    </row>
    <row r="6552" spans="33:35" ht="15" customHeight="1">
      <c r="AG6552" s="839" t="s">
        <v>12802</v>
      </c>
      <c r="AH6552" t="s">
        <v>10946</v>
      </c>
      <c r="AI6552" s="840">
        <v>0.3</v>
      </c>
    </row>
    <row r="6553" spans="33:35" ht="15" customHeight="1">
      <c r="AG6553" s="839" t="s">
        <v>12803</v>
      </c>
      <c r="AH6553" t="s">
        <v>10948</v>
      </c>
      <c r="AI6553" s="840">
        <v>0.53799999999999992</v>
      </c>
    </row>
    <row r="6554" spans="33:35" ht="15" customHeight="1">
      <c r="AG6554" s="839" t="s">
        <v>12804</v>
      </c>
      <c r="AH6554" t="s">
        <v>10950</v>
      </c>
      <c r="AI6554" s="840">
        <v>0</v>
      </c>
    </row>
    <row r="6555" spans="33:35" ht="15" customHeight="1">
      <c r="AG6555" s="839" t="s">
        <v>12805</v>
      </c>
      <c r="AH6555" t="s">
        <v>10952</v>
      </c>
      <c r="AI6555" s="840">
        <v>0.45700000000000002</v>
      </c>
    </row>
    <row r="6556" spans="33:35" ht="15" customHeight="1">
      <c r="AG6556" s="839" t="s">
        <v>12806</v>
      </c>
      <c r="AH6556" t="s">
        <v>10954</v>
      </c>
      <c r="AI6556" s="840">
        <v>0.51700000000000002</v>
      </c>
    </row>
    <row r="6557" spans="33:35" ht="15" customHeight="1">
      <c r="AG6557" s="839" t="s">
        <v>12807</v>
      </c>
      <c r="AH6557" t="s">
        <v>10956</v>
      </c>
      <c r="AI6557" s="840">
        <v>0</v>
      </c>
    </row>
    <row r="6558" spans="33:35" ht="15" customHeight="1">
      <c r="AG6558" s="839" t="s">
        <v>12808</v>
      </c>
      <c r="AH6558" t="s">
        <v>10958</v>
      </c>
      <c r="AI6558" s="840">
        <v>0</v>
      </c>
    </row>
    <row r="6559" spans="33:35" ht="15" customHeight="1">
      <c r="AG6559" s="839" t="s">
        <v>12809</v>
      </c>
      <c r="AH6559" t="s">
        <v>10960</v>
      </c>
      <c r="AI6559" s="840">
        <v>0.4</v>
      </c>
    </row>
    <row r="6560" spans="33:35" ht="15" customHeight="1">
      <c r="AG6560" s="839" t="s">
        <v>12810</v>
      </c>
      <c r="AH6560" t="s">
        <v>10962</v>
      </c>
      <c r="AI6560" s="840">
        <v>0.53500000000000003</v>
      </c>
    </row>
    <row r="6561" spans="33:35" ht="15" customHeight="1">
      <c r="AG6561" s="839" t="s">
        <v>12811</v>
      </c>
      <c r="AH6561" t="s">
        <v>10964</v>
      </c>
      <c r="AI6561" s="840">
        <v>0.74</v>
      </c>
    </row>
    <row r="6562" spans="33:35" ht="15" customHeight="1">
      <c r="AG6562" s="839" t="s">
        <v>12812</v>
      </c>
      <c r="AH6562" t="s">
        <v>10966</v>
      </c>
      <c r="AI6562" s="840">
        <v>0</v>
      </c>
    </row>
    <row r="6563" spans="33:35" ht="15" customHeight="1">
      <c r="AG6563" s="839" t="s">
        <v>12813</v>
      </c>
      <c r="AH6563" t="s">
        <v>10968</v>
      </c>
      <c r="AI6563" s="840">
        <v>0</v>
      </c>
    </row>
    <row r="6564" spans="33:35" ht="15" customHeight="1">
      <c r="AG6564" s="839" t="s">
        <v>12814</v>
      </c>
      <c r="AH6564" t="s">
        <v>10970</v>
      </c>
      <c r="AI6564" s="840">
        <v>0.40299999999999997</v>
      </c>
    </row>
    <row r="6565" spans="33:35" ht="15" customHeight="1">
      <c r="AG6565" s="839" t="s">
        <v>12815</v>
      </c>
      <c r="AH6565" t="s">
        <v>10972</v>
      </c>
      <c r="AI6565" s="840">
        <v>0</v>
      </c>
    </row>
    <row r="6566" spans="33:35" ht="15" customHeight="1">
      <c r="AG6566" s="839" t="s">
        <v>12816</v>
      </c>
      <c r="AH6566" t="s">
        <v>10974</v>
      </c>
      <c r="AI6566" s="840">
        <v>0.54699999999999993</v>
      </c>
    </row>
    <row r="6567" spans="33:35" ht="15" customHeight="1">
      <c r="AG6567" s="839" t="s">
        <v>12817</v>
      </c>
      <c r="AH6567" t="s">
        <v>10976</v>
      </c>
      <c r="AI6567" s="840">
        <v>0.40900000000000003</v>
      </c>
    </row>
    <row r="6568" spans="33:35" ht="15" customHeight="1">
      <c r="AG6568" s="839" t="s">
        <v>12818</v>
      </c>
      <c r="AH6568" t="s">
        <v>10978</v>
      </c>
      <c r="AI6568" s="840">
        <v>0.42899999999999999</v>
      </c>
    </row>
    <row r="6569" spans="33:35" ht="15" customHeight="1">
      <c r="AG6569" s="839" t="s">
        <v>12819</v>
      </c>
      <c r="AH6569" t="s">
        <v>10980</v>
      </c>
      <c r="AI6569" s="840">
        <v>0</v>
      </c>
    </row>
    <row r="6570" spans="33:35" ht="15" customHeight="1">
      <c r="AG6570" s="839" t="s">
        <v>12820</v>
      </c>
      <c r="AH6570" t="s">
        <v>10982</v>
      </c>
      <c r="AI6570" s="840">
        <v>0.28999999999999998</v>
      </c>
    </row>
    <row r="6571" spans="33:35" ht="15" customHeight="1">
      <c r="AG6571" s="839" t="s">
        <v>12821</v>
      </c>
      <c r="AH6571" t="s">
        <v>10984</v>
      </c>
      <c r="AI6571" s="840">
        <v>0.316</v>
      </c>
    </row>
    <row r="6572" spans="33:35" ht="15" customHeight="1">
      <c r="AG6572" s="839" t="s">
        <v>12822</v>
      </c>
      <c r="AH6572" t="s">
        <v>10986</v>
      </c>
      <c r="AI6572" s="840">
        <v>0.255</v>
      </c>
    </row>
    <row r="6573" spans="33:35" ht="15" customHeight="1">
      <c r="AG6573" s="839" t="s">
        <v>12823</v>
      </c>
      <c r="AH6573" t="s">
        <v>10988</v>
      </c>
      <c r="AI6573" s="840">
        <v>0.373</v>
      </c>
    </row>
    <row r="6574" spans="33:35" ht="15" customHeight="1">
      <c r="AG6574" s="839" t="s">
        <v>12824</v>
      </c>
      <c r="AH6574" t="s">
        <v>10990</v>
      </c>
      <c r="AI6574" s="840">
        <v>0.36200000000000004</v>
      </c>
    </row>
    <row r="6575" spans="33:35" ht="15" customHeight="1">
      <c r="AG6575" s="839" t="s">
        <v>12825</v>
      </c>
      <c r="AH6575" t="s">
        <v>10992</v>
      </c>
      <c r="AI6575" s="840">
        <v>0.38</v>
      </c>
    </row>
    <row r="6576" spans="33:35" ht="15" customHeight="1">
      <c r="AG6576" s="839" t="s">
        <v>12826</v>
      </c>
      <c r="AH6576" t="s">
        <v>10994</v>
      </c>
      <c r="AI6576" s="840">
        <v>1.202</v>
      </c>
    </row>
    <row r="6577" spans="33:35" ht="15" customHeight="1">
      <c r="AG6577" s="839" t="s">
        <v>12827</v>
      </c>
      <c r="AH6577" t="s">
        <v>10996</v>
      </c>
      <c r="AI6577" s="840">
        <v>0</v>
      </c>
    </row>
    <row r="6578" spans="33:35" ht="15" customHeight="1">
      <c r="AG6578" s="839" t="s">
        <v>12828</v>
      </c>
      <c r="AH6578" t="s">
        <v>10998</v>
      </c>
      <c r="AI6578" s="840">
        <v>0.61599999999999999</v>
      </c>
    </row>
    <row r="6579" spans="33:35" ht="15" customHeight="1">
      <c r="AG6579" s="839" t="s">
        <v>12829</v>
      </c>
      <c r="AH6579" t="s">
        <v>11000</v>
      </c>
      <c r="AI6579" s="840">
        <v>0</v>
      </c>
    </row>
    <row r="6580" spans="33:35" ht="15" customHeight="1">
      <c r="AG6580" s="839" t="s">
        <v>12830</v>
      </c>
      <c r="AH6580" t="s">
        <v>11002</v>
      </c>
      <c r="AI6580" s="840">
        <v>0</v>
      </c>
    </row>
    <row r="6581" spans="33:35" ht="15" customHeight="1">
      <c r="AG6581" s="839" t="s">
        <v>12831</v>
      </c>
      <c r="AH6581" t="s">
        <v>11004</v>
      </c>
      <c r="AI6581" s="840">
        <v>0</v>
      </c>
    </row>
    <row r="6582" spans="33:35" ht="15" customHeight="1">
      <c r="AG6582" s="839" t="s">
        <v>12832</v>
      </c>
      <c r="AH6582" t="s">
        <v>11006</v>
      </c>
      <c r="AI6582" s="840">
        <v>0</v>
      </c>
    </row>
    <row r="6583" spans="33:35" ht="15" customHeight="1">
      <c r="AG6583" s="839" t="s">
        <v>12833</v>
      </c>
      <c r="AH6583" t="s">
        <v>11008</v>
      </c>
      <c r="AI6583" s="840">
        <v>0</v>
      </c>
    </row>
    <row r="6584" spans="33:35" ht="15" customHeight="1">
      <c r="AG6584" s="839" t="s">
        <v>12834</v>
      </c>
      <c r="AH6584" t="s">
        <v>11010</v>
      </c>
      <c r="AI6584" s="840">
        <v>0</v>
      </c>
    </row>
    <row r="6585" spans="33:35" ht="15" customHeight="1">
      <c r="AG6585" s="839" t="s">
        <v>12835</v>
      </c>
      <c r="AH6585" t="s">
        <v>11012</v>
      </c>
      <c r="AI6585" s="840">
        <v>0</v>
      </c>
    </row>
    <row r="6586" spans="33:35" ht="15" customHeight="1">
      <c r="AG6586" s="839" t="s">
        <v>12836</v>
      </c>
      <c r="AH6586" t="s">
        <v>11014</v>
      </c>
      <c r="AI6586" s="840">
        <v>0</v>
      </c>
    </row>
    <row r="6587" spans="33:35" ht="15" customHeight="1">
      <c r="AG6587" s="839" t="s">
        <v>12837</v>
      </c>
      <c r="AH6587" t="s">
        <v>11016</v>
      </c>
      <c r="AI6587" s="840">
        <v>0</v>
      </c>
    </row>
    <row r="6588" spans="33:35" ht="15" customHeight="1">
      <c r="AG6588" s="839" t="s">
        <v>12838</v>
      </c>
      <c r="AH6588" t="s">
        <v>11018</v>
      </c>
      <c r="AI6588" s="840">
        <v>0.77300000000000002</v>
      </c>
    </row>
    <row r="6589" spans="33:35" ht="15" customHeight="1">
      <c r="AG6589" s="839" t="s">
        <v>12839</v>
      </c>
      <c r="AH6589" t="s">
        <v>11020</v>
      </c>
      <c r="AI6589" s="840">
        <v>0</v>
      </c>
    </row>
    <row r="6590" spans="33:35" ht="15" customHeight="1">
      <c r="AG6590" s="839" t="s">
        <v>12840</v>
      </c>
      <c r="AH6590" t="s">
        <v>11022</v>
      </c>
      <c r="AI6590" s="840">
        <v>0.16699999999999998</v>
      </c>
    </row>
    <row r="6591" spans="33:35" ht="15" customHeight="1">
      <c r="AG6591" s="839" t="s">
        <v>12841</v>
      </c>
      <c r="AH6591" t="s">
        <v>11024</v>
      </c>
      <c r="AI6591" s="840">
        <v>0.253</v>
      </c>
    </row>
    <row r="6592" spans="33:35" ht="15" customHeight="1">
      <c r="AG6592" s="839" t="s">
        <v>12842</v>
      </c>
      <c r="AH6592" t="s">
        <v>11026</v>
      </c>
      <c r="AI6592" s="840">
        <v>0.27399999999999997</v>
      </c>
    </row>
    <row r="6593" spans="33:35" ht="15" customHeight="1">
      <c r="AG6593" s="839" t="s">
        <v>12843</v>
      </c>
      <c r="AH6593" t="s">
        <v>11028</v>
      </c>
      <c r="AI6593" s="840">
        <v>0.29500000000000004</v>
      </c>
    </row>
    <row r="6594" spans="33:35" ht="15" customHeight="1">
      <c r="AG6594" s="839" t="s">
        <v>12844</v>
      </c>
      <c r="AH6594" t="s">
        <v>11030</v>
      </c>
      <c r="AI6594" s="840">
        <v>0.38699999999999996</v>
      </c>
    </row>
    <row r="6595" spans="33:35" ht="15" customHeight="1">
      <c r="AG6595" s="839" t="s">
        <v>12845</v>
      </c>
      <c r="AH6595" t="s">
        <v>11032</v>
      </c>
      <c r="AI6595" s="840">
        <v>0</v>
      </c>
    </row>
    <row r="6596" spans="33:35" ht="15" customHeight="1">
      <c r="AG6596" s="839" t="s">
        <v>12846</v>
      </c>
      <c r="AH6596" t="s">
        <v>11034</v>
      </c>
      <c r="AI6596" s="840">
        <v>0</v>
      </c>
    </row>
    <row r="6597" spans="33:35" ht="15" customHeight="1">
      <c r="AG6597" s="839" t="s">
        <v>12847</v>
      </c>
      <c r="AH6597" t="s">
        <v>11036</v>
      </c>
      <c r="AI6597" s="840">
        <v>0.33</v>
      </c>
    </row>
    <row r="6598" spans="33:35" ht="15" customHeight="1">
      <c r="AG6598" s="839" t="s">
        <v>12848</v>
      </c>
      <c r="AH6598" t="s">
        <v>11038</v>
      </c>
      <c r="AI6598" s="840">
        <v>0</v>
      </c>
    </row>
    <row r="6599" spans="33:35" ht="15" customHeight="1">
      <c r="AG6599" s="839" t="s">
        <v>12849</v>
      </c>
      <c r="AH6599" t="s">
        <v>11040</v>
      </c>
      <c r="AI6599" s="840">
        <v>0.65700000000000003</v>
      </c>
    </row>
    <row r="6600" spans="33:35" ht="15" customHeight="1">
      <c r="AG6600" s="839" t="s">
        <v>12850</v>
      </c>
      <c r="AH6600" t="s">
        <v>11042</v>
      </c>
      <c r="AI6600" s="840">
        <v>0.629</v>
      </c>
    </row>
    <row r="6601" spans="33:35" ht="15" customHeight="1">
      <c r="AG6601" s="839" t="s">
        <v>12851</v>
      </c>
      <c r="AH6601" t="s">
        <v>11044</v>
      </c>
      <c r="AI6601" s="840">
        <v>0</v>
      </c>
    </row>
    <row r="6602" spans="33:35" ht="15" customHeight="1">
      <c r="AG6602" s="839" t="s">
        <v>12852</v>
      </c>
      <c r="AH6602" t="s">
        <v>11046</v>
      </c>
      <c r="AI6602" s="840">
        <v>0</v>
      </c>
    </row>
    <row r="6603" spans="33:35" ht="15" customHeight="1">
      <c r="AG6603" s="839" t="s">
        <v>12853</v>
      </c>
      <c r="AH6603" t="s">
        <v>11048</v>
      </c>
      <c r="AI6603" s="840">
        <v>0.2</v>
      </c>
    </row>
    <row r="6604" spans="33:35" ht="15" customHeight="1">
      <c r="AG6604" s="839" t="s">
        <v>12854</v>
      </c>
      <c r="AH6604" t="s">
        <v>11050</v>
      </c>
      <c r="AI6604" s="840">
        <v>0</v>
      </c>
    </row>
    <row r="6605" spans="33:35" ht="15" customHeight="1">
      <c r="AG6605" s="839" t="s">
        <v>12855</v>
      </c>
      <c r="AH6605" t="s">
        <v>11052</v>
      </c>
      <c r="AI6605" s="840">
        <v>0.41699999999999998</v>
      </c>
    </row>
    <row r="6606" spans="33:35" ht="15" customHeight="1">
      <c r="AG6606" s="839" t="s">
        <v>12856</v>
      </c>
      <c r="AH6606" t="s">
        <v>11054</v>
      </c>
      <c r="AI6606" s="840">
        <v>0</v>
      </c>
    </row>
    <row r="6607" spans="33:35" ht="15" customHeight="1">
      <c r="AG6607" s="839" t="s">
        <v>12857</v>
      </c>
      <c r="AH6607" t="s">
        <v>11056</v>
      </c>
      <c r="AI6607" s="840">
        <v>0</v>
      </c>
    </row>
    <row r="6608" spans="33:35" ht="15" customHeight="1">
      <c r="AG6608" s="839" t="s">
        <v>12858</v>
      </c>
      <c r="AH6608" t="s">
        <v>11058</v>
      </c>
      <c r="AI6608" s="840">
        <v>0.53900000000000003</v>
      </c>
    </row>
    <row r="6609" spans="33:35" ht="15" customHeight="1">
      <c r="AG6609" s="839" t="s">
        <v>12859</v>
      </c>
      <c r="AH6609" t="s">
        <v>11060</v>
      </c>
      <c r="AI6609" s="840">
        <v>0.32300000000000001</v>
      </c>
    </row>
    <row r="6610" spans="33:35" ht="15" customHeight="1">
      <c r="AG6610" s="839" t="s">
        <v>12860</v>
      </c>
      <c r="AH6610" t="s">
        <v>11062</v>
      </c>
      <c r="AI6610" s="840">
        <v>0</v>
      </c>
    </row>
    <row r="6611" spans="33:35" ht="15" customHeight="1">
      <c r="AG6611" s="839" t="s">
        <v>12861</v>
      </c>
      <c r="AH6611" t="s">
        <v>11064</v>
      </c>
      <c r="AI6611" s="840">
        <v>0.63800000000000001</v>
      </c>
    </row>
    <row r="6612" spans="33:35" ht="15" customHeight="1">
      <c r="AG6612" s="839" t="s">
        <v>12862</v>
      </c>
      <c r="AH6612" t="s">
        <v>11066</v>
      </c>
      <c r="AI6612" s="840">
        <v>0</v>
      </c>
    </row>
    <row r="6613" spans="33:35" ht="15" customHeight="1">
      <c r="AG6613" s="839" t="s">
        <v>12863</v>
      </c>
      <c r="AH6613" t="s">
        <v>11068</v>
      </c>
      <c r="AI6613" s="840">
        <v>0</v>
      </c>
    </row>
    <row r="6614" spans="33:35" ht="15" customHeight="1">
      <c r="AG6614" s="839" t="s">
        <v>12864</v>
      </c>
      <c r="AH6614" t="s">
        <v>11070</v>
      </c>
      <c r="AI6614" s="840">
        <v>0.505</v>
      </c>
    </row>
    <row r="6615" spans="33:35" ht="15" customHeight="1">
      <c r="AG6615" s="839" t="s">
        <v>12865</v>
      </c>
      <c r="AH6615" t="s">
        <v>11072</v>
      </c>
      <c r="AI6615" s="840">
        <v>0</v>
      </c>
    </row>
    <row r="6616" spans="33:35" ht="15" customHeight="1">
      <c r="AG6616" s="839" t="s">
        <v>12866</v>
      </c>
      <c r="AH6616" t="s">
        <v>11074</v>
      </c>
      <c r="AI6616" s="840">
        <v>0</v>
      </c>
    </row>
    <row r="6617" spans="33:35" ht="15" customHeight="1">
      <c r="AG6617" s="839" t="s">
        <v>12867</v>
      </c>
      <c r="AH6617" t="s">
        <v>11076</v>
      </c>
      <c r="AI6617" s="840">
        <v>0.223</v>
      </c>
    </row>
    <row r="6618" spans="33:35" ht="15" customHeight="1">
      <c r="AG6618" s="839" t="s">
        <v>12868</v>
      </c>
      <c r="AH6618" t="s">
        <v>11078</v>
      </c>
      <c r="AI6618" s="840">
        <v>0</v>
      </c>
    </row>
    <row r="6619" spans="33:35" ht="15" customHeight="1">
      <c r="AG6619" s="839" t="s">
        <v>12869</v>
      </c>
      <c r="AH6619" t="s">
        <v>11080</v>
      </c>
      <c r="AI6619" s="840">
        <v>0.42000000000000004</v>
      </c>
    </row>
    <row r="6620" spans="33:35" ht="15" customHeight="1">
      <c r="AG6620" s="839" t="s">
        <v>12870</v>
      </c>
      <c r="AH6620" t="s">
        <v>11082</v>
      </c>
      <c r="AI6620" s="840">
        <v>0</v>
      </c>
    </row>
    <row r="6621" spans="33:35" ht="15" customHeight="1">
      <c r="AG6621" s="839" t="s">
        <v>12871</v>
      </c>
      <c r="AH6621" t="s">
        <v>11084</v>
      </c>
      <c r="AI6621" s="840">
        <v>0.41899999999999998</v>
      </c>
    </row>
    <row r="6622" spans="33:35" ht="15" customHeight="1">
      <c r="AG6622" s="839" t="s">
        <v>12872</v>
      </c>
      <c r="AH6622" t="s">
        <v>11086</v>
      </c>
      <c r="AI6622" s="840">
        <v>0.20599999999999999</v>
      </c>
    </row>
    <row r="6623" spans="33:35" ht="15" customHeight="1">
      <c r="AG6623" s="839" t="s">
        <v>12873</v>
      </c>
      <c r="AH6623" t="s">
        <v>11088</v>
      </c>
      <c r="AI6623" s="840">
        <v>0.32500000000000001</v>
      </c>
    </row>
    <row r="6624" spans="33:35" ht="15" customHeight="1">
      <c r="AG6624" s="839" t="s">
        <v>12874</v>
      </c>
      <c r="AH6624" t="s">
        <v>11090</v>
      </c>
      <c r="AI6624" s="840">
        <v>0.53</v>
      </c>
    </row>
    <row r="6625" spans="33:35" ht="15" customHeight="1">
      <c r="AG6625" s="839" t="s">
        <v>12875</v>
      </c>
      <c r="AH6625" t="s">
        <v>11092</v>
      </c>
      <c r="AI6625" s="840">
        <v>0</v>
      </c>
    </row>
    <row r="6626" spans="33:35" ht="15" customHeight="1">
      <c r="AG6626" s="839" t="s">
        <v>12876</v>
      </c>
      <c r="AH6626" t="s">
        <v>11094</v>
      </c>
      <c r="AI6626" s="840">
        <v>0</v>
      </c>
    </row>
    <row r="6627" spans="33:35" ht="15" customHeight="1">
      <c r="AG6627" s="839" t="s">
        <v>12877</v>
      </c>
      <c r="AH6627" t="s">
        <v>11096</v>
      </c>
      <c r="AI6627" s="840">
        <v>0.45199999999999996</v>
      </c>
    </row>
    <row r="6628" spans="33:35" ht="15" customHeight="1">
      <c r="AG6628" s="839" t="s">
        <v>12878</v>
      </c>
      <c r="AH6628" t="s">
        <v>11098</v>
      </c>
      <c r="AI6628" s="840">
        <v>0</v>
      </c>
    </row>
    <row r="6629" spans="33:35" ht="15" customHeight="1">
      <c r="AG6629" s="839" t="s">
        <v>12879</v>
      </c>
      <c r="AH6629" t="s">
        <v>11100</v>
      </c>
      <c r="AI6629" s="840">
        <v>0.21800000000000003</v>
      </c>
    </row>
    <row r="6630" spans="33:35" ht="15" customHeight="1">
      <c r="AG6630" s="839" t="s">
        <v>12880</v>
      </c>
      <c r="AH6630" t="s">
        <v>11102</v>
      </c>
      <c r="AI6630" s="840">
        <v>0</v>
      </c>
    </row>
    <row r="6631" spans="33:35" ht="15" customHeight="1">
      <c r="AG6631" s="839" t="s">
        <v>12881</v>
      </c>
      <c r="AH6631" t="s">
        <v>11104</v>
      </c>
      <c r="AI6631" s="840">
        <v>0.49</v>
      </c>
    </row>
    <row r="6632" spans="33:35" ht="15" customHeight="1">
      <c r="AG6632" s="839" t="s">
        <v>12882</v>
      </c>
      <c r="AH6632" t="s">
        <v>11106</v>
      </c>
      <c r="AI6632" s="840">
        <v>0</v>
      </c>
    </row>
    <row r="6633" spans="33:35" ht="15" customHeight="1">
      <c r="AG6633" s="839" t="s">
        <v>12883</v>
      </c>
      <c r="AH6633" t="s">
        <v>11108</v>
      </c>
      <c r="AI6633" s="840">
        <v>0</v>
      </c>
    </row>
    <row r="6634" spans="33:35" ht="15" customHeight="1">
      <c r="AG6634" s="839" t="s">
        <v>12884</v>
      </c>
      <c r="AH6634" t="s">
        <v>11110</v>
      </c>
      <c r="AI6634" s="840">
        <v>0.4</v>
      </c>
    </row>
    <row r="6635" spans="33:35" ht="15" customHeight="1">
      <c r="AG6635" s="839" t="s">
        <v>12885</v>
      </c>
      <c r="AH6635" t="s">
        <v>11112</v>
      </c>
      <c r="AI6635" s="840">
        <v>0</v>
      </c>
    </row>
    <row r="6636" spans="33:35" ht="15" customHeight="1">
      <c r="AG6636" s="839" t="s">
        <v>12886</v>
      </c>
      <c r="AH6636" t="s">
        <v>11114</v>
      </c>
      <c r="AI6636" s="840">
        <v>0.42199999999999999</v>
      </c>
    </row>
    <row r="6637" spans="33:35" ht="15" customHeight="1">
      <c r="AG6637" s="839" t="s">
        <v>12887</v>
      </c>
      <c r="AH6637" t="s">
        <v>11116</v>
      </c>
      <c r="AI6637" s="840">
        <v>0.57700000000000007</v>
      </c>
    </row>
    <row r="6638" spans="33:35" ht="15" customHeight="1">
      <c r="AG6638" s="839" t="s">
        <v>12888</v>
      </c>
      <c r="AH6638" t="s">
        <v>11118</v>
      </c>
      <c r="AI6638" s="840">
        <v>0</v>
      </c>
    </row>
    <row r="6639" spans="33:35" ht="15" customHeight="1">
      <c r="AG6639" s="839" t="s">
        <v>12889</v>
      </c>
      <c r="AH6639" t="s">
        <v>11120</v>
      </c>
      <c r="AI6639" s="840">
        <v>0.44499999999999995</v>
      </c>
    </row>
    <row r="6640" spans="33:35" ht="15" customHeight="1">
      <c r="AG6640" s="839" t="s">
        <v>12890</v>
      </c>
      <c r="AH6640" t="s">
        <v>11122</v>
      </c>
      <c r="AI6640" s="840">
        <v>0.42199999999999999</v>
      </c>
    </row>
    <row r="6641" spans="33:35" ht="15" customHeight="1">
      <c r="AG6641" s="839" t="s">
        <v>12891</v>
      </c>
      <c r="AH6641" t="s">
        <v>11124</v>
      </c>
      <c r="AI6641" s="840">
        <v>0.28299999999999997</v>
      </c>
    </row>
    <row r="6642" spans="33:35" ht="15" customHeight="1">
      <c r="AG6642" s="839" t="s">
        <v>12892</v>
      </c>
      <c r="AH6642" t="s">
        <v>11126</v>
      </c>
      <c r="AI6642" s="840">
        <v>0</v>
      </c>
    </row>
    <row r="6643" spans="33:35" ht="15" customHeight="1">
      <c r="AG6643" s="839" t="s">
        <v>12893</v>
      </c>
      <c r="AH6643" t="s">
        <v>11128</v>
      </c>
      <c r="AI6643" s="840">
        <v>0.55500000000000005</v>
      </c>
    </row>
    <row r="6644" spans="33:35" ht="15" customHeight="1">
      <c r="AG6644" s="839" t="s">
        <v>12894</v>
      </c>
      <c r="AH6644" t="s">
        <v>11130</v>
      </c>
      <c r="AI6644" s="840">
        <v>0.38699999999999996</v>
      </c>
    </row>
    <row r="6645" spans="33:35" ht="15" customHeight="1">
      <c r="AG6645" s="839" t="s">
        <v>12895</v>
      </c>
      <c r="AH6645" t="s">
        <v>11132</v>
      </c>
      <c r="AI6645" s="840">
        <v>0.36299999999999999</v>
      </c>
    </row>
    <row r="6646" spans="33:35" ht="15" customHeight="1">
      <c r="AG6646" s="839" t="s">
        <v>12896</v>
      </c>
      <c r="AH6646" t="s">
        <v>11134</v>
      </c>
      <c r="AI6646" s="840">
        <v>0.39500000000000002</v>
      </c>
    </row>
    <row r="6647" spans="33:35" ht="15" customHeight="1">
      <c r="AG6647" s="839" t="s">
        <v>12897</v>
      </c>
      <c r="AH6647" t="s">
        <v>11136</v>
      </c>
      <c r="AI6647" s="840">
        <v>0.41899999999999998</v>
      </c>
    </row>
    <row r="6648" spans="33:35" ht="15" customHeight="1">
      <c r="AG6648" s="839" t="s">
        <v>12898</v>
      </c>
      <c r="AH6648" t="s">
        <v>11138</v>
      </c>
      <c r="AI6648" s="840">
        <v>0.41899999999999998</v>
      </c>
    </row>
    <row r="6649" spans="33:35" ht="15" customHeight="1">
      <c r="AG6649" s="839" t="s">
        <v>12899</v>
      </c>
      <c r="AH6649" t="s">
        <v>11140</v>
      </c>
      <c r="AI6649" s="840">
        <v>0</v>
      </c>
    </row>
    <row r="6650" spans="33:35" ht="15" customHeight="1">
      <c r="AG6650" s="839" t="s">
        <v>12900</v>
      </c>
      <c r="AH6650" t="s">
        <v>11142</v>
      </c>
      <c r="AI6650" s="840">
        <v>0.54600000000000004</v>
      </c>
    </row>
    <row r="6651" spans="33:35" ht="15" customHeight="1">
      <c r="AG6651" s="839" t="s">
        <v>12901</v>
      </c>
      <c r="AH6651" t="s">
        <v>11144</v>
      </c>
      <c r="AI6651" s="840">
        <v>8.3999999999999991E-2</v>
      </c>
    </row>
    <row r="6652" spans="33:35" ht="15" customHeight="1">
      <c r="AG6652" s="839" t="s">
        <v>12902</v>
      </c>
      <c r="AH6652" t="s">
        <v>11146</v>
      </c>
      <c r="AI6652" s="840">
        <v>0.17200000000000001</v>
      </c>
    </row>
    <row r="6653" spans="33:35" ht="15" customHeight="1">
      <c r="AG6653" s="839" t="s">
        <v>12903</v>
      </c>
      <c r="AH6653" t="s">
        <v>11148</v>
      </c>
      <c r="AI6653" s="840">
        <v>0.18000000000000002</v>
      </c>
    </row>
    <row r="6654" spans="33:35" ht="15" customHeight="1">
      <c r="AG6654" s="839" t="s">
        <v>12904</v>
      </c>
      <c r="AH6654" t="s">
        <v>11150</v>
      </c>
      <c r="AI6654" s="840">
        <v>0.504</v>
      </c>
    </row>
    <row r="6655" spans="33:35" ht="15" customHeight="1">
      <c r="AG6655" s="839" t="s">
        <v>12905</v>
      </c>
      <c r="AH6655" t="s">
        <v>11152</v>
      </c>
      <c r="AI6655" s="840">
        <v>0</v>
      </c>
    </row>
    <row r="6656" spans="33:35" ht="15" customHeight="1">
      <c r="AG6656" s="839" t="s">
        <v>12906</v>
      </c>
      <c r="AH6656" t="s">
        <v>11154</v>
      </c>
      <c r="AI6656" s="840">
        <v>0.42000000000000004</v>
      </c>
    </row>
    <row r="6657" spans="33:35" ht="15" customHeight="1">
      <c r="AG6657" s="839" t="s">
        <v>12907</v>
      </c>
      <c r="AH6657" t="s">
        <v>11156</v>
      </c>
      <c r="AI6657" s="840">
        <v>0.41899999999999998</v>
      </c>
    </row>
    <row r="6658" spans="33:35" ht="15" customHeight="1">
      <c r="AG6658" s="839" t="s">
        <v>12908</v>
      </c>
      <c r="AH6658" t="s">
        <v>11158</v>
      </c>
      <c r="AI6658" s="840">
        <v>0</v>
      </c>
    </row>
    <row r="6659" spans="33:35" ht="15" customHeight="1">
      <c r="AG6659" s="839" t="s">
        <v>12909</v>
      </c>
      <c r="AH6659" t="s">
        <v>11160</v>
      </c>
      <c r="AI6659" s="840">
        <v>0.29599999999999999</v>
      </c>
    </row>
    <row r="6660" spans="33:35" ht="15" customHeight="1">
      <c r="AG6660" s="839" t="s">
        <v>12910</v>
      </c>
      <c r="AH6660" t="s">
        <v>11162</v>
      </c>
      <c r="AI6660" s="840">
        <v>0.71599999999999997</v>
      </c>
    </row>
    <row r="6661" spans="33:35" ht="15" customHeight="1">
      <c r="AG6661" s="839" t="s">
        <v>12911</v>
      </c>
      <c r="AH6661" t="s">
        <v>11164</v>
      </c>
      <c r="AI6661" s="840">
        <v>0</v>
      </c>
    </row>
    <row r="6662" spans="33:35" ht="15" customHeight="1">
      <c r="AG6662" s="839" t="s">
        <v>12912</v>
      </c>
      <c r="AH6662" t="s">
        <v>11166</v>
      </c>
      <c r="AI6662" s="840">
        <v>0.41</v>
      </c>
    </row>
    <row r="6663" spans="33:35" ht="15" customHeight="1">
      <c r="AG6663" s="839" t="s">
        <v>12913</v>
      </c>
      <c r="AH6663" t="s">
        <v>11168</v>
      </c>
      <c r="AI6663" s="840">
        <v>0.41899999999999998</v>
      </c>
    </row>
    <row r="6664" spans="33:35" ht="15" customHeight="1">
      <c r="AG6664" s="839" t="s">
        <v>12914</v>
      </c>
      <c r="AH6664" t="s">
        <v>11170</v>
      </c>
      <c r="AI6664" s="840">
        <v>0</v>
      </c>
    </row>
    <row r="6665" spans="33:35" ht="15" customHeight="1">
      <c r="AG6665" s="839" t="s">
        <v>12915</v>
      </c>
      <c r="AH6665" t="s">
        <v>11172</v>
      </c>
      <c r="AI6665" s="840">
        <v>0.58399999999999996</v>
      </c>
    </row>
    <row r="6666" spans="33:35" ht="15" customHeight="1">
      <c r="AG6666" s="839" t="s">
        <v>12916</v>
      </c>
      <c r="AH6666" t="s">
        <v>11174</v>
      </c>
      <c r="AI6666" s="840">
        <v>0</v>
      </c>
    </row>
    <row r="6667" spans="33:35" ht="15" customHeight="1">
      <c r="AG6667" s="839" t="s">
        <v>12917</v>
      </c>
      <c r="AH6667" t="s">
        <v>11176</v>
      </c>
      <c r="AI6667" s="840">
        <v>0</v>
      </c>
    </row>
    <row r="6668" spans="33:35" ht="15" customHeight="1">
      <c r="AG6668" s="839" t="s">
        <v>12918</v>
      </c>
      <c r="AH6668" t="s">
        <v>11178</v>
      </c>
      <c r="AI6668" s="840">
        <v>7.9000000000000001E-2</v>
      </c>
    </row>
    <row r="6669" spans="33:35" ht="15" customHeight="1">
      <c r="AG6669" s="839" t="s">
        <v>12919</v>
      </c>
      <c r="AH6669" t="s">
        <v>11180</v>
      </c>
      <c r="AI6669" s="840">
        <v>0.255</v>
      </c>
    </row>
    <row r="6670" spans="33:35" ht="15" customHeight="1">
      <c r="AG6670" s="839" t="s">
        <v>12920</v>
      </c>
      <c r="AH6670" t="s">
        <v>11182</v>
      </c>
      <c r="AI6670" s="840">
        <v>0.27500000000000002</v>
      </c>
    </row>
    <row r="6671" spans="33:35" ht="15" customHeight="1">
      <c r="AG6671" s="839" t="s">
        <v>12921</v>
      </c>
      <c r="AH6671" t="s">
        <v>11184</v>
      </c>
      <c r="AI6671" s="840">
        <v>0.378</v>
      </c>
    </row>
    <row r="6672" spans="33:35" ht="15" customHeight="1">
      <c r="AG6672" s="839" t="s">
        <v>12922</v>
      </c>
      <c r="AH6672" t="s">
        <v>11186</v>
      </c>
      <c r="AI6672" s="840">
        <v>0</v>
      </c>
    </row>
    <row r="6673" spans="33:35" ht="15" customHeight="1">
      <c r="AG6673" s="839" t="s">
        <v>12923</v>
      </c>
      <c r="AH6673" t="s">
        <v>11188</v>
      </c>
      <c r="AI6673" s="840">
        <v>0.39599999999999996</v>
      </c>
    </row>
    <row r="6674" spans="33:35" ht="15" customHeight="1">
      <c r="AG6674" s="839" t="s">
        <v>12924</v>
      </c>
      <c r="AH6674" t="s">
        <v>11190</v>
      </c>
      <c r="AI6674" s="840">
        <v>0.61599999999999999</v>
      </c>
    </row>
    <row r="6675" spans="33:35" ht="15" customHeight="1">
      <c r="AG6675" s="839" t="s">
        <v>12925</v>
      </c>
      <c r="AH6675" t="s">
        <v>11192</v>
      </c>
      <c r="AI6675" s="840">
        <v>0.64800000000000002</v>
      </c>
    </row>
    <row r="6676" spans="33:35" ht="15" customHeight="1">
      <c r="AG6676" s="839" t="s">
        <v>12926</v>
      </c>
      <c r="AH6676" t="s">
        <v>11194</v>
      </c>
      <c r="AI6676" s="840">
        <v>0</v>
      </c>
    </row>
    <row r="6677" spans="33:35" ht="15" customHeight="1">
      <c r="AG6677" s="839" t="s">
        <v>12927</v>
      </c>
      <c r="AH6677" t="s">
        <v>11196</v>
      </c>
      <c r="AI6677" s="840">
        <v>0.54699999999999993</v>
      </c>
    </row>
    <row r="6678" spans="33:35" ht="15" customHeight="1">
      <c r="AG6678" s="839" t="s">
        <v>12928</v>
      </c>
      <c r="AH6678" t="s">
        <v>11198</v>
      </c>
      <c r="AI6678" s="840">
        <v>0.57600000000000007</v>
      </c>
    </row>
    <row r="6679" spans="33:35" ht="15" customHeight="1">
      <c r="AG6679" s="839" t="s">
        <v>12929</v>
      </c>
      <c r="AH6679" t="s">
        <v>11200</v>
      </c>
      <c r="AI6679" s="840">
        <v>0</v>
      </c>
    </row>
    <row r="6680" spans="33:35" ht="15" customHeight="1">
      <c r="AG6680" s="839" t="s">
        <v>12930</v>
      </c>
      <c r="AH6680" t="s">
        <v>11202</v>
      </c>
      <c r="AI6680" s="840">
        <v>0.42099999999999999</v>
      </c>
    </row>
    <row r="6681" spans="33:35" ht="15" customHeight="1">
      <c r="AG6681" s="839" t="s">
        <v>12931</v>
      </c>
      <c r="AH6681" t="s">
        <v>11204</v>
      </c>
      <c r="AI6681" s="840">
        <v>0.42499999999999999</v>
      </c>
    </row>
    <row r="6682" spans="33:35" ht="15" customHeight="1">
      <c r="AG6682" s="839" t="s">
        <v>12932</v>
      </c>
      <c r="AH6682" t="s">
        <v>11206</v>
      </c>
      <c r="AI6682" s="840">
        <v>0.42199999999999999</v>
      </c>
    </row>
    <row r="6683" spans="33:35" ht="15" customHeight="1">
      <c r="AG6683" s="839" t="s">
        <v>12933</v>
      </c>
      <c r="AH6683" t="s">
        <v>11208</v>
      </c>
      <c r="AI6683" s="840">
        <v>0.29599999999999999</v>
      </c>
    </row>
    <row r="6684" spans="33:35" ht="15" customHeight="1">
      <c r="AG6684" s="839" t="s">
        <v>12934</v>
      </c>
      <c r="AH6684" t="s">
        <v>11210</v>
      </c>
      <c r="AI6684" s="840">
        <v>0</v>
      </c>
    </row>
    <row r="6685" spans="33:35" ht="15" customHeight="1">
      <c r="AG6685" s="839" t="s">
        <v>12935</v>
      </c>
      <c r="AH6685" t="s">
        <v>11212</v>
      </c>
      <c r="AI6685" s="840">
        <v>0</v>
      </c>
    </row>
    <row r="6686" spans="33:35" ht="15" customHeight="1">
      <c r="AG6686" s="839" t="s">
        <v>12936</v>
      </c>
      <c r="AH6686" t="s">
        <v>11214</v>
      </c>
      <c r="AI6686" s="840">
        <v>0.53</v>
      </c>
    </row>
    <row r="6687" spans="33:35" ht="15" customHeight="1">
      <c r="AG6687" s="839" t="s">
        <v>12937</v>
      </c>
      <c r="AH6687" t="s">
        <v>11216</v>
      </c>
      <c r="AI6687" s="840">
        <v>0.51999999999999991</v>
      </c>
    </row>
    <row r="6688" spans="33:35" ht="15" customHeight="1">
      <c r="AG6688" s="839" t="s">
        <v>12938</v>
      </c>
      <c r="AH6688" t="s">
        <v>11218</v>
      </c>
      <c r="AI6688" s="840">
        <v>0.47</v>
      </c>
    </row>
    <row r="6689" spans="33:35" ht="15" customHeight="1">
      <c r="AG6689" s="839" t="s">
        <v>12939</v>
      </c>
      <c r="AH6689" t="s">
        <v>11220</v>
      </c>
      <c r="AI6689" s="840">
        <v>0</v>
      </c>
    </row>
    <row r="6690" spans="33:35" ht="15" customHeight="1">
      <c r="AG6690" s="839" t="s">
        <v>12940</v>
      </c>
      <c r="AH6690" t="s">
        <v>11222</v>
      </c>
      <c r="AI6690" s="840">
        <v>0.63900000000000001</v>
      </c>
    </row>
    <row r="6691" spans="33:35" ht="15" customHeight="1">
      <c r="AG6691" s="839" t="s">
        <v>12941</v>
      </c>
      <c r="AH6691" t="s">
        <v>11224</v>
      </c>
      <c r="AI6691" s="840">
        <v>0</v>
      </c>
    </row>
    <row r="6692" spans="33:35" ht="15" customHeight="1">
      <c r="AG6692" s="839" t="s">
        <v>12942</v>
      </c>
      <c r="AH6692" t="s">
        <v>11226</v>
      </c>
      <c r="AI6692" s="840">
        <v>0.628</v>
      </c>
    </row>
    <row r="6693" spans="33:35" ht="15" customHeight="1">
      <c r="AG6693" s="839" t="s">
        <v>12943</v>
      </c>
      <c r="AH6693" t="s">
        <v>11228</v>
      </c>
      <c r="AI6693" s="840">
        <v>0.371</v>
      </c>
    </row>
    <row r="6694" spans="33:35" ht="15" customHeight="1">
      <c r="AG6694" s="839" t="s">
        <v>12944</v>
      </c>
      <c r="AH6694" t="s">
        <v>11230</v>
      </c>
      <c r="AI6694" s="840">
        <v>0</v>
      </c>
    </row>
    <row r="6695" spans="33:35" ht="15" customHeight="1">
      <c r="AG6695" s="839" t="s">
        <v>12945</v>
      </c>
      <c r="AH6695" t="s">
        <v>11232</v>
      </c>
      <c r="AI6695" s="840">
        <v>0</v>
      </c>
    </row>
    <row r="6696" spans="33:35" ht="15" customHeight="1">
      <c r="AG6696" s="839" t="s">
        <v>12946</v>
      </c>
      <c r="AH6696" t="s">
        <v>11234</v>
      </c>
      <c r="AI6696" s="840">
        <v>0.16600000000000001</v>
      </c>
    </row>
    <row r="6697" spans="33:35" ht="15" customHeight="1">
      <c r="AG6697" s="839" t="s">
        <v>12947</v>
      </c>
      <c r="AH6697" t="s">
        <v>11236</v>
      </c>
      <c r="AI6697" s="840">
        <v>0.39</v>
      </c>
    </row>
    <row r="6698" spans="33:35" ht="15" customHeight="1">
      <c r="AG6698" s="839" t="s">
        <v>12948</v>
      </c>
      <c r="AH6698" t="s">
        <v>11238</v>
      </c>
      <c r="AI6698" s="840">
        <v>0.65899999999999992</v>
      </c>
    </row>
    <row r="6699" spans="33:35" ht="15" customHeight="1">
      <c r="AG6699" s="839" t="s">
        <v>12949</v>
      </c>
      <c r="AH6699" t="s">
        <v>11240</v>
      </c>
      <c r="AI6699" s="840">
        <v>0</v>
      </c>
    </row>
    <row r="6700" spans="33:35" ht="15" customHeight="1">
      <c r="AG6700" s="839" t="s">
        <v>12950</v>
      </c>
      <c r="AH6700" t="s">
        <v>11242</v>
      </c>
      <c r="AI6700" s="840">
        <v>0.38699999999999996</v>
      </c>
    </row>
    <row r="6701" spans="33:35" ht="15" customHeight="1">
      <c r="AG6701" s="839" t="s">
        <v>12951</v>
      </c>
      <c r="AH6701" t="s">
        <v>11244</v>
      </c>
      <c r="AI6701" s="840">
        <v>0.29300000000000004</v>
      </c>
    </row>
    <row r="6702" spans="33:35" ht="15" customHeight="1">
      <c r="AG6702" s="839" t="s">
        <v>12952</v>
      </c>
      <c r="AH6702" t="s">
        <v>11246</v>
      </c>
      <c r="AI6702" s="840">
        <v>0.34</v>
      </c>
    </row>
    <row r="6703" spans="33:35" ht="15" customHeight="1">
      <c r="AG6703" s="839" t="s">
        <v>12953</v>
      </c>
      <c r="AH6703" t="s">
        <v>11248</v>
      </c>
      <c r="AI6703" s="840">
        <v>0.20599999999999999</v>
      </c>
    </row>
    <row r="6704" spans="33:35" ht="15" customHeight="1">
      <c r="AG6704" s="839" t="s">
        <v>12954</v>
      </c>
      <c r="AH6704" t="s">
        <v>11250</v>
      </c>
      <c r="AI6704" s="840">
        <v>0</v>
      </c>
    </row>
    <row r="6705" spans="33:35" ht="15" customHeight="1">
      <c r="AG6705" s="839" t="s">
        <v>12955</v>
      </c>
      <c r="AH6705" t="s">
        <v>11252</v>
      </c>
      <c r="AI6705" s="840">
        <v>0.41399999999999998</v>
      </c>
    </row>
    <row r="6706" spans="33:35" ht="15" customHeight="1">
      <c r="AG6706" s="839" t="s">
        <v>12956</v>
      </c>
      <c r="AH6706" t="s">
        <v>11254</v>
      </c>
      <c r="AI6706" s="840">
        <v>0.622</v>
      </c>
    </row>
    <row r="6707" spans="33:35" ht="15" customHeight="1">
      <c r="AG6707" s="839" t="s">
        <v>12957</v>
      </c>
      <c r="AH6707" t="s">
        <v>11256</v>
      </c>
      <c r="AI6707" s="840">
        <v>0.372</v>
      </c>
    </row>
    <row r="6708" spans="33:35" ht="15" customHeight="1">
      <c r="AG6708" s="839" t="s">
        <v>12958</v>
      </c>
      <c r="AH6708" t="s">
        <v>11258</v>
      </c>
      <c r="AI6708" s="840">
        <v>0</v>
      </c>
    </row>
    <row r="6709" spans="33:35" ht="15" customHeight="1">
      <c r="AG6709" s="839" t="s">
        <v>12959</v>
      </c>
      <c r="AH6709" t="s">
        <v>11260</v>
      </c>
      <c r="AI6709" s="840">
        <v>0.45100000000000001</v>
      </c>
    </row>
    <row r="6710" spans="33:35" ht="15" customHeight="1">
      <c r="AG6710" s="839" t="s">
        <v>12960</v>
      </c>
      <c r="AH6710" t="s">
        <v>11262</v>
      </c>
      <c r="AI6710" s="840">
        <v>0.44600000000000001</v>
      </c>
    </row>
    <row r="6711" spans="33:35" ht="15" customHeight="1">
      <c r="AG6711" s="839" t="s">
        <v>12961</v>
      </c>
      <c r="AH6711" t="s">
        <v>11264</v>
      </c>
      <c r="AI6711" s="840">
        <v>0.41899999999999998</v>
      </c>
    </row>
    <row r="6712" spans="33:35" ht="15" customHeight="1">
      <c r="AG6712" s="839" t="s">
        <v>12962</v>
      </c>
      <c r="AH6712" t="s">
        <v>11266</v>
      </c>
      <c r="AI6712" s="840">
        <v>0</v>
      </c>
    </row>
    <row r="6713" spans="33:35" ht="15" customHeight="1">
      <c r="AG6713" s="839" t="s">
        <v>12963</v>
      </c>
      <c r="AH6713" t="s">
        <v>11268</v>
      </c>
      <c r="AI6713" s="840">
        <v>0</v>
      </c>
    </row>
    <row r="6714" spans="33:35" ht="15" customHeight="1">
      <c r="AG6714" s="839" t="s">
        <v>12964</v>
      </c>
      <c r="AH6714" t="s">
        <v>11270</v>
      </c>
      <c r="AI6714" s="840">
        <v>0.39300000000000002</v>
      </c>
    </row>
    <row r="6715" spans="33:35" ht="15" customHeight="1">
      <c r="AG6715" s="839" t="s">
        <v>12965</v>
      </c>
      <c r="AH6715" t="s">
        <v>11272</v>
      </c>
      <c r="AI6715" s="840">
        <v>0</v>
      </c>
    </row>
    <row r="6716" spans="33:35" ht="15" customHeight="1">
      <c r="AG6716" s="839" t="s">
        <v>12966</v>
      </c>
      <c r="AH6716" t="s">
        <v>11274</v>
      </c>
      <c r="AI6716" s="840">
        <v>0.438</v>
      </c>
    </row>
    <row r="6717" spans="33:35" ht="15" customHeight="1">
      <c r="AG6717" s="839" t="s">
        <v>12967</v>
      </c>
      <c r="AH6717" t="s">
        <v>11276</v>
      </c>
      <c r="AI6717" s="840">
        <v>0.44900000000000001</v>
      </c>
    </row>
    <row r="6718" spans="33:35" ht="15" customHeight="1">
      <c r="AG6718" s="839" t="s">
        <v>12968</v>
      </c>
      <c r="AH6718" t="s">
        <v>11278</v>
      </c>
      <c r="AI6718" s="840">
        <v>0</v>
      </c>
    </row>
    <row r="6719" spans="33:35" ht="15" customHeight="1">
      <c r="AG6719" s="839" t="s">
        <v>12969</v>
      </c>
      <c r="AH6719" t="s">
        <v>11280</v>
      </c>
      <c r="AI6719" s="840">
        <v>0.502</v>
      </c>
    </row>
    <row r="6720" spans="33:35" ht="15" customHeight="1">
      <c r="AG6720" s="839" t="s">
        <v>12970</v>
      </c>
      <c r="AH6720" t="s">
        <v>11282</v>
      </c>
      <c r="AI6720" s="840">
        <v>0</v>
      </c>
    </row>
    <row r="6721" spans="33:35" ht="15" customHeight="1">
      <c r="AG6721" s="839" t="s">
        <v>12971</v>
      </c>
      <c r="AH6721" t="s">
        <v>11284</v>
      </c>
      <c r="AI6721" s="840">
        <v>0.42899999999999999</v>
      </c>
    </row>
    <row r="6722" spans="33:35" ht="15" customHeight="1">
      <c r="AG6722" s="839" t="s">
        <v>12972</v>
      </c>
      <c r="AH6722" t="s">
        <v>11286</v>
      </c>
      <c r="AI6722" s="840">
        <v>0.41899999999999998</v>
      </c>
    </row>
    <row r="6723" spans="33:35" ht="15" customHeight="1">
      <c r="AG6723" s="839" t="s">
        <v>12973</v>
      </c>
      <c r="AH6723" t="s">
        <v>11288</v>
      </c>
      <c r="AI6723" s="840">
        <v>0.40799999999999997</v>
      </c>
    </row>
    <row r="6724" spans="33:35" ht="15" customHeight="1">
      <c r="AG6724" s="839" t="s">
        <v>12974</v>
      </c>
      <c r="AH6724" t="s">
        <v>11290</v>
      </c>
      <c r="AI6724" s="840">
        <v>0.47199999999999998</v>
      </c>
    </row>
    <row r="6725" spans="33:35" ht="15" customHeight="1">
      <c r="AG6725" s="839" t="s">
        <v>12975</v>
      </c>
      <c r="AH6725" t="s">
        <v>11292</v>
      </c>
      <c r="AI6725" s="840">
        <v>0</v>
      </c>
    </row>
    <row r="6726" spans="33:35" ht="15" customHeight="1">
      <c r="AG6726" s="839" t="s">
        <v>12976</v>
      </c>
      <c r="AH6726" t="s">
        <v>11294</v>
      </c>
      <c r="AI6726" s="840">
        <v>0.496</v>
      </c>
    </row>
    <row r="6727" spans="33:35" ht="15" customHeight="1">
      <c r="AG6727" s="839" t="s">
        <v>12977</v>
      </c>
      <c r="AH6727" t="s">
        <v>11296</v>
      </c>
      <c r="AI6727" s="840">
        <v>0.54100000000000004</v>
      </c>
    </row>
    <row r="6728" spans="33:35" ht="15" customHeight="1">
      <c r="AG6728" s="839" t="s">
        <v>12978</v>
      </c>
      <c r="AH6728" t="s">
        <v>11298</v>
      </c>
      <c r="AI6728" s="840">
        <v>0</v>
      </c>
    </row>
    <row r="6729" spans="33:35" ht="15" customHeight="1">
      <c r="AG6729" s="839" t="s">
        <v>12979</v>
      </c>
      <c r="AH6729" t="s">
        <v>11300</v>
      </c>
      <c r="AI6729" s="840">
        <v>0.48299999999999998</v>
      </c>
    </row>
    <row r="6730" spans="33:35" ht="15" customHeight="1">
      <c r="AG6730" s="839" t="s">
        <v>12980</v>
      </c>
      <c r="AH6730" t="s">
        <v>11302</v>
      </c>
      <c r="AI6730" s="840">
        <v>0.45100000000000001</v>
      </c>
    </row>
    <row r="6731" spans="33:35" ht="15" customHeight="1">
      <c r="AG6731" s="839" t="s">
        <v>12981</v>
      </c>
      <c r="AH6731" t="s">
        <v>11304</v>
      </c>
      <c r="AI6731" s="840">
        <v>0</v>
      </c>
    </row>
    <row r="6732" spans="33:35" ht="15" customHeight="1">
      <c r="AG6732" s="839" t="s">
        <v>12982</v>
      </c>
      <c r="AH6732" t="s">
        <v>11306</v>
      </c>
      <c r="AI6732" s="840">
        <v>0.56999999999999995</v>
      </c>
    </row>
    <row r="6733" spans="33:35" ht="15" customHeight="1">
      <c r="AG6733" s="839" t="s">
        <v>12983</v>
      </c>
      <c r="AH6733" t="s">
        <v>11308</v>
      </c>
      <c r="AI6733" s="840">
        <v>0</v>
      </c>
    </row>
    <row r="6734" spans="33:35" ht="15" customHeight="1">
      <c r="AG6734" s="839" t="s">
        <v>12984</v>
      </c>
      <c r="AH6734" t="s">
        <v>11310</v>
      </c>
      <c r="AI6734" s="840">
        <v>0.53700000000000003</v>
      </c>
    </row>
    <row r="6735" spans="33:35" ht="15" customHeight="1">
      <c r="AG6735" s="839" t="s">
        <v>12985</v>
      </c>
      <c r="AH6735" t="s">
        <v>11312</v>
      </c>
      <c r="AI6735" s="840">
        <v>0</v>
      </c>
    </row>
    <row r="6736" spans="33:35" ht="15" customHeight="1">
      <c r="AG6736" s="839" t="s">
        <v>12986</v>
      </c>
      <c r="AH6736" t="s">
        <v>11314</v>
      </c>
      <c r="AI6736" s="840">
        <v>0.16200000000000001</v>
      </c>
    </row>
    <row r="6737" spans="33:35" ht="15" customHeight="1">
      <c r="AG6737" s="839" t="s">
        <v>12987</v>
      </c>
      <c r="AH6737" t="s">
        <v>11316</v>
      </c>
      <c r="AI6737" s="840">
        <v>0</v>
      </c>
    </row>
    <row r="6738" spans="33:35" ht="15" customHeight="1">
      <c r="AG6738" s="839" t="s">
        <v>12988</v>
      </c>
      <c r="AH6738" t="s">
        <v>11318</v>
      </c>
      <c r="AI6738" s="840">
        <v>0</v>
      </c>
    </row>
    <row r="6739" spans="33:35" ht="15" customHeight="1">
      <c r="AG6739" s="839" t="s">
        <v>12989</v>
      </c>
      <c r="AH6739" t="s">
        <v>11320</v>
      </c>
      <c r="AI6739" s="840">
        <v>0</v>
      </c>
    </row>
    <row r="6740" spans="33:35" ht="15" customHeight="1">
      <c r="AG6740" s="839" t="s">
        <v>12990</v>
      </c>
      <c r="AH6740" t="s">
        <v>11322</v>
      </c>
      <c r="AI6740" s="840">
        <v>0.42199999999999999</v>
      </c>
    </row>
    <row r="6741" spans="33:35" ht="15" customHeight="1">
      <c r="AG6741" s="839" t="s">
        <v>12991</v>
      </c>
      <c r="AH6741" t="s">
        <v>11324</v>
      </c>
      <c r="AI6741" s="840">
        <v>0.60499999999999998</v>
      </c>
    </row>
    <row r="6742" spans="33:35" ht="15" customHeight="1">
      <c r="AG6742" s="839" t="s">
        <v>12992</v>
      </c>
      <c r="AH6742" t="s">
        <v>11326</v>
      </c>
      <c r="AI6742" s="840">
        <v>0</v>
      </c>
    </row>
    <row r="6743" spans="33:35" ht="15" customHeight="1">
      <c r="AG6743" s="839" t="s">
        <v>12993</v>
      </c>
      <c r="AH6743" t="s">
        <v>11328</v>
      </c>
      <c r="AI6743" s="840">
        <v>0.59399999999999997</v>
      </c>
    </row>
    <row r="6744" spans="33:35" ht="15" customHeight="1">
      <c r="AG6744" s="839" t="s">
        <v>12994</v>
      </c>
      <c r="AH6744" t="s">
        <v>11330</v>
      </c>
      <c r="AI6744" s="840">
        <v>0</v>
      </c>
    </row>
    <row r="6745" spans="33:35" ht="15" customHeight="1">
      <c r="AG6745" s="839" t="s">
        <v>12995</v>
      </c>
      <c r="AH6745" t="s">
        <v>11332</v>
      </c>
      <c r="AI6745" s="840">
        <v>0</v>
      </c>
    </row>
    <row r="6746" spans="33:35" ht="15" customHeight="1">
      <c r="AG6746" s="839" t="s">
        <v>12996</v>
      </c>
      <c r="AH6746" t="s">
        <v>11334</v>
      </c>
      <c r="AI6746" s="840">
        <v>0</v>
      </c>
    </row>
    <row r="6747" spans="33:35" ht="15" customHeight="1">
      <c r="AG6747" s="839" t="s">
        <v>12997</v>
      </c>
      <c r="AH6747" t="s">
        <v>11336</v>
      </c>
      <c r="AI6747" s="840">
        <v>0</v>
      </c>
    </row>
    <row r="6748" spans="33:35" ht="15" customHeight="1">
      <c r="AG6748" s="839" t="s">
        <v>12998</v>
      </c>
      <c r="AH6748" t="s">
        <v>11338</v>
      </c>
      <c r="AI6748" s="840">
        <v>0</v>
      </c>
    </row>
    <row r="6749" spans="33:35" ht="15" customHeight="1">
      <c r="AG6749" s="839" t="s">
        <v>12999</v>
      </c>
      <c r="AH6749" t="s">
        <v>11340</v>
      </c>
      <c r="AI6749" s="840">
        <v>0</v>
      </c>
    </row>
    <row r="6750" spans="33:35" ht="15" customHeight="1">
      <c r="AG6750" s="839" t="s">
        <v>13000</v>
      </c>
      <c r="AH6750" t="s">
        <v>11342</v>
      </c>
      <c r="AI6750" s="840">
        <v>0</v>
      </c>
    </row>
    <row r="6751" spans="33:35" ht="15" customHeight="1">
      <c r="AG6751" s="839" t="s">
        <v>13001</v>
      </c>
      <c r="AH6751" t="s">
        <v>11344</v>
      </c>
      <c r="AI6751" s="840">
        <v>0</v>
      </c>
    </row>
    <row r="6752" spans="33:35" ht="15" customHeight="1">
      <c r="AG6752" s="839" t="s">
        <v>13002</v>
      </c>
      <c r="AH6752" t="s">
        <v>11346</v>
      </c>
      <c r="AI6752" s="840">
        <v>0</v>
      </c>
    </row>
    <row r="6753" spans="33:35" ht="15" customHeight="1">
      <c r="AG6753" s="839" t="s">
        <v>13003</v>
      </c>
      <c r="AH6753" t="s">
        <v>11348</v>
      </c>
      <c r="AI6753" s="840">
        <v>6.3E-2</v>
      </c>
    </row>
    <row r="6754" spans="33:35" ht="15" customHeight="1">
      <c r="AG6754" s="839" t="s">
        <v>13004</v>
      </c>
      <c r="AH6754" t="s">
        <v>11350</v>
      </c>
      <c r="AI6754" s="840">
        <v>0</v>
      </c>
    </row>
    <row r="6755" spans="33:35" ht="15" customHeight="1">
      <c r="AG6755" s="839" t="s">
        <v>13005</v>
      </c>
      <c r="AH6755" t="s">
        <v>11352</v>
      </c>
      <c r="AI6755" s="840">
        <v>0</v>
      </c>
    </row>
    <row r="6756" spans="33:35" ht="15" customHeight="1">
      <c r="AG6756" s="839" t="s">
        <v>13006</v>
      </c>
      <c r="AH6756" t="s">
        <v>11354</v>
      </c>
      <c r="AI6756" s="840">
        <v>0.41399999999999998</v>
      </c>
    </row>
    <row r="6757" spans="33:35" ht="15" customHeight="1">
      <c r="AG6757" s="839" t="s">
        <v>13007</v>
      </c>
      <c r="AH6757" t="s">
        <v>11356</v>
      </c>
      <c r="AI6757" s="840">
        <v>0.77700000000000002</v>
      </c>
    </row>
    <row r="6758" spans="33:35" ht="15" customHeight="1">
      <c r="AG6758" s="839" t="s">
        <v>13008</v>
      </c>
      <c r="AH6758" t="s">
        <v>11358</v>
      </c>
      <c r="AI6758" s="840">
        <v>0</v>
      </c>
    </row>
    <row r="6759" spans="33:35" ht="15" customHeight="1">
      <c r="AG6759" s="839" t="s">
        <v>13009</v>
      </c>
      <c r="AH6759" t="s">
        <v>11360</v>
      </c>
      <c r="AI6759" s="840">
        <v>5.0000000000000001E-3</v>
      </c>
    </row>
    <row r="6760" spans="33:35" ht="15" customHeight="1">
      <c r="AG6760" s="839" t="s">
        <v>13010</v>
      </c>
      <c r="AH6760" t="s">
        <v>11362</v>
      </c>
      <c r="AI6760" s="840">
        <v>0.11699999999999999</v>
      </c>
    </row>
    <row r="6761" spans="33:35" ht="15" customHeight="1">
      <c r="AG6761" s="839" t="s">
        <v>13011</v>
      </c>
      <c r="AH6761" t="s">
        <v>11364</v>
      </c>
      <c r="AI6761" s="840">
        <v>0.42199999999999999</v>
      </c>
    </row>
    <row r="6762" spans="33:35" ht="15" customHeight="1">
      <c r="AG6762" s="839" t="s">
        <v>13012</v>
      </c>
      <c r="AH6762" t="s">
        <v>11366</v>
      </c>
      <c r="AI6762" s="840">
        <v>9.0000000000000011E-3</v>
      </c>
    </row>
    <row r="6763" spans="33:35" ht="15" customHeight="1">
      <c r="AG6763" s="839" t="s">
        <v>13013</v>
      </c>
      <c r="AH6763" t="s">
        <v>11368</v>
      </c>
      <c r="AI6763" s="840">
        <v>0.47499999999999998</v>
      </c>
    </row>
    <row r="6764" spans="33:35" ht="15" customHeight="1">
      <c r="AG6764" s="839" t="s">
        <v>13014</v>
      </c>
      <c r="AH6764" t="s">
        <v>11370</v>
      </c>
      <c r="AI6764" s="840">
        <v>0</v>
      </c>
    </row>
    <row r="6765" spans="33:35" ht="15" customHeight="1">
      <c r="AG6765" s="839" t="s">
        <v>13015</v>
      </c>
      <c r="AH6765" t="s">
        <v>11372</v>
      </c>
      <c r="AI6765" s="840">
        <v>0.12000000000000001</v>
      </c>
    </row>
    <row r="6766" spans="33:35" ht="15" customHeight="1">
      <c r="AG6766" s="839" t="s">
        <v>13016</v>
      </c>
      <c r="AH6766" t="s">
        <v>11374</v>
      </c>
      <c r="AI6766" s="840">
        <v>0.21800000000000003</v>
      </c>
    </row>
    <row r="6767" spans="33:35" ht="15" customHeight="1">
      <c r="AG6767" s="839" t="s">
        <v>13017</v>
      </c>
      <c r="AH6767" t="s">
        <v>11376</v>
      </c>
      <c r="AI6767" s="840">
        <v>0.56800000000000006</v>
      </c>
    </row>
    <row r="6768" spans="33:35" ht="15" customHeight="1">
      <c r="AG6768" s="839" t="s">
        <v>13018</v>
      </c>
      <c r="AH6768" t="s">
        <v>11378</v>
      </c>
      <c r="AI6768" s="840">
        <v>0.48000000000000004</v>
      </c>
    </row>
    <row r="6769" spans="33:35" ht="15" customHeight="1">
      <c r="AG6769" s="839" t="s">
        <v>13019</v>
      </c>
      <c r="AH6769" t="s">
        <v>11380</v>
      </c>
      <c r="AI6769" s="840">
        <v>0</v>
      </c>
    </row>
    <row r="6770" spans="33:35" ht="15" customHeight="1">
      <c r="AG6770" s="839" t="s">
        <v>13020</v>
      </c>
      <c r="AH6770" t="s">
        <v>11382</v>
      </c>
      <c r="AI6770" s="840">
        <v>0.38300000000000001</v>
      </c>
    </row>
    <row r="6771" spans="33:35" ht="15" customHeight="1">
      <c r="AG6771" s="839" t="s">
        <v>13021</v>
      </c>
      <c r="AH6771" t="s">
        <v>11384</v>
      </c>
      <c r="AI6771" s="840">
        <v>0</v>
      </c>
    </row>
    <row r="6772" spans="33:35" ht="15" customHeight="1">
      <c r="AG6772" s="839" t="s">
        <v>13022</v>
      </c>
      <c r="AH6772" t="s">
        <v>11386</v>
      </c>
      <c r="AI6772" s="840">
        <v>0.45899999999999996</v>
      </c>
    </row>
    <row r="6773" spans="33:35" ht="15" customHeight="1">
      <c r="AG6773" s="839" t="s">
        <v>13023</v>
      </c>
      <c r="AH6773" t="s">
        <v>11388</v>
      </c>
      <c r="AI6773" s="840">
        <v>0.58699999999999997</v>
      </c>
    </row>
    <row r="6774" spans="33:35" ht="15" customHeight="1">
      <c r="AG6774" s="839" t="s">
        <v>13024</v>
      </c>
      <c r="AH6774" t="s">
        <v>11390</v>
      </c>
      <c r="AI6774" s="840">
        <v>0.378</v>
      </c>
    </row>
    <row r="6775" spans="33:35" ht="15" customHeight="1">
      <c r="AG6775" s="839" t="s">
        <v>13025</v>
      </c>
      <c r="AH6775" t="s">
        <v>11392</v>
      </c>
      <c r="AI6775" s="840">
        <v>0.38300000000000001</v>
      </c>
    </row>
    <row r="6776" spans="33:35" ht="15" customHeight="1">
      <c r="AG6776" s="839" t="s">
        <v>13026</v>
      </c>
      <c r="AH6776" t="s">
        <v>11394</v>
      </c>
      <c r="AI6776" s="840">
        <v>0</v>
      </c>
    </row>
    <row r="6777" spans="33:35" ht="15" customHeight="1">
      <c r="AG6777" s="839" t="s">
        <v>13027</v>
      </c>
      <c r="AH6777" t="s">
        <v>11396</v>
      </c>
      <c r="AI6777" s="840">
        <v>0.375</v>
      </c>
    </row>
    <row r="6778" spans="33:35" ht="15" customHeight="1">
      <c r="AG6778" s="839" t="s">
        <v>13028</v>
      </c>
      <c r="AH6778" t="s">
        <v>11398</v>
      </c>
      <c r="AI6778" s="840">
        <v>0.56700000000000006</v>
      </c>
    </row>
    <row r="6779" spans="33:35" ht="15" customHeight="1">
      <c r="AG6779" s="839" t="s">
        <v>13029</v>
      </c>
      <c r="AH6779" t="s">
        <v>11400</v>
      </c>
      <c r="AI6779" s="840">
        <v>0.64700000000000002</v>
      </c>
    </row>
    <row r="6780" spans="33:35" ht="15" customHeight="1">
      <c r="AG6780" s="839" t="s">
        <v>13030</v>
      </c>
      <c r="AH6780" t="s">
        <v>11402</v>
      </c>
      <c r="AI6780" s="840">
        <v>0</v>
      </c>
    </row>
    <row r="6781" spans="33:35" ht="15" customHeight="1">
      <c r="AG6781" s="839" t="s">
        <v>13031</v>
      </c>
      <c r="AH6781" t="s">
        <v>11404</v>
      </c>
      <c r="AI6781" s="840">
        <v>0.54299999999999993</v>
      </c>
    </row>
    <row r="6782" spans="33:35" ht="15" customHeight="1">
      <c r="AG6782" s="839" t="s">
        <v>13032</v>
      </c>
      <c r="AH6782" t="s">
        <v>11406</v>
      </c>
      <c r="AI6782" s="840">
        <v>0.42299999999999999</v>
      </c>
    </row>
    <row r="6783" spans="33:35" ht="15" customHeight="1">
      <c r="AG6783" s="839" t="s">
        <v>13033</v>
      </c>
      <c r="AH6783" t="s">
        <v>11408</v>
      </c>
      <c r="AI6783" s="840">
        <v>0.40600000000000003</v>
      </c>
    </row>
    <row r="6784" spans="33:35" ht="15" customHeight="1">
      <c r="AG6784" s="839" t="s">
        <v>13034</v>
      </c>
      <c r="AH6784" t="s">
        <v>11410</v>
      </c>
      <c r="AI6784" s="840">
        <v>0.45600000000000002</v>
      </c>
    </row>
    <row r="6785" spans="33:35" ht="15" customHeight="1">
      <c r="AG6785" s="839" t="s">
        <v>13035</v>
      </c>
      <c r="AH6785" t="s">
        <v>11412</v>
      </c>
      <c r="AI6785" s="840">
        <v>0.438</v>
      </c>
    </row>
    <row r="6786" spans="33:35" ht="15" customHeight="1">
      <c r="AG6786" s="839" t="s">
        <v>13036</v>
      </c>
      <c r="AH6786" t="s">
        <v>11414</v>
      </c>
      <c r="AI6786" s="840">
        <v>0.45399999999999996</v>
      </c>
    </row>
    <row r="6787" spans="33:35" ht="15" customHeight="1">
      <c r="AG6787" s="839" t="s">
        <v>13037</v>
      </c>
      <c r="AH6787" t="s">
        <v>11416</v>
      </c>
      <c r="AI6787" s="840">
        <v>0</v>
      </c>
    </row>
    <row r="6788" spans="33:35" ht="15" customHeight="1">
      <c r="AG6788" s="839" t="s">
        <v>13038</v>
      </c>
      <c r="AH6788" t="s">
        <v>11418</v>
      </c>
      <c r="AI6788" s="840">
        <v>0.41899999999999998</v>
      </c>
    </row>
    <row r="6789" spans="33:35" ht="15" customHeight="1">
      <c r="AG6789" s="839" t="s">
        <v>13039</v>
      </c>
      <c r="AH6789" t="s">
        <v>11420</v>
      </c>
      <c r="AI6789" s="840">
        <v>0.438</v>
      </c>
    </row>
    <row r="6790" spans="33:35" ht="15" customHeight="1">
      <c r="AG6790" s="839" t="s">
        <v>13040</v>
      </c>
      <c r="AH6790" t="s">
        <v>11422</v>
      </c>
      <c r="AI6790" s="840">
        <v>0</v>
      </c>
    </row>
    <row r="6791" spans="33:35" ht="15" customHeight="1">
      <c r="AG6791" s="839" t="s">
        <v>13041</v>
      </c>
      <c r="AH6791" t="s">
        <v>11424</v>
      </c>
      <c r="AI6791" s="840">
        <v>0.20499999999999999</v>
      </c>
    </row>
    <row r="6792" spans="33:35" ht="15" customHeight="1">
      <c r="AG6792" s="839" t="s">
        <v>13042</v>
      </c>
      <c r="AH6792" t="s">
        <v>11426</v>
      </c>
      <c r="AI6792" s="840">
        <v>0.42099999999999999</v>
      </c>
    </row>
    <row r="6793" spans="33:35" ht="15" customHeight="1">
      <c r="AG6793" s="839" t="s">
        <v>13043</v>
      </c>
      <c r="AH6793" t="s">
        <v>11428</v>
      </c>
      <c r="AI6793" s="840">
        <v>0.55800000000000005</v>
      </c>
    </row>
    <row r="6794" spans="33:35" ht="15" customHeight="1">
      <c r="AG6794" s="839" t="s">
        <v>13044</v>
      </c>
      <c r="AH6794" t="s">
        <v>11430</v>
      </c>
      <c r="AI6794" s="840">
        <v>0</v>
      </c>
    </row>
    <row r="6795" spans="33:35" ht="15" customHeight="1">
      <c r="AG6795" s="839" t="s">
        <v>13045</v>
      </c>
      <c r="AH6795" t="s">
        <v>11432</v>
      </c>
      <c r="AI6795" s="840">
        <v>0</v>
      </c>
    </row>
    <row r="6796" spans="33:35" ht="15" customHeight="1">
      <c r="AG6796" s="839" t="s">
        <v>13046</v>
      </c>
      <c r="AH6796" t="s">
        <v>11434</v>
      </c>
      <c r="AI6796" s="840">
        <v>0</v>
      </c>
    </row>
    <row r="6797" spans="33:35" ht="15" customHeight="1">
      <c r="AG6797" s="839" t="s">
        <v>13047</v>
      </c>
      <c r="AH6797" t="s">
        <v>11436</v>
      </c>
      <c r="AI6797" s="840">
        <v>0</v>
      </c>
    </row>
    <row r="6798" spans="33:35" ht="15" customHeight="1">
      <c r="AG6798" s="839" t="s">
        <v>13048</v>
      </c>
      <c r="AH6798" t="s">
        <v>11438</v>
      </c>
      <c r="AI6798" s="840">
        <v>0</v>
      </c>
    </row>
    <row r="6799" spans="33:35" ht="15" customHeight="1">
      <c r="AG6799" s="839" t="s">
        <v>13049</v>
      </c>
      <c r="AH6799" t="s">
        <v>11440</v>
      </c>
      <c r="AI6799" s="840">
        <v>0.52600000000000002</v>
      </c>
    </row>
    <row r="6800" spans="33:35" ht="15" customHeight="1">
      <c r="AG6800" s="839" t="s">
        <v>13050</v>
      </c>
      <c r="AH6800" t="s">
        <v>11442</v>
      </c>
      <c r="AI6800" s="840">
        <v>0</v>
      </c>
    </row>
    <row r="6801" spans="33:35" ht="15" customHeight="1">
      <c r="AG6801" s="839" t="s">
        <v>13051</v>
      </c>
      <c r="AH6801" t="s">
        <v>11444</v>
      </c>
      <c r="AI6801" s="840">
        <v>0</v>
      </c>
    </row>
    <row r="6802" spans="33:35" ht="15" customHeight="1">
      <c r="AG6802" s="839" t="s">
        <v>13052</v>
      </c>
      <c r="AH6802" t="s">
        <v>11446</v>
      </c>
      <c r="AI6802" s="840">
        <v>0</v>
      </c>
    </row>
    <row r="6803" spans="33:35" ht="15" customHeight="1">
      <c r="AG6803" s="839" t="s">
        <v>13053</v>
      </c>
      <c r="AH6803" t="s">
        <v>11448</v>
      </c>
      <c r="AI6803" s="840">
        <v>0.42099999999999999</v>
      </c>
    </row>
    <row r="6804" spans="33:35" ht="15" customHeight="1">
      <c r="AG6804" s="839" t="s">
        <v>13054</v>
      </c>
      <c r="AH6804" t="s">
        <v>11450</v>
      </c>
      <c r="AI6804" s="840">
        <v>0</v>
      </c>
    </row>
    <row r="6805" spans="33:35" ht="15" customHeight="1">
      <c r="AG6805" s="839" t="s">
        <v>13055</v>
      </c>
      <c r="AH6805" t="s">
        <v>11452</v>
      </c>
      <c r="AI6805" s="840">
        <v>0</v>
      </c>
    </row>
    <row r="6806" spans="33:35" ht="15" customHeight="1">
      <c r="AG6806" s="839" t="s">
        <v>13056</v>
      </c>
      <c r="AH6806" t="s">
        <v>11454</v>
      </c>
      <c r="AI6806" s="840">
        <v>0</v>
      </c>
    </row>
    <row r="6807" spans="33:35" ht="15" customHeight="1">
      <c r="AG6807" s="839" t="s">
        <v>13057</v>
      </c>
      <c r="AH6807" t="s">
        <v>11456</v>
      </c>
      <c r="AI6807" s="840">
        <v>0</v>
      </c>
    </row>
    <row r="6808" spans="33:35" ht="15" customHeight="1">
      <c r="AG6808" s="839" t="s">
        <v>13058</v>
      </c>
      <c r="AH6808" t="s">
        <v>11458</v>
      </c>
      <c r="AI6808" s="840">
        <v>0</v>
      </c>
    </row>
    <row r="6809" spans="33:35" ht="15" customHeight="1">
      <c r="AG6809" s="839" t="s">
        <v>13059</v>
      </c>
      <c r="AH6809" t="s">
        <v>11460</v>
      </c>
      <c r="AI6809" s="840">
        <v>0</v>
      </c>
    </row>
    <row r="6810" spans="33:35" ht="15" customHeight="1">
      <c r="AG6810" s="839" t="s">
        <v>13060</v>
      </c>
      <c r="AH6810" t="s">
        <v>11462</v>
      </c>
      <c r="AI6810" s="840">
        <v>0</v>
      </c>
    </row>
    <row r="6811" spans="33:35" ht="15" customHeight="1">
      <c r="AG6811" s="839" t="s">
        <v>13061</v>
      </c>
      <c r="AH6811" t="s">
        <v>11464</v>
      </c>
      <c r="AI6811" s="840">
        <v>0</v>
      </c>
    </row>
    <row r="6812" spans="33:35" ht="15" customHeight="1">
      <c r="AG6812" s="839" t="s">
        <v>13062</v>
      </c>
      <c r="AH6812" t="s">
        <v>11466</v>
      </c>
      <c r="AI6812" s="840">
        <v>0</v>
      </c>
    </row>
    <row r="6813" spans="33:35" ht="15" customHeight="1">
      <c r="AG6813" s="839" t="s">
        <v>13063</v>
      </c>
      <c r="AH6813" t="s">
        <v>11468</v>
      </c>
      <c r="AI6813" s="840">
        <v>0</v>
      </c>
    </row>
    <row r="6814" spans="33:35" ht="15" customHeight="1">
      <c r="AG6814" s="839" t="s">
        <v>13064</v>
      </c>
      <c r="AH6814" t="s">
        <v>11470</v>
      </c>
      <c r="AI6814" s="840">
        <v>0</v>
      </c>
    </row>
    <row r="6815" spans="33:35" ht="15" customHeight="1">
      <c r="AG6815" s="839" t="s">
        <v>13065</v>
      </c>
      <c r="AH6815" t="s">
        <v>11472</v>
      </c>
      <c r="AI6815" s="840">
        <v>0</v>
      </c>
    </row>
    <row r="6816" spans="33:35" ht="15" customHeight="1">
      <c r="AG6816" s="839" t="s">
        <v>13066</v>
      </c>
      <c r="AH6816" t="s">
        <v>11474</v>
      </c>
      <c r="AI6816" s="840">
        <v>0.45199999999999996</v>
      </c>
    </row>
    <row r="6817" spans="33:35" ht="15" customHeight="1">
      <c r="AG6817" s="839" t="s">
        <v>13067</v>
      </c>
      <c r="AH6817" t="s">
        <v>11476</v>
      </c>
      <c r="AI6817" s="840">
        <v>0</v>
      </c>
    </row>
    <row r="6818" spans="33:35" ht="15" customHeight="1">
      <c r="AG6818" s="839" t="s">
        <v>13068</v>
      </c>
      <c r="AH6818" t="s">
        <v>11478</v>
      </c>
      <c r="AI6818" s="840">
        <v>0.41100000000000003</v>
      </c>
    </row>
    <row r="6819" spans="33:35" ht="15" customHeight="1">
      <c r="AG6819" s="839" t="s">
        <v>13069</v>
      </c>
      <c r="AH6819" t="s">
        <v>11480</v>
      </c>
      <c r="AI6819" s="840">
        <v>0</v>
      </c>
    </row>
    <row r="6820" spans="33:35" ht="15" customHeight="1">
      <c r="AG6820" s="839" t="s">
        <v>13070</v>
      </c>
      <c r="AH6820" t="s">
        <v>11482</v>
      </c>
      <c r="AI6820" s="840">
        <v>0.45500000000000002</v>
      </c>
    </row>
    <row r="6821" spans="33:35" ht="15" customHeight="1">
      <c r="AG6821" s="839" t="s">
        <v>12551</v>
      </c>
      <c r="AH6821" t="s">
        <v>10444</v>
      </c>
      <c r="AI6821" s="840">
        <v>0</v>
      </c>
    </row>
    <row r="6822" spans="33:35" ht="15" customHeight="1">
      <c r="AG6822" s="839" t="s">
        <v>12552</v>
      </c>
      <c r="AH6822" t="s">
        <v>10446</v>
      </c>
      <c r="AI6822" s="840">
        <v>0</v>
      </c>
    </row>
    <row r="6823" spans="33:35" ht="15" customHeight="1">
      <c r="AG6823" s="839" t="s">
        <v>12553</v>
      </c>
      <c r="AH6823" t="s">
        <v>10448</v>
      </c>
      <c r="AI6823" s="840">
        <v>0</v>
      </c>
    </row>
    <row r="6824" spans="33:35" ht="15" customHeight="1">
      <c r="AG6824" s="839" t="s">
        <v>12554</v>
      </c>
      <c r="AH6824" t="s">
        <v>10450</v>
      </c>
      <c r="AI6824" s="840">
        <v>0</v>
      </c>
    </row>
    <row r="6825" spans="33:35" ht="15" customHeight="1">
      <c r="AG6825" s="839" t="s">
        <v>12555</v>
      </c>
      <c r="AH6825" t="s">
        <v>10452</v>
      </c>
      <c r="AI6825" s="840">
        <v>0</v>
      </c>
    </row>
    <row r="6826" spans="33:35" ht="15" customHeight="1">
      <c r="AG6826" s="839" t="s">
        <v>12556</v>
      </c>
      <c r="AH6826" t="s">
        <v>10454</v>
      </c>
      <c r="AI6826" s="840">
        <v>0</v>
      </c>
    </row>
    <row r="6827" spans="33:35" ht="15" customHeight="1">
      <c r="AG6827" s="839" t="s">
        <v>12557</v>
      </c>
      <c r="AH6827" t="s">
        <v>10456</v>
      </c>
      <c r="AI6827" s="840">
        <v>0</v>
      </c>
    </row>
    <row r="6828" spans="33:35" ht="15" customHeight="1">
      <c r="AG6828" s="839" t="s">
        <v>12558</v>
      </c>
      <c r="AH6828" t="s">
        <v>10458</v>
      </c>
      <c r="AI6828" s="840">
        <v>0</v>
      </c>
    </row>
    <row r="6829" spans="33:35" ht="15" customHeight="1">
      <c r="AG6829" s="839" t="s">
        <v>12559</v>
      </c>
      <c r="AH6829" t="s">
        <v>10460</v>
      </c>
      <c r="AI6829" s="840">
        <v>0</v>
      </c>
    </row>
    <row r="6830" spans="33:35" ht="15" customHeight="1">
      <c r="AG6830" s="839" t="s">
        <v>12560</v>
      </c>
      <c r="AH6830" t="s">
        <v>10462</v>
      </c>
      <c r="AI6830" s="840">
        <v>0.41499999999999998</v>
      </c>
    </row>
    <row r="6831" spans="33:35" ht="15" customHeight="1">
      <c r="AG6831" s="839" t="s">
        <v>13071</v>
      </c>
      <c r="AH6831" t="s">
        <v>11484</v>
      </c>
      <c r="AI6831" s="840">
        <v>0</v>
      </c>
    </row>
    <row r="6832" spans="33:35" ht="15" customHeight="1">
      <c r="AG6832" s="839" t="s">
        <v>13072</v>
      </c>
      <c r="AH6832" t="s">
        <v>11486</v>
      </c>
      <c r="AI6832" s="840">
        <v>0</v>
      </c>
    </row>
    <row r="6833" spans="33:35" ht="15" customHeight="1">
      <c r="AG6833" s="839" t="s">
        <v>13073</v>
      </c>
      <c r="AH6833" t="s">
        <v>11488</v>
      </c>
      <c r="AI6833" s="840">
        <v>0</v>
      </c>
    </row>
    <row r="6834" spans="33:35" ht="15" customHeight="1">
      <c r="AG6834" s="839" t="s">
        <v>13074</v>
      </c>
      <c r="AH6834" t="s">
        <v>11490</v>
      </c>
      <c r="AI6834" s="840">
        <v>0</v>
      </c>
    </row>
    <row r="6835" spans="33:35" ht="15" customHeight="1">
      <c r="AG6835" s="839" t="s">
        <v>13075</v>
      </c>
      <c r="AH6835" t="s">
        <v>11492</v>
      </c>
      <c r="AI6835" s="840">
        <v>0</v>
      </c>
    </row>
    <row r="6836" spans="33:35" ht="15" customHeight="1">
      <c r="AG6836" s="839" t="s">
        <v>13076</v>
      </c>
      <c r="AH6836" t="s">
        <v>11494</v>
      </c>
      <c r="AI6836" s="840">
        <v>0</v>
      </c>
    </row>
    <row r="6837" spans="33:35" ht="15" customHeight="1">
      <c r="AG6837" s="839" t="s">
        <v>13077</v>
      </c>
      <c r="AH6837" t="s">
        <v>11496</v>
      </c>
      <c r="AI6837" s="840">
        <v>0.38699999999999996</v>
      </c>
    </row>
    <row r="6838" spans="33:35" ht="15" customHeight="1">
      <c r="AG6838" s="839" t="s">
        <v>13078</v>
      </c>
      <c r="AH6838" t="s">
        <v>11498</v>
      </c>
      <c r="AI6838" s="840">
        <v>0.48399999999999999</v>
      </c>
    </row>
    <row r="6839" spans="33:35" ht="15" customHeight="1">
      <c r="AG6839" s="839" t="s">
        <v>13079</v>
      </c>
      <c r="AH6839" t="s">
        <v>11500</v>
      </c>
      <c r="AI6839" s="840">
        <v>0</v>
      </c>
    </row>
    <row r="6840" spans="33:35" ht="15" customHeight="1">
      <c r="AG6840" s="839" t="s">
        <v>13080</v>
      </c>
      <c r="AH6840" t="s">
        <v>11502</v>
      </c>
      <c r="AI6840" s="840">
        <v>0</v>
      </c>
    </row>
    <row r="6841" spans="33:35" ht="15" customHeight="1">
      <c r="AG6841" s="839" t="s">
        <v>13081</v>
      </c>
      <c r="AH6841" t="s">
        <v>11504</v>
      </c>
      <c r="AI6841" s="840">
        <v>0.45700000000000002</v>
      </c>
    </row>
    <row r="6842" spans="33:35" ht="15" customHeight="1">
      <c r="AG6842" s="839" t="s">
        <v>13082</v>
      </c>
      <c r="AH6842" t="s">
        <v>11506</v>
      </c>
      <c r="AI6842" s="840">
        <v>0</v>
      </c>
    </row>
    <row r="6843" spans="33:35" ht="15" customHeight="1">
      <c r="AG6843" s="839" t="s">
        <v>13083</v>
      </c>
      <c r="AH6843" t="s">
        <v>11508</v>
      </c>
      <c r="AI6843" s="840">
        <v>0.47199999999999998</v>
      </c>
    </row>
    <row r="6844" spans="33:35" ht="15" customHeight="1">
      <c r="AG6844" s="839" t="s">
        <v>13084</v>
      </c>
      <c r="AH6844" t="s">
        <v>11510</v>
      </c>
      <c r="AI6844" s="840">
        <v>0</v>
      </c>
    </row>
    <row r="6845" spans="33:35" ht="15" customHeight="1">
      <c r="AG6845" s="839" t="s">
        <v>13085</v>
      </c>
      <c r="AH6845" t="s">
        <v>11512</v>
      </c>
      <c r="AI6845" s="840">
        <v>0.68499999999999994</v>
      </c>
    </row>
    <row r="6846" spans="33:35" ht="15" customHeight="1">
      <c r="AG6846" s="839" t="s">
        <v>13086</v>
      </c>
      <c r="AH6846" t="s">
        <v>11514</v>
      </c>
      <c r="AI6846" s="840">
        <v>0.49</v>
      </c>
    </row>
    <row r="6847" spans="33:35" ht="15" customHeight="1">
      <c r="AG6847" s="839" t="s">
        <v>13087</v>
      </c>
      <c r="AH6847" t="s">
        <v>11516</v>
      </c>
      <c r="AI6847" s="840">
        <v>0.46400000000000002</v>
      </c>
    </row>
    <row r="6848" spans="33:35" ht="15" customHeight="1">
      <c r="AG6848" s="839" t="s">
        <v>13088</v>
      </c>
      <c r="AH6848" t="s">
        <v>11518</v>
      </c>
      <c r="AI6848" s="840">
        <v>0.42599999999999999</v>
      </c>
    </row>
    <row r="6849" spans="33:35" ht="15" customHeight="1">
      <c r="AG6849" s="839" t="s">
        <v>13089</v>
      </c>
      <c r="AH6849" t="s">
        <v>11520</v>
      </c>
      <c r="AI6849" s="840">
        <v>0.67800000000000005</v>
      </c>
    </row>
    <row r="6850" spans="33:35" ht="15" customHeight="1">
      <c r="AG6850" s="839" t="s">
        <v>13090</v>
      </c>
      <c r="AH6850" t="s">
        <v>11522</v>
      </c>
      <c r="AI6850" s="840">
        <v>0.41899999999999998</v>
      </c>
    </row>
    <row r="6851" spans="33:35" ht="15" customHeight="1">
      <c r="AG6851" s="839" t="s">
        <v>13091</v>
      </c>
      <c r="AH6851" t="s">
        <v>11524</v>
      </c>
      <c r="AI6851" s="840">
        <v>0.32400000000000001</v>
      </c>
    </row>
    <row r="6852" spans="33:35" ht="15" customHeight="1">
      <c r="AG6852" s="839" t="s">
        <v>13092</v>
      </c>
      <c r="AH6852" t="s">
        <v>11526</v>
      </c>
      <c r="AI6852" s="840">
        <v>0.439</v>
      </c>
    </row>
    <row r="6853" spans="33:35" ht="15" customHeight="1">
      <c r="AG6853" s="839" t="s">
        <v>13093</v>
      </c>
      <c r="AH6853" t="s">
        <v>11528</v>
      </c>
      <c r="AI6853" s="840">
        <v>0</v>
      </c>
    </row>
    <row r="6854" spans="33:35" ht="15" customHeight="1">
      <c r="AG6854" s="839" t="s">
        <v>13094</v>
      </c>
      <c r="AH6854" t="s">
        <v>11530</v>
      </c>
      <c r="AI6854" s="840">
        <v>0</v>
      </c>
    </row>
    <row r="6855" spans="33:35" ht="15" customHeight="1">
      <c r="AG6855" s="839" t="s">
        <v>13095</v>
      </c>
      <c r="AH6855" t="s">
        <v>11532</v>
      </c>
      <c r="AI6855" s="840">
        <v>0.438</v>
      </c>
    </row>
    <row r="6856" spans="33:35" ht="15" customHeight="1">
      <c r="AG6856" s="839" t="s">
        <v>13096</v>
      </c>
      <c r="AH6856" t="s">
        <v>11534</v>
      </c>
      <c r="AI6856" s="840">
        <v>0.6130000000000001</v>
      </c>
    </row>
    <row r="6857" spans="33:35" ht="15" customHeight="1">
      <c r="AG6857" s="839" t="s">
        <v>13097</v>
      </c>
      <c r="AH6857" t="s">
        <v>11536</v>
      </c>
      <c r="AI6857" s="840">
        <v>0.61199999999999999</v>
      </c>
    </row>
    <row r="6858" spans="33:35" ht="15" customHeight="1">
      <c r="AG6858" s="839" t="s">
        <v>13098</v>
      </c>
      <c r="AH6858" t="s">
        <v>11538</v>
      </c>
      <c r="AI6858" s="840">
        <v>0.40799999999999997</v>
      </c>
    </row>
    <row r="6859" spans="33:35" ht="15" customHeight="1">
      <c r="AG6859" s="839" t="s">
        <v>13099</v>
      </c>
      <c r="AH6859" t="s">
        <v>11540</v>
      </c>
      <c r="AI6859" s="840">
        <v>0</v>
      </c>
    </row>
    <row r="6860" spans="33:35" ht="15" customHeight="1">
      <c r="AG6860" s="839" t="s">
        <v>13100</v>
      </c>
      <c r="AH6860" t="s">
        <v>11542</v>
      </c>
      <c r="AI6860" s="840">
        <v>0</v>
      </c>
    </row>
    <row r="6861" spans="33:35" ht="15" customHeight="1">
      <c r="AG6861" s="839" t="s">
        <v>13101</v>
      </c>
      <c r="AH6861" t="s">
        <v>11544</v>
      </c>
      <c r="AI6861" s="840">
        <v>0.59399999999999997</v>
      </c>
    </row>
    <row r="6862" spans="33:35" ht="15" customHeight="1">
      <c r="AG6862" s="839" t="s">
        <v>13102</v>
      </c>
      <c r="AH6862" t="s">
        <v>11546</v>
      </c>
      <c r="AI6862" s="840">
        <v>0.44800000000000001</v>
      </c>
    </row>
    <row r="6863" spans="33:35" ht="15" customHeight="1">
      <c r="AG6863" s="839" t="s">
        <v>13103</v>
      </c>
      <c r="AH6863" t="s">
        <v>11548</v>
      </c>
      <c r="AI6863" s="840">
        <v>0.44800000000000001</v>
      </c>
    </row>
    <row r="6864" spans="33:35" ht="15" customHeight="1">
      <c r="AG6864" s="839" t="s">
        <v>13104</v>
      </c>
      <c r="AH6864" t="s">
        <v>11550</v>
      </c>
      <c r="AI6864" s="840">
        <v>0.40700000000000003</v>
      </c>
    </row>
    <row r="6865" spans="33:35" ht="15" customHeight="1">
      <c r="AG6865" s="839" t="s">
        <v>13105</v>
      </c>
      <c r="AH6865" t="s">
        <v>11552</v>
      </c>
      <c r="AI6865" s="840">
        <v>0</v>
      </c>
    </row>
    <row r="6866" spans="33:35" ht="15" customHeight="1">
      <c r="AG6866" s="839" t="s">
        <v>13106</v>
      </c>
      <c r="AH6866" t="s">
        <v>11554</v>
      </c>
      <c r="AI6866" s="840">
        <v>0</v>
      </c>
    </row>
    <row r="6867" spans="33:35" ht="15" customHeight="1">
      <c r="AG6867" s="839" t="s">
        <v>13107</v>
      </c>
      <c r="AH6867" t="s">
        <v>11556</v>
      </c>
      <c r="AI6867" s="840">
        <v>0</v>
      </c>
    </row>
    <row r="6868" spans="33:35" ht="15" customHeight="1">
      <c r="AG6868" s="839" t="s">
        <v>13108</v>
      </c>
      <c r="AH6868" t="s">
        <v>11558</v>
      </c>
      <c r="AI6868" s="840">
        <v>0</v>
      </c>
    </row>
    <row r="6869" spans="33:35" ht="15" customHeight="1">
      <c r="AG6869" s="839" t="s">
        <v>13109</v>
      </c>
      <c r="AH6869" t="s">
        <v>11560</v>
      </c>
      <c r="AI6869" s="840">
        <v>0.33799999999999997</v>
      </c>
    </row>
    <row r="6870" spans="33:35" ht="15" customHeight="1">
      <c r="AG6870" s="839" t="s">
        <v>13110</v>
      </c>
      <c r="AH6870" t="s">
        <v>11562</v>
      </c>
      <c r="AI6870" s="840">
        <v>0.61799999999999999</v>
      </c>
    </row>
    <row r="6871" spans="33:35" ht="15" customHeight="1">
      <c r="AG6871" s="839" t="s">
        <v>13111</v>
      </c>
      <c r="AH6871" t="s">
        <v>11564</v>
      </c>
      <c r="AI6871" s="840">
        <v>0.65100000000000002</v>
      </c>
    </row>
    <row r="6872" spans="33:35" ht="15" customHeight="1">
      <c r="AG6872" s="839" t="s">
        <v>13112</v>
      </c>
      <c r="AH6872" t="s">
        <v>11566</v>
      </c>
      <c r="AI6872" s="840">
        <v>0.49799999999999994</v>
      </c>
    </row>
    <row r="6873" spans="33:35" ht="15" customHeight="1">
      <c r="AG6873" s="839" t="s">
        <v>13113</v>
      </c>
      <c r="AH6873" t="s">
        <v>11568</v>
      </c>
      <c r="AI6873" s="840">
        <v>0</v>
      </c>
    </row>
    <row r="6874" spans="33:35" ht="15" customHeight="1">
      <c r="AG6874" s="839" t="s">
        <v>13114</v>
      </c>
      <c r="AH6874" t="s">
        <v>11570</v>
      </c>
      <c r="AI6874" s="840">
        <v>0.60299999999999998</v>
      </c>
    </row>
    <row r="6875" spans="33:35" ht="15" customHeight="1">
      <c r="AG6875" s="839" t="s">
        <v>13115</v>
      </c>
      <c r="AH6875" t="s">
        <v>11572</v>
      </c>
      <c r="AI6875" s="840">
        <v>0</v>
      </c>
    </row>
    <row r="6876" spans="33:35" ht="15" customHeight="1">
      <c r="AG6876" s="839" t="s">
        <v>13116</v>
      </c>
      <c r="AH6876" t="s">
        <v>11574</v>
      </c>
      <c r="AI6876" s="840">
        <v>0</v>
      </c>
    </row>
    <row r="6877" spans="33:35" ht="15" customHeight="1">
      <c r="AG6877" s="839" t="s">
        <v>13117</v>
      </c>
      <c r="AH6877" t="s">
        <v>11576</v>
      </c>
      <c r="AI6877" s="840">
        <v>0.35300000000000004</v>
      </c>
    </row>
    <row r="6878" spans="33:35" ht="15" customHeight="1">
      <c r="AG6878" s="839" t="s">
        <v>13118</v>
      </c>
      <c r="AH6878" t="s">
        <v>11578</v>
      </c>
      <c r="AI6878" s="840">
        <v>0.433</v>
      </c>
    </row>
    <row r="6879" spans="33:35" ht="15" customHeight="1">
      <c r="AG6879" s="839" t="s">
        <v>13119</v>
      </c>
      <c r="AH6879" t="s">
        <v>11580</v>
      </c>
      <c r="AI6879" s="840">
        <v>0.41899999999999998</v>
      </c>
    </row>
    <row r="6880" spans="33:35" ht="15" customHeight="1">
      <c r="AG6880" s="839" t="s">
        <v>13120</v>
      </c>
      <c r="AH6880" t="s">
        <v>11582</v>
      </c>
      <c r="AI6880" s="840">
        <v>0.623</v>
      </c>
    </row>
    <row r="6881" spans="33:35" ht="15" customHeight="1">
      <c r="AG6881" s="839" t="s">
        <v>13121</v>
      </c>
      <c r="AH6881" t="s">
        <v>11584</v>
      </c>
      <c r="AI6881" s="840">
        <v>0.64600000000000002</v>
      </c>
    </row>
    <row r="6882" spans="33:35" ht="15" customHeight="1">
      <c r="AG6882" s="839" t="s">
        <v>13122</v>
      </c>
      <c r="AH6882" t="s">
        <v>11586</v>
      </c>
      <c r="AI6882" s="840">
        <v>0.40200000000000002</v>
      </c>
    </row>
    <row r="6883" spans="33:35" ht="15" customHeight="1">
      <c r="AG6883" s="839" t="s">
        <v>13123</v>
      </c>
      <c r="AH6883" t="s">
        <v>11588</v>
      </c>
      <c r="AI6883" s="840">
        <v>0</v>
      </c>
    </row>
    <row r="6884" spans="33:35" ht="15" customHeight="1">
      <c r="AG6884" s="839" t="s">
        <v>13124</v>
      </c>
      <c r="AH6884" t="s">
        <v>11590</v>
      </c>
      <c r="AI6884" s="840">
        <v>0.184</v>
      </c>
    </row>
    <row r="6885" spans="33:35" ht="15" customHeight="1">
      <c r="AG6885" s="839" t="s">
        <v>13125</v>
      </c>
      <c r="AH6885" t="s">
        <v>11592</v>
      </c>
      <c r="AI6885" s="840">
        <v>0.312</v>
      </c>
    </row>
    <row r="6886" spans="33:35" ht="15" customHeight="1">
      <c r="AG6886" s="839" t="s">
        <v>13126</v>
      </c>
      <c r="AH6886" t="s">
        <v>11594</v>
      </c>
      <c r="AI6886" s="840">
        <v>0.60599999999999998</v>
      </c>
    </row>
    <row r="6887" spans="33:35" ht="15" customHeight="1">
      <c r="AG6887" s="839" t="s">
        <v>13127</v>
      </c>
      <c r="AH6887" t="s">
        <v>11596</v>
      </c>
      <c r="AI6887" s="840">
        <v>0</v>
      </c>
    </row>
    <row r="6888" spans="33:35" ht="15" customHeight="1">
      <c r="AG6888" s="839" t="s">
        <v>13128</v>
      </c>
      <c r="AH6888" t="s">
        <v>11598</v>
      </c>
      <c r="AI6888" s="840">
        <v>0</v>
      </c>
    </row>
    <row r="6889" spans="33:35" ht="15" customHeight="1">
      <c r="AG6889" s="839" t="s">
        <v>13129</v>
      </c>
      <c r="AH6889" t="s">
        <v>11600</v>
      </c>
      <c r="AI6889" s="840">
        <v>0.40499999999999997</v>
      </c>
    </row>
    <row r="6890" spans="33:35" ht="15" customHeight="1">
      <c r="AG6890" s="839" t="s">
        <v>13130</v>
      </c>
      <c r="AH6890" t="s">
        <v>11602</v>
      </c>
      <c r="AI6890" s="840">
        <v>0</v>
      </c>
    </row>
    <row r="6891" spans="33:35" ht="15" customHeight="1">
      <c r="AG6891" s="839" t="s">
        <v>13131</v>
      </c>
      <c r="AH6891" t="s">
        <v>11604</v>
      </c>
      <c r="AI6891" s="840">
        <v>0.54799999999999993</v>
      </c>
    </row>
    <row r="6892" spans="33:35" ht="15" customHeight="1">
      <c r="AG6892" s="839" t="s">
        <v>13132</v>
      </c>
      <c r="AH6892" t="s">
        <v>11606</v>
      </c>
      <c r="AI6892" s="840">
        <v>0.41899999999999998</v>
      </c>
    </row>
    <row r="6893" spans="33:35" ht="15" customHeight="1">
      <c r="AG6893" s="839" t="s">
        <v>13133</v>
      </c>
      <c r="AH6893" t="s">
        <v>11608</v>
      </c>
      <c r="AI6893" s="840">
        <v>0.59399999999999997</v>
      </c>
    </row>
    <row r="6894" spans="33:35" ht="15" customHeight="1">
      <c r="AG6894" s="839" t="s">
        <v>13134</v>
      </c>
      <c r="AH6894" t="s">
        <v>11610</v>
      </c>
      <c r="AI6894" s="840">
        <v>0.29899999999999999</v>
      </c>
    </row>
    <row r="6895" spans="33:35" ht="15" customHeight="1">
      <c r="AG6895" s="839" t="s">
        <v>13135</v>
      </c>
      <c r="AH6895" t="s">
        <v>11612</v>
      </c>
      <c r="AI6895" s="840">
        <v>0.57399999999999995</v>
      </c>
    </row>
    <row r="6896" spans="33:35" ht="15" customHeight="1">
      <c r="AG6896" s="839" t="s">
        <v>13136</v>
      </c>
      <c r="AH6896" t="s">
        <v>11614</v>
      </c>
      <c r="AI6896" s="840">
        <v>0.41899999999999998</v>
      </c>
    </row>
    <row r="6897" spans="33:35" ht="15" customHeight="1">
      <c r="AG6897" s="839" t="s">
        <v>13137</v>
      </c>
      <c r="AH6897" t="s">
        <v>11616</v>
      </c>
      <c r="AI6897" s="840">
        <v>0</v>
      </c>
    </row>
    <row r="6898" spans="33:35" ht="15" customHeight="1">
      <c r="AG6898" s="839" t="s">
        <v>13138</v>
      </c>
      <c r="AH6898" t="s">
        <v>11618</v>
      </c>
      <c r="AI6898" s="840">
        <v>0.434</v>
      </c>
    </row>
    <row r="6899" spans="33:35" ht="15" customHeight="1">
      <c r="AG6899" s="839" t="s">
        <v>13139</v>
      </c>
      <c r="AH6899" t="s">
        <v>11620</v>
      </c>
      <c r="AI6899" s="840">
        <v>0.47800000000000004</v>
      </c>
    </row>
    <row r="6900" spans="33:35" ht="15" customHeight="1">
      <c r="AG6900" s="839" t="s">
        <v>13140</v>
      </c>
      <c r="AH6900" t="s">
        <v>11622</v>
      </c>
      <c r="AI6900" s="840">
        <v>0.56499999999999995</v>
      </c>
    </row>
    <row r="6901" spans="33:35" ht="15" customHeight="1">
      <c r="AG6901" s="839" t="s">
        <v>13141</v>
      </c>
      <c r="AH6901" t="s">
        <v>11624</v>
      </c>
      <c r="AI6901" s="840">
        <v>0.51800000000000002</v>
      </c>
    </row>
    <row r="6902" spans="33:35" ht="15" customHeight="1">
      <c r="AG6902" s="839" t="s">
        <v>13142</v>
      </c>
      <c r="AH6902" t="s">
        <v>11626</v>
      </c>
      <c r="AI6902" s="840">
        <v>0.39200000000000002</v>
      </c>
    </row>
    <row r="6903" spans="33:35" ht="15" customHeight="1">
      <c r="AG6903" s="839" t="s">
        <v>13143</v>
      </c>
      <c r="AH6903" t="s">
        <v>11628</v>
      </c>
      <c r="AI6903" s="840">
        <v>0.56400000000000006</v>
      </c>
    </row>
    <row r="6904" spans="33:35" ht="15" customHeight="1">
      <c r="AG6904" s="839" t="s">
        <v>13144</v>
      </c>
      <c r="AH6904" t="s">
        <v>11630</v>
      </c>
      <c r="AI6904" s="840">
        <v>0.47800000000000004</v>
      </c>
    </row>
    <row r="6905" spans="33:35" ht="15" customHeight="1">
      <c r="AG6905" s="839" t="s">
        <v>13145</v>
      </c>
      <c r="AH6905" t="s">
        <v>11632</v>
      </c>
      <c r="AI6905" s="840">
        <v>0</v>
      </c>
    </row>
    <row r="6906" spans="33:35" ht="15" customHeight="1">
      <c r="AG6906" s="839" t="s">
        <v>13146</v>
      </c>
      <c r="AH6906" t="s">
        <v>11634</v>
      </c>
      <c r="AI6906" s="840">
        <v>0</v>
      </c>
    </row>
    <row r="6907" spans="33:35" ht="15" customHeight="1">
      <c r="AG6907" s="839" t="s">
        <v>13147</v>
      </c>
      <c r="AH6907" t="s">
        <v>11636</v>
      </c>
      <c r="AI6907" s="840">
        <v>0</v>
      </c>
    </row>
    <row r="6908" spans="33:35" ht="15" customHeight="1">
      <c r="AG6908" s="839" t="s">
        <v>13148</v>
      </c>
      <c r="AH6908" t="s">
        <v>11638</v>
      </c>
      <c r="AI6908" s="840">
        <v>0.42199999999999999</v>
      </c>
    </row>
    <row r="6909" spans="33:35" ht="15" customHeight="1">
      <c r="AG6909" s="839" t="s">
        <v>13149</v>
      </c>
      <c r="AH6909" t="s">
        <v>11640</v>
      </c>
      <c r="AI6909" s="840">
        <v>0.41499999999999998</v>
      </c>
    </row>
    <row r="6910" spans="33:35" ht="15" customHeight="1">
      <c r="AG6910" s="839" t="s">
        <v>13150</v>
      </c>
      <c r="AH6910" t="s">
        <v>11642</v>
      </c>
      <c r="AI6910" s="840">
        <v>0.34099999999999997</v>
      </c>
    </row>
    <row r="6911" spans="33:35" ht="15" customHeight="1">
      <c r="AG6911" s="839" t="s">
        <v>13151</v>
      </c>
      <c r="AH6911" t="s">
        <v>11644</v>
      </c>
      <c r="AI6911" s="840">
        <v>0.39800000000000002</v>
      </c>
    </row>
    <row r="6912" spans="33:35" ht="15" customHeight="1">
      <c r="AG6912" s="839" t="s">
        <v>13152</v>
      </c>
      <c r="AH6912" t="s">
        <v>11646</v>
      </c>
      <c r="AI6912" s="840">
        <v>0</v>
      </c>
    </row>
    <row r="6913" spans="33:35" ht="15" customHeight="1">
      <c r="AG6913" s="839" t="s">
        <v>13153</v>
      </c>
      <c r="AH6913" t="s">
        <v>11648</v>
      </c>
      <c r="AI6913" s="840">
        <v>0.40099999999999997</v>
      </c>
    </row>
    <row r="6914" spans="33:35" ht="15" customHeight="1">
      <c r="AG6914" s="839" t="s">
        <v>13154</v>
      </c>
      <c r="AH6914" t="s">
        <v>11650</v>
      </c>
      <c r="AI6914" s="840">
        <v>0.33300000000000002</v>
      </c>
    </row>
    <row r="6915" spans="33:35" ht="15" customHeight="1">
      <c r="AG6915" s="839" t="s">
        <v>13155</v>
      </c>
      <c r="AH6915" t="s">
        <v>11652</v>
      </c>
      <c r="AI6915" s="840">
        <v>0.48199999999999998</v>
      </c>
    </row>
    <row r="6916" spans="33:35" ht="15" customHeight="1">
      <c r="AG6916" s="839" t="s">
        <v>13156</v>
      </c>
      <c r="AH6916" t="s">
        <v>11654</v>
      </c>
      <c r="AI6916" s="840">
        <v>0.374</v>
      </c>
    </row>
    <row r="6917" spans="33:35" ht="15" customHeight="1">
      <c r="AG6917" s="839" t="s">
        <v>13157</v>
      </c>
      <c r="AH6917" t="s">
        <v>11656</v>
      </c>
      <c r="AI6917" s="840">
        <v>0.56999999999999995</v>
      </c>
    </row>
    <row r="6918" spans="33:35" ht="15" customHeight="1">
      <c r="AG6918" s="839" t="s">
        <v>13158</v>
      </c>
      <c r="AH6918" t="s">
        <v>11658</v>
      </c>
      <c r="AI6918" s="840">
        <v>0</v>
      </c>
    </row>
    <row r="6919" spans="33:35" ht="15" customHeight="1">
      <c r="AG6919" s="839" t="s">
        <v>13159</v>
      </c>
      <c r="AH6919" t="s">
        <v>11660</v>
      </c>
      <c r="AI6919" s="840">
        <v>0.55199999999999994</v>
      </c>
    </row>
    <row r="6920" spans="33:35" ht="15" customHeight="1">
      <c r="AG6920" s="839" t="s">
        <v>13160</v>
      </c>
      <c r="AH6920" t="s">
        <v>11662</v>
      </c>
      <c r="AI6920" s="840">
        <v>0.57099999999999995</v>
      </c>
    </row>
    <row r="6921" spans="33:35" ht="15" customHeight="1">
      <c r="AG6921" s="839" t="s">
        <v>13161</v>
      </c>
      <c r="AH6921" t="s">
        <v>11664</v>
      </c>
      <c r="AI6921" s="840">
        <v>0.41899999999999998</v>
      </c>
    </row>
    <row r="6922" spans="33:35" ht="15" customHeight="1">
      <c r="AG6922" s="839" t="s">
        <v>13162</v>
      </c>
      <c r="AH6922" t="s">
        <v>11666</v>
      </c>
      <c r="AI6922" s="840">
        <v>0.48399999999999999</v>
      </c>
    </row>
    <row r="6923" spans="33:35" ht="15" customHeight="1">
      <c r="AG6923" s="839" t="s">
        <v>13163</v>
      </c>
      <c r="AH6923" t="s">
        <v>11668</v>
      </c>
      <c r="AI6923" s="840">
        <v>0</v>
      </c>
    </row>
    <row r="6924" spans="33:35" ht="15" customHeight="1">
      <c r="AG6924" s="839" t="s">
        <v>13164</v>
      </c>
      <c r="AH6924" t="s">
        <v>11670</v>
      </c>
      <c r="AI6924" s="840">
        <v>0.64400000000000002</v>
      </c>
    </row>
    <row r="6925" spans="33:35" ht="15" customHeight="1">
      <c r="AG6925" s="839" t="s">
        <v>13165</v>
      </c>
      <c r="AH6925" t="s">
        <v>11672</v>
      </c>
      <c r="AI6925" s="840">
        <v>0</v>
      </c>
    </row>
    <row r="6926" spans="33:35" ht="15" customHeight="1">
      <c r="AG6926" s="839" t="s">
        <v>13166</v>
      </c>
      <c r="AH6926" t="s">
        <v>11674</v>
      </c>
      <c r="AI6926" s="840">
        <v>0.54100000000000004</v>
      </c>
    </row>
    <row r="6927" spans="33:35" ht="15" customHeight="1">
      <c r="AG6927" s="839" t="s">
        <v>13167</v>
      </c>
      <c r="AH6927" t="s">
        <v>11676</v>
      </c>
      <c r="AI6927" s="840">
        <v>0.441</v>
      </c>
    </row>
    <row r="6928" spans="33:35" ht="15" customHeight="1">
      <c r="AG6928" s="839" t="s">
        <v>13168</v>
      </c>
      <c r="AH6928" t="s">
        <v>11678</v>
      </c>
      <c r="AI6928" s="840">
        <v>0</v>
      </c>
    </row>
    <row r="6929" spans="33:35" ht="15" customHeight="1">
      <c r="AG6929" s="839" t="s">
        <v>13169</v>
      </c>
      <c r="AH6929" t="s">
        <v>11680</v>
      </c>
      <c r="AI6929" s="840">
        <v>0.45500000000000002</v>
      </c>
    </row>
    <row r="6930" spans="33:35" ht="15" customHeight="1">
      <c r="AG6930" s="839" t="s">
        <v>13170</v>
      </c>
      <c r="AH6930" t="s">
        <v>11682</v>
      </c>
      <c r="AI6930" s="840">
        <v>0</v>
      </c>
    </row>
    <row r="6931" spans="33:35" ht="15" customHeight="1">
      <c r="AG6931" s="839" t="s">
        <v>13171</v>
      </c>
      <c r="AH6931" t="s">
        <v>11684</v>
      </c>
      <c r="AI6931" s="840">
        <v>0.42000000000000004</v>
      </c>
    </row>
    <row r="6932" spans="33:35" ht="15" customHeight="1">
      <c r="AG6932" s="839" t="s">
        <v>13172</v>
      </c>
      <c r="AH6932" t="s">
        <v>11686</v>
      </c>
      <c r="AI6932" s="840">
        <v>0</v>
      </c>
    </row>
    <row r="6933" spans="33:35" ht="15" customHeight="1">
      <c r="AG6933" s="839" t="s">
        <v>13173</v>
      </c>
      <c r="AH6933" t="s">
        <v>11688</v>
      </c>
      <c r="AI6933" s="840">
        <v>0</v>
      </c>
    </row>
    <row r="6934" spans="33:35" ht="15" customHeight="1">
      <c r="AG6934" s="839" t="s">
        <v>13174</v>
      </c>
      <c r="AH6934" t="s">
        <v>11690</v>
      </c>
      <c r="AI6934" s="840">
        <v>0.57799999999999996</v>
      </c>
    </row>
    <row r="6935" spans="33:35" ht="15" customHeight="1">
      <c r="AG6935" s="839" t="s">
        <v>13175</v>
      </c>
      <c r="AH6935" t="s">
        <v>11692</v>
      </c>
      <c r="AI6935" s="840">
        <v>0.55500000000000005</v>
      </c>
    </row>
    <row r="6936" spans="33:35" ht="15" customHeight="1">
      <c r="AG6936" s="839" t="s">
        <v>13176</v>
      </c>
      <c r="AH6936" t="s">
        <v>11694</v>
      </c>
      <c r="AI6936" s="840">
        <v>0.56300000000000006</v>
      </c>
    </row>
    <row r="6937" spans="33:35" ht="15" customHeight="1">
      <c r="AG6937" s="839" t="s">
        <v>13177</v>
      </c>
      <c r="AH6937" t="s">
        <v>11696</v>
      </c>
      <c r="AI6937" s="840">
        <v>0</v>
      </c>
    </row>
    <row r="6938" spans="33:35" ht="15" customHeight="1">
      <c r="AG6938" s="839" t="s">
        <v>13178</v>
      </c>
      <c r="AH6938" t="s">
        <v>11698</v>
      </c>
      <c r="AI6938" s="840">
        <v>0.41899999999999998</v>
      </c>
    </row>
    <row r="6939" spans="33:35" ht="15" customHeight="1">
      <c r="AG6939" s="839" t="s">
        <v>13179</v>
      </c>
      <c r="AH6939" t="s">
        <v>11700</v>
      </c>
      <c r="AI6939" s="840">
        <v>0.63700000000000001</v>
      </c>
    </row>
    <row r="6940" spans="33:35" ht="15" customHeight="1">
      <c r="AG6940" s="839" t="s">
        <v>13180</v>
      </c>
      <c r="AH6940" t="s">
        <v>11702</v>
      </c>
      <c r="AI6940" s="840">
        <v>0</v>
      </c>
    </row>
    <row r="6941" spans="33:35" ht="15" customHeight="1">
      <c r="AG6941" s="839" t="s">
        <v>13181</v>
      </c>
      <c r="AH6941" t="s">
        <v>11704</v>
      </c>
      <c r="AI6941" s="840">
        <v>0</v>
      </c>
    </row>
    <row r="6942" spans="33:35" ht="15" customHeight="1">
      <c r="AG6942" s="839" t="s">
        <v>13182</v>
      </c>
      <c r="AH6942" t="s">
        <v>11706</v>
      </c>
      <c r="AI6942" s="840">
        <v>0</v>
      </c>
    </row>
    <row r="6943" spans="33:35" ht="15" customHeight="1">
      <c r="AG6943" s="839" t="s">
        <v>13183</v>
      </c>
      <c r="AH6943" t="s">
        <v>11708</v>
      </c>
      <c r="AI6943" s="840">
        <v>0.64200000000000002</v>
      </c>
    </row>
    <row r="6944" spans="33:35" ht="15" customHeight="1">
      <c r="AG6944" s="839" t="s">
        <v>13184</v>
      </c>
      <c r="AH6944" t="s">
        <v>11710</v>
      </c>
      <c r="AI6944" s="840">
        <v>0.42199999999999999</v>
      </c>
    </row>
    <row r="6945" spans="33:35" ht="15" customHeight="1">
      <c r="AG6945" s="839" t="s">
        <v>13185</v>
      </c>
      <c r="AH6945" t="s">
        <v>11712</v>
      </c>
      <c r="AI6945" s="840">
        <v>0.61099999999999999</v>
      </c>
    </row>
    <row r="6946" spans="33:35" ht="15" customHeight="1">
      <c r="AG6946" s="839" t="s">
        <v>13186</v>
      </c>
      <c r="AH6946" t="s">
        <v>11714</v>
      </c>
      <c r="AI6946" s="840">
        <v>0.626</v>
      </c>
    </row>
    <row r="6947" spans="33:35" ht="15" customHeight="1">
      <c r="AG6947" s="839" t="s">
        <v>13187</v>
      </c>
      <c r="AH6947" t="s">
        <v>11716</v>
      </c>
      <c r="AI6947" s="840">
        <v>0</v>
      </c>
    </row>
    <row r="6948" spans="33:35" ht="15" customHeight="1">
      <c r="AG6948" s="839" t="s">
        <v>13188</v>
      </c>
      <c r="AH6948" t="s">
        <v>11718</v>
      </c>
      <c r="AI6948" s="840">
        <v>0.45800000000000002</v>
      </c>
    </row>
    <row r="6949" spans="33:35" ht="15" customHeight="1">
      <c r="AG6949" s="839" t="s">
        <v>13189</v>
      </c>
      <c r="AH6949" t="s">
        <v>11720</v>
      </c>
      <c r="AI6949" s="840">
        <v>0</v>
      </c>
    </row>
    <row r="6950" spans="33:35" ht="15" customHeight="1">
      <c r="AG6950" s="839" t="s">
        <v>13190</v>
      </c>
      <c r="AH6950" t="s">
        <v>11722</v>
      </c>
      <c r="AI6950" s="840">
        <v>0.30599999999999999</v>
      </c>
    </row>
    <row r="6951" spans="33:35" ht="15" customHeight="1">
      <c r="AG6951" s="839" t="s">
        <v>13191</v>
      </c>
      <c r="AH6951" t="s">
        <v>11724</v>
      </c>
      <c r="AI6951" s="840">
        <v>0.36900000000000005</v>
      </c>
    </row>
    <row r="6952" spans="33:35" ht="15" customHeight="1">
      <c r="AG6952" s="839" t="s">
        <v>13192</v>
      </c>
      <c r="AH6952" t="s">
        <v>4137</v>
      </c>
      <c r="AI6952" s="840">
        <v>0.48799999999999999</v>
      </c>
    </row>
    <row r="6953" spans="33:35" ht="15" customHeight="1">
      <c r="AG6953" s="839" t="s">
        <v>13193</v>
      </c>
      <c r="AH6953" t="s">
        <v>11727</v>
      </c>
      <c r="AI6953" s="840">
        <v>0.42199999999999999</v>
      </c>
    </row>
    <row r="6954" spans="33:35" ht="15" customHeight="1">
      <c r="AG6954" s="839" t="s">
        <v>13194</v>
      </c>
      <c r="AH6954" t="s">
        <v>11729</v>
      </c>
      <c r="AI6954" s="840">
        <v>0.61899999999999999</v>
      </c>
    </row>
    <row r="6955" spans="33:35" ht="15" customHeight="1">
      <c r="AG6955" s="839" t="s">
        <v>13195</v>
      </c>
      <c r="AH6955" t="s">
        <v>11731</v>
      </c>
      <c r="AI6955" s="840">
        <v>0</v>
      </c>
    </row>
    <row r="6956" spans="33:35" ht="15" customHeight="1">
      <c r="AG6956" s="839" t="s">
        <v>13196</v>
      </c>
      <c r="AH6956" t="s">
        <v>11733</v>
      </c>
      <c r="AI6956" s="840">
        <v>0.48299999999999998</v>
      </c>
    </row>
    <row r="6957" spans="33:35" ht="15" customHeight="1">
      <c r="AG6957" s="839" t="s">
        <v>13197</v>
      </c>
      <c r="AH6957" t="s">
        <v>11735</v>
      </c>
      <c r="AI6957" s="840">
        <v>0.314</v>
      </c>
    </row>
    <row r="6958" spans="33:35" ht="15" customHeight="1">
      <c r="AG6958" s="839" t="s">
        <v>13198</v>
      </c>
      <c r="AH6958" t="s">
        <v>11737</v>
      </c>
      <c r="AI6958" s="840">
        <v>0.40499999999999997</v>
      </c>
    </row>
    <row r="6959" spans="33:35" ht="15" customHeight="1">
      <c r="AG6959" s="839" t="s">
        <v>13199</v>
      </c>
      <c r="AH6959" t="s">
        <v>11739</v>
      </c>
      <c r="AI6959" s="840">
        <v>0</v>
      </c>
    </row>
    <row r="6960" spans="33:35" ht="15" customHeight="1">
      <c r="AG6960" s="839" t="s">
        <v>13200</v>
      </c>
      <c r="AH6960" t="s">
        <v>11741</v>
      </c>
      <c r="AI6960" s="840">
        <v>0.43099999999999999</v>
      </c>
    </row>
    <row r="6961" spans="33:35" ht="15" customHeight="1">
      <c r="AG6961" s="839" t="s">
        <v>13201</v>
      </c>
      <c r="AH6961" t="s">
        <v>11743</v>
      </c>
      <c r="AI6961" s="840">
        <v>0.40600000000000003</v>
      </c>
    </row>
    <row r="6962" spans="33:35" ht="15" customHeight="1">
      <c r="AG6962" s="839" t="s">
        <v>13202</v>
      </c>
      <c r="AH6962" t="s">
        <v>11745</v>
      </c>
      <c r="AI6962" s="840">
        <v>0.41899999999999998</v>
      </c>
    </row>
    <row r="6963" spans="33:35" ht="15" customHeight="1">
      <c r="AG6963" s="839" t="s">
        <v>13203</v>
      </c>
      <c r="AH6963" t="s">
        <v>11747</v>
      </c>
      <c r="AI6963" s="840">
        <v>0</v>
      </c>
    </row>
    <row r="6964" spans="33:35" ht="15" customHeight="1">
      <c r="AG6964" s="839" t="s">
        <v>13204</v>
      </c>
      <c r="AH6964" t="s">
        <v>11749</v>
      </c>
      <c r="AI6964" s="840">
        <v>0.39100000000000001</v>
      </c>
    </row>
    <row r="6965" spans="33:35" ht="15" customHeight="1">
      <c r="AG6965" s="839" t="s">
        <v>13205</v>
      </c>
      <c r="AH6965" t="s">
        <v>11751</v>
      </c>
      <c r="AI6965" s="840">
        <v>0.46299999999999997</v>
      </c>
    </row>
    <row r="6966" spans="33:35" ht="15" customHeight="1">
      <c r="AG6966" s="839" t="s">
        <v>13206</v>
      </c>
      <c r="AH6966" t="s">
        <v>11753</v>
      </c>
      <c r="AI6966" s="840">
        <v>0.50600000000000001</v>
      </c>
    </row>
    <row r="6967" spans="33:35" ht="15" customHeight="1">
      <c r="AG6967" s="839" t="s">
        <v>13207</v>
      </c>
      <c r="AH6967" t="s">
        <v>11755</v>
      </c>
      <c r="AI6967" s="840">
        <v>0.61699999999999999</v>
      </c>
    </row>
    <row r="6968" spans="33:35" ht="15" customHeight="1">
      <c r="AG6968" s="839" t="s">
        <v>13208</v>
      </c>
      <c r="AH6968" t="s">
        <v>11757</v>
      </c>
      <c r="AI6968" s="840">
        <v>0.623</v>
      </c>
    </row>
    <row r="6969" spans="33:35" ht="15" customHeight="1">
      <c r="AG6969" s="839" t="s">
        <v>13209</v>
      </c>
      <c r="AH6969" t="s">
        <v>11759</v>
      </c>
      <c r="AI6969" s="840">
        <v>0.51900000000000002</v>
      </c>
    </row>
    <row r="6970" spans="33:35" ht="15" customHeight="1">
      <c r="AG6970" s="839" t="s">
        <v>13210</v>
      </c>
      <c r="AH6970" t="s">
        <v>11761</v>
      </c>
      <c r="AI6970" s="840">
        <v>0.42199999999999999</v>
      </c>
    </row>
    <row r="6971" spans="33:35" ht="15" customHeight="1">
      <c r="AG6971" s="839" t="s">
        <v>13211</v>
      </c>
      <c r="AH6971" t="s">
        <v>11763</v>
      </c>
      <c r="AI6971" s="840">
        <v>0</v>
      </c>
    </row>
    <row r="6972" spans="33:35" ht="15" customHeight="1">
      <c r="AG6972" s="839" t="s">
        <v>13212</v>
      </c>
      <c r="AH6972" t="s">
        <v>11765</v>
      </c>
      <c r="AI6972" s="840">
        <v>0.54699999999999993</v>
      </c>
    </row>
    <row r="6973" spans="33:35" ht="15" customHeight="1">
      <c r="AG6973" s="839" t="s">
        <v>13213</v>
      </c>
      <c r="AH6973" t="s">
        <v>11767</v>
      </c>
      <c r="AI6973" s="840">
        <v>0.63600000000000001</v>
      </c>
    </row>
    <row r="6974" spans="33:35" ht="15" customHeight="1">
      <c r="AG6974" s="839" t="s">
        <v>13214</v>
      </c>
      <c r="AH6974" t="s">
        <v>11769</v>
      </c>
      <c r="AI6974" s="840">
        <v>0.58100000000000007</v>
      </c>
    </row>
    <row r="6975" spans="33:35" ht="15" customHeight="1">
      <c r="AG6975" s="839" t="s">
        <v>13215</v>
      </c>
      <c r="AH6975" t="s">
        <v>11771</v>
      </c>
      <c r="AI6975" s="840">
        <v>0.42199999999999999</v>
      </c>
    </row>
    <row r="6976" spans="33:35" ht="15" customHeight="1">
      <c r="AG6976" s="839" t="s">
        <v>13216</v>
      </c>
      <c r="AH6976" t="s">
        <v>11773</v>
      </c>
      <c r="AI6976" s="840">
        <v>0.46900000000000003</v>
      </c>
    </row>
    <row r="6977" spans="33:35" ht="15" customHeight="1">
      <c r="AG6977" s="839" t="s">
        <v>13217</v>
      </c>
      <c r="AH6977" t="s">
        <v>11775</v>
      </c>
      <c r="AI6977" s="840">
        <v>0.505</v>
      </c>
    </row>
    <row r="6978" spans="33:35" ht="15" customHeight="1">
      <c r="AG6978" s="839" t="s">
        <v>13218</v>
      </c>
      <c r="AH6978" t="s">
        <v>11777</v>
      </c>
      <c r="AI6978" s="840">
        <v>0.70899999999999996</v>
      </c>
    </row>
    <row r="6979" spans="33:35" ht="15" customHeight="1">
      <c r="AG6979" s="839" t="s">
        <v>13219</v>
      </c>
      <c r="AH6979" t="s">
        <v>11779</v>
      </c>
      <c r="AI6979" s="840">
        <v>0.58699999999999997</v>
      </c>
    </row>
    <row r="6980" spans="33:35" ht="15" customHeight="1">
      <c r="AG6980" s="839" t="s">
        <v>13220</v>
      </c>
      <c r="AH6980" t="s">
        <v>11781</v>
      </c>
      <c r="AI6980" s="840">
        <v>0.65600000000000003</v>
      </c>
    </row>
    <row r="6981" spans="33:35" ht="15" customHeight="1">
      <c r="AG6981" s="839" t="s">
        <v>13221</v>
      </c>
      <c r="AH6981" t="s">
        <v>11783</v>
      </c>
      <c r="AI6981" s="840">
        <v>0</v>
      </c>
    </row>
    <row r="6982" spans="33:35" ht="15" customHeight="1">
      <c r="AG6982" s="839" t="s">
        <v>13222</v>
      </c>
      <c r="AH6982" t="s">
        <v>11785</v>
      </c>
      <c r="AI6982" s="840">
        <v>0.40700000000000003</v>
      </c>
    </row>
    <row r="6983" spans="33:35" ht="15" customHeight="1">
      <c r="AG6983" s="839" t="s">
        <v>13223</v>
      </c>
      <c r="AH6983" t="s">
        <v>11787</v>
      </c>
      <c r="AI6983" s="840">
        <v>0.59000000000000008</v>
      </c>
    </row>
    <row r="6984" spans="33:35" ht="15" customHeight="1">
      <c r="AG6984" s="839" t="s">
        <v>13224</v>
      </c>
      <c r="AH6984" t="s">
        <v>11789</v>
      </c>
      <c r="AI6984" s="840">
        <v>0</v>
      </c>
    </row>
    <row r="6985" spans="33:35" ht="15" customHeight="1">
      <c r="AG6985" s="839" t="s">
        <v>13225</v>
      </c>
      <c r="AH6985" t="s">
        <v>11791</v>
      </c>
      <c r="AI6985" s="840">
        <v>0.47199999999999998</v>
      </c>
    </row>
    <row r="6986" spans="33:35" ht="15" customHeight="1">
      <c r="AG6986" s="839" t="s">
        <v>13226</v>
      </c>
      <c r="AH6986" t="s">
        <v>11793</v>
      </c>
      <c r="AI6986" s="840">
        <v>0.33399999999999996</v>
      </c>
    </row>
    <row r="6987" spans="33:35" ht="15" customHeight="1">
      <c r="AG6987" s="839" t="s">
        <v>13227</v>
      </c>
      <c r="AH6987" t="s">
        <v>11795</v>
      </c>
      <c r="AI6987" s="840">
        <v>0.58600000000000008</v>
      </c>
    </row>
    <row r="6988" spans="33:35" ht="15" customHeight="1">
      <c r="AG6988" s="839" t="s">
        <v>13228</v>
      </c>
      <c r="AH6988" t="s">
        <v>11797</v>
      </c>
      <c r="AI6988" s="840">
        <v>0.29300000000000004</v>
      </c>
    </row>
    <row r="6989" spans="33:35" ht="15" customHeight="1">
      <c r="AG6989" s="839" t="s">
        <v>13229</v>
      </c>
      <c r="AH6989" t="s">
        <v>11799</v>
      </c>
      <c r="AI6989" s="840">
        <v>0</v>
      </c>
    </row>
    <row r="6990" spans="33:35" ht="15" customHeight="1">
      <c r="AG6990" s="839" t="s">
        <v>13230</v>
      </c>
      <c r="AH6990" t="s">
        <v>11801</v>
      </c>
      <c r="AI6990" s="840">
        <v>0.46</v>
      </c>
    </row>
    <row r="6991" spans="33:35" ht="15" customHeight="1">
      <c r="AG6991" s="839" t="s">
        <v>13231</v>
      </c>
      <c r="AH6991" t="s">
        <v>11803</v>
      </c>
      <c r="AI6991" s="840">
        <v>0.49200000000000005</v>
      </c>
    </row>
    <row r="6992" spans="33:35" ht="15" customHeight="1">
      <c r="AG6992" s="839" t="s">
        <v>13232</v>
      </c>
      <c r="AH6992" t="s">
        <v>11805</v>
      </c>
      <c r="AI6992" s="840">
        <v>0</v>
      </c>
    </row>
    <row r="6993" spans="33:35" ht="15" customHeight="1">
      <c r="AG6993" s="839" t="s">
        <v>13233</v>
      </c>
      <c r="AH6993" t="s">
        <v>11807</v>
      </c>
      <c r="AI6993" s="840">
        <v>0.46500000000000002</v>
      </c>
    </row>
    <row r="6994" spans="33:35" ht="15" customHeight="1">
      <c r="AG6994" s="839" t="s">
        <v>13234</v>
      </c>
      <c r="AH6994" t="s">
        <v>11809</v>
      </c>
      <c r="AI6994" s="840">
        <v>0</v>
      </c>
    </row>
    <row r="6995" spans="33:35" ht="15" customHeight="1">
      <c r="AG6995" s="839" t="s">
        <v>13235</v>
      </c>
      <c r="AH6995" t="s">
        <v>11811</v>
      </c>
      <c r="AI6995" s="840">
        <v>0.31900000000000001</v>
      </c>
    </row>
    <row r="6996" spans="33:35" ht="15" customHeight="1">
      <c r="AG6996" s="839" t="s">
        <v>13236</v>
      </c>
      <c r="AH6996" t="s">
        <v>11813</v>
      </c>
      <c r="AI6996" s="840">
        <v>0.495</v>
      </c>
    </row>
    <row r="6997" spans="33:35" ht="15" customHeight="1">
      <c r="AG6997" s="839" t="s">
        <v>13237</v>
      </c>
      <c r="AH6997" t="s">
        <v>11815</v>
      </c>
      <c r="AI6997" s="840">
        <v>0</v>
      </c>
    </row>
    <row r="6998" spans="33:35" ht="15" customHeight="1">
      <c r="AG6998" s="839" t="s">
        <v>13238</v>
      </c>
      <c r="AH6998" t="s">
        <v>11817</v>
      </c>
      <c r="AI6998" s="840">
        <v>0.38499999999999995</v>
      </c>
    </row>
    <row r="6999" spans="33:35" ht="15" customHeight="1">
      <c r="AG6999" s="839" t="s">
        <v>13239</v>
      </c>
      <c r="AH6999" t="s">
        <v>11819</v>
      </c>
      <c r="AI6999" s="840">
        <v>0.253</v>
      </c>
    </row>
    <row r="7000" spans="33:35" ht="15" customHeight="1">
      <c r="AG7000" s="839" t="s">
        <v>13240</v>
      </c>
      <c r="AH7000" t="s">
        <v>11821</v>
      </c>
      <c r="AI7000" s="840">
        <v>0.623</v>
      </c>
    </row>
    <row r="7001" spans="33:35" ht="15" customHeight="1">
      <c r="AG7001" s="839" t="s">
        <v>13241</v>
      </c>
      <c r="AH7001" t="s">
        <v>11823</v>
      </c>
      <c r="AI7001" s="840">
        <v>0</v>
      </c>
    </row>
    <row r="7002" spans="33:35" ht="15" customHeight="1">
      <c r="AG7002" s="839" t="s">
        <v>13242</v>
      </c>
      <c r="AH7002" t="s">
        <v>11825</v>
      </c>
      <c r="AI7002" s="840">
        <v>0.42000000000000004</v>
      </c>
    </row>
    <row r="7003" spans="33:35" ht="15" customHeight="1">
      <c r="AG7003" s="839" t="s">
        <v>13243</v>
      </c>
      <c r="AH7003" t="s">
        <v>11827</v>
      </c>
      <c r="AI7003" s="840">
        <v>0.64</v>
      </c>
    </row>
    <row r="7004" spans="33:35" ht="15" customHeight="1">
      <c r="AG7004" s="839" t="s">
        <v>13244</v>
      </c>
      <c r="AH7004" t="s">
        <v>11829</v>
      </c>
      <c r="AI7004" s="840">
        <v>0.41899999999999998</v>
      </c>
    </row>
    <row r="7005" spans="33:35" ht="15" customHeight="1">
      <c r="AG7005" s="839" t="s">
        <v>13245</v>
      </c>
      <c r="AH7005" t="s">
        <v>11831</v>
      </c>
      <c r="AI7005" s="840">
        <v>0.54900000000000004</v>
      </c>
    </row>
    <row r="7006" spans="33:35" ht="15" customHeight="1">
      <c r="AG7006" s="839" t="s">
        <v>13246</v>
      </c>
      <c r="AH7006" t="s">
        <v>11833</v>
      </c>
      <c r="AI7006" s="840">
        <v>0</v>
      </c>
    </row>
    <row r="7007" spans="33:35" ht="15" customHeight="1">
      <c r="AG7007" s="839" t="s">
        <v>13247</v>
      </c>
      <c r="AH7007" t="s">
        <v>11835</v>
      </c>
      <c r="AI7007" s="840">
        <v>0.432</v>
      </c>
    </row>
    <row r="7008" spans="33:35" ht="15" customHeight="1">
      <c r="AG7008" s="839" t="s">
        <v>13248</v>
      </c>
      <c r="AH7008" t="s">
        <v>11837</v>
      </c>
      <c r="AI7008" s="840">
        <v>0</v>
      </c>
    </row>
    <row r="7009" spans="33:35" ht="15" customHeight="1">
      <c r="AG7009" s="839" t="s">
        <v>13249</v>
      </c>
      <c r="AH7009" t="s">
        <v>11839</v>
      </c>
      <c r="AI7009" s="840">
        <v>0</v>
      </c>
    </row>
    <row r="7010" spans="33:35" ht="15" customHeight="1">
      <c r="AG7010" s="839" t="s">
        <v>13250</v>
      </c>
      <c r="AH7010" t="s">
        <v>11841</v>
      </c>
      <c r="AI7010" s="840">
        <v>0</v>
      </c>
    </row>
    <row r="7011" spans="33:35" ht="15" customHeight="1">
      <c r="AG7011" s="839" t="s">
        <v>13251</v>
      </c>
      <c r="AH7011" t="s">
        <v>11843</v>
      </c>
      <c r="AI7011" s="840">
        <v>0</v>
      </c>
    </row>
    <row r="7012" spans="33:35" ht="15" customHeight="1">
      <c r="AG7012" s="839" t="s">
        <v>13252</v>
      </c>
      <c r="AH7012" t="s">
        <v>11845</v>
      </c>
      <c r="AI7012" s="840">
        <v>0</v>
      </c>
    </row>
    <row r="7013" spans="33:35" ht="15" customHeight="1">
      <c r="AG7013" s="839" t="s">
        <v>13253</v>
      </c>
      <c r="AH7013" t="s">
        <v>11847</v>
      </c>
      <c r="AI7013" s="840">
        <v>0</v>
      </c>
    </row>
    <row r="7014" spans="33:35" ht="15" customHeight="1">
      <c r="AG7014" s="839" t="s">
        <v>13254</v>
      </c>
      <c r="AH7014" t="s">
        <v>11849</v>
      </c>
      <c r="AI7014" s="840">
        <v>0.58799999999999997</v>
      </c>
    </row>
    <row r="7015" spans="33:35" ht="15" customHeight="1">
      <c r="AG7015" s="839" t="s">
        <v>13255</v>
      </c>
      <c r="AH7015" t="s">
        <v>11851</v>
      </c>
      <c r="AI7015" s="840">
        <v>0.58499999999999996</v>
      </c>
    </row>
    <row r="7016" spans="33:35" ht="15" customHeight="1">
      <c r="AG7016" s="839" t="s">
        <v>13256</v>
      </c>
      <c r="AH7016" t="s">
        <v>11853</v>
      </c>
      <c r="AI7016" s="840">
        <v>0.58399999999999996</v>
      </c>
    </row>
    <row r="7017" spans="33:35" ht="15" customHeight="1">
      <c r="AG7017" s="839" t="s">
        <v>13257</v>
      </c>
      <c r="AH7017" t="s">
        <v>11855</v>
      </c>
      <c r="AI7017" s="840">
        <v>0.57999999999999996</v>
      </c>
    </row>
    <row r="7018" spans="33:35" ht="15" customHeight="1">
      <c r="AG7018" s="839" t="s">
        <v>13258</v>
      </c>
      <c r="AH7018" t="s">
        <v>11857</v>
      </c>
      <c r="AI7018" s="840">
        <v>0</v>
      </c>
    </row>
    <row r="7019" spans="33:35" ht="15" customHeight="1">
      <c r="AG7019" s="839" t="s">
        <v>13259</v>
      </c>
      <c r="AH7019" t="s">
        <v>11859</v>
      </c>
      <c r="AI7019" s="840">
        <v>0.622</v>
      </c>
    </row>
    <row r="7020" spans="33:35" ht="15" customHeight="1">
      <c r="AG7020" s="839" t="s">
        <v>13260</v>
      </c>
      <c r="AH7020" t="s">
        <v>11861</v>
      </c>
      <c r="AI7020" s="840">
        <v>0</v>
      </c>
    </row>
    <row r="7021" spans="33:35" ht="15" customHeight="1">
      <c r="AG7021" s="839" t="s">
        <v>13261</v>
      </c>
      <c r="AH7021" t="s">
        <v>11863</v>
      </c>
      <c r="AI7021" s="840">
        <v>0.43</v>
      </c>
    </row>
    <row r="7022" spans="33:35" ht="15" customHeight="1">
      <c r="AG7022" s="839" t="s">
        <v>13262</v>
      </c>
      <c r="AH7022" t="s">
        <v>11865</v>
      </c>
      <c r="AI7022" s="840">
        <v>0.63500000000000001</v>
      </c>
    </row>
    <row r="7023" spans="33:35" ht="15" customHeight="1">
      <c r="AG7023" s="839" t="s">
        <v>13263</v>
      </c>
      <c r="AH7023" t="s">
        <v>11867</v>
      </c>
      <c r="AI7023" s="840">
        <v>0.42399999999999999</v>
      </c>
    </row>
    <row r="7024" spans="33:35" ht="15" customHeight="1">
      <c r="AG7024" s="839" t="s">
        <v>13264</v>
      </c>
      <c r="AH7024" t="s">
        <v>11869</v>
      </c>
      <c r="AI7024" s="840">
        <v>0</v>
      </c>
    </row>
    <row r="7025" spans="33:35" ht="15" customHeight="1">
      <c r="AG7025" s="839" t="s">
        <v>13265</v>
      </c>
      <c r="AH7025" t="s">
        <v>11871</v>
      </c>
      <c r="AI7025" s="840">
        <v>0.39200000000000002</v>
      </c>
    </row>
    <row r="7026" spans="33:35" ht="15" customHeight="1">
      <c r="AG7026" s="839" t="s">
        <v>13266</v>
      </c>
      <c r="AH7026" t="s">
        <v>11873</v>
      </c>
      <c r="AI7026" s="840">
        <v>0.46299999999999997</v>
      </c>
    </row>
    <row r="7027" spans="33:35" ht="15" customHeight="1">
      <c r="AG7027" s="839" t="s">
        <v>13267</v>
      </c>
      <c r="AH7027" t="s">
        <v>11875</v>
      </c>
      <c r="AI7027" s="840">
        <v>0.41899999999999998</v>
      </c>
    </row>
    <row r="7028" spans="33:35" ht="15" customHeight="1">
      <c r="AG7028" s="839" t="s">
        <v>13268</v>
      </c>
      <c r="AH7028" t="s">
        <v>11877</v>
      </c>
      <c r="AI7028" s="840">
        <v>0</v>
      </c>
    </row>
    <row r="7029" spans="33:35" ht="15" customHeight="1">
      <c r="AG7029" s="839" t="s">
        <v>13269</v>
      </c>
      <c r="AH7029" t="s">
        <v>11879</v>
      </c>
      <c r="AI7029" s="840">
        <v>0.16699999999999998</v>
      </c>
    </row>
    <row r="7030" spans="33:35" ht="15" customHeight="1">
      <c r="AG7030" s="839" t="s">
        <v>13270</v>
      </c>
      <c r="AH7030" t="s">
        <v>11881</v>
      </c>
      <c r="AI7030" s="840">
        <v>0.21000000000000002</v>
      </c>
    </row>
    <row r="7031" spans="33:35" ht="15" customHeight="1">
      <c r="AG7031" s="839" t="s">
        <v>13271</v>
      </c>
      <c r="AH7031" t="s">
        <v>11883</v>
      </c>
      <c r="AI7031" s="840">
        <v>0.27399999999999997</v>
      </c>
    </row>
    <row r="7032" spans="33:35" ht="15" customHeight="1">
      <c r="AG7032" s="839" t="s">
        <v>13272</v>
      </c>
      <c r="AH7032" t="s">
        <v>11885</v>
      </c>
      <c r="AI7032" s="840">
        <v>0.29500000000000004</v>
      </c>
    </row>
    <row r="7033" spans="33:35" ht="15" customHeight="1">
      <c r="AG7033" s="839" t="s">
        <v>13273</v>
      </c>
      <c r="AH7033" t="s">
        <v>11887</v>
      </c>
      <c r="AI7033" s="840">
        <v>0.38</v>
      </c>
    </row>
    <row r="7034" spans="33:35" ht="15" customHeight="1">
      <c r="AG7034" s="839" t="s">
        <v>13274</v>
      </c>
      <c r="AH7034" t="s">
        <v>11889</v>
      </c>
      <c r="AI7034" s="840">
        <v>0.46400000000000002</v>
      </c>
    </row>
    <row r="7035" spans="33:35" ht="15" customHeight="1">
      <c r="AG7035" s="839" t="s">
        <v>13275</v>
      </c>
      <c r="AH7035" t="s">
        <v>11891</v>
      </c>
      <c r="AI7035" s="840">
        <v>0.41899999999999998</v>
      </c>
    </row>
    <row r="7036" spans="33:35" ht="15" customHeight="1">
      <c r="AG7036" s="839" t="s">
        <v>13276</v>
      </c>
      <c r="AH7036" t="s">
        <v>11893</v>
      </c>
      <c r="AI7036" s="840">
        <v>0.1</v>
      </c>
    </row>
    <row r="7037" spans="33:35" ht="15" customHeight="1">
      <c r="AG7037" s="839" t="s">
        <v>13277</v>
      </c>
      <c r="AH7037" t="s">
        <v>11895</v>
      </c>
      <c r="AI7037" s="840">
        <v>0</v>
      </c>
    </row>
    <row r="7038" spans="33:35" ht="15" customHeight="1">
      <c r="AG7038" s="839" t="s">
        <v>13278</v>
      </c>
      <c r="AH7038" t="s">
        <v>11897</v>
      </c>
      <c r="AI7038" s="840">
        <v>0.10199999999999999</v>
      </c>
    </row>
    <row r="7039" spans="33:35" ht="15" customHeight="1">
      <c r="AG7039" s="839" t="s">
        <v>13279</v>
      </c>
      <c r="AH7039" t="s">
        <v>11899</v>
      </c>
      <c r="AI7039" s="840">
        <v>0.41899999999999998</v>
      </c>
    </row>
    <row r="7040" spans="33:35" ht="15" customHeight="1">
      <c r="AG7040" s="839" t="s">
        <v>13280</v>
      </c>
      <c r="AH7040" t="s">
        <v>11901</v>
      </c>
      <c r="AI7040" s="840">
        <v>0</v>
      </c>
    </row>
    <row r="7041" spans="33:35" ht="15" customHeight="1">
      <c r="AG7041" s="839" t="s">
        <v>13281</v>
      </c>
      <c r="AH7041" t="s">
        <v>11903</v>
      </c>
      <c r="AI7041" s="840">
        <v>8.6999999999999994E-2</v>
      </c>
    </row>
    <row r="7042" spans="33:35" ht="15" customHeight="1">
      <c r="AG7042" s="839" t="s">
        <v>13282</v>
      </c>
      <c r="AH7042" t="s">
        <v>11905</v>
      </c>
      <c r="AI7042" s="840">
        <v>0.373</v>
      </c>
    </row>
    <row r="7043" spans="33:35" ht="15" customHeight="1">
      <c r="AG7043" s="839" t="s">
        <v>13283</v>
      </c>
      <c r="AH7043" t="s">
        <v>11907</v>
      </c>
      <c r="AI7043" s="840">
        <v>0.59000000000000008</v>
      </c>
    </row>
    <row r="7044" spans="33:35" ht="15" customHeight="1">
      <c r="AG7044" s="839" t="s">
        <v>13284</v>
      </c>
      <c r="AH7044" t="s">
        <v>11909</v>
      </c>
      <c r="AI7044" s="840">
        <v>0.42399999999999999</v>
      </c>
    </row>
    <row r="7045" spans="33:35" ht="15" customHeight="1">
      <c r="AG7045" s="839" t="s">
        <v>13285</v>
      </c>
      <c r="AH7045" t="s">
        <v>11911</v>
      </c>
      <c r="AI7045" s="840">
        <v>0</v>
      </c>
    </row>
    <row r="7046" spans="33:35" ht="15" customHeight="1">
      <c r="AG7046" s="839" t="s">
        <v>13286</v>
      </c>
      <c r="AH7046" t="s">
        <v>11913</v>
      </c>
      <c r="AI7046" s="840">
        <v>0.29899999999999999</v>
      </c>
    </row>
    <row r="7047" spans="33:35" ht="15" customHeight="1">
      <c r="AG7047" s="839" t="s">
        <v>13287</v>
      </c>
      <c r="AH7047" t="s">
        <v>11915</v>
      </c>
      <c r="AI7047" s="840">
        <v>0.70100000000000007</v>
      </c>
    </row>
    <row r="7048" spans="33:35" ht="15" customHeight="1">
      <c r="AG7048" s="839" t="s">
        <v>13288</v>
      </c>
      <c r="AH7048" t="s">
        <v>11917</v>
      </c>
      <c r="AI7048" s="840">
        <v>0.435</v>
      </c>
    </row>
    <row r="7049" spans="33:35" ht="15" customHeight="1">
      <c r="AG7049" s="839" t="s">
        <v>13289</v>
      </c>
      <c r="AH7049" t="s">
        <v>11919</v>
      </c>
      <c r="AI7049" s="840">
        <v>0.55800000000000005</v>
      </c>
    </row>
    <row r="7050" spans="33:35" ht="15" customHeight="1">
      <c r="AG7050" s="839" t="s">
        <v>13290</v>
      </c>
      <c r="AH7050" t="s">
        <v>11921</v>
      </c>
      <c r="AI7050" s="840">
        <v>0.63400000000000001</v>
      </c>
    </row>
    <row r="7051" spans="33:35" ht="15" customHeight="1">
      <c r="AG7051" s="839" t="s">
        <v>13291</v>
      </c>
      <c r="AH7051" t="s">
        <v>11923</v>
      </c>
      <c r="AI7051" s="840">
        <v>0.41100000000000003</v>
      </c>
    </row>
    <row r="7052" spans="33:35" ht="15" customHeight="1">
      <c r="AG7052" s="839" t="s">
        <v>13292</v>
      </c>
      <c r="AH7052" t="s">
        <v>11925</v>
      </c>
      <c r="AI7052" s="840">
        <v>0.54799999999999993</v>
      </c>
    </row>
    <row r="7053" spans="33:35" ht="15" customHeight="1">
      <c r="AG7053" s="839" t="s">
        <v>13293</v>
      </c>
      <c r="AH7053" t="s">
        <v>11927</v>
      </c>
      <c r="AI7053" s="840">
        <v>0.59000000000000008</v>
      </c>
    </row>
    <row r="7054" spans="33:35" ht="15" customHeight="1">
      <c r="AG7054" s="839" t="s">
        <v>13294</v>
      </c>
      <c r="AH7054" t="s">
        <v>11929</v>
      </c>
      <c r="AI7054" s="840">
        <v>0.58399999999999996</v>
      </c>
    </row>
    <row r="7055" spans="33:35" ht="15" customHeight="1">
      <c r="AG7055" s="839" t="s">
        <v>13295</v>
      </c>
      <c r="AH7055" t="s">
        <v>11931</v>
      </c>
      <c r="AI7055" s="840">
        <v>0.59199999999999997</v>
      </c>
    </row>
    <row r="7056" spans="33:35" ht="15" customHeight="1">
      <c r="AG7056" s="839" t="s">
        <v>13296</v>
      </c>
      <c r="AH7056" t="s">
        <v>11933</v>
      </c>
      <c r="AI7056" s="840">
        <v>0.42399999999999999</v>
      </c>
    </row>
    <row r="7057" spans="33:35" ht="15" customHeight="1">
      <c r="AG7057" s="839" t="s">
        <v>13297</v>
      </c>
      <c r="AH7057" t="s">
        <v>11935</v>
      </c>
      <c r="AI7057" s="840">
        <v>0</v>
      </c>
    </row>
    <row r="7058" spans="33:35" ht="15" customHeight="1">
      <c r="AG7058" s="839" t="s">
        <v>13298</v>
      </c>
      <c r="AH7058" t="s">
        <v>11937</v>
      </c>
      <c r="AI7058" s="840">
        <v>0.42700000000000005</v>
      </c>
    </row>
    <row r="7059" spans="33:35" ht="15" customHeight="1">
      <c r="AG7059" s="839" t="s">
        <v>13299</v>
      </c>
      <c r="AH7059" t="s">
        <v>11939</v>
      </c>
      <c r="AI7059" s="840">
        <v>0.376</v>
      </c>
    </row>
    <row r="7060" spans="33:35" ht="15" customHeight="1">
      <c r="AG7060" s="839" t="s">
        <v>13300</v>
      </c>
      <c r="AH7060" t="s">
        <v>11941</v>
      </c>
      <c r="AI7060" s="840">
        <v>0.3</v>
      </c>
    </row>
    <row r="7061" spans="33:35" ht="15" customHeight="1">
      <c r="AG7061" s="839" t="s">
        <v>13301</v>
      </c>
      <c r="AH7061" t="s">
        <v>11943</v>
      </c>
      <c r="AI7061" s="840">
        <v>0.41899999999999998</v>
      </c>
    </row>
    <row r="7062" spans="33:35" ht="15" customHeight="1">
      <c r="AG7062" s="839" t="s">
        <v>13302</v>
      </c>
      <c r="AH7062" t="s">
        <v>11945</v>
      </c>
      <c r="AI7062" s="840">
        <v>0</v>
      </c>
    </row>
    <row r="7063" spans="33:35" ht="15" customHeight="1">
      <c r="AG7063" s="839" t="s">
        <v>13303</v>
      </c>
      <c r="AH7063" t="s">
        <v>11947</v>
      </c>
      <c r="AI7063" s="840">
        <v>0.3</v>
      </c>
    </row>
    <row r="7064" spans="33:35" ht="15" customHeight="1">
      <c r="AG7064" s="839" t="s">
        <v>13304</v>
      </c>
      <c r="AH7064" t="s">
        <v>11949</v>
      </c>
      <c r="AI7064" s="840">
        <v>0.42199999999999999</v>
      </c>
    </row>
    <row r="7065" spans="33:35" ht="15" customHeight="1">
      <c r="AG7065" s="839" t="s">
        <v>13305</v>
      </c>
      <c r="AH7065" t="s">
        <v>11951</v>
      </c>
      <c r="AI7065" s="840">
        <v>0.42199999999999999</v>
      </c>
    </row>
    <row r="7066" spans="33:35" ht="15" customHeight="1">
      <c r="AG7066" s="839" t="s">
        <v>13306</v>
      </c>
      <c r="AH7066" t="s">
        <v>11953</v>
      </c>
      <c r="AI7066" s="840">
        <v>0</v>
      </c>
    </row>
    <row r="7067" spans="33:35" ht="15" customHeight="1">
      <c r="AG7067" s="839" t="s">
        <v>13307</v>
      </c>
      <c r="AH7067" t="s">
        <v>11955</v>
      </c>
      <c r="AI7067" s="840">
        <v>0.69800000000000006</v>
      </c>
    </row>
    <row r="7068" spans="33:35" ht="15" customHeight="1">
      <c r="AG7068" s="839" t="s">
        <v>13308</v>
      </c>
      <c r="AH7068" t="s">
        <v>11957</v>
      </c>
      <c r="AI7068" s="840">
        <v>0.38800000000000001</v>
      </c>
    </row>
    <row r="7069" spans="33:35" ht="15" customHeight="1">
      <c r="AG7069" s="839" t="s">
        <v>13309</v>
      </c>
      <c r="AH7069" t="s">
        <v>11959</v>
      </c>
      <c r="AI7069" s="840">
        <v>5.3999999999999999E-2</v>
      </c>
    </row>
    <row r="7070" spans="33:35" ht="15" customHeight="1">
      <c r="AG7070" s="839" t="s">
        <v>13310</v>
      </c>
      <c r="AH7070" t="s">
        <v>11961</v>
      </c>
      <c r="AI7070" s="840">
        <v>0.81800000000000006</v>
      </c>
    </row>
    <row r="7071" spans="33:35" ht="15" customHeight="1">
      <c r="AG7071" s="839" t="s">
        <v>13311</v>
      </c>
      <c r="AH7071" t="s">
        <v>11963</v>
      </c>
      <c r="AI7071" s="840">
        <v>0.27099999999999996</v>
      </c>
    </row>
    <row r="7072" spans="33:35" ht="15" customHeight="1">
      <c r="AG7072" s="839" t="s">
        <v>13312</v>
      </c>
      <c r="AH7072" t="s">
        <v>11965</v>
      </c>
      <c r="AI7072" s="840">
        <v>0.41399999999999998</v>
      </c>
    </row>
    <row r="7073" spans="33:35" ht="15" customHeight="1">
      <c r="AG7073" s="839" t="s">
        <v>13313</v>
      </c>
      <c r="AH7073" t="s">
        <v>11967</v>
      </c>
      <c r="AI7073" s="840">
        <v>0.44700000000000001</v>
      </c>
    </row>
    <row r="7074" spans="33:35" ht="15" customHeight="1">
      <c r="AG7074" s="839" t="s">
        <v>13314</v>
      </c>
      <c r="AH7074" t="s">
        <v>11969</v>
      </c>
      <c r="AI7074" s="840">
        <v>0.41899999999999998</v>
      </c>
    </row>
    <row r="7075" spans="33:35" ht="15" customHeight="1">
      <c r="AG7075" s="839" t="s">
        <v>13315</v>
      </c>
      <c r="AH7075" t="s">
        <v>11971</v>
      </c>
      <c r="AI7075" s="840">
        <v>0</v>
      </c>
    </row>
    <row r="7076" spans="33:35" ht="15" customHeight="1">
      <c r="AG7076" s="839" t="s">
        <v>13316</v>
      </c>
      <c r="AH7076" t="s">
        <v>11973</v>
      </c>
      <c r="AI7076" s="840">
        <v>0</v>
      </c>
    </row>
    <row r="7077" spans="33:35" ht="15" customHeight="1">
      <c r="AG7077" s="839" t="s">
        <v>13317</v>
      </c>
      <c r="AH7077" t="s">
        <v>11975</v>
      </c>
      <c r="AI7077" s="840">
        <v>0.42199999999999999</v>
      </c>
    </row>
    <row r="7078" spans="33:35" ht="15" customHeight="1">
      <c r="AG7078" s="839" t="s">
        <v>13318</v>
      </c>
      <c r="AH7078" t="s">
        <v>11977</v>
      </c>
      <c r="AI7078" s="840">
        <v>0.64300000000000002</v>
      </c>
    </row>
    <row r="7079" spans="33:35" ht="15" customHeight="1">
      <c r="AG7079" s="839" t="s">
        <v>13319</v>
      </c>
      <c r="AH7079" t="s">
        <v>11979</v>
      </c>
      <c r="AI7079" s="840">
        <v>0</v>
      </c>
    </row>
    <row r="7080" spans="33:35" ht="15" customHeight="1">
      <c r="AG7080" s="839" t="s">
        <v>13320</v>
      </c>
      <c r="AH7080" t="s">
        <v>11981</v>
      </c>
      <c r="AI7080" s="840">
        <v>0.47399999999999998</v>
      </c>
    </row>
    <row r="7081" spans="33:35" ht="15" customHeight="1">
      <c r="AG7081" s="839" t="s">
        <v>13321</v>
      </c>
      <c r="AH7081" t="s">
        <v>11983</v>
      </c>
      <c r="AI7081" s="840">
        <v>0.61699999999999999</v>
      </c>
    </row>
    <row r="7082" spans="33:35" ht="15" customHeight="1">
      <c r="AG7082" s="839" t="s">
        <v>13322</v>
      </c>
      <c r="AH7082" t="s">
        <v>11985</v>
      </c>
      <c r="AI7082" s="840">
        <v>0</v>
      </c>
    </row>
    <row r="7083" spans="33:35" ht="15" customHeight="1">
      <c r="AG7083" s="839" t="s">
        <v>13323</v>
      </c>
      <c r="AH7083" t="s">
        <v>11987</v>
      </c>
      <c r="AI7083" s="840">
        <v>0.36699999999999999</v>
      </c>
    </row>
    <row r="7084" spans="33:35" ht="15" customHeight="1">
      <c r="AG7084" s="839" t="s">
        <v>13324</v>
      </c>
      <c r="AH7084" t="s">
        <v>11989</v>
      </c>
      <c r="AI7084" s="840">
        <v>0.51800000000000002</v>
      </c>
    </row>
    <row r="7085" spans="33:35" ht="15" customHeight="1">
      <c r="AG7085" s="839" t="s">
        <v>13325</v>
      </c>
      <c r="AH7085" t="s">
        <v>11991</v>
      </c>
      <c r="AI7085" s="840">
        <v>0.41899999999999998</v>
      </c>
    </row>
    <row r="7086" spans="33:35" ht="15" customHeight="1">
      <c r="AG7086" s="839" t="s">
        <v>13326</v>
      </c>
      <c r="AH7086" t="s">
        <v>11993</v>
      </c>
      <c r="AI7086" s="840">
        <v>0</v>
      </c>
    </row>
    <row r="7087" spans="33:35" ht="15" customHeight="1">
      <c r="AG7087" s="839" t="s">
        <v>13327</v>
      </c>
      <c r="AH7087" t="s">
        <v>11995</v>
      </c>
      <c r="AI7087" s="840">
        <v>0.40099999999999997</v>
      </c>
    </row>
    <row r="7088" spans="33:35" ht="15" customHeight="1">
      <c r="AG7088" s="839" t="s">
        <v>13328</v>
      </c>
      <c r="AH7088" t="s">
        <v>11997</v>
      </c>
      <c r="AI7088" s="840">
        <v>0</v>
      </c>
    </row>
    <row r="7089" spans="33:35" ht="15" customHeight="1">
      <c r="AG7089" s="839" t="s">
        <v>13329</v>
      </c>
      <c r="AH7089" t="s">
        <v>11999</v>
      </c>
      <c r="AI7089" s="840">
        <v>0.33399999999999996</v>
      </c>
    </row>
    <row r="7090" spans="33:35" ht="15" customHeight="1">
      <c r="AG7090" s="839" t="s">
        <v>13330</v>
      </c>
      <c r="AH7090" t="s">
        <v>12001</v>
      </c>
      <c r="AI7090" s="840">
        <v>0.53700000000000003</v>
      </c>
    </row>
    <row r="7091" spans="33:35" ht="15" customHeight="1">
      <c r="AG7091" s="839" t="s">
        <v>13331</v>
      </c>
      <c r="AH7091" t="s">
        <v>12003</v>
      </c>
      <c r="AI7091" s="840">
        <v>0.41699999999999998</v>
      </c>
    </row>
    <row r="7092" spans="33:35" ht="15" customHeight="1">
      <c r="AG7092" s="839" t="s">
        <v>13332</v>
      </c>
      <c r="AH7092" t="s">
        <v>12005</v>
      </c>
      <c r="AI7092" s="840">
        <v>0</v>
      </c>
    </row>
    <row r="7093" spans="33:35" ht="15" customHeight="1">
      <c r="AG7093" s="839" t="s">
        <v>13333</v>
      </c>
      <c r="AH7093" t="s">
        <v>12007</v>
      </c>
      <c r="AI7093" s="840">
        <v>0</v>
      </c>
    </row>
    <row r="7094" spans="33:35" ht="15" customHeight="1">
      <c r="AG7094" s="839" t="s">
        <v>13334</v>
      </c>
      <c r="AH7094" t="s">
        <v>12009</v>
      </c>
      <c r="AI7094" s="840">
        <v>0.17200000000000001</v>
      </c>
    </row>
    <row r="7095" spans="33:35" ht="15" customHeight="1">
      <c r="AG7095" s="839" t="s">
        <v>13335</v>
      </c>
      <c r="AH7095" t="s">
        <v>12011</v>
      </c>
      <c r="AI7095" s="840">
        <v>0</v>
      </c>
    </row>
    <row r="7096" spans="33:35" ht="15" customHeight="1">
      <c r="AG7096" s="839" t="s">
        <v>13336</v>
      </c>
      <c r="AH7096" t="s">
        <v>12013</v>
      </c>
      <c r="AI7096" s="840">
        <v>0</v>
      </c>
    </row>
    <row r="7097" spans="33:35" ht="15" customHeight="1">
      <c r="AG7097" s="839" t="s">
        <v>13337</v>
      </c>
      <c r="AH7097" t="s">
        <v>12015</v>
      </c>
      <c r="AI7097" s="840">
        <v>0.65</v>
      </c>
    </row>
    <row r="7098" spans="33:35" ht="15" customHeight="1">
      <c r="AG7098" s="839" t="s">
        <v>13338</v>
      </c>
      <c r="AH7098" t="s">
        <v>12017</v>
      </c>
      <c r="AI7098" s="840">
        <v>0.61799999999999999</v>
      </c>
    </row>
    <row r="7099" spans="33:35" ht="15" customHeight="1">
      <c r="AG7099" s="839" t="s">
        <v>13339</v>
      </c>
      <c r="AH7099" t="s">
        <v>12019</v>
      </c>
      <c r="AI7099" s="840">
        <v>0.45399999999999996</v>
      </c>
    </row>
    <row r="7100" spans="33:35" ht="15" customHeight="1">
      <c r="AG7100" s="839" t="s">
        <v>13340</v>
      </c>
      <c r="AH7100" t="s">
        <v>12021</v>
      </c>
      <c r="AI7100" s="840">
        <v>0</v>
      </c>
    </row>
    <row r="7101" spans="33:35" ht="15" customHeight="1">
      <c r="AG7101" s="839" t="s">
        <v>13341</v>
      </c>
      <c r="AH7101" t="s">
        <v>12023</v>
      </c>
      <c r="AI7101" s="840">
        <v>0.19400000000000001</v>
      </c>
    </row>
    <row r="7102" spans="33:35" ht="15" customHeight="1">
      <c r="AG7102" s="839" t="s">
        <v>13342</v>
      </c>
      <c r="AH7102" t="s">
        <v>12025</v>
      </c>
      <c r="AI7102" s="840">
        <v>0.63700000000000001</v>
      </c>
    </row>
    <row r="7103" spans="33:35" ht="15" customHeight="1">
      <c r="AG7103" s="839" t="s">
        <v>13343</v>
      </c>
      <c r="AH7103" t="s">
        <v>12027</v>
      </c>
      <c r="AI7103" s="840">
        <v>0.501</v>
      </c>
    </row>
    <row r="7104" spans="33:35" ht="15" customHeight="1">
      <c r="AG7104" s="839" t="s">
        <v>13344</v>
      </c>
      <c r="AH7104" t="s">
        <v>12029</v>
      </c>
      <c r="AI7104" s="840">
        <v>0.42599999999999999</v>
      </c>
    </row>
    <row r="7105" spans="33:35" ht="15" customHeight="1">
      <c r="AG7105" s="839" t="s">
        <v>13345</v>
      </c>
      <c r="AH7105" t="s">
        <v>12031</v>
      </c>
      <c r="AI7105" s="840">
        <v>0</v>
      </c>
    </row>
    <row r="7106" spans="33:35" ht="15" customHeight="1">
      <c r="AG7106" s="839" t="s">
        <v>13346</v>
      </c>
      <c r="AH7106" t="s">
        <v>12033</v>
      </c>
      <c r="AI7106" s="840">
        <v>0.16400000000000001</v>
      </c>
    </row>
    <row r="7107" spans="33:35" ht="15" customHeight="1">
      <c r="AG7107" s="839" t="s">
        <v>13347</v>
      </c>
      <c r="AH7107" t="s">
        <v>12035</v>
      </c>
      <c r="AI7107" s="840">
        <v>0.27399999999999997</v>
      </c>
    </row>
    <row r="7108" spans="33:35" ht="15" customHeight="1">
      <c r="AG7108" s="839" t="s">
        <v>13348</v>
      </c>
      <c r="AH7108" t="s">
        <v>12037</v>
      </c>
      <c r="AI7108" s="840">
        <v>0.29500000000000004</v>
      </c>
    </row>
    <row r="7109" spans="33:35" ht="15" customHeight="1">
      <c r="AG7109" s="839" t="s">
        <v>13349</v>
      </c>
      <c r="AH7109" t="s">
        <v>12039</v>
      </c>
      <c r="AI7109" s="840">
        <v>0.48799999999999999</v>
      </c>
    </row>
    <row r="7110" spans="33:35" ht="15" customHeight="1">
      <c r="AG7110" s="839" t="s">
        <v>13350</v>
      </c>
      <c r="AH7110" t="s">
        <v>12041</v>
      </c>
      <c r="AI7110" s="840">
        <v>0.59000000000000008</v>
      </c>
    </row>
    <row r="7111" spans="33:35" ht="15" customHeight="1">
      <c r="AG7111" s="839" t="s">
        <v>13351</v>
      </c>
      <c r="AH7111" t="s">
        <v>12043</v>
      </c>
      <c r="AI7111" s="840">
        <v>0.38600000000000001</v>
      </c>
    </row>
    <row r="7112" spans="33:35" ht="15" customHeight="1">
      <c r="AG7112" s="839" t="s">
        <v>13352</v>
      </c>
      <c r="AH7112" t="s">
        <v>12045</v>
      </c>
      <c r="AI7112" s="840">
        <v>0</v>
      </c>
    </row>
    <row r="7113" spans="33:35" ht="15" customHeight="1">
      <c r="AG7113" s="839" t="s">
        <v>13353</v>
      </c>
      <c r="AH7113" t="s">
        <v>12047</v>
      </c>
      <c r="AI7113" s="840">
        <v>0</v>
      </c>
    </row>
    <row r="7114" spans="33:35" ht="15" customHeight="1">
      <c r="AG7114" s="839" t="s">
        <v>13354</v>
      </c>
      <c r="AH7114" t="s">
        <v>12049</v>
      </c>
      <c r="AI7114" s="840">
        <v>0.378</v>
      </c>
    </row>
    <row r="7115" spans="33:35" ht="15" customHeight="1">
      <c r="AG7115" s="839" t="s">
        <v>13355</v>
      </c>
      <c r="AH7115" t="s">
        <v>12051</v>
      </c>
      <c r="AI7115" s="840">
        <v>0.38699999999999996</v>
      </c>
    </row>
    <row r="7116" spans="33:35" ht="15" customHeight="1">
      <c r="AG7116" s="839" t="s">
        <v>13356</v>
      </c>
      <c r="AH7116" t="s">
        <v>12053</v>
      </c>
      <c r="AI7116" s="840">
        <v>0.38699999999999996</v>
      </c>
    </row>
    <row r="7117" spans="33:35" ht="15" customHeight="1">
      <c r="AG7117" s="839" t="s">
        <v>13357</v>
      </c>
      <c r="AH7117" t="s">
        <v>12055</v>
      </c>
      <c r="AI7117" s="840">
        <v>0.40299999999999997</v>
      </c>
    </row>
    <row r="7118" spans="33:35" ht="15" customHeight="1">
      <c r="AG7118" s="839" t="s">
        <v>13358</v>
      </c>
      <c r="AH7118" t="s">
        <v>12057</v>
      </c>
      <c r="AI7118" s="840">
        <v>0.629</v>
      </c>
    </row>
    <row r="7119" spans="33:35" ht="15" customHeight="1">
      <c r="AG7119" s="839" t="s">
        <v>13359</v>
      </c>
      <c r="AH7119" t="s">
        <v>12059</v>
      </c>
      <c r="AI7119" s="840">
        <v>0.161</v>
      </c>
    </row>
    <row r="7120" spans="33:35" ht="15" customHeight="1">
      <c r="AG7120" s="839" t="s">
        <v>13360</v>
      </c>
      <c r="AH7120" t="s">
        <v>12061</v>
      </c>
      <c r="AI7120" s="840">
        <v>0</v>
      </c>
    </row>
    <row r="7121" spans="33:35" ht="15" customHeight="1">
      <c r="AG7121" s="839" t="s">
        <v>13361</v>
      </c>
      <c r="AH7121" t="s">
        <v>12063</v>
      </c>
      <c r="AI7121" s="840">
        <v>0.42000000000000004</v>
      </c>
    </row>
    <row r="7122" spans="33:35" ht="15" customHeight="1">
      <c r="AG7122" s="839" t="s">
        <v>13362</v>
      </c>
      <c r="AH7122" t="s">
        <v>1486</v>
      </c>
      <c r="AI7122" s="840">
        <v>0.80800000000000005</v>
      </c>
    </row>
    <row r="7123" spans="33:35" ht="15" customHeight="1">
      <c r="AG7123" s="839" t="s">
        <v>13363</v>
      </c>
      <c r="AH7123" t="s">
        <v>12066</v>
      </c>
      <c r="AI7123" s="840">
        <v>0.59000000000000008</v>
      </c>
    </row>
    <row r="7124" spans="33:35" ht="15" customHeight="1">
      <c r="AG7124" s="839" t="s">
        <v>13364</v>
      </c>
      <c r="AH7124" t="s">
        <v>12068</v>
      </c>
      <c r="AI7124" s="840">
        <v>0</v>
      </c>
    </row>
    <row r="7125" spans="33:35" ht="15" customHeight="1">
      <c r="AG7125" s="839" t="s">
        <v>13365</v>
      </c>
      <c r="AH7125" t="s">
        <v>12070</v>
      </c>
      <c r="AI7125" s="840">
        <v>0</v>
      </c>
    </row>
    <row r="7126" spans="33:35" ht="15" customHeight="1">
      <c r="AG7126" s="839" t="s">
        <v>13366</v>
      </c>
      <c r="AH7126" t="s">
        <v>12072</v>
      </c>
      <c r="AI7126" s="840">
        <v>0.32</v>
      </c>
    </row>
    <row r="7127" spans="33:35" ht="15" customHeight="1">
      <c r="AG7127" s="839" t="s">
        <v>13367</v>
      </c>
      <c r="AH7127" t="s">
        <v>12074</v>
      </c>
      <c r="AI7127" s="840">
        <v>0.38699999999999996</v>
      </c>
    </row>
    <row r="7128" spans="33:35" ht="15" customHeight="1">
      <c r="AG7128" s="839" t="s">
        <v>13368</v>
      </c>
      <c r="AH7128" t="s">
        <v>12076</v>
      </c>
      <c r="AI7128" s="840">
        <v>0.40900000000000003</v>
      </c>
    </row>
    <row r="7129" spans="33:35" ht="15" customHeight="1">
      <c r="AG7129" s="839" t="s">
        <v>13369</v>
      </c>
      <c r="AH7129" t="s">
        <v>12078</v>
      </c>
      <c r="AI7129" s="840">
        <v>0</v>
      </c>
    </row>
    <row r="7130" spans="33:35" ht="15" customHeight="1">
      <c r="AG7130" s="839" t="s">
        <v>13370</v>
      </c>
      <c r="AH7130" t="s">
        <v>12080</v>
      </c>
      <c r="AI7130" s="840">
        <v>0.67500000000000004</v>
      </c>
    </row>
    <row r="7131" spans="33:35" ht="15" customHeight="1">
      <c r="AG7131" s="839" t="s">
        <v>13371</v>
      </c>
      <c r="AH7131" t="s">
        <v>12082</v>
      </c>
      <c r="AI7131" s="840">
        <v>0.41899999999999998</v>
      </c>
    </row>
    <row r="7132" spans="33:35" ht="15" customHeight="1">
      <c r="AG7132" s="839" t="s">
        <v>13372</v>
      </c>
      <c r="AH7132" t="s">
        <v>12084</v>
      </c>
      <c r="AI7132" s="840">
        <v>0.64400000000000002</v>
      </c>
    </row>
    <row r="7133" spans="33:35" ht="15" customHeight="1">
      <c r="AG7133" s="839" t="s">
        <v>13373</v>
      </c>
      <c r="AH7133" t="s">
        <v>12086</v>
      </c>
      <c r="AI7133" s="840">
        <v>0</v>
      </c>
    </row>
    <row r="7134" spans="33:35" ht="15" customHeight="1">
      <c r="AG7134" s="839" t="s">
        <v>13374</v>
      </c>
      <c r="AH7134" t="s">
        <v>12088</v>
      </c>
      <c r="AI7134" s="840">
        <v>0.42199999999999999</v>
      </c>
    </row>
    <row r="7135" spans="33:35" ht="15" customHeight="1">
      <c r="AG7135" s="839" t="s">
        <v>13375</v>
      </c>
      <c r="AH7135" t="s">
        <v>12090</v>
      </c>
      <c r="AI7135" s="840">
        <v>0</v>
      </c>
    </row>
    <row r="7136" spans="33:35" ht="15" customHeight="1">
      <c r="AG7136" s="839" t="s">
        <v>13376</v>
      </c>
      <c r="AH7136" t="s">
        <v>12092</v>
      </c>
      <c r="AI7136" s="840">
        <v>0.26600000000000001</v>
      </c>
    </row>
    <row r="7137" spans="33:35" ht="15" customHeight="1">
      <c r="AG7137" s="839" t="s">
        <v>13377</v>
      </c>
      <c r="AH7137" t="s">
        <v>12094</v>
      </c>
      <c r="AI7137" s="840">
        <v>0.13799999999999998</v>
      </c>
    </row>
    <row r="7138" spans="33:35" ht="15" customHeight="1">
      <c r="AG7138" s="839" t="s">
        <v>13378</v>
      </c>
      <c r="AH7138" t="s">
        <v>12096</v>
      </c>
      <c r="AI7138" s="840">
        <v>0.28800000000000003</v>
      </c>
    </row>
    <row r="7139" spans="33:35" ht="15" customHeight="1">
      <c r="AG7139" s="839" t="s">
        <v>13379</v>
      </c>
      <c r="AH7139" t="s">
        <v>12098</v>
      </c>
      <c r="AI7139" s="840">
        <v>0.24600000000000002</v>
      </c>
    </row>
    <row r="7140" spans="33:35" ht="15" customHeight="1">
      <c r="AG7140" s="839" t="s">
        <v>13380</v>
      </c>
      <c r="AH7140" t="s">
        <v>12100</v>
      </c>
      <c r="AI7140" s="840">
        <v>0.20499999999999999</v>
      </c>
    </row>
    <row r="7141" spans="33:35" ht="15" customHeight="1">
      <c r="AG7141" s="839" t="s">
        <v>13381</v>
      </c>
      <c r="AH7141" t="s">
        <v>12102</v>
      </c>
      <c r="AI7141" s="840">
        <v>0.46099999999999997</v>
      </c>
    </row>
    <row r="7142" spans="33:35" ht="15" customHeight="1">
      <c r="AG7142" s="839" t="s">
        <v>13382</v>
      </c>
      <c r="AH7142" t="s">
        <v>12104</v>
      </c>
      <c r="AI7142" s="840">
        <v>0</v>
      </c>
    </row>
    <row r="7143" spans="33:35" ht="15" customHeight="1">
      <c r="AG7143" s="839" t="s">
        <v>13383</v>
      </c>
      <c r="AH7143" t="s">
        <v>12106</v>
      </c>
      <c r="AI7143" s="840">
        <v>0.91</v>
      </c>
    </row>
    <row r="7144" spans="33:35" ht="15" customHeight="1">
      <c r="AG7144" s="839" t="s">
        <v>13384</v>
      </c>
      <c r="AH7144" t="s">
        <v>12108</v>
      </c>
      <c r="AI7144" s="840">
        <v>0</v>
      </c>
    </row>
    <row r="7145" spans="33:35" ht="15" customHeight="1">
      <c r="AG7145" s="839" t="s">
        <v>13385</v>
      </c>
      <c r="AH7145" t="s">
        <v>12110</v>
      </c>
      <c r="AI7145" s="840">
        <v>0.91900000000000004</v>
      </c>
    </row>
    <row r="7146" spans="33:35" ht="15" customHeight="1">
      <c r="AG7146" s="839" t="s">
        <v>13386</v>
      </c>
      <c r="AH7146" t="s">
        <v>12112</v>
      </c>
      <c r="AI7146" s="840">
        <v>0.84599999999999997</v>
      </c>
    </row>
    <row r="7147" spans="33:35" ht="15" customHeight="1">
      <c r="AG7147" s="839" t="s">
        <v>13387</v>
      </c>
      <c r="AH7147" t="s">
        <v>12114</v>
      </c>
      <c r="AI7147" s="840">
        <v>0.52800000000000002</v>
      </c>
    </row>
    <row r="7148" spans="33:35" ht="15" customHeight="1">
      <c r="AG7148" s="839" t="s">
        <v>13388</v>
      </c>
      <c r="AH7148" t="s">
        <v>12116</v>
      </c>
      <c r="AI7148" s="840">
        <v>0</v>
      </c>
    </row>
    <row r="7149" spans="33:35" ht="15" customHeight="1">
      <c r="AG7149" s="839" t="s">
        <v>13389</v>
      </c>
      <c r="AH7149" t="s">
        <v>12118</v>
      </c>
      <c r="AI7149" s="840">
        <v>0.34</v>
      </c>
    </row>
    <row r="7150" spans="33:35" ht="15" customHeight="1">
      <c r="AG7150" s="839" t="s">
        <v>13390</v>
      </c>
      <c r="AH7150" t="s">
        <v>12120</v>
      </c>
      <c r="AI7150" s="840">
        <v>0.29599999999999999</v>
      </c>
    </row>
    <row r="7151" spans="33:35" ht="15" customHeight="1">
      <c r="AG7151" s="839" t="s">
        <v>13391</v>
      </c>
      <c r="AH7151" t="s">
        <v>12122</v>
      </c>
      <c r="AI7151" s="840">
        <v>0.42399999999999999</v>
      </c>
    </row>
    <row r="7152" spans="33:35" ht="15" customHeight="1">
      <c r="AG7152" s="839" t="s">
        <v>13392</v>
      </c>
      <c r="AH7152" t="s">
        <v>12124</v>
      </c>
      <c r="AI7152" s="840">
        <v>0.19900000000000001</v>
      </c>
    </row>
    <row r="7153" spans="33:35" ht="15" customHeight="1">
      <c r="AG7153" s="839" t="s">
        <v>13393</v>
      </c>
      <c r="AH7153" t="s">
        <v>12126</v>
      </c>
      <c r="AI7153" s="840">
        <v>0</v>
      </c>
    </row>
    <row r="7154" spans="33:35" ht="15" customHeight="1">
      <c r="AG7154" s="839" t="s">
        <v>13394</v>
      </c>
      <c r="AH7154" t="s">
        <v>12128</v>
      </c>
      <c r="AI7154" s="840">
        <v>0.58399999999999996</v>
      </c>
    </row>
    <row r="7155" spans="33:35" ht="15" customHeight="1">
      <c r="AG7155" s="839" t="s">
        <v>13395</v>
      </c>
      <c r="AH7155" t="s">
        <v>12130</v>
      </c>
      <c r="AI7155" s="840">
        <v>0</v>
      </c>
    </row>
    <row r="7156" spans="33:35" ht="15" customHeight="1">
      <c r="AG7156" s="839" t="s">
        <v>13396</v>
      </c>
      <c r="AH7156" t="s">
        <v>12132</v>
      </c>
      <c r="AI7156" s="840">
        <v>0.21199999999999999</v>
      </c>
    </row>
    <row r="7157" spans="33:35" ht="15" customHeight="1">
      <c r="AG7157" s="839" t="s">
        <v>13397</v>
      </c>
      <c r="AH7157" t="s">
        <v>12134</v>
      </c>
      <c r="AI7157" s="840">
        <v>0.318</v>
      </c>
    </row>
    <row r="7158" spans="33:35" ht="15" customHeight="1">
      <c r="AG7158" s="839" t="s">
        <v>13398</v>
      </c>
      <c r="AH7158" t="s">
        <v>12136</v>
      </c>
      <c r="AI7158" s="840">
        <v>0.33900000000000002</v>
      </c>
    </row>
    <row r="7159" spans="33:35" ht="15" customHeight="1">
      <c r="AG7159" s="839" t="s">
        <v>13399</v>
      </c>
      <c r="AH7159" t="s">
        <v>12138</v>
      </c>
      <c r="AI7159" s="840">
        <v>0.33700000000000002</v>
      </c>
    </row>
    <row r="7160" spans="33:35" ht="15" customHeight="1">
      <c r="AG7160" s="839" t="s">
        <v>13400</v>
      </c>
      <c r="AH7160" t="s">
        <v>12140</v>
      </c>
      <c r="AI7160" s="840">
        <v>0.35499999999999998</v>
      </c>
    </row>
    <row r="7161" spans="33:35" ht="15" customHeight="1">
      <c r="AG7161" s="839" t="s">
        <v>13401</v>
      </c>
      <c r="AH7161" t="s">
        <v>12142</v>
      </c>
      <c r="AI7161" s="840">
        <v>0.61099999999999999</v>
      </c>
    </row>
    <row r="7162" spans="33:35" ht="15" customHeight="1">
      <c r="AG7162" s="839" t="s">
        <v>13402</v>
      </c>
      <c r="AH7162" t="s">
        <v>12144</v>
      </c>
      <c r="AI7162" s="840">
        <v>0</v>
      </c>
    </row>
    <row r="7163" spans="33:35" ht="15" customHeight="1">
      <c r="AG7163" s="839" t="s">
        <v>13403</v>
      </c>
      <c r="AH7163" t="s">
        <v>12146</v>
      </c>
      <c r="AI7163" s="840">
        <v>0.39300000000000002</v>
      </c>
    </row>
    <row r="7164" spans="33:35" ht="15" customHeight="1">
      <c r="AG7164" s="839" t="s">
        <v>13404</v>
      </c>
      <c r="AH7164" t="s">
        <v>12148</v>
      </c>
      <c r="AI7164" s="840">
        <v>0.53300000000000003</v>
      </c>
    </row>
    <row r="7165" spans="33:35" ht="15" customHeight="1">
      <c r="AG7165" s="839" t="s">
        <v>13405</v>
      </c>
      <c r="AH7165" t="s">
        <v>12150</v>
      </c>
      <c r="AI7165" s="840">
        <v>0</v>
      </c>
    </row>
    <row r="7166" spans="33:35" ht="15" customHeight="1">
      <c r="AG7166" s="839" t="s">
        <v>13406</v>
      </c>
      <c r="AH7166" t="s">
        <v>12152</v>
      </c>
      <c r="AI7166" s="840">
        <v>0.24600000000000002</v>
      </c>
    </row>
    <row r="7167" spans="33:35" ht="15" customHeight="1">
      <c r="AG7167" s="839" t="s">
        <v>13407</v>
      </c>
      <c r="AH7167" t="s">
        <v>12154</v>
      </c>
      <c r="AI7167" s="840">
        <v>0</v>
      </c>
    </row>
    <row r="7168" spans="33:35" ht="15" customHeight="1">
      <c r="AG7168" s="839" t="s">
        <v>13408</v>
      </c>
      <c r="AH7168" t="s">
        <v>12156</v>
      </c>
      <c r="AI7168" s="840">
        <v>0</v>
      </c>
    </row>
    <row r="7169" spans="33:35" ht="15" customHeight="1">
      <c r="AG7169" s="839" t="s">
        <v>13409</v>
      </c>
      <c r="AH7169" t="s">
        <v>12158</v>
      </c>
      <c r="AI7169" s="840">
        <v>0.63500000000000001</v>
      </c>
    </row>
    <row r="7170" spans="33:35" ht="15" customHeight="1">
      <c r="AG7170" s="839" t="s">
        <v>13410</v>
      </c>
      <c r="AH7170" t="s">
        <v>12160</v>
      </c>
      <c r="AI7170" s="840">
        <v>0.63200000000000001</v>
      </c>
    </row>
    <row r="7171" spans="33:35" ht="15" customHeight="1">
      <c r="AG7171" s="839" t="s">
        <v>13411</v>
      </c>
      <c r="AH7171" t="s">
        <v>12162</v>
      </c>
      <c r="AI7171" s="840">
        <v>0.64400000000000002</v>
      </c>
    </row>
    <row r="7172" spans="33:35" ht="15" customHeight="1">
      <c r="AG7172" s="839" t="s">
        <v>13412</v>
      </c>
      <c r="AH7172" t="s">
        <v>12164</v>
      </c>
      <c r="AI7172" s="840">
        <v>0.72599999999999998</v>
      </c>
    </row>
    <row r="7173" spans="33:35" ht="15" customHeight="1">
      <c r="AG7173" s="839" t="s">
        <v>13413</v>
      </c>
      <c r="AH7173" t="s">
        <v>12166</v>
      </c>
      <c r="AI7173" s="840">
        <v>0</v>
      </c>
    </row>
    <row r="7174" spans="33:35" ht="15" customHeight="1">
      <c r="AG7174" s="839" t="s">
        <v>13414</v>
      </c>
      <c r="AH7174" t="s">
        <v>12168</v>
      </c>
      <c r="AI7174" s="840">
        <v>0</v>
      </c>
    </row>
    <row r="7175" spans="33:35" ht="15" customHeight="1">
      <c r="AG7175" s="839" t="s">
        <v>13415</v>
      </c>
      <c r="AH7175" t="s">
        <v>12170</v>
      </c>
      <c r="AI7175" s="840">
        <v>0.41800000000000004</v>
      </c>
    </row>
    <row r="7176" spans="33:35" ht="15" customHeight="1">
      <c r="AG7176" s="839" t="s">
        <v>13416</v>
      </c>
      <c r="AH7176" t="s">
        <v>12172</v>
      </c>
      <c r="AI7176" s="840">
        <v>0</v>
      </c>
    </row>
    <row r="7177" spans="33:35" ht="15" customHeight="1">
      <c r="AG7177" s="839" t="s">
        <v>13417</v>
      </c>
      <c r="AH7177" t="s">
        <v>12174</v>
      </c>
      <c r="AI7177" s="840">
        <v>0</v>
      </c>
    </row>
    <row r="7178" spans="33:35" ht="15" customHeight="1">
      <c r="AG7178" s="839" t="s">
        <v>13418</v>
      </c>
      <c r="AH7178" t="s">
        <v>12176</v>
      </c>
      <c r="AI7178" s="840">
        <v>0</v>
      </c>
    </row>
    <row r="7179" spans="33:35" ht="15" customHeight="1">
      <c r="AG7179" s="839" t="s">
        <v>13419</v>
      </c>
      <c r="AH7179" t="s">
        <v>12178</v>
      </c>
      <c r="AI7179" s="840">
        <v>0</v>
      </c>
    </row>
    <row r="7180" spans="33:35" ht="15" customHeight="1">
      <c r="AG7180" s="839" t="s">
        <v>13420</v>
      </c>
      <c r="AH7180" t="s">
        <v>12180</v>
      </c>
      <c r="AI7180" s="840">
        <v>0</v>
      </c>
    </row>
    <row r="7181" spans="33:35" ht="15" customHeight="1">
      <c r="AG7181" s="839" t="s">
        <v>13421</v>
      </c>
      <c r="AH7181" t="s">
        <v>12182</v>
      </c>
      <c r="AI7181" s="840">
        <v>0</v>
      </c>
    </row>
    <row r="7182" spans="33:35" ht="15" customHeight="1">
      <c r="AG7182" s="839" t="s">
        <v>13422</v>
      </c>
      <c r="AH7182" t="s">
        <v>12184</v>
      </c>
      <c r="AI7182" s="840">
        <v>0</v>
      </c>
    </row>
    <row r="7183" spans="33:35" ht="15" customHeight="1">
      <c r="AG7183" s="839" t="s">
        <v>13423</v>
      </c>
      <c r="AH7183" t="s">
        <v>12186</v>
      </c>
      <c r="AI7183" s="840">
        <v>0</v>
      </c>
    </row>
    <row r="7184" spans="33:35" ht="15" customHeight="1">
      <c r="AG7184" s="839" t="s">
        <v>13424</v>
      </c>
      <c r="AH7184" t="s">
        <v>12188</v>
      </c>
      <c r="AI7184" s="840">
        <v>0</v>
      </c>
    </row>
    <row r="7185" spans="33:35" ht="15" customHeight="1">
      <c r="AG7185" s="839" t="s">
        <v>13425</v>
      </c>
      <c r="AH7185" t="s">
        <v>12190</v>
      </c>
      <c r="AI7185" s="840">
        <v>0</v>
      </c>
    </row>
    <row r="7186" spans="33:35" ht="15" customHeight="1">
      <c r="AG7186" s="839" t="s">
        <v>13426</v>
      </c>
      <c r="AH7186" t="s">
        <v>12192</v>
      </c>
      <c r="AI7186" s="840">
        <v>0</v>
      </c>
    </row>
    <row r="7187" spans="33:35" ht="15" customHeight="1">
      <c r="AG7187" s="839" t="s">
        <v>13427</v>
      </c>
      <c r="AH7187" t="s">
        <v>12194</v>
      </c>
      <c r="AI7187" s="840">
        <v>0.42199999999999999</v>
      </c>
    </row>
    <row r="7188" spans="33:35" ht="15" customHeight="1">
      <c r="AG7188" s="839" t="s">
        <v>13428</v>
      </c>
      <c r="AH7188" t="s">
        <v>12196</v>
      </c>
      <c r="AI7188" s="840">
        <v>0</v>
      </c>
    </row>
    <row r="7189" spans="33:35" ht="15" customHeight="1">
      <c r="AG7189" s="839" t="s">
        <v>13429</v>
      </c>
      <c r="AH7189" t="s">
        <v>12198</v>
      </c>
      <c r="AI7189" s="840">
        <v>0.55599999999999994</v>
      </c>
    </row>
    <row r="7190" spans="33:35" ht="15" customHeight="1">
      <c r="AG7190" s="839" t="s">
        <v>13430</v>
      </c>
      <c r="AH7190" t="s">
        <v>12200</v>
      </c>
      <c r="AI7190" s="840">
        <v>0.496</v>
      </c>
    </row>
    <row r="7191" spans="33:35" ht="15" customHeight="1">
      <c r="AG7191" s="839" t="s">
        <v>13431</v>
      </c>
      <c r="AH7191" t="s">
        <v>12202</v>
      </c>
      <c r="AI7191" s="840">
        <v>0.54400000000000004</v>
      </c>
    </row>
    <row r="7192" spans="33:35" ht="15" customHeight="1">
      <c r="AG7192" s="839" t="s">
        <v>13432</v>
      </c>
      <c r="AH7192" t="s">
        <v>12204</v>
      </c>
      <c r="AI7192" s="840">
        <v>0.55400000000000005</v>
      </c>
    </row>
    <row r="7193" spans="33:35" ht="15" customHeight="1">
      <c r="AG7193" s="839" t="s">
        <v>13433</v>
      </c>
      <c r="AH7193" t="s">
        <v>12206</v>
      </c>
      <c r="AI7193" s="840">
        <v>2.3E-2</v>
      </c>
    </row>
    <row r="7194" spans="33:35" ht="15" customHeight="1">
      <c r="AG7194" s="839" t="s">
        <v>13434</v>
      </c>
      <c r="AH7194" t="s">
        <v>12208</v>
      </c>
      <c r="AI7194" s="840">
        <v>0.66100000000000003</v>
      </c>
    </row>
    <row r="7195" spans="33:35" ht="15" customHeight="1">
      <c r="AG7195" s="839" t="s">
        <v>13435</v>
      </c>
      <c r="AH7195" t="s">
        <v>12210</v>
      </c>
      <c r="AI7195" s="840">
        <v>0.36799999999999999</v>
      </c>
    </row>
    <row r="7196" spans="33:35" ht="15" customHeight="1">
      <c r="AG7196" s="839" t="s">
        <v>13436</v>
      </c>
      <c r="AH7196" t="s">
        <v>12212</v>
      </c>
      <c r="AI7196" s="840">
        <v>0.35199999999999998</v>
      </c>
    </row>
    <row r="7197" spans="33:35" ht="15" customHeight="1">
      <c r="AG7197" s="839" t="s">
        <v>13437</v>
      </c>
      <c r="AH7197" t="s">
        <v>12214</v>
      </c>
      <c r="AI7197" s="840">
        <v>0.59899999999999998</v>
      </c>
    </row>
    <row r="7198" spans="33:35" ht="15" customHeight="1">
      <c r="AG7198" s="839" t="s">
        <v>13438</v>
      </c>
      <c r="AH7198" t="s">
        <v>12216</v>
      </c>
      <c r="AI7198" s="840">
        <v>0.377</v>
      </c>
    </row>
    <row r="7199" spans="33:35" ht="15" customHeight="1">
      <c r="AG7199" s="839" t="s">
        <v>13439</v>
      </c>
      <c r="AH7199" t="s">
        <v>12218</v>
      </c>
      <c r="AI7199" s="840">
        <v>0.35399999999999998</v>
      </c>
    </row>
    <row r="7200" spans="33:35" ht="15" customHeight="1">
      <c r="AG7200" s="839" t="s">
        <v>13440</v>
      </c>
      <c r="AH7200" t="s">
        <v>12220</v>
      </c>
      <c r="AI7200" s="840">
        <v>0.36000000000000004</v>
      </c>
    </row>
    <row r="7201" spans="33:35" ht="15" customHeight="1">
      <c r="AG7201" s="839" t="s">
        <v>13441</v>
      </c>
      <c r="AH7201" t="s">
        <v>12222</v>
      </c>
      <c r="AI7201" s="840">
        <v>0</v>
      </c>
    </row>
    <row r="7202" spans="33:35" ht="15" customHeight="1">
      <c r="AG7202" s="839" t="s">
        <v>13442</v>
      </c>
      <c r="AH7202" t="s">
        <v>12224</v>
      </c>
      <c r="AI7202" s="840">
        <v>0</v>
      </c>
    </row>
    <row r="7203" spans="33:35" ht="15" customHeight="1">
      <c r="AG7203" s="839" t="s">
        <v>13443</v>
      </c>
      <c r="AH7203" t="s">
        <v>12226</v>
      </c>
      <c r="AI7203" s="840">
        <v>0.42899999999999999</v>
      </c>
    </row>
    <row r="7204" spans="33:35" ht="15" customHeight="1">
      <c r="AG7204" s="839" t="s">
        <v>13444</v>
      </c>
      <c r="AH7204" t="s">
        <v>12228</v>
      </c>
      <c r="AI7204" s="840">
        <v>0.45700000000000002</v>
      </c>
    </row>
    <row r="7205" spans="33:35" ht="15" customHeight="1">
      <c r="AG7205" s="839" t="s">
        <v>13445</v>
      </c>
      <c r="AH7205" t="s">
        <v>12230</v>
      </c>
      <c r="AI7205" s="840">
        <v>0.627</v>
      </c>
    </row>
    <row r="7206" spans="33:35" ht="15" customHeight="1">
      <c r="AG7206" s="839" t="s">
        <v>13446</v>
      </c>
      <c r="AH7206" t="s">
        <v>12232</v>
      </c>
      <c r="AI7206" s="840">
        <v>0</v>
      </c>
    </row>
    <row r="7207" spans="33:35" ht="15" customHeight="1">
      <c r="AG7207" s="839" t="s">
        <v>13447</v>
      </c>
      <c r="AH7207" t="s">
        <v>12234</v>
      </c>
      <c r="AI7207" s="840">
        <v>0.17399999999999999</v>
      </c>
    </row>
    <row r="7208" spans="33:35" ht="15" customHeight="1">
      <c r="AG7208" s="839" t="s">
        <v>13448</v>
      </c>
      <c r="AH7208" t="s">
        <v>12236</v>
      </c>
      <c r="AI7208" s="840">
        <v>0.26200000000000001</v>
      </c>
    </row>
    <row r="7209" spans="33:35" ht="15" customHeight="1">
      <c r="AG7209" s="839" t="s">
        <v>13449</v>
      </c>
      <c r="AH7209" t="s">
        <v>12238</v>
      </c>
      <c r="AI7209" s="840">
        <v>0.34799999999999998</v>
      </c>
    </row>
    <row r="7210" spans="33:35" ht="15" customHeight="1">
      <c r="AG7210" s="839" t="s">
        <v>13450</v>
      </c>
      <c r="AH7210" t="s">
        <v>12240</v>
      </c>
      <c r="AI7210" s="840">
        <v>0.32</v>
      </c>
    </row>
    <row r="7211" spans="33:35" ht="15" customHeight="1">
      <c r="AG7211" s="839" t="s">
        <v>13451</v>
      </c>
      <c r="AH7211" t="s">
        <v>12242</v>
      </c>
      <c r="AI7211" s="840">
        <v>0.42499999999999999</v>
      </c>
    </row>
    <row r="7212" spans="33:35" ht="15" customHeight="1">
      <c r="AG7212" s="839" t="s">
        <v>13452</v>
      </c>
      <c r="AH7212" t="s">
        <v>12244</v>
      </c>
      <c r="AI7212" s="840">
        <v>0</v>
      </c>
    </row>
    <row r="7213" spans="33:35" ht="15" customHeight="1">
      <c r="AG7213" s="839" t="s">
        <v>13453</v>
      </c>
      <c r="AH7213" t="s">
        <v>4642</v>
      </c>
      <c r="AI7213" s="840">
        <v>0.38600000000000001</v>
      </c>
    </row>
    <row r="7214" spans="33:35" ht="15" customHeight="1">
      <c r="AG7214" s="839" t="s">
        <v>13454</v>
      </c>
      <c r="AH7214" t="s">
        <v>12247</v>
      </c>
      <c r="AI7214" s="840">
        <v>0.20399999999999999</v>
      </c>
    </row>
    <row r="7215" spans="33:35" ht="15" customHeight="1">
      <c r="AG7215" s="839" t="s">
        <v>13455</v>
      </c>
      <c r="AH7215" t="s">
        <v>12249</v>
      </c>
      <c r="AI7215" s="840">
        <v>0.42199999999999999</v>
      </c>
    </row>
    <row r="7216" spans="33:35" ht="15" customHeight="1">
      <c r="AG7216" s="839" t="s">
        <v>13456</v>
      </c>
      <c r="AH7216" t="s">
        <v>12251</v>
      </c>
      <c r="AI7216" s="840">
        <v>0.56099999999999994</v>
      </c>
    </row>
    <row r="7217" spans="33:35" ht="15" customHeight="1">
      <c r="AG7217" s="839" t="s">
        <v>13457</v>
      </c>
      <c r="AH7217" t="s">
        <v>12253</v>
      </c>
      <c r="AI7217" s="840">
        <v>0.34499999999999997</v>
      </c>
    </row>
    <row r="7218" spans="33:35" ht="15" customHeight="1">
      <c r="AG7218" s="839" t="s">
        <v>13458</v>
      </c>
      <c r="AH7218" t="s">
        <v>12255</v>
      </c>
      <c r="AI7218" s="840">
        <v>0.27099999999999996</v>
      </c>
    </row>
    <row r="7219" spans="33:35" ht="15" customHeight="1">
      <c r="AG7219" s="839" t="s">
        <v>13459</v>
      </c>
      <c r="AH7219" t="s">
        <v>12257</v>
      </c>
      <c r="AI7219" s="840">
        <v>0.63300000000000001</v>
      </c>
    </row>
    <row r="7220" spans="33:35" ht="15" customHeight="1">
      <c r="AG7220" s="839" t="s">
        <v>13460</v>
      </c>
      <c r="AH7220" t="s">
        <v>12259</v>
      </c>
      <c r="AI7220" s="840">
        <v>0.107</v>
      </c>
    </row>
    <row r="7221" spans="33:35" ht="15" customHeight="1">
      <c r="AG7221" s="839" t="s">
        <v>13461</v>
      </c>
      <c r="AH7221" t="s">
        <v>12261</v>
      </c>
      <c r="AI7221" s="840">
        <v>0.60400000000000009</v>
      </c>
    </row>
    <row r="7222" spans="33:35" ht="15" customHeight="1">
      <c r="AG7222" s="839" t="s">
        <v>13462</v>
      </c>
      <c r="AH7222" t="s">
        <v>12263</v>
      </c>
      <c r="AI7222" s="840">
        <v>0.441</v>
      </c>
    </row>
    <row r="7223" spans="33:35" ht="15" customHeight="1">
      <c r="AG7223" s="839" t="s">
        <v>13463</v>
      </c>
      <c r="AH7223" t="s">
        <v>12265</v>
      </c>
      <c r="AI7223" s="840">
        <v>0.42700000000000005</v>
      </c>
    </row>
    <row r="7224" spans="33:35" ht="15" customHeight="1">
      <c r="AG7224" s="839" t="s">
        <v>13464</v>
      </c>
      <c r="AH7224" t="s">
        <v>12267</v>
      </c>
      <c r="AI7224" s="840">
        <v>0.30599999999999999</v>
      </c>
    </row>
    <row r="7225" spans="33:35" ht="15" customHeight="1">
      <c r="AG7225" s="839" t="s">
        <v>13465</v>
      </c>
      <c r="AH7225" t="s">
        <v>12269</v>
      </c>
      <c r="AI7225" s="840">
        <v>0</v>
      </c>
    </row>
    <row r="7226" spans="33:35" ht="15" customHeight="1">
      <c r="AG7226" s="839" t="s">
        <v>13466</v>
      </c>
      <c r="AH7226" t="s">
        <v>12271</v>
      </c>
      <c r="AI7226" s="840">
        <v>0.39900000000000002</v>
      </c>
    </row>
    <row r="7227" spans="33:35" ht="15" customHeight="1">
      <c r="AG7227" s="839" t="s">
        <v>13467</v>
      </c>
      <c r="AH7227" t="s">
        <v>12273</v>
      </c>
      <c r="AI7227" s="840">
        <v>0.53200000000000003</v>
      </c>
    </row>
    <row r="7228" spans="33:35" ht="15" customHeight="1">
      <c r="AG7228" s="839" t="s">
        <v>13468</v>
      </c>
      <c r="AH7228" t="s">
        <v>12275</v>
      </c>
      <c r="AI7228" s="840">
        <v>0.48899999999999993</v>
      </c>
    </row>
    <row r="7229" spans="33:35" ht="15" customHeight="1">
      <c r="AG7229" s="839" t="s">
        <v>13469</v>
      </c>
      <c r="AH7229" t="s">
        <v>3965</v>
      </c>
      <c r="AI7229" s="840">
        <v>0.61799999999999999</v>
      </c>
    </row>
    <row r="7230" spans="33:35" ht="15" customHeight="1">
      <c r="AG7230" s="839" t="s">
        <v>13470</v>
      </c>
      <c r="AH7230" t="s">
        <v>12278</v>
      </c>
      <c r="AI7230" s="840">
        <v>0.38300000000000001</v>
      </c>
    </row>
    <row r="7231" spans="33:35" ht="15" customHeight="1">
      <c r="AG7231" s="839" t="s">
        <v>13471</v>
      </c>
      <c r="AH7231" t="s">
        <v>12280</v>
      </c>
      <c r="AI7231" s="840">
        <v>0</v>
      </c>
    </row>
    <row r="7232" spans="33:35" ht="15" customHeight="1">
      <c r="AG7232" s="839" t="s">
        <v>13472</v>
      </c>
      <c r="AH7232" t="s">
        <v>12282</v>
      </c>
      <c r="AI7232" s="840">
        <v>0</v>
      </c>
    </row>
    <row r="7233" spans="33:35" ht="15" customHeight="1">
      <c r="AG7233" s="839" t="s">
        <v>13473</v>
      </c>
      <c r="AH7233" t="s">
        <v>12284</v>
      </c>
      <c r="AI7233" s="840">
        <v>0.59399999999999997</v>
      </c>
    </row>
    <row r="7234" spans="33:35" ht="15" customHeight="1">
      <c r="AG7234" s="839" t="s">
        <v>13474</v>
      </c>
      <c r="AH7234" t="s">
        <v>12286</v>
      </c>
      <c r="AI7234" s="840">
        <v>0.433</v>
      </c>
    </row>
    <row r="7235" spans="33:35" ht="15" customHeight="1">
      <c r="AG7235" s="839" t="s">
        <v>13475</v>
      </c>
      <c r="AH7235" t="s">
        <v>12288</v>
      </c>
      <c r="AI7235" s="840">
        <v>3.0000000000000001E-3</v>
      </c>
    </row>
    <row r="7236" spans="33:35" ht="15" customHeight="1">
      <c r="AG7236" s="839" t="s">
        <v>13476</v>
      </c>
      <c r="AH7236" t="s">
        <v>12290</v>
      </c>
      <c r="AI7236" s="840">
        <v>0.36299999999999999</v>
      </c>
    </row>
    <row r="7237" spans="33:35" ht="15" customHeight="1">
      <c r="AG7237" s="839" t="s">
        <v>13477</v>
      </c>
      <c r="AH7237" t="s">
        <v>12292</v>
      </c>
      <c r="AI7237" s="840">
        <v>0</v>
      </c>
    </row>
    <row r="7238" spans="33:35" ht="15" customHeight="1">
      <c r="AG7238" s="839" t="s">
        <v>13478</v>
      </c>
      <c r="AH7238" t="s">
        <v>12294</v>
      </c>
      <c r="AI7238" s="840">
        <v>0.124</v>
      </c>
    </row>
    <row r="7239" spans="33:35" ht="15" customHeight="1">
      <c r="AG7239" s="839" t="s">
        <v>13479</v>
      </c>
      <c r="AH7239" t="s">
        <v>12296</v>
      </c>
      <c r="AI7239" s="840">
        <v>0</v>
      </c>
    </row>
    <row r="7240" spans="33:35" ht="15" customHeight="1">
      <c r="AG7240" s="839" t="s">
        <v>13480</v>
      </c>
      <c r="AH7240" t="s">
        <v>12298</v>
      </c>
      <c r="AI7240" s="840">
        <v>0.43</v>
      </c>
    </row>
    <row r="7241" spans="33:35" ht="15" customHeight="1">
      <c r="AG7241" s="839" t="s">
        <v>13481</v>
      </c>
      <c r="AH7241" t="s">
        <v>12300</v>
      </c>
      <c r="AI7241" s="840">
        <v>0.51200000000000001</v>
      </c>
    </row>
    <row r="7242" spans="33:35" ht="15" customHeight="1">
      <c r="AG7242" s="839" t="s">
        <v>13482</v>
      </c>
      <c r="AH7242" t="s">
        <v>12302</v>
      </c>
      <c r="AI7242" s="840">
        <v>0.46400000000000002</v>
      </c>
    </row>
    <row r="7243" spans="33:35" ht="15" customHeight="1">
      <c r="AG7243" s="839" t="s">
        <v>13483</v>
      </c>
      <c r="AH7243" t="s">
        <v>12304</v>
      </c>
      <c r="AI7243" s="840">
        <v>0.51200000000000001</v>
      </c>
    </row>
    <row r="7244" spans="33:35" ht="15" customHeight="1">
      <c r="AG7244" s="839" t="s">
        <v>13484</v>
      </c>
      <c r="AH7244" t="s">
        <v>12306</v>
      </c>
      <c r="AI7244" s="840">
        <v>0.45500000000000002</v>
      </c>
    </row>
    <row r="7245" spans="33:35" ht="15" customHeight="1">
      <c r="AG7245" s="839" t="s">
        <v>13485</v>
      </c>
      <c r="AH7245" t="s">
        <v>12308</v>
      </c>
      <c r="AI7245" s="840">
        <v>0</v>
      </c>
    </row>
    <row r="7246" spans="33:35" ht="15" customHeight="1">
      <c r="AG7246" s="839" t="s">
        <v>13486</v>
      </c>
      <c r="AH7246" t="s">
        <v>12310</v>
      </c>
      <c r="AI7246" s="840">
        <v>0.43</v>
      </c>
    </row>
    <row r="7247" spans="33:35" ht="15" customHeight="1">
      <c r="AG7247" s="839" t="s">
        <v>13487</v>
      </c>
      <c r="AH7247" t="s">
        <v>12312</v>
      </c>
      <c r="AI7247" s="840">
        <v>0</v>
      </c>
    </row>
    <row r="7248" spans="33:35" ht="15" customHeight="1">
      <c r="AG7248" s="839" t="s">
        <v>13488</v>
      </c>
      <c r="AH7248" t="s">
        <v>12314</v>
      </c>
      <c r="AI7248" s="840">
        <v>0.621</v>
      </c>
    </row>
    <row r="7249" spans="33:35" ht="15" customHeight="1">
      <c r="AG7249" s="839" t="s">
        <v>13489</v>
      </c>
      <c r="AH7249" t="s">
        <v>12316</v>
      </c>
      <c r="AI7249" s="840">
        <v>0.24600000000000002</v>
      </c>
    </row>
    <row r="7250" spans="33:35" ht="15" customHeight="1">
      <c r="AG7250" s="839" t="s">
        <v>13490</v>
      </c>
      <c r="AH7250" t="s">
        <v>12318</v>
      </c>
      <c r="AI7250" s="840">
        <v>0.56499999999999995</v>
      </c>
    </row>
    <row r="7251" spans="33:35" ht="15" customHeight="1">
      <c r="AG7251" s="839" t="s">
        <v>13491</v>
      </c>
      <c r="AH7251" t="s">
        <v>12320</v>
      </c>
      <c r="AI7251" s="840">
        <v>0.26300000000000001</v>
      </c>
    </row>
    <row r="7252" spans="33:35" ht="15" customHeight="1">
      <c r="AG7252" s="839" t="s">
        <v>13492</v>
      </c>
      <c r="AH7252" t="s">
        <v>12322</v>
      </c>
      <c r="AI7252" s="840">
        <v>0.57899999999999996</v>
      </c>
    </row>
    <row r="7253" spans="33:35" ht="15" customHeight="1">
      <c r="AG7253" s="839" t="s">
        <v>13493</v>
      </c>
      <c r="AH7253" t="s">
        <v>12324</v>
      </c>
      <c r="AI7253" s="840">
        <v>0.66200000000000003</v>
      </c>
    </row>
    <row r="7254" spans="33:35" ht="15" customHeight="1">
      <c r="AG7254" s="839" t="s">
        <v>13494</v>
      </c>
      <c r="AH7254" t="s">
        <v>12326</v>
      </c>
      <c r="AI7254" s="840">
        <v>0.58299999999999996</v>
      </c>
    </row>
    <row r="7255" spans="33:35" ht="15" customHeight="1">
      <c r="AG7255" s="839" t="s">
        <v>13495</v>
      </c>
      <c r="AH7255" t="s">
        <v>12328</v>
      </c>
      <c r="AI7255" s="840">
        <v>0.55400000000000005</v>
      </c>
    </row>
    <row r="7256" spans="33:35" ht="15" customHeight="1">
      <c r="AG7256" s="839" t="s">
        <v>13496</v>
      </c>
      <c r="AH7256" t="s">
        <v>12330</v>
      </c>
      <c r="AI7256" s="840">
        <v>0.60299999999999998</v>
      </c>
    </row>
    <row r="7257" spans="33:35" ht="15" customHeight="1">
      <c r="AG7257" s="839" t="s">
        <v>13497</v>
      </c>
      <c r="AH7257" t="s">
        <v>12332</v>
      </c>
      <c r="AI7257" s="840">
        <v>0.58100000000000007</v>
      </c>
    </row>
    <row r="7258" spans="33:35" ht="15" customHeight="1">
      <c r="AG7258" s="839" t="s">
        <v>13498</v>
      </c>
      <c r="AH7258" t="s">
        <v>12334</v>
      </c>
      <c r="AI7258" s="840">
        <v>0.40099999999999997</v>
      </c>
    </row>
    <row r="7259" spans="33:35" ht="15" customHeight="1">
      <c r="AG7259" s="839" t="s">
        <v>13499</v>
      </c>
      <c r="AH7259" t="s">
        <v>12336</v>
      </c>
      <c r="AI7259" s="840">
        <v>0.40600000000000003</v>
      </c>
    </row>
    <row r="7260" spans="33:35" ht="15" customHeight="1">
      <c r="AG7260" s="839" t="s">
        <v>13500</v>
      </c>
      <c r="AH7260" t="s">
        <v>12338</v>
      </c>
      <c r="AI7260" s="840">
        <v>0.38800000000000001</v>
      </c>
    </row>
    <row r="7261" spans="33:35" ht="15" customHeight="1">
      <c r="AG7261" s="839" t="s">
        <v>13501</v>
      </c>
      <c r="AH7261" t="s">
        <v>12340</v>
      </c>
      <c r="AI7261" s="840">
        <v>0</v>
      </c>
    </row>
    <row r="7262" spans="33:35" ht="15" customHeight="1">
      <c r="AG7262" s="839" t="s">
        <v>13502</v>
      </c>
      <c r="AH7262" t="s">
        <v>12342</v>
      </c>
      <c r="AI7262" s="840">
        <v>0.377</v>
      </c>
    </row>
    <row r="7263" spans="33:35" ht="15" customHeight="1">
      <c r="AG7263" s="839" t="s">
        <v>13503</v>
      </c>
      <c r="AH7263" t="s">
        <v>12344</v>
      </c>
      <c r="AI7263" s="840">
        <v>0.627</v>
      </c>
    </row>
    <row r="7264" spans="33:35" ht="15" customHeight="1">
      <c r="AG7264" s="839" t="s">
        <v>13504</v>
      </c>
      <c r="AH7264" t="s">
        <v>12346</v>
      </c>
      <c r="AI7264" s="840">
        <v>0.46799999999999997</v>
      </c>
    </row>
    <row r="7265" spans="33:35" ht="15" customHeight="1">
      <c r="AG7265" s="839" t="s">
        <v>13505</v>
      </c>
      <c r="AH7265" t="s">
        <v>12348</v>
      </c>
      <c r="AI7265" s="840">
        <v>0.47600000000000003</v>
      </c>
    </row>
    <row r="7266" spans="33:35" ht="15" customHeight="1">
      <c r="AG7266" s="839" t="s">
        <v>13506</v>
      </c>
      <c r="AH7266" t="s">
        <v>12350</v>
      </c>
      <c r="AI7266" s="840">
        <v>0.41</v>
      </c>
    </row>
    <row r="7267" spans="33:35" ht="15" customHeight="1">
      <c r="AG7267" s="839" t="s">
        <v>13507</v>
      </c>
      <c r="AH7267" t="s">
        <v>12352</v>
      </c>
      <c r="AI7267" s="840">
        <v>0.42499999999999999</v>
      </c>
    </row>
    <row r="7268" spans="33:35" ht="15" customHeight="1">
      <c r="AG7268" s="839" t="s">
        <v>13508</v>
      </c>
      <c r="AH7268" t="s">
        <v>12354</v>
      </c>
      <c r="AI7268" s="840">
        <v>0.623</v>
      </c>
    </row>
    <row r="7269" spans="33:35" ht="15" customHeight="1">
      <c r="AG7269" s="839" t="s">
        <v>13509</v>
      </c>
      <c r="AH7269" t="s">
        <v>12356</v>
      </c>
      <c r="AI7269" s="840">
        <v>0</v>
      </c>
    </row>
    <row r="7270" spans="33:35" ht="15" customHeight="1">
      <c r="AG7270" s="839" t="s">
        <v>13510</v>
      </c>
      <c r="AH7270" t="s">
        <v>12358</v>
      </c>
      <c r="AI7270" s="840">
        <v>0.3</v>
      </c>
    </row>
    <row r="7271" spans="33:35" ht="15" customHeight="1">
      <c r="AG7271" s="839" t="s">
        <v>13511</v>
      </c>
      <c r="AH7271" t="s">
        <v>12360</v>
      </c>
      <c r="AI7271" s="840">
        <v>0</v>
      </c>
    </row>
    <row r="7272" spans="33:35" ht="15" customHeight="1">
      <c r="AG7272" s="839" t="s">
        <v>13512</v>
      </c>
      <c r="AH7272" t="s">
        <v>12362</v>
      </c>
      <c r="AI7272" s="840">
        <v>0.52899999999999991</v>
      </c>
    </row>
    <row r="7273" spans="33:35" ht="15" customHeight="1">
      <c r="AG7273" s="839" t="s">
        <v>13513</v>
      </c>
      <c r="AH7273" t="s">
        <v>12364</v>
      </c>
      <c r="AI7273" s="840">
        <v>0.433</v>
      </c>
    </row>
    <row r="7274" spans="33:35" ht="15" customHeight="1">
      <c r="AG7274" s="839" t="s">
        <v>13514</v>
      </c>
      <c r="AH7274" t="s">
        <v>12366</v>
      </c>
      <c r="AI7274" s="840">
        <v>0</v>
      </c>
    </row>
    <row r="7275" spans="33:35" ht="15" customHeight="1">
      <c r="AG7275" s="839" t="s">
        <v>13515</v>
      </c>
      <c r="AH7275" t="s">
        <v>12368</v>
      </c>
      <c r="AI7275" s="840">
        <v>0.63200000000000001</v>
      </c>
    </row>
    <row r="7276" spans="33:35" ht="15" customHeight="1">
      <c r="AG7276" s="839" t="s">
        <v>13516</v>
      </c>
      <c r="AH7276" t="s">
        <v>12370</v>
      </c>
      <c r="AI7276" s="840">
        <v>4.0000000000000001E-3</v>
      </c>
    </row>
    <row r="7277" spans="33:35" ht="15" customHeight="1">
      <c r="AG7277" s="839" t="s">
        <v>13517</v>
      </c>
      <c r="AH7277" t="s">
        <v>12372</v>
      </c>
      <c r="AI7277" s="840">
        <v>0.71199999999999997</v>
      </c>
    </row>
    <row r="7278" spans="33:35" ht="15" customHeight="1">
      <c r="AG7278" s="839" t="s">
        <v>13518</v>
      </c>
      <c r="AH7278" t="s">
        <v>12374</v>
      </c>
      <c r="AI7278" s="840">
        <v>9.8999999999999991E-2</v>
      </c>
    </row>
    <row r="7279" spans="33:35" ht="15" customHeight="1">
      <c r="AG7279" s="839" t="s">
        <v>13519</v>
      </c>
      <c r="AH7279" t="s">
        <v>12376</v>
      </c>
      <c r="AI7279" s="840">
        <v>0.26600000000000001</v>
      </c>
    </row>
    <row r="7280" spans="33:35" ht="15" customHeight="1">
      <c r="AG7280" s="839" t="s">
        <v>13520</v>
      </c>
      <c r="AH7280" t="s">
        <v>12378</v>
      </c>
      <c r="AI7280" s="840">
        <v>0.34499999999999997</v>
      </c>
    </row>
    <row r="7281" spans="33:35" ht="15" customHeight="1">
      <c r="AG7281" s="839" t="s">
        <v>13521</v>
      </c>
      <c r="AH7281" t="s">
        <v>12380</v>
      </c>
      <c r="AI7281" s="840">
        <v>0</v>
      </c>
    </row>
    <row r="7282" spans="33:35" ht="15" customHeight="1">
      <c r="AG7282" s="839" t="s">
        <v>13522</v>
      </c>
      <c r="AH7282" t="s">
        <v>12382</v>
      </c>
      <c r="AI7282" s="840">
        <v>0.36099999999999999</v>
      </c>
    </row>
    <row r="7283" spans="33:35" ht="15" customHeight="1">
      <c r="AG7283" s="839" t="s">
        <v>13523</v>
      </c>
      <c r="AH7283" t="s">
        <v>12384</v>
      </c>
      <c r="AI7283" s="840">
        <v>0.47499999999999998</v>
      </c>
    </row>
    <row r="7284" spans="33:35" ht="15" customHeight="1">
      <c r="AG7284" s="839" t="s">
        <v>13524</v>
      </c>
      <c r="AH7284" t="s">
        <v>12386</v>
      </c>
      <c r="AI7284" s="840">
        <v>0.47300000000000003</v>
      </c>
    </row>
    <row r="7285" spans="33:35" ht="15" customHeight="1">
      <c r="AG7285" s="839" t="s">
        <v>13525</v>
      </c>
      <c r="AH7285" t="s">
        <v>12388</v>
      </c>
      <c r="AI7285" s="840">
        <v>0</v>
      </c>
    </row>
    <row r="7286" spans="33:35" ht="15" customHeight="1">
      <c r="AG7286" s="839" t="s">
        <v>13526</v>
      </c>
      <c r="AH7286" t="s">
        <v>12390</v>
      </c>
      <c r="AI7286" s="840">
        <v>0.38800000000000001</v>
      </c>
    </row>
    <row r="7287" spans="33:35" ht="15" customHeight="1">
      <c r="AG7287" s="839" t="s">
        <v>13527</v>
      </c>
      <c r="AH7287" t="s">
        <v>12392</v>
      </c>
      <c r="AI7287" s="840">
        <v>0.443</v>
      </c>
    </row>
    <row r="7288" spans="33:35" ht="15" customHeight="1">
      <c r="AG7288" s="839" t="s">
        <v>13528</v>
      </c>
      <c r="AH7288" t="s">
        <v>12394</v>
      </c>
      <c r="AI7288" s="840">
        <v>0</v>
      </c>
    </row>
    <row r="7289" spans="33:35" ht="15" customHeight="1">
      <c r="AG7289" s="839" t="s">
        <v>13529</v>
      </c>
      <c r="AH7289" t="s">
        <v>12396</v>
      </c>
      <c r="AI7289" s="840">
        <v>0</v>
      </c>
    </row>
    <row r="7290" spans="33:35" ht="15" customHeight="1">
      <c r="AG7290" s="839" t="s">
        <v>13530</v>
      </c>
      <c r="AH7290" t="s">
        <v>12398</v>
      </c>
      <c r="AI7290" s="840">
        <v>0</v>
      </c>
    </row>
    <row r="7291" spans="33:35" ht="15" customHeight="1">
      <c r="AG7291" s="839" t="s">
        <v>13531</v>
      </c>
      <c r="AH7291" t="s">
        <v>12400</v>
      </c>
      <c r="AI7291" s="840">
        <v>0.57399999999999995</v>
      </c>
    </row>
    <row r="7292" spans="33:35" ht="15" customHeight="1">
      <c r="AG7292" s="839" t="s">
        <v>13532</v>
      </c>
      <c r="AH7292" t="s">
        <v>12402</v>
      </c>
      <c r="AI7292" s="840">
        <v>0</v>
      </c>
    </row>
    <row r="7293" spans="33:35" ht="15" customHeight="1">
      <c r="AG7293" s="839" t="s">
        <v>13533</v>
      </c>
      <c r="AH7293" t="s">
        <v>12404</v>
      </c>
      <c r="AI7293" s="840">
        <v>0.46200000000000002</v>
      </c>
    </row>
    <row r="7294" spans="33:35" ht="15" customHeight="1">
      <c r="AG7294" s="839" t="s">
        <v>13534</v>
      </c>
      <c r="AH7294" t="s">
        <v>12406</v>
      </c>
      <c r="AI7294" s="840">
        <v>0.63800000000000001</v>
      </c>
    </row>
    <row r="7295" spans="33:35" ht="15" customHeight="1">
      <c r="AG7295" s="839" t="s">
        <v>13535</v>
      </c>
      <c r="AH7295" t="s">
        <v>12408</v>
      </c>
      <c r="AI7295" s="840">
        <v>0.47600000000000003</v>
      </c>
    </row>
    <row r="7296" spans="33:35" ht="15" customHeight="1">
      <c r="AG7296" s="839" t="s">
        <v>13536</v>
      </c>
      <c r="AH7296" t="s">
        <v>12410</v>
      </c>
      <c r="AI7296" s="840">
        <v>0</v>
      </c>
    </row>
    <row r="7297" spans="33:35" ht="15" customHeight="1">
      <c r="AG7297" s="839" t="s">
        <v>13537</v>
      </c>
      <c r="AH7297" t="s">
        <v>12412</v>
      </c>
      <c r="AI7297" s="840">
        <v>0</v>
      </c>
    </row>
    <row r="7298" spans="33:35" ht="15" customHeight="1">
      <c r="AG7298" s="839" t="s">
        <v>13538</v>
      </c>
      <c r="AH7298" t="s">
        <v>12414</v>
      </c>
      <c r="AI7298" s="840">
        <v>0.16699999999999998</v>
      </c>
    </row>
    <row r="7299" spans="33:35" ht="15" customHeight="1">
      <c r="AG7299" s="839" t="s">
        <v>13539</v>
      </c>
      <c r="AH7299" t="s">
        <v>12416</v>
      </c>
      <c r="AI7299" s="840">
        <v>0.21299999999999999</v>
      </c>
    </row>
    <row r="7300" spans="33:35" ht="15" customHeight="1">
      <c r="AG7300" s="839" t="s">
        <v>13540</v>
      </c>
      <c r="AH7300" t="s">
        <v>12418</v>
      </c>
      <c r="AI7300" s="840">
        <v>0.30499999999999999</v>
      </c>
    </row>
    <row r="7301" spans="33:35" ht="15" customHeight="1">
      <c r="AG7301" s="839" t="s">
        <v>13541</v>
      </c>
      <c r="AH7301" t="s">
        <v>12420</v>
      </c>
      <c r="AI7301" s="840">
        <v>0.39700000000000002</v>
      </c>
    </row>
    <row r="7302" spans="33:35" ht="15" customHeight="1">
      <c r="AG7302" s="839" t="s">
        <v>13542</v>
      </c>
      <c r="AH7302" t="s">
        <v>12422</v>
      </c>
      <c r="AI7302" s="840">
        <v>0.45700000000000002</v>
      </c>
    </row>
    <row r="7303" spans="33:35" ht="15" customHeight="1">
      <c r="AG7303" s="839" t="s">
        <v>13543</v>
      </c>
      <c r="AH7303" t="s">
        <v>12424</v>
      </c>
      <c r="AI7303" s="840">
        <v>0.57399999999999995</v>
      </c>
    </row>
    <row r="7304" spans="33:35" ht="15" customHeight="1">
      <c r="AG7304" s="839" t="s">
        <v>13544</v>
      </c>
      <c r="AH7304" t="s">
        <v>12426</v>
      </c>
      <c r="AI7304" s="840">
        <v>0.53900000000000003</v>
      </c>
    </row>
    <row r="7305" spans="33:35" ht="15" customHeight="1">
      <c r="AG7305" s="839" t="s">
        <v>13545</v>
      </c>
      <c r="AH7305" t="s">
        <v>12428</v>
      </c>
      <c r="AI7305" s="840">
        <v>0</v>
      </c>
    </row>
    <row r="7306" spans="33:35" ht="15" customHeight="1">
      <c r="AG7306" s="839" t="s">
        <v>13546</v>
      </c>
      <c r="AH7306" t="s">
        <v>12430</v>
      </c>
      <c r="AI7306" s="840">
        <v>0.59799999999999998</v>
      </c>
    </row>
    <row r="7307" spans="33:35" ht="15" customHeight="1">
      <c r="AG7307" s="839" t="s">
        <v>13547</v>
      </c>
      <c r="AH7307" t="s">
        <v>12432</v>
      </c>
      <c r="AI7307" s="840">
        <v>0.48899999999999993</v>
      </c>
    </row>
    <row r="7308" spans="33:35" ht="15" customHeight="1">
      <c r="AG7308" s="839" t="s">
        <v>13548</v>
      </c>
      <c r="AH7308" t="s">
        <v>12434</v>
      </c>
      <c r="AI7308" s="840">
        <v>0.42199999999999999</v>
      </c>
    </row>
    <row r="7309" spans="33:35" ht="15" customHeight="1">
      <c r="AG7309" s="839" t="s">
        <v>13549</v>
      </c>
      <c r="AH7309" t="s">
        <v>12436</v>
      </c>
      <c r="AI7309" s="840">
        <v>0.02</v>
      </c>
    </row>
    <row r="7310" spans="33:35" ht="15" customHeight="1">
      <c r="AG7310" s="839" t="s">
        <v>13550</v>
      </c>
      <c r="AH7310" t="s">
        <v>12438</v>
      </c>
      <c r="AI7310" s="840">
        <v>8.8999999999999996E-2</v>
      </c>
    </row>
    <row r="7311" spans="33:35" ht="15" customHeight="1">
      <c r="AG7311" s="839" t="s">
        <v>13551</v>
      </c>
      <c r="AH7311" t="s">
        <v>12440</v>
      </c>
      <c r="AI7311" s="840">
        <v>0.28899999999999998</v>
      </c>
    </row>
    <row r="7312" spans="33:35" ht="15" customHeight="1">
      <c r="AG7312" s="839" t="s">
        <v>13552</v>
      </c>
      <c r="AH7312" t="s">
        <v>12442</v>
      </c>
      <c r="AI7312" s="840">
        <v>0.222</v>
      </c>
    </row>
    <row r="7313" spans="33:35" ht="15" customHeight="1">
      <c r="AG7313" s="839" t="s">
        <v>13553</v>
      </c>
      <c r="AH7313" t="s">
        <v>12444</v>
      </c>
      <c r="AI7313" s="840">
        <v>0.57899999999999996</v>
      </c>
    </row>
    <row r="7314" spans="33:35" ht="15" customHeight="1">
      <c r="AG7314" s="839" t="s">
        <v>13554</v>
      </c>
      <c r="AH7314" t="s">
        <v>12446</v>
      </c>
      <c r="AI7314" s="840">
        <v>0</v>
      </c>
    </row>
    <row r="7315" spans="33:35" ht="15" customHeight="1">
      <c r="AG7315" s="839" t="s">
        <v>13555</v>
      </c>
      <c r="AH7315" t="s">
        <v>12448</v>
      </c>
      <c r="AI7315" s="840">
        <v>0.42799999999999999</v>
      </c>
    </row>
    <row r="7316" spans="33:35" ht="15" customHeight="1">
      <c r="AG7316" s="839" t="s">
        <v>13556</v>
      </c>
      <c r="AH7316" t="s">
        <v>12450</v>
      </c>
      <c r="AI7316" s="840">
        <v>0.23100000000000001</v>
      </c>
    </row>
    <row r="7317" spans="33:35" ht="15" customHeight="1">
      <c r="AG7317" s="839" t="s">
        <v>13557</v>
      </c>
      <c r="AH7317" t="s">
        <v>12452</v>
      </c>
      <c r="AI7317" s="840">
        <v>0</v>
      </c>
    </row>
    <row r="7318" spans="33:35" ht="15" customHeight="1">
      <c r="AG7318" s="839" t="s">
        <v>13558</v>
      </c>
      <c r="AH7318" t="s">
        <v>12454</v>
      </c>
      <c r="AI7318" s="840">
        <v>0.30399999999999999</v>
      </c>
    </row>
    <row r="7319" spans="33:35" ht="15" customHeight="1">
      <c r="AG7319" s="839" t="s">
        <v>13559</v>
      </c>
      <c r="AH7319" t="s">
        <v>12456</v>
      </c>
      <c r="AI7319" s="840">
        <v>0.29500000000000004</v>
      </c>
    </row>
    <row r="7320" spans="33:35" ht="15" customHeight="1">
      <c r="AG7320" s="839" t="s">
        <v>13560</v>
      </c>
      <c r="AH7320" t="s">
        <v>12458</v>
      </c>
      <c r="AI7320" s="840">
        <v>0.43</v>
      </c>
    </row>
    <row r="7321" spans="33:35" ht="15" customHeight="1">
      <c r="AG7321" s="839" t="s">
        <v>13561</v>
      </c>
      <c r="AH7321" t="s">
        <v>12460</v>
      </c>
      <c r="AI7321" s="840">
        <v>0.42199999999999999</v>
      </c>
    </row>
    <row r="7322" spans="33:35" ht="15" customHeight="1">
      <c r="AG7322" s="839" t="s">
        <v>13562</v>
      </c>
      <c r="AH7322" t="s">
        <v>12462</v>
      </c>
      <c r="AI7322" s="840">
        <v>0</v>
      </c>
    </row>
    <row r="7323" spans="33:35" ht="15" customHeight="1">
      <c r="AG7323" s="839" t="s">
        <v>13563</v>
      </c>
      <c r="AH7323" t="s">
        <v>12464</v>
      </c>
      <c r="AI7323" s="840">
        <v>0.625</v>
      </c>
    </row>
    <row r="7324" spans="33:35" ht="15" customHeight="1">
      <c r="AG7324" s="839" t="s">
        <v>13564</v>
      </c>
      <c r="AH7324" t="s">
        <v>12466</v>
      </c>
      <c r="AI7324" s="840">
        <v>0.61599999999999999</v>
      </c>
    </row>
    <row r="7325" spans="33:35" ht="15" customHeight="1">
      <c r="AG7325" s="839" t="s">
        <v>13565</v>
      </c>
      <c r="AH7325" t="s">
        <v>12468</v>
      </c>
      <c r="AI7325" s="840">
        <v>0.129</v>
      </c>
    </row>
    <row r="7326" spans="33:35" ht="15" customHeight="1">
      <c r="AG7326" s="839" t="s">
        <v>13566</v>
      </c>
      <c r="AH7326" t="s">
        <v>12470</v>
      </c>
      <c r="AI7326" s="840">
        <v>0.14799999999999999</v>
      </c>
    </row>
    <row r="7327" spans="33:35" ht="15" customHeight="1">
      <c r="AG7327" s="839" t="s">
        <v>13567</v>
      </c>
      <c r="AH7327" t="s">
        <v>12472</v>
      </c>
      <c r="AI7327" s="840">
        <v>9.8000000000000004E-2</v>
      </c>
    </row>
    <row r="7328" spans="33:35" ht="15" customHeight="1">
      <c r="AG7328" s="839" t="s">
        <v>13568</v>
      </c>
      <c r="AH7328" t="s">
        <v>12474</v>
      </c>
      <c r="AI7328" s="840">
        <v>0.24099999999999999</v>
      </c>
    </row>
    <row r="7329" spans="33:35" ht="15" customHeight="1">
      <c r="AG7329" s="839" t="s">
        <v>13569</v>
      </c>
      <c r="AH7329" t="s">
        <v>12476</v>
      </c>
      <c r="AI7329" s="840">
        <v>9.4E-2</v>
      </c>
    </row>
    <row r="7330" spans="33:35" ht="15" customHeight="1">
      <c r="AG7330" s="839" t="s">
        <v>13570</v>
      </c>
      <c r="AH7330" t="s">
        <v>12478</v>
      </c>
      <c r="AI7330" s="840">
        <v>0.5109999999999999</v>
      </c>
    </row>
    <row r="7331" spans="33:35" ht="15" customHeight="1">
      <c r="AG7331" s="839" t="s">
        <v>13571</v>
      </c>
      <c r="AH7331" t="s">
        <v>12480</v>
      </c>
      <c r="AI7331" s="840">
        <v>0</v>
      </c>
    </row>
    <row r="7332" spans="33:35" ht="15" customHeight="1">
      <c r="AG7332" s="839" t="s">
        <v>13572</v>
      </c>
      <c r="AH7332" t="s">
        <v>12482</v>
      </c>
      <c r="AI7332" s="840">
        <v>0.58799999999999997</v>
      </c>
    </row>
    <row r="7333" spans="33:35" ht="15" customHeight="1">
      <c r="AG7333" s="839" t="s">
        <v>13573</v>
      </c>
      <c r="AH7333" t="s">
        <v>12484</v>
      </c>
      <c r="AI7333" s="840">
        <v>0.30599999999999999</v>
      </c>
    </row>
    <row r="7334" spans="33:35" ht="15" customHeight="1">
      <c r="AG7334" s="839" t="s">
        <v>13574</v>
      </c>
      <c r="AH7334" t="s">
        <v>12486</v>
      </c>
      <c r="AI7334" s="840">
        <v>0.46599999999999997</v>
      </c>
    </row>
    <row r="7335" spans="33:35" ht="15" customHeight="1">
      <c r="AG7335" s="839" t="s">
        <v>13575</v>
      </c>
      <c r="AH7335" t="s">
        <v>12488</v>
      </c>
      <c r="AI7335" s="840">
        <v>0.25</v>
      </c>
    </row>
    <row r="7336" spans="33:35" ht="15" customHeight="1">
      <c r="AG7336" s="839" t="s">
        <v>13576</v>
      </c>
      <c r="AH7336" t="s">
        <v>12490</v>
      </c>
      <c r="AI7336" s="840">
        <v>0.47100000000000009</v>
      </c>
    </row>
    <row r="7337" spans="33:35" ht="15" customHeight="1">
      <c r="AG7337" s="839" t="s">
        <v>13577</v>
      </c>
      <c r="AH7337" t="s">
        <v>12492</v>
      </c>
      <c r="AI7337" s="840">
        <v>0.42700000000000005</v>
      </c>
    </row>
    <row r="7338" spans="33:35" ht="15" customHeight="1">
      <c r="AG7338" s="839" t="s">
        <v>13578</v>
      </c>
      <c r="AH7338" t="s">
        <v>12494</v>
      </c>
      <c r="AI7338" s="840">
        <v>0.44499999999999995</v>
      </c>
    </row>
    <row r="7339" spans="33:35" ht="15" customHeight="1">
      <c r="AG7339" s="839" t="s">
        <v>13579</v>
      </c>
      <c r="AH7339" t="s">
        <v>12496</v>
      </c>
      <c r="AI7339" s="840">
        <v>0.41899999999999998</v>
      </c>
    </row>
    <row r="7340" spans="33:35" ht="15" customHeight="1">
      <c r="AG7340" s="839" t="s">
        <v>13580</v>
      </c>
      <c r="AH7340" t="s">
        <v>12498</v>
      </c>
      <c r="AI7340" s="840">
        <v>0.44700000000000001</v>
      </c>
    </row>
    <row r="7341" spans="33:35" ht="15" customHeight="1">
      <c r="AG7341" s="839" t="s">
        <v>13581</v>
      </c>
      <c r="AH7341" t="s">
        <v>12500</v>
      </c>
      <c r="AI7341" s="840">
        <v>0</v>
      </c>
    </row>
    <row r="7342" spans="33:35" ht="15" customHeight="1">
      <c r="AG7342" s="839" t="s">
        <v>13582</v>
      </c>
      <c r="AH7342" t="s">
        <v>12502</v>
      </c>
      <c r="AI7342" s="840">
        <v>0</v>
      </c>
    </row>
    <row r="7343" spans="33:35" ht="15" customHeight="1">
      <c r="AG7343" s="839" t="s">
        <v>13583</v>
      </c>
      <c r="AH7343" t="s">
        <v>12504</v>
      </c>
      <c r="AI7343" s="840">
        <v>0.377</v>
      </c>
    </row>
    <row r="7344" spans="33:35" ht="15" customHeight="1">
      <c r="AG7344" s="839" t="s">
        <v>13584</v>
      </c>
      <c r="AH7344" t="s">
        <v>12506</v>
      </c>
      <c r="AI7344" s="840">
        <v>0</v>
      </c>
    </row>
    <row r="7345" spans="33:35" ht="15" customHeight="1">
      <c r="AG7345" s="839" t="s">
        <v>13585</v>
      </c>
      <c r="AH7345" t="s">
        <v>12508</v>
      </c>
      <c r="AI7345" s="840">
        <v>0.93899999999999995</v>
      </c>
    </row>
    <row r="7346" spans="33:35" ht="15" customHeight="1">
      <c r="AG7346" s="839" t="s">
        <v>13586</v>
      </c>
      <c r="AH7346" t="s">
        <v>12510</v>
      </c>
      <c r="AI7346" s="840">
        <v>0.55099999999999993</v>
      </c>
    </row>
    <row r="7347" spans="33:35" ht="15" customHeight="1">
      <c r="AG7347" s="839" t="s">
        <v>13587</v>
      </c>
      <c r="AH7347" t="s">
        <v>12512</v>
      </c>
      <c r="AI7347" s="840">
        <v>0</v>
      </c>
    </row>
    <row r="7348" spans="33:35" ht="15" customHeight="1">
      <c r="AG7348" s="839" t="s">
        <v>13588</v>
      </c>
      <c r="AH7348" t="s">
        <v>12514</v>
      </c>
      <c r="AI7348" s="840">
        <v>0.39599999999999996</v>
      </c>
    </row>
    <row r="7349" spans="33:35" ht="15" customHeight="1">
      <c r="AG7349" s="839" t="s">
        <v>13589</v>
      </c>
      <c r="AH7349" t="s">
        <v>12516</v>
      </c>
      <c r="AI7349" s="840">
        <v>0.48799999999999999</v>
      </c>
    </row>
    <row r="7350" spans="33:35" ht="15" customHeight="1">
      <c r="AG7350" s="839" t="s">
        <v>13590</v>
      </c>
      <c r="AH7350" t="s">
        <v>12518</v>
      </c>
      <c r="AI7350" s="840">
        <v>0.376</v>
      </c>
    </row>
    <row r="7351" spans="33:35" ht="15" customHeight="1">
      <c r="AG7351" s="839" t="s">
        <v>13591</v>
      </c>
      <c r="AH7351" t="s">
        <v>12520</v>
      </c>
      <c r="AI7351" s="840">
        <v>0.4870000000000001</v>
      </c>
    </row>
    <row r="7352" spans="33:35" ht="15" customHeight="1">
      <c r="AG7352" s="839" t="s">
        <v>13592</v>
      </c>
      <c r="AH7352" t="s">
        <v>12522</v>
      </c>
      <c r="AI7352" s="840">
        <v>0</v>
      </c>
    </row>
    <row r="7353" spans="33:35" ht="15" customHeight="1">
      <c r="AG7353" s="839" t="s">
        <v>13593</v>
      </c>
      <c r="AH7353" t="s">
        <v>12524</v>
      </c>
      <c r="AI7353" s="840">
        <v>0.63100000000000001</v>
      </c>
    </row>
    <row r="7354" spans="33:35" ht="15" customHeight="1">
      <c r="AG7354" s="839" t="s">
        <v>13594</v>
      </c>
      <c r="AH7354" t="s">
        <v>12526</v>
      </c>
      <c r="AI7354" s="840">
        <v>0.61699999999999999</v>
      </c>
    </row>
    <row r="7355" spans="33:35" ht="15" customHeight="1">
      <c r="AG7355" s="839" t="s">
        <v>13595</v>
      </c>
      <c r="AH7355" t="s">
        <v>12528</v>
      </c>
      <c r="AI7355" s="840">
        <v>0.42299999999999999</v>
      </c>
    </row>
    <row r="7356" spans="33:35" ht="15" customHeight="1">
      <c r="AG7356" s="839" t="s">
        <v>13596</v>
      </c>
      <c r="AH7356" t="s">
        <v>12530</v>
      </c>
      <c r="AI7356" s="840">
        <v>0.42299999999999999</v>
      </c>
    </row>
    <row r="7357" spans="33:35" ht="15" customHeight="1">
      <c r="AG7357" s="839" t="s">
        <v>13597</v>
      </c>
      <c r="AH7357" t="s">
        <v>12532</v>
      </c>
      <c r="AI7357" s="840">
        <v>0.42299999999999999</v>
      </c>
    </row>
    <row r="7358" spans="33:35" ht="15" customHeight="1">
      <c r="AG7358" s="839" t="s">
        <v>13598</v>
      </c>
      <c r="AH7358" t="s">
        <v>12534</v>
      </c>
      <c r="AI7358" s="840">
        <v>0.42299999999999999</v>
      </c>
    </row>
    <row r="7359" spans="33:35" ht="15" customHeight="1">
      <c r="AG7359" s="839" t="s">
        <v>13599</v>
      </c>
      <c r="AH7359" t="s">
        <v>12536</v>
      </c>
      <c r="AI7359" s="840">
        <v>0.42299999999999999</v>
      </c>
    </row>
    <row r="7360" spans="33:35" ht="15" customHeight="1">
      <c r="AG7360" s="839" t="s">
        <v>13600</v>
      </c>
      <c r="AH7360" t="s">
        <v>12538</v>
      </c>
      <c r="AI7360" s="840">
        <v>0.42299999999999999</v>
      </c>
    </row>
    <row r="7361" spans="33:35" ht="15" customHeight="1">
      <c r="AG7361" s="839" t="s">
        <v>13601</v>
      </c>
      <c r="AH7361" t="s">
        <v>12540</v>
      </c>
      <c r="AI7361" s="840">
        <v>0.42299999999999999</v>
      </c>
    </row>
    <row r="7362" spans="33:35" ht="15" customHeight="1">
      <c r="AG7362" s="839" t="s">
        <v>13602</v>
      </c>
      <c r="AH7362" t="s">
        <v>12542</v>
      </c>
      <c r="AI7362" s="840">
        <v>0.42299999999999999</v>
      </c>
    </row>
    <row r="7363" spans="33:35" ht="15" customHeight="1">
      <c r="AG7363" s="839" t="s">
        <v>13603</v>
      </c>
      <c r="AH7363" t="s">
        <v>12544</v>
      </c>
      <c r="AI7363" s="840">
        <v>0.42299999999999999</v>
      </c>
    </row>
    <row r="7364" spans="33:35" ht="15" customHeight="1">
      <c r="AG7364" s="839" t="s">
        <v>13604</v>
      </c>
      <c r="AH7364" t="s">
        <v>12546</v>
      </c>
      <c r="AI7364" s="840">
        <v>0.70699999999999996</v>
      </c>
    </row>
    <row r="7365" spans="33:35" ht="15" customHeight="1" thickBot="1">
      <c r="AG7365" s="841" t="s">
        <v>13605</v>
      </c>
      <c r="AH7365" s="842" t="s">
        <v>12548</v>
      </c>
      <c r="AI7365" s="843">
        <v>0.41599999999999998</v>
      </c>
    </row>
  </sheetData>
  <sheetProtection algorithmName="SHA-512" hashValue="mYw1GFGq7kCzUdU4RVrWP9fDYLBiGYdllr3htO5QoAZPrKz+Ndd/VbUPw6p9zRRjVxyvQy4LT3KChJrRYqLwvg==" saltValue="3ZAo7KOHJZVvfWAxQd4Byg==" spinCount="100000" sheet="1" formatCells="0"/>
  <mergeCells count="202">
    <mergeCell ref="T7:T8"/>
    <mergeCell ref="J7:J8"/>
    <mergeCell ref="M7:M8"/>
    <mergeCell ref="K7:L8"/>
    <mergeCell ref="N7:O8"/>
    <mergeCell ref="P7:Q8"/>
    <mergeCell ref="R7:R8"/>
    <mergeCell ref="S7:S8"/>
    <mergeCell ref="F9:G9"/>
    <mergeCell ref="F10:G10"/>
    <mergeCell ref="F11:G11"/>
    <mergeCell ref="F8:G8"/>
    <mergeCell ref="F12:G12"/>
    <mergeCell ref="D7:E7"/>
    <mergeCell ref="F7:G7"/>
    <mergeCell ref="I7:I8"/>
    <mergeCell ref="H7:H8"/>
    <mergeCell ref="F13:G13"/>
    <mergeCell ref="F14:G14"/>
    <mergeCell ref="F15:G15"/>
    <mergeCell ref="F16:G16"/>
    <mergeCell ref="F17:G17"/>
    <mergeCell ref="F22:G22"/>
    <mergeCell ref="F18:G18"/>
    <mergeCell ref="F19:G19"/>
    <mergeCell ref="F20:G20"/>
    <mergeCell ref="F30:G30"/>
    <mergeCell ref="F29:G29"/>
    <mergeCell ref="F31:G31"/>
    <mergeCell ref="F32:G32"/>
    <mergeCell ref="F33:G33"/>
    <mergeCell ref="F34:G34"/>
    <mergeCell ref="F23:G23"/>
    <mergeCell ref="F24:G24"/>
    <mergeCell ref="F21:G21"/>
    <mergeCell ref="F25:G25"/>
    <mergeCell ref="F26:G26"/>
    <mergeCell ref="F28:G28"/>
    <mergeCell ref="F27:G27"/>
    <mergeCell ref="C60:C65"/>
    <mergeCell ref="F60:G60"/>
    <mergeCell ref="F61:G61"/>
    <mergeCell ref="F62:G62"/>
    <mergeCell ref="F63:G63"/>
    <mergeCell ref="F66:G66"/>
    <mergeCell ref="F35:G35"/>
    <mergeCell ref="F36:G36"/>
    <mergeCell ref="F37:G37"/>
    <mergeCell ref="F38:G38"/>
    <mergeCell ref="F39:F40"/>
    <mergeCell ref="F41:F59"/>
    <mergeCell ref="T67:T68"/>
    <mergeCell ref="F69:G70"/>
    <mergeCell ref="I69:I70"/>
    <mergeCell ref="J69:J70"/>
    <mergeCell ref="K69:K70"/>
    <mergeCell ref="L69:L70"/>
    <mergeCell ref="M69:M70"/>
    <mergeCell ref="N69:N70"/>
    <mergeCell ref="O69:O70"/>
    <mergeCell ref="P69:P70"/>
    <mergeCell ref="N67:N68"/>
    <mergeCell ref="O67:O68"/>
    <mergeCell ref="P67:P68"/>
    <mergeCell ref="Q67:Q68"/>
    <mergeCell ref="R67:R68"/>
    <mergeCell ref="S67:S68"/>
    <mergeCell ref="F67:G68"/>
    <mergeCell ref="I67:I68"/>
    <mergeCell ref="J67:J68"/>
    <mergeCell ref="K67:K68"/>
    <mergeCell ref="L67:L68"/>
    <mergeCell ref="M67:M68"/>
    <mergeCell ref="Q69:Q70"/>
    <mergeCell ref="R69:R70"/>
    <mergeCell ref="S69:S70"/>
    <mergeCell ref="T69:T70"/>
    <mergeCell ref="F71:G72"/>
    <mergeCell ref="I71:I72"/>
    <mergeCell ref="J71:J72"/>
    <mergeCell ref="K71:K72"/>
    <mergeCell ref="L71:L72"/>
    <mergeCell ref="M71:M72"/>
    <mergeCell ref="Q73:Q74"/>
    <mergeCell ref="R73:R74"/>
    <mergeCell ref="S73:S74"/>
    <mergeCell ref="T73:T74"/>
    <mergeCell ref="F75:G75"/>
    <mergeCell ref="F76:G76"/>
    <mergeCell ref="T71:T72"/>
    <mergeCell ref="F73:G74"/>
    <mergeCell ref="I73:I74"/>
    <mergeCell ref="J73:J74"/>
    <mergeCell ref="K73:K74"/>
    <mergeCell ref="L73:L74"/>
    <mergeCell ref="M73:M74"/>
    <mergeCell ref="N73:N74"/>
    <mergeCell ref="O73:O74"/>
    <mergeCell ref="P73:P74"/>
    <mergeCell ref="N71:N72"/>
    <mergeCell ref="O71:O72"/>
    <mergeCell ref="P71:P72"/>
    <mergeCell ref="Q71:Q72"/>
    <mergeCell ref="R71:R72"/>
    <mergeCell ref="S71:S72"/>
    <mergeCell ref="F82:G82"/>
    <mergeCell ref="F83:G83"/>
    <mergeCell ref="F84:G84"/>
    <mergeCell ref="F85:G85"/>
    <mergeCell ref="F86:G86"/>
    <mergeCell ref="F87:G87"/>
    <mergeCell ref="C77:C78"/>
    <mergeCell ref="F77:G77"/>
    <mergeCell ref="F78:G78"/>
    <mergeCell ref="F79:G79"/>
    <mergeCell ref="F80:G80"/>
    <mergeCell ref="F81:G81"/>
    <mergeCell ref="F88:G88"/>
    <mergeCell ref="F89:G89"/>
    <mergeCell ref="F90:G90"/>
    <mergeCell ref="F91:G91"/>
    <mergeCell ref="F92:G92"/>
    <mergeCell ref="C93:C95"/>
    <mergeCell ref="E93:E95"/>
    <mergeCell ref="F93:G93"/>
    <mergeCell ref="F94:G94"/>
    <mergeCell ref="F95:G95"/>
    <mergeCell ref="F96:G96"/>
    <mergeCell ref="F97:G97"/>
    <mergeCell ref="C98:C99"/>
    <mergeCell ref="F98:G98"/>
    <mergeCell ref="F99:G99"/>
    <mergeCell ref="C100:C107"/>
    <mergeCell ref="F100:G100"/>
    <mergeCell ref="F101:G101"/>
    <mergeCell ref="F102:G102"/>
    <mergeCell ref="F103:G103"/>
    <mergeCell ref="C112:C116"/>
    <mergeCell ref="F112:G112"/>
    <mergeCell ref="F113:G113"/>
    <mergeCell ref="F114:G114"/>
    <mergeCell ref="F115:G115"/>
    <mergeCell ref="F116:G116"/>
    <mergeCell ref="F104:G104"/>
    <mergeCell ref="F105:G105"/>
    <mergeCell ref="F106:G106"/>
    <mergeCell ref="F107:G107"/>
    <mergeCell ref="C108:C111"/>
    <mergeCell ref="F108:G108"/>
    <mergeCell ref="F109:G109"/>
    <mergeCell ref="F110:G110"/>
    <mergeCell ref="F111:G111"/>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47:G147"/>
    <mergeCell ref="F149:G149"/>
    <mergeCell ref="F150:G150"/>
    <mergeCell ref="F151:G151"/>
    <mergeCell ref="F152:G152"/>
    <mergeCell ref="F153:G153"/>
    <mergeCell ref="F148:G148"/>
    <mergeCell ref="F141:G141"/>
    <mergeCell ref="F142:G142"/>
    <mergeCell ref="F143:G143"/>
    <mergeCell ref="F144:G144"/>
    <mergeCell ref="F145:G145"/>
    <mergeCell ref="F146:G146"/>
    <mergeCell ref="F166:G166"/>
    <mergeCell ref="F159:G159"/>
    <mergeCell ref="F160:G160"/>
    <mergeCell ref="F161:G161"/>
    <mergeCell ref="F162:G162"/>
    <mergeCell ref="F163:G163"/>
    <mergeCell ref="F164:G164"/>
    <mergeCell ref="F154:G154"/>
    <mergeCell ref="F155:G155"/>
    <mergeCell ref="F156:G156"/>
    <mergeCell ref="F157:G157"/>
    <mergeCell ref="F158:G158"/>
    <mergeCell ref="F165:G165"/>
  </mergeCells>
  <phoneticPr fontId="2"/>
  <dataValidations count="2">
    <dataValidation type="list" allowBlank="1" showInputMessage="1" showErrorMessage="1" sqref="D5" xr:uid="{F8AEC423-6AF6-4A2C-8AD3-992BECCB2C44}">
      <formula1>$Y$3:$Y$4</formula1>
    </dataValidation>
    <dataValidation type="list" allowBlank="1" showInputMessage="1" showErrorMessage="1" sqref="E70 E72 E74" xr:uid="{66AE422C-A375-45AD-9A5A-8A20DB976384}">
      <formula1>INDIRECT($AF$6)</formula1>
    </dataValidation>
  </dataValidations>
  <printOptions horizontalCentered="1"/>
  <pageMargins left="0.59055118110236227" right="0.59055118110236227" top="0.78740157480314965" bottom="0.78740157480314965" header="0.51181102362204722" footer="0.51181102362204722"/>
  <pageSetup paperSize="9" scale="71" fitToHeight="0" pageOrder="overThenDown" orientation="landscape" r:id="rId1"/>
  <headerFooter alignWithMargins="0"/>
  <rowBreaks count="3" manualBreakCount="3">
    <brk id="40" min="1" max="29" man="1"/>
    <brk id="79" min="1" max="29" man="1"/>
    <brk id="141" min="1" max="29" man="1"/>
  </rowBreaks>
  <drawing r:id="rId2"/>
  <legacyDrawing r:id="rId3"/>
  <controls>
    <mc:AlternateContent xmlns:mc="http://schemas.openxmlformats.org/markup-compatibility/2006">
      <mc:Choice Requires="x14">
        <control shapeId="5121" r:id="rId4" name="cmdUnLock">
          <controlPr defaultSize="0" print="0" autoLine="0" r:id="rId5">
            <anchor>
              <from>
                <xdr:col>11</xdr:col>
                <xdr:colOff>266700</xdr:colOff>
                <xdr:row>1</xdr:row>
                <xdr:rowOff>12700</xdr:rowOff>
              </from>
              <to>
                <xdr:col>18</xdr:col>
                <xdr:colOff>273050</xdr:colOff>
                <xdr:row>3</xdr:row>
                <xdr:rowOff>25400</xdr:rowOff>
              </to>
            </anchor>
          </controlPr>
        </control>
      </mc:Choice>
      <mc:Fallback>
        <control shapeId="5121" r:id="rId4" name="cmdUnLock"/>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571B-93ED-4202-A19F-4FB31CEAC97B}">
  <sheetPr codeName="Sheet3"/>
  <dimension ref="A1:AK145"/>
  <sheetViews>
    <sheetView view="pageBreakPreview" topLeftCell="C1" zoomScaleNormal="55" zoomScaleSheetLayoutView="100" workbookViewId="0">
      <pane ySplit="8" topLeftCell="A48" activePane="bottomLeft" state="frozen"/>
      <selection activeCell="E10" sqref="E10"/>
      <selection pane="bottomLeft" activeCell="C1" sqref="C1"/>
    </sheetView>
  </sheetViews>
  <sheetFormatPr defaultColWidth="9" defaultRowHeight="15" customHeight="1"/>
  <cols>
    <col min="1" max="2" width="9" style="3" hidden="1" customWidth="1"/>
    <col min="3" max="3" width="39.36328125" style="3" customWidth="1"/>
    <col min="4" max="4" width="9" style="3" hidden="1" customWidth="1"/>
    <col min="5" max="5" width="42.906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19" width="6.7265625" style="4" customWidth="1"/>
    <col min="20" max="20" width="12.08984375" style="4" customWidth="1"/>
    <col min="21" max="21" width="5.6328125" style="3" customWidth="1"/>
    <col min="22" max="22" width="8.453125" style="3" customWidth="1"/>
    <col min="23" max="24" width="8.453125" style="3" hidden="1" customWidth="1"/>
    <col min="25" max="26" width="8.453125" style="15" hidden="1" customWidth="1"/>
    <col min="27" max="29" width="8.453125" style="16" hidden="1" customWidth="1"/>
    <col min="30" max="30" width="8.453125" style="3" hidden="1" customWidth="1"/>
    <col min="31" max="37" width="6.453125" style="3" hidden="1" customWidth="1"/>
    <col min="38" max="38" width="6.453125" style="3" customWidth="1"/>
    <col min="39" max="16384" width="9" style="3"/>
  </cols>
  <sheetData>
    <row r="1" spans="1:37" ht="14">
      <c r="A1" s="2" t="s">
        <v>169</v>
      </c>
      <c r="C1" s="2" t="s">
        <v>143</v>
      </c>
    </row>
    <row r="2" spans="1:37" ht="15" customHeight="1">
      <c r="A2" s="2" t="s">
        <v>213</v>
      </c>
      <c r="C2" s="2" t="s">
        <v>152</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c r="G5" s="40" t="s">
        <v>38</v>
      </c>
    </row>
    <row r="6" spans="1:37" ht="15" customHeight="1">
      <c r="G6" s="163" t="s">
        <v>39</v>
      </c>
    </row>
    <row r="7" spans="1:37"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7" ht="15" customHeight="1">
      <c r="A8" s="1" t="s">
        <v>191</v>
      </c>
      <c r="B8" s="155" t="s">
        <v>180</v>
      </c>
      <c r="C8" s="5" t="s">
        <v>181</v>
      </c>
      <c r="D8" s="1" t="s">
        <v>192</v>
      </c>
      <c r="E8" s="6" t="s">
        <v>170</v>
      </c>
      <c r="F8" s="1" t="s">
        <v>212</v>
      </c>
      <c r="G8" s="7" t="s">
        <v>170</v>
      </c>
      <c r="H8" s="1300"/>
      <c r="I8" s="1292"/>
      <c r="J8" s="1293"/>
      <c r="K8" s="1296"/>
      <c r="L8" s="1297"/>
      <c r="M8" s="1292"/>
      <c r="N8" s="1296"/>
      <c r="O8" s="1297"/>
      <c r="P8" s="1296"/>
      <c r="Q8" s="1297"/>
      <c r="R8" s="1292"/>
      <c r="S8" s="1292"/>
      <c r="T8" s="1292"/>
    </row>
    <row r="9" spans="1:37" ht="15" customHeight="1">
      <c r="A9" s="22"/>
      <c r="B9" s="75"/>
      <c r="C9" s="1303" t="s">
        <v>56</v>
      </c>
      <c r="D9" s="23"/>
      <c r="E9" s="1306"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8" t="s">
        <v>9769</v>
      </c>
      <c r="AF9" s="1319"/>
      <c r="AG9" s="1319"/>
      <c r="AH9" s="1319"/>
      <c r="AI9" s="1320"/>
      <c r="AJ9" s="1320"/>
      <c r="AK9" s="1320"/>
    </row>
    <row r="10" spans="1:37" ht="15" customHeight="1">
      <c r="A10" s="26"/>
      <c r="B10" s="68"/>
      <c r="C10" s="1317"/>
      <c r="D10" s="27"/>
      <c r="E10" s="1307"/>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04"/>
      <c r="D11" s="25"/>
      <c r="E11" s="1308"/>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04"/>
      <c r="D12" s="25"/>
      <c r="E12" s="1312"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04"/>
      <c r="D13" s="25"/>
      <c r="E13" s="1307"/>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04"/>
      <c r="D14" s="25"/>
      <c r="E14" s="1307"/>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04"/>
      <c r="D15" s="25"/>
      <c r="E15" s="1308"/>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04"/>
      <c r="D16" s="25"/>
      <c r="E16" s="1309"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04"/>
      <c r="D17" s="25"/>
      <c r="E17" s="1315"/>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04"/>
      <c r="D18" s="25"/>
      <c r="E18" s="1315"/>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04"/>
      <c r="D19" s="25"/>
      <c r="E19" s="1316"/>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04"/>
      <c r="D20" s="25"/>
      <c r="E20" s="1309"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04"/>
      <c r="D21" s="25"/>
      <c r="E21" s="1315"/>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04"/>
      <c r="D22" s="25"/>
      <c r="E22" s="1315"/>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04"/>
      <c r="D23" s="25"/>
      <c r="E23" s="1316"/>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04"/>
      <c r="D24" s="25"/>
      <c r="E24" s="1312"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04"/>
      <c r="D25" s="25"/>
      <c r="E25" s="1313"/>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04"/>
      <c r="D26" s="25"/>
      <c r="E26" s="1313"/>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04"/>
      <c r="D27" s="25"/>
      <c r="E27" s="1314"/>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04"/>
      <c r="D28" s="25"/>
      <c r="E28" s="1312"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04"/>
      <c r="D29" s="25"/>
      <c r="E29" s="1313"/>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04"/>
      <c r="D30" s="25"/>
      <c r="E30" s="1313"/>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04"/>
      <c r="D31" s="25"/>
      <c r="E31" s="1314"/>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04"/>
      <c r="D32" s="25"/>
      <c r="E32" s="1309"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04"/>
      <c r="D33" s="25"/>
      <c r="E33" s="1315"/>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04"/>
      <c r="D34" s="25"/>
      <c r="E34" s="1315"/>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04"/>
      <c r="D35" s="25"/>
      <c r="E35" s="1316"/>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04"/>
      <c r="D36" s="25"/>
      <c r="E36" s="1309"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04"/>
      <c r="D37" s="25"/>
      <c r="E37" s="1315"/>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04"/>
      <c r="D38" s="25"/>
      <c r="E38" s="1315"/>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04"/>
      <c r="D39" s="25"/>
      <c r="E39" s="1316"/>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04"/>
      <c r="D40" s="25"/>
      <c r="E40" s="1309"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04"/>
      <c r="D41" s="25"/>
      <c r="E41" s="1315"/>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04"/>
      <c r="D42" s="25"/>
      <c r="E42" s="1315"/>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04"/>
      <c r="D43" s="25"/>
      <c r="E43" s="1316"/>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04"/>
      <c r="D44" s="25"/>
      <c r="E44" s="1309"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04"/>
      <c r="D45" s="25"/>
      <c r="E45" s="1315"/>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04"/>
      <c r="D46" s="25"/>
      <c r="E46" s="1315"/>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04"/>
      <c r="D47" s="25"/>
      <c r="E47" s="1316"/>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04"/>
      <c r="D48" s="25"/>
      <c r="E48" s="1309"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04"/>
      <c r="D49" s="25"/>
      <c r="E49" s="1315"/>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04"/>
      <c r="D50" s="25"/>
      <c r="E50" s="1315"/>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04"/>
      <c r="D51" s="25"/>
      <c r="E51" s="1316"/>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04"/>
      <c r="D52" s="25"/>
      <c r="E52" s="1309"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04"/>
      <c r="D53" s="25"/>
      <c r="E53" s="1315"/>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04"/>
      <c r="D54" s="25"/>
      <c r="E54" s="1315"/>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04"/>
      <c r="D55" s="25"/>
      <c r="E55" s="1316"/>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04"/>
      <c r="D56" s="25"/>
      <c r="E56" s="1309"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1" t="s">
        <v>9871</v>
      </c>
      <c r="AF56" s="1302"/>
    </row>
    <row r="57" spans="1:35" ht="15" customHeight="1">
      <c r="A57" s="26"/>
      <c r="B57" s="68"/>
      <c r="C57" s="1304"/>
      <c r="D57" s="25"/>
      <c r="E57" s="1315"/>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04"/>
      <c r="D58" s="25"/>
      <c r="E58" s="1315"/>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04"/>
      <c r="D59" s="25"/>
      <c r="E59" s="1316"/>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04"/>
      <c r="D60" s="25"/>
      <c r="E60" s="1309"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04"/>
      <c r="D61" s="25"/>
      <c r="E61" s="1315"/>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1" t="s">
        <v>9874</v>
      </c>
      <c r="AF61" s="1302"/>
    </row>
    <row r="62" spans="1:35" ht="15" customHeight="1">
      <c r="A62" s="26"/>
      <c r="B62" s="68"/>
      <c r="C62" s="1304"/>
      <c r="D62" s="25"/>
      <c r="E62" s="1315"/>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04"/>
      <c r="D63" s="25"/>
      <c r="E63" s="1315"/>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05"/>
      <c r="D64" s="25"/>
      <c r="E64" s="1316"/>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30" t="s">
        <v>9876</v>
      </c>
      <c r="D65" s="12"/>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30" t="s">
        <v>462</v>
      </c>
      <c r="D66" s="12"/>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1" t="s">
        <v>9879</v>
      </c>
      <c r="AF66" s="1302"/>
    </row>
    <row r="67" spans="1:33" ht="15" hidden="1" customHeight="1">
      <c r="A67" s="26"/>
      <c r="B67" s="68"/>
      <c r="C67" s="1402" t="s">
        <v>9880</v>
      </c>
      <c r="D67" s="12"/>
      <c r="E67" s="1309"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hidden="1" customHeight="1">
      <c r="A68" s="26"/>
      <c r="B68" s="68"/>
      <c r="C68" s="1403"/>
      <c r="D68" s="12"/>
      <c r="E68" s="1310"/>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hidden="1" customHeight="1">
      <c r="A69" s="26"/>
      <c r="B69" s="68"/>
      <c r="C69" s="1403"/>
      <c r="D69" s="12"/>
      <c r="E69" s="1309"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hidden="1" customHeight="1">
      <c r="A70" s="26"/>
      <c r="B70" s="68"/>
      <c r="C70" s="1385"/>
      <c r="D70" s="12"/>
      <c r="E70" s="1310"/>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26" t="s">
        <v>9890</v>
      </c>
      <c r="D71" s="12"/>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26" t="s">
        <v>43</v>
      </c>
      <c r="D72" s="12"/>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26" t="s">
        <v>9891</v>
      </c>
      <c r="D73" s="12"/>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402" t="s">
        <v>31</v>
      </c>
      <c r="D74" s="12"/>
      <c r="E74" s="1312"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403"/>
      <c r="D75" s="12"/>
      <c r="E75" s="1313"/>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403"/>
      <c r="D76" s="12"/>
      <c r="E76" s="1313"/>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403"/>
      <c r="D77" s="12"/>
      <c r="E77" s="1314"/>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403"/>
      <c r="D78" s="12"/>
      <c r="E78" s="1312"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403"/>
      <c r="D79" s="12"/>
      <c r="E79" s="1313"/>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403"/>
      <c r="D80" s="12"/>
      <c r="E80" s="1313"/>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403"/>
      <c r="D81" s="12"/>
      <c r="E81" s="1313"/>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403"/>
      <c r="D82" s="12"/>
      <c r="E82" s="1314"/>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85"/>
      <c r="D83" s="12"/>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402" t="s">
        <v>463</v>
      </c>
      <c r="D84" s="12"/>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403"/>
      <c r="D85" s="12"/>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85"/>
      <c r="D86" s="12"/>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402" t="s">
        <v>464</v>
      </c>
      <c r="D87" s="12"/>
      <c r="E87" s="1312"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403"/>
      <c r="D88" s="12"/>
      <c r="E88" s="1314"/>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403"/>
      <c r="D89" s="12"/>
      <c r="E89" s="1312"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1.25" customHeight="1">
      <c r="A90" s="26"/>
      <c r="B90" s="68"/>
      <c r="C90" s="1385"/>
      <c r="D90" s="12"/>
      <c r="E90" s="1314"/>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30" t="s">
        <v>465</v>
      </c>
      <c r="D91" s="12"/>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402" t="s">
        <v>9909</v>
      </c>
      <c r="D92" s="12"/>
      <c r="E92" s="1309"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403"/>
      <c r="D93" s="12"/>
      <c r="E93" s="1310"/>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5" customHeight="1">
      <c r="A94" s="26"/>
      <c r="B94" s="68"/>
      <c r="C94" s="1403"/>
      <c r="D94" s="12"/>
      <c r="E94" s="622" t="s">
        <v>9914</v>
      </c>
      <c r="F94" s="14"/>
      <c r="G94" s="13" t="s">
        <v>9915</v>
      </c>
      <c r="H94" s="13"/>
      <c r="I94" s="17"/>
      <c r="J94" s="8" t="s">
        <v>10107</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30" t="s">
        <v>8131</v>
      </c>
      <c r="D95" s="12"/>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402" t="s">
        <v>8150</v>
      </c>
      <c r="D96" s="12"/>
      <c r="E96" s="1309"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403"/>
      <c r="D97" s="12"/>
      <c r="E97" s="1310"/>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403"/>
      <c r="D98" s="12"/>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403"/>
      <c r="D99" s="12"/>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85"/>
      <c r="D100" s="12"/>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customHeight="1">
      <c r="A101" s="26"/>
      <c r="B101" s="68"/>
      <c r="C101" s="1402" t="s">
        <v>467</v>
      </c>
      <c r="D101" s="12"/>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customHeight="1">
      <c r="A102" s="26"/>
      <c r="B102" s="68"/>
      <c r="C102" s="1403"/>
      <c r="D102" s="12"/>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1" t="s">
        <v>9927</v>
      </c>
      <c r="AF102" s="1302"/>
    </row>
    <row r="103" spans="1:33" ht="15" customHeight="1">
      <c r="A103" s="26"/>
      <c r="B103" s="68"/>
      <c r="C103" s="1403"/>
      <c r="D103" s="12"/>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customHeight="1">
      <c r="A104" s="26"/>
      <c r="B104" s="68"/>
      <c r="C104" s="1403"/>
      <c r="D104" s="12"/>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customHeight="1">
      <c r="A105" s="26"/>
      <c r="B105" s="68"/>
      <c r="C105" s="1403"/>
      <c r="D105" s="12"/>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customHeight="1">
      <c r="A106" s="26"/>
      <c r="B106" s="68"/>
      <c r="C106" s="1403"/>
      <c r="D106" s="12"/>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30" customHeight="1">
      <c r="A107" s="21"/>
      <c r="B107" s="92"/>
      <c r="C107" s="1403"/>
      <c r="D107" s="12"/>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403"/>
      <c r="D108" s="12"/>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403"/>
      <c r="D109" s="12"/>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403"/>
      <c r="D110" s="12"/>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403"/>
      <c r="D111" s="12"/>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403"/>
      <c r="D112" s="12"/>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402" t="s">
        <v>9941</v>
      </c>
      <c r="D113" s="126"/>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403"/>
      <c r="D114" s="126"/>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403"/>
      <c r="D115" s="126"/>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403"/>
      <c r="D116" s="23"/>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403"/>
      <c r="D117" s="132"/>
      <c r="E117" s="1306"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15" hidden="1" customHeight="1">
      <c r="A118" s="20"/>
      <c r="B118" s="83"/>
      <c r="C118" s="1403"/>
      <c r="D118" s="132"/>
      <c r="E118" s="1307"/>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15" hidden="1" customHeight="1">
      <c r="A119" s="22"/>
      <c r="B119" s="75"/>
      <c r="C119" s="1403"/>
      <c r="D119" s="132"/>
      <c r="E119" s="1307"/>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15" hidden="1" customHeight="1">
      <c r="A120" s="20"/>
      <c r="B120" s="83"/>
      <c r="C120" s="1403"/>
      <c r="D120" s="132"/>
      <c r="E120" s="1307"/>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15" hidden="1" customHeight="1">
      <c r="A121" s="21"/>
      <c r="B121" s="92"/>
      <c r="C121" s="1385"/>
      <c r="D121" s="25"/>
      <c r="E121" s="1308"/>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402" t="s">
        <v>64</v>
      </c>
      <c r="D122" s="12"/>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403"/>
      <c r="D123" s="12"/>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403"/>
      <c r="D124" s="12"/>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403"/>
      <c r="D125" s="12"/>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85"/>
      <c r="D126" s="12"/>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402" t="s">
        <v>66</v>
      </c>
      <c r="D127" s="12"/>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5" hidden="1" customHeight="1">
      <c r="A128" s="22"/>
      <c r="B128" s="75"/>
      <c r="C128" s="1403"/>
      <c r="D128" s="126"/>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403"/>
      <c r="D129" s="126"/>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15" hidden="1" customHeight="1">
      <c r="A130" s="20"/>
      <c r="B130" s="83"/>
      <c r="C130" s="1403"/>
      <c r="D130" s="126"/>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403"/>
      <c r="D131" s="126"/>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403"/>
      <c r="D132" s="126"/>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403"/>
      <c r="D133" s="126"/>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403"/>
      <c r="D134" s="126"/>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403"/>
      <c r="D135" s="126"/>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3" customHeight="1">
      <c r="A136" s="20"/>
      <c r="B136" s="83"/>
      <c r="C136" s="1403"/>
      <c r="D136" s="126"/>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403"/>
      <c r="D137" s="126"/>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403"/>
      <c r="D138" s="126"/>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85"/>
      <c r="D139" s="126"/>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37.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37.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37.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E144" s="4"/>
      <c r="U144" s="110"/>
      <c r="V144" s="110"/>
      <c r="W144" s="110"/>
      <c r="X144" s="110"/>
      <c r="Y144" s="118"/>
      <c r="Z144" s="118"/>
      <c r="AA144" s="16" t="s">
        <v>182</v>
      </c>
    </row>
    <row r="145" spans="5:27" ht="15" customHeight="1">
      <c r="E145" s="4"/>
      <c r="U145" s="110"/>
      <c r="V145" s="110"/>
      <c r="W145" s="110"/>
      <c r="X145" s="110"/>
      <c r="Y145" s="118"/>
      <c r="Z145" s="118"/>
      <c r="AA145" s="16" t="s">
        <v>182</v>
      </c>
    </row>
  </sheetData>
  <sheetProtection password="E4BE" sheet="1" formatCells="0"/>
  <mergeCells count="51">
    <mergeCell ref="E44:E47"/>
    <mergeCell ref="E36:E39"/>
    <mergeCell ref="C9:C64"/>
    <mergeCell ref="T7:T8"/>
    <mergeCell ref="J7:J8"/>
    <mergeCell ref="M7:M8"/>
    <mergeCell ref="K7:L8"/>
    <mergeCell ref="N7:O8"/>
    <mergeCell ref="P7:Q8"/>
    <mergeCell ref="R7:R8"/>
    <mergeCell ref="S7:S8"/>
    <mergeCell ref="E32:E35"/>
    <mergeCell ref="D7:E7"/>
    <mergeCell ref="F7:G7"/>
    <mergeCell ref="I7:I8"/>
    <mergeCell ref="H7:H8"/>
    <mergeCell ref="AE9:AK9"/>
    <mergeCell ref="E12:E15"/>
    <mergeCell ref="E24:E27"/>
    <mergeCell ref="E28:E31"/>
    <mergeCell ref="E40:E43"/>
    <mergeCell ref="E16:E19"/>
    <mergeCell ref="E20:E23"/>
    <mergeCell ref="E9:E11"/>
    <mergeCell ref="C67:C70"/>
    <mergeCell ref="E67:E68"/>
    <mergeCell ref="E69:E70"/>
    <mergeCell ref="E52:E55"/>
    <mergeCell ref="E56:E59"/>
    <mergeCell ref="E48:E51"/>
    <mergeCell ref="AE56:AF56"/>
    <mergeCell ref="E60:E64"/>
    <mergeCell ref="AE61:AF61"/>
    <mergeCell ref="AE66:AF66"/>
    <mergeCell ref="AE102:AF102"/>
    <mergeCell ref="C74:C83"/>
    <mergeCell ref="E74:E77"/>
    <mergeCell ref="E78:E82"/>
    <mergeCell ref="C84:C86"/>
    <mergeCell ref="C87:C90"/>
    <mergeCell ref="E87:E88"/>
    <mergeCell ref="E89:E90"/>
    <mergeCell ref="C113:C121"/>
    <mergeCell ref="E117:E121"/>
    <mergeCell ref="C122:C126"/>
    <mergeCell ref="C127:C139"/>
    <mergeCell ref="C92:C94"/>
    <mergeCell ref="E92:E93"/>
    <mergeCell ref="C96:C100"/>
    <mergeCell ref="E96:E97"/>
    <mergeCell ref="C101:C112"/>
  </mergeCells>
  <phoneticPr fontId="2"/>
  <dataValidations count="7">
    <dataValidation type="list" allowBlank="1" showInputMessage="1" showErrorMessage="1" sqref="D5" xr:uid="{53EE1481-4535-47E5-A5ED-805AC482E513}">
      <formula1>$Y$3:$Y$4</formula1>
    </dataValidation>
    <dataValidation type="list" showInputMessage="1" showErrorMessage="1" sqref="G12:G27 G32:G43" xr:uid="{84E7B938-D79D-4E1A-9F10-4F7BB76D4D28}">
      <formula1>$AC$10:$AC$38</formula1>
    </dataValidation>
    <dataValidation type="list" showInputMessage="1" showErrorMessage="1" sqref="G28:G31" xr:uid="{D07F1CCB-839A-4140-982C-AD592EEFD9E5}">
      <formula1>$W$16:$W$19</formula1>
    </dataValidation>
    <dataValidation type="list" showInputMessage="1" showErrorMessage="1" sqref="G44:G47" xr:uid="{A7027DEA-01E9-4C88-BF67-3EB97F729031}">
      <formula1>$AE$68:$AE$100</formula1>
    </dataValidation>
    <dataValidation type="list" showInputMessage="1" showErrorMessage="1" sqref="G60:G64" xr:uid="{4CAE3D45-D411-4B93-B17C-92D4AF6A911A}">
      <formula1>$AE$104:$AE$137</formula1>
    </dataValidation>
    <dataValidation type="list" showInputMessage="1" showErrorMessage="1" sqref="G9:G11" xr:uid="{B7BD12E6-41E8-4B84-97BA-B93BEE834394}">
      <formula1>$AE$10:$AE$53</formula1>
    </dataValidation>
    <dataValidation type="list" showInputMessage="1" showErrorMessage="1" sqref="G48:G59" xr:uid="{7E90522B-25CD-479C-9939-516F455E151A}">
      <formula1>$AC$20:$AC$38</formula1>
    </dataValidation>
  </dataValidations>
  <printOptions horizontalCentered="1"/>
  <pageMargins left="0.59055118110236227" right="0.59055118110236227" top="0.98425196850393704" bottom="0.78740157480314965" header="0.51181102362204722" footer="0.51181102362204722"/>
  <pageSetup paperSize="9" scale="72" fitToHeight="2" pageOrder="overThenDown" orientation="landscape" r:id="rId1"/>
  <headerFooter alignWithMargins="0"/>
  <rowBreaks count="2" manualBreakCount="2">
    <brk id="43" max="20" man="1"/>
    <brk id="94" max="20" man="1"/>
  </rowBreaks>
  <drawing r:id="rId2"/>
  <legacyDrawing r:id="rId3"/>
  <controls>
    <mc:AlternateContent xmlns:mc="http://schemas.openxmlformats.org/markup-compatibility/2006">
      <mc:Choice Requires="x14">
        <control shapeId="6145" r:id="rId4" name="cmdUnLock">
          <controlPr defaultSize="0" print="0" autoLine="0" autoPict="0" r:id="rId5">
            <anchor>
              <from>
                <xdr:col>16</xdr:col>
                <xdr:colOff>76200</xdr:colOff>
                <xdr:row>0</xdr:row>
                <xdr:rowOff>76200</xdr:rowOff>
              </from>
              <to>
                <xdr:col>19</xdr:col>
                <xdr:colOff>774700</xdr:colOff>
                <xdr:row>2</xdr:row>
                <xdr:rowOff>107950</xdr:rowOff>
              </to>
            </anchor>
          </controlPr>
        </control>
      </mc:Choice>
      <mc:Fallback>
        <control shapeId="6145" r:id="rId4" name="cmdUnLock"/>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627-1EBD-4539-AC8B-24C679761361}">
  <sheetPr codeName="Sheet4"/>
  <dimension ref="A1:AZ173"/>
  <sheetViews>
    <sheetView view="pageBreakPreview"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9" style="3" hidden="1" customWidth="1"/>
    <col min="5" max="5" width="42.36328125" style="3" customWidth="1"/>
    <col min="6" max="6" width="9" style="3" hidden="1" customWidth="1"/>
    <col min="7" max="7" width="22"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26953125" style="4" customWidth="1"/>
    <col min="21" max="24" width="13.26953125" style="3" hidden="1" customWidth="1"/>
    <col min="25" max="26" width="13.26953125" style="15" hidden="1" customWidth="1"/>
    <col min="27" max="29" width="13.26953125" style="16" hidden="1" customWidth="1"/>
    <col min="30" max="36" width="13.26953125" style="3" hidden="1" customWidth="1"/>
    <col min="37" max="37" width="9" style="3" hidden="1" customWidth="1"/>
    <col min="38" max="49" width="0" style="3" hidden="1" customWidth="1"/>
    <col min="50" max="51" width="9" style="3" hidden="1" customWidth="1"/>
    <col min="52" max="52" width="6.08984375" style="3" customWidth="1"/>
    <col min="53" max="16384" width="9" style="3"/>
  </cols>
  <sheetData>
    <row r="1" spans="1:51" ht="14">
      <c r="A1" s="2" t="s">
        <v>169</v>
      </c>
      <c r="C1" s="2" t="s">
        <v>143</v>
      </c>
    </row>
    <row r="2" spans="1:51" ht="15" customHeight="1">
      <c r="A2" s="2" t="s">
        <v>221</v>
      </c>
      <c r="C2" s="2" t="s">
        <v>151</v>
      </c>
      <c r="AA2" s="15"/>
      <c r="AB2" s="15"/>
    </row>
    <row r="3" spans="1:51" ht="15" customHeight="1">
      <c r="Y3" s="15" t="s">
        <v>187</v>
      </c>
      <c r="AA3" s="15"/>
      <c r="AB3" s="15"/>
    </row>
    <row r="4" spans="1:51" ht="15" customHeight="1">
      <c r="A4" s="161"/>
      <c r="B4" s="161"/>
      <c r="C4" s="114"/>
      <c r="D4" s="64" t="s">
        <v>189</v>
      </c>
      <c r="E4" s="64" t="s">
        <v>190</v>
      </c>
      <c r="Y4" s="15" t="s">
        <v>188</v>
      </c>
      <c r="AA4" s="15"/>
      <c r="AB4" s="15"/>
    </row>
    <row r="5" spans="1:51" ht="15" customHeight="1">
      <c r="A5" s="162"/>
      <c r="B5" s="162"/>
      <c r="C5" s="113"/>
      <c r="D5" s="116" t="s">
        <v>188</v>
      </c>
      <c r="E5" s="115" t="str">
        <f>'別紙-第3項(2)現況'!$D$4&amp;"年度"</f>
        <v>2025年度</v>
      </c>
      <c r="G5" s="40" t="s">
        <v>38</v>
      </c>
      <c r="AA5" s="15"/>
      <c r="AB5" s="15"/>
    </row>
    <row r="6" spans="1:51" ht="15" customHeight="1">
      <c r="G6" s="163" t="s">
        <v>39</v>
      </c>
      <c r="AA6" s="15"/>
      <c r="AB6" s="15"/>
    </row>
    <row r="7" spans="1:51"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c r="AA7" s="15"/>
      <c r="AB7" s="15"/>
    </row>
    <row r="8" spans="1:51" ht="15" customHeight="1">
      <c r="A8" s="1" t="s">
        <v>191</v>
      </c>
      <c r="B8" s="155" t="s">
        <v>180</v>
      </c>
      <c r="C8" s="5" t="s">
        <v>181</v>
      </c>
      <c r="D8" s="1" t="s">
        <v>192</v>
      </c>
      <c r="E8" s="6" t="s">
        <v>170</v>
      </c>
      <c r="F8" s="1" t="s">
        <v>220</v>
      </c>
      <c r="G8" s="7" t="s">
        <v>170</v>
      </c>
      <c r="H8" s="1300"/>
      <c r="I8" s="1292"/>
      <c r="J8" s="1293"/>
      <c r="K8" s="1296"/>
      <c r="L8" s="1297"/>
      <c r="M8" s="1292"/>
      <c r="N8" s="1296"/>
      <c r="O8" s="1297"/>
      <c r="P8" s="1296"/>
      <c r="Q8" s="1297"/>
      <c r="R8" s="1292"/>
      <c r="S8" s="1292"/>
      <c r="T8" s="1292"/>
    </row>
    <row r="9" spans="1:51" ht="14.25" customHeight="1">
      <c r="A9" s="22"/>
      <c r="B9" s="75"/>
      <c r="C9" s="1303" t="s">
        <v>56</v>
      </c>
      <c r="D9" s="731"/>
      <c r="E9" s="1338"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1"/>
      <c r="D10" s="732"/>
      <c r="E10" s="1339"/>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8" t="s">
        <v>9963</v>
      </c>
      <c r="AT10" s="1319"/>
      <c r="AU10" s="1319"/>
      <c r="AV10" s="1319"/>
      <c r="AW10" s="1320"/>
      <c r="AX10" s="1320"/>
      <c r="AY10" s="1320"/>
    </row>
    <row r="11" spans="1:51" ht="14.25" customHeight="1">
      <c r="A11" s="81"/>
      <c r="B11" s="82"/>
      <c r="C11" s="1321"/>
      <c r="D11" s="732"/>
      <c r="E11" s="1339"/>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1"/>
      <c r="D12" s="732"/>
      <c r="E12" s="1340"/>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1"/>
      <c r="D13" s="732"/>
      <c r="E13" s="1338"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1"/>
      <c r="D14" s="732"/>
      <c r="E14" s="1339"/>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1"/>
      <c r="D15" s="732"/>
      <c r="E15" s="1339"/>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1"/>
      <c r="D16" s="732"/>
      <c r="E16" s="1340"/>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1"/>
      <c r="D17" s="732"/>
      <c r="E17" s="1338"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1"/>
      <c r="D18" s="732"/>
      <c r="E18" s="1339"/>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1"/>
      <c r="D19" s="732"/>
      <c r="E19" s="1339"/>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1"/>
      <c r="D20" s="732"/>
      <c r="E20" s="1340"/>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1"/>
      <c r="D21" s="732"/>
      <c r="E21" s="1338"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1"/>
      <c r="D22" s="732"/>
      <c r="E22" s="1339"/>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1"/>
      <c r="D23" s="732"/>
      <c r="E23" s="1339"/>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1"/>
      <c r="D24" s="732"/>
      <c r="E24" s="1340"/>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1"/>
      <c r="D25" s="732"/>
      <c r="E25" s="1338"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1"/>
      <c r="D26" s="732"/>
      <c r="E26" s="1340"/>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1"/>
      <c r="D27" s="732"/>
      <c r="E27" s="1332"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1"/>
      <c r="D28" s="732"/>
      <c r="E28" s="1333"/>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1"/>
      <c r="D29" s="732"/>
      <c r="E29" s="1333"/>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1"/>
      <c r="D30" s="732"/>
      <c r="E30" s="1334"/>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1"/>
      <c r="D31" s="732"/>
      <c r="E31" s="1332"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1"/>
      <c r="D32" s="732"/>
      <c r="E32" s="1333"/>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1"/>
      <c r="D33" s="732"/>
      <c r="E33" s="1333"/>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1"/>
      <c r="D34" s="732"/>
      <c r="E34" s="1334"/>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1"/>
      <c r="D35" s="732"/>
      <c r="E35" s="1332"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1"/>
      <c r="D36" s="732"/>
      <c r="E36" s="1333"/>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1"/>
      <c r="D37" s="732"/>
      <c r="E37" s="1333"/>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1"/>
      <c r="D38" s="732"/>
      <c r="E38" s="1334"/>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1"/>
      <c r="D39" s="732"/>
      <c r="E39" s="1335"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1"/>
      <c r="D40" s="732"/>
      <c r="E40" s="1336"/>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1"/>
      <c r="D41" s="732"/>
      <c r="E41" s="1336"/>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1"/>
      <c r="D42" s="732"/>
      <c r="E42" s="1337"/>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1"/>
      <c r="D43" s="732"/>
      <c r="E43" s="1325"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1"/>
      <c r="D44" s="732"/>
      <c r="E44" s="1326"/>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1"/>
      <c r="D45" s="732"/>
      <c r="E45" s="1326"/>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1"/>
      <c r="D46" s="732"/>
      <c r="E46" s="1327"/>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1"/>
      <c r="D47" s="732"/>
      <c r="E47" s="1325"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1"/>
      <c r="D48" s="732"/>
      <c r="E48" s="1326"/>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4.25" customHeight="1">
      <c r="A49" s="81"/>
      <c r="B49" s="82"/>
      <c r="C49" s="1321"/>
      <c r="D49" s="732"/>
      <c r="E49" s="1326"/>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4.25" customHeight="1">
      <c r="A50" s="81"/>
      <c r="B50" s="82"/>
      <c r="C50" s="1321"/>
      <c r="D50" s="732"/>
      <c r="E50" s="1327"/>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1"/>
      <c r="D51" s="732"/>
      <c r="E51" s="1325"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1"/>
      <c r="D52" s="732"/>
      <c r="E52" s="1326"/>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1"/>
      <c r="D53" s="732"/>
      <c r="E53" s="1326"/>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8" t="s">
        <v>9983</v>
      </c>
      <c r="AT53" s="1320"/>
      <c r="AU53" s="1328" t="s">
        <v>9984</v>
      </c>
      <c r="AV53" s="1320"/>
    </row>
    <row r="54" spans="1:48" ht="14.25" customHeight="1">
      <c r="A54" s="81"/>
      <c r="B54" s="82"/>
      <c r="C54" s="1321"/>
      <c r="D54" s="732"/>
      <c r="E54" s="1327"/>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1"/>
      <c r="D55" s="732"/>
      <c r="E55" s="1325"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1"/>
      <c r="D56" s="732"/>
      <c r="E56" s="1326"/>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1"/>
      <c r="D57" s="732"/>
      <c r="E57" s="1326"/>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1"/>
      <c r="D58" s="732"/>
      <c r="E58" s="1326"/>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2"/>
      <c r="D59" s="732"/>
      <c r="E59" s="1327"/>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734"/>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14.25" hidden="1" customHeight="1">
      <c r="A61" s="81"/>
      <c r="B61" s="82"/>
      <c r="C61" s="783" t="s">
        <v>9891</v>
      </c>
      <c r="D61" s="734"/>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14.25" hidden="1" customHeight="1">
      <c r="A62" s="81"/>
      <c r="B62" s="82"/>
      <c r="C62" s="1303" t="s">
        <v>31</v>
      </c>
      <c r="D62" s="734"/>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14.25" hidden="1" customHeight="1">
      <c r="A63" s="81"/>
      <c r="B63" s="82"/>
      <c r="C63" s="1321"/>
      <c r="D63" s="734"/>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14.25" hidden="1" customHeight="1">
      <c r="A64" s="81"/>
      <c r="B64" s="82"/>
      <c r="C64" s="1322"/>
      <c r="D64" s="734"/>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734"/>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734"/>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734"/>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734"/>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8" t="s">
        <v>9995</v>
      </c>
      <c r="AT68" s="1320"/>
      <c r="AV68" s="1323" t="s">
        <v>9996</v>
      </c>
      <c r="AW68" s="1324"/>
    </row>
    <row r="69" spans="1:49" ht="35.25" customHeight="1">
      <c r="A69" s="81"/>
      <c r="B69" s="82"/>
      <c r="C69" s="783" t="s">
        <v>9997</v>
      </c>
      <c r="D69" s="734"/>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03" t="s">
        <v>81</v>
      </c>
      <c r="D70" s="734"/>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1"/>
      <c r="D71" s="734"/>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1"/>
      <c r="D72" s="734"/>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1"/>
      <c r="D73" s="734"/>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4.75" customHeight="1">
      <c r="A74" s="81"/>
      <c r="B74" s="82"/>
      <c r="C74" s="1321"/>
      <c r="D74" s="734"/>
      <c r="E74" s="1329"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24.75" customHeight="1">
      <c r="A75" s="81"/>
      <c r="B75" s="82"/>
      <c r="C75" s="1321"/>
      <c r="D75" s="734"/>
      <c r="E75" s="1330"/>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51.75" customHeight="1">
      <c r="A76" s="81"/>
      <c r="B76" s="82"/>
      <c r="C76" s="1321"/>
      <c r="D76" s="734"/>
      <c r="E76" s="1330"/>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7.25" customHeight="1">
      <c r="A77" s="81"/>
      <c r="B77" s="82"/>
      <c r="C77" s="1321"/>
      <c r="D77" s="734"/>
      <c r="E77" s="1330"/>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4.25" customHeight="1">
      <c r="A78" s="81"/>
      <c r="B78" s="82"/>
      <c r="C78" s="1321"/>
      <c r="D78" s="734"/>
      <c r="E78" s="1330"/>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4.25" customHeight="1">
      <c r="A79" s="81"/>
      <c r="B79" s="82"/>
      <c r="C79" s="1321"/>
      <c r="D79" s="734"/>
      <c r="E79" s="1330"/>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50.25" customHeight="1">
      <c r="A80" s="81"/>
      <c r="B80" s="82"/>
      <c r="C80" s="1321"/>
      <c r="D80" s="734"/>
      <c r="E80" s="1330"/>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8" t="s">
        <v>10012</v>
      </c>
      <c r="AT80" s="1320"/>
      <c r="AV80" s="3" t="s">
        <v>9811</v>
      </c>
      <c r="AW80" s="3" t="s">
        <v>10013</v>
      </c>
    </row>
    <row r="81" spans="1:49" ht="28.5" customHeight="1">
      <c r="A81" s="81"/>
      <c r="B81" s="82"/>
      <c r="C81" s="1321"/>
      <c r="D81" s="734"/>
      <c r="E81" s="1330"/>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28.5" customHeight="1">
      <c r="A82" s="81"/>
      <c r="B82" s="82"/>
      <c r="C82" s="1321"/>
      <c r="D82" s="734"/>
      <c r="E82" s="1330"/>
      <c r="F82" s="14"/>
      <c r="G82" s="8"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27.75" customHeight="1">
      <c r="A83" s="81"/>
      <c r="B83" s="82"/>
      <c r="C83" s="1321"/>
      <c r="D83" s="734"/>
      <c r="E83" s="1330"/>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8.75" customHeight="1">
      <c r="A84" s="81"/>
      <c r="B84" s="82"/>
      <c r="C84" s="1321"/>
      <c r="D84" s="734"/>
      <c r="E84" s="1330"/>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36.75" customHeight="1">
      <c r="A85" s="81"/>
      <c r="B85" s="82"/>
      <c r="C85" s="1322"/>
      <c r="D85" s="734"/>
      <c r="E85" s="1331"/>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30.75" customHeight="1">
      <c r="A86" s="81"/>
      <c r="B86" s="82"/>
      <c r="C86" s="1303" t="s">
        <v>64</v>
      </c>
      <c r="D86" s="734"/>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30.75" customHeight="1">
      <c r="A87" s="81"/>
      <c r="B87" s="82"/>
      <c r="C87" s="1321"/>
      <c r="D87" s="734"/>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30.75" customHeight="1">
      <c r="A88" s="81"/>
      <c r="B88" s="82"/>
      <c r="C88" s="1321"/>
      <c r="D88" s="734"/>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30.75" customHeight="1">
      <c r="A89" s="81"/>
      <c r="B89" s="82"/>
      <c r="C89" s="1321"/>
      <c r="D89" s="734"/>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30.75" customHeight="1">
      <c r="A90" s="81"/>
      <c r="B90" s="82"/>
      <c r="C90" s="1322"/>
      <c r="D90" s="734"/>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03" t="s">
        <v>66</v>
      </c>
      <c r="D91" s="734"/>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9.5" customHeight="1">
      <c r="A92" s="81"/>
      <c r="B92" s="82"/>
      <c r="C92" s="1321"/>
      <c r="D92" s="739"/>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7" customHeight="1">
      <c r="A93" s="81"/>
      <c r="B93" s="82"/>
      <c r="C93" s="1321"/>
      <c r="D93" s="739"/>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7.75" customHeight="1">
      <c r="A94" s="81"/>
      <c r="B94" s="82"/>
      <c r="C94" s="1321"/>
      <c r="D94" s="739"/>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1"/>
      <c r="D95" s="739"/>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1"/>
      <c r="D96" s="739"/>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2" ht="15.75" customHeight="1">
      <c r="A97" s="81"/>
      <c r="B97" s="82"/>
      <c r="C97" s="1321"/>
      <c r="D97" s="739"/>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2" ht="28.5" customHeight="1">
      <c r="A98" s="81"/>
      <c r="B98" s="82"/>
      <c r="C98" s="1321"/>
      <c r="D98" s="739"/>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2" ht="14.25" customHeight="1">
      <c r="A99" s="81"/>
      <c r="B99" s="82"/>
      <c r="C99" s="1321"/>
      <c r="D99" s="739"/>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2" ht="14.25" customHeight="1">
      <c r="A100" s="81"/>
      <c r="B100" s="82"/>
      <c r="C100" s="1321"/>
      <c r="D100" s="739"/>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23" t="s">
        <v>10019</v>
      </c>
      <c r="AT100" s="1324"/>
      <c r="AV100" s="1311" t="s">
        <v>9927</v>
      </c>
      <c r="AW100" s="1302"/>
    </row>
    <row r="101" spans="1:52" ht="14.25" customHeight="1">
      <c r="A101" s="81"/>
      <c r="B101" s="82"/>
      <c r="C101" s="1321"/>
      <c r="D101" s="739"/>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2" ht="14.25" customHeight="1">
      <c r="A102" s="81"/>
      <c r="B102" s="82"/>
      <c r="C102" s="1321"/>
      <c r="D102" s="739"/>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2" ht="28.5" customHeight="1">
      <c r="A103" s="81"/>
      <c r="B103" s="82"/>
      <c r="C103" s="1321"/>
      <c r="D103" s="739"/>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2" ht="15.75" customHeight="1">
      <c r="A104" s="81"/>
      <c r="B104" s="82"/>
      <c r="C104" s="1321"/>
      <c r="D104" s="739"/>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2" ht="14.25" customHeight="1">
      <c r="A105" s="81"/>
      <c r="B105" s="82"/>
      <c r="C105" s="1321"/>
      <c r="D105" s="739"/>
      <c r="E105" s="741" t="s">
        <v>10110</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2" ht="14.25" customHeight="1">
      <c r="A106" s="81"/>
      <c r="B106" s="82"/>
      <c r="C106" s="1322"/>
      <c r="D106" s="739"/>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2" ht="37.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2" ht="37.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2" ht="37.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2" ht="14.25" customHeight="1">
      <c r="A110" s="81"/>
      <c r="B110" s="82"/>
      <c r="L110" s="10"/>
      <c r="M110" s="62"/>
      <c r="Q110" s="10" t="s">
        <v>185</v>
      </c>
      <c r="R110" s="191">
        <f>SUM(R9:R109)</f>
        <v>0</v>
      </c>
      <c r="S110" s="109" t="s">
        <v>54</v>
      </c>
      <c r="T110" s="188">
        <f>SUM(T9:T109)</f>
        <v>0</v>
      </c>
      <c r="AA110" s="15"/>
      <c r="AB110" s="15"/>
      <c r="AC110" s="15"/>
      <c r="AS110" s="3" t="s">
        <v>9807</v>
      </c>
      <c r="AT110" s="3" t="s">
        <v>10002</v>
      </c>
      <c r="AV110" s="3" t="s">
        <v>24</v>
      </c>
      <c r="AZ110" s="110" t="s">
        <v>55</v>
      </c>
    </row>
    <row r="111" spans="1:52" ht="14.25" customHeight="1">
      <c r="A111" s="81"/>
      <c r="B111" s="82"/>
      <c r="AA111" s="15"/>
      <c r="AB111" s="15"/>
      <c r="AC111" s="15"/>
      <c r="AS111" s="3" t="s">
        <v>8091</v>
      </c>
      <c r="AT111" s="3" t="s">
        <v>10002</v>
      </c>
      <c r="AV111" s="3" t="s">
        <v>9807</v>
      </c>
    </row>
    <row r="112" spans="1:52" ht="14.25" customHeight="1">
      <c r="A112" s="81"/>
      <c r="B112" s="82"/>
      <c r="AA112" s="15"/>
      <c r="AB112" s="15"/>
      <c r="AC112" s="15"/>
      <c r="AS112" s="3" t="s">
        <v>8092</v>
      </c>
      <c r="AT112" s="3" t="s">
        <v>10002</v>
      </c>
      <c r="AV112" s="3" t="s">
        <v>60</v>
      </c>
    </row>
    <row r="113" spans="1:48" ht="14.25" customHeight="1">
      <c r="A113" s="81"/>
      <c r="B113" s="82"/>
      <c r="AA113" s="15"/>
      <c r="AB113" s="15"/>
      <c r="AC113" s="15"/>
      <c r="AE113" s="110" t="s">
        <v>55</v>
      </c>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27.7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36.75" customHeight="1">
      <c r="A121" s="81"/>
      <c r="B121" s="82"/>
      <c r="AA121" s="15"/>
      <c r="AB121" s="15"/>
      <c r="AC121" s="15"/>
      <c r="AS121" s="3" t="s">
        <v>9827</v>
      </c>
      <c r="AT121" s="3" t="s">
        <v>10024</v>
      </c>
      <c r="AV121" s="3" t="s">
        <v>9838</v>
      </c>
    </row>
    <row r="122" spans="1:48" ht="24" customHeight="1">
      <c r="A122" s="81"/>
      <c r="B122" s="82"/>
      <c r="AA122" s="15"/>
      <c r="AB122" s="15"/>
      <c r="AC122" s="15"/>
      <c r="AS122" s="3" t="s">
        <v>9831</v>
      </c>
      <c r="AT122" s="3" t="s">
        <v>10024</v>
      </c>
      <c r="AV122" s="3" t="s">
        <v>9841</v>
      </c>
    </row>
    <row r="123" spans="1:48" ht="24" customHeight="1">
      <c r="A123" s="81"/>
      <c r="B123" s="82"/>
      <c r="AA123" s="15"/>
      <c r="AB123" s="15"/>
      <c r="AC123" s="15"/>
      <c r="AS123" s="3" t="s">
        <v>9835</v>
      </c>
      <c r="AT123" s="3" t="s">
        <v>10024</v>
      </c>
      <c r="AV123" s="3" t="s">
        <v>9845</v>
      </c>
    </row>
    <row r="124" spans="1:48" ht="24" customHeight="1">
      <c r="A124" s="81"/>
      <c r="B124" s="82"/>
      <c r="AA124" s="15"/>
      <c r="AB124" s="15"/>
      <c r="AC124" s="15"/>
      <c r="AS124" s="3" t="s">
        <v>9838</v>
      </c>
      <c r="AT124" s="3" t="s">
        <v>10024</v>
      </c>
      <c r="AV124" s="3" t="s">
        <v>9848</v>
      </c>
    </row>
    <row r="125" spans="1:48" ht="24" customHeight="1">
      <c r="A125" s="22"/>
      <c r="B125" s="75"/>
      <c r="AA125" s="15"/>
      <c r="AB125" s="15"/>
      <c r="AC125" s="15"/>
      <c r="AS125" s="3" t="s">
        <v>9841</v>
      </c>
      <c r="AT125" s="3" t="s">
        <v>10008</v>
      </c>
      <c r="AV125" s="3" t="s">
        <v>9850</v>
      </c>
    </row>
    <row r="126" spans="1:48" ht="24"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E144" s="4"/>
      <c r="U144" s="110"/>
      <c r="Y144" s="3"/>
      <c r="Z144" s="3"/>
      <c r="AA144" s="3"/>
      <c r="AB144" s="3"/>
      <c r="AC144" s="3"/>
    </row>
    <row r="145" spans="1:21" s="3" customFormat="1" ht="14.25" customHeight="1">
      <c r="A145" s="81"/>
      <c r="B145" s="82"/>
      <c r="I145" s="4"/>
      <c r="L145" s="4"/>
      <c r="M145" s="4"/>
      <c r="O145" s="4"/>
      <c r="Q145" s="4"/>
      <c r="R145" s="4"/>
      <c r="S145" s="4"/>
      <c r="T145" s="4"/>
      <c r="U145" s="110"/>
    </row>
    <row r="146" spans="1:21" s="3" customFormat="1" ht="14.25" customHeight="1">
      <c r="A146" s="26"/>
      <c r="B146" s="68"/>
      <c r="I146" s="4"/>
      <c r="L146" s="4"/>
      <c r="M146" s="4"/>
      <c r="O146" s="4"/>
      <c r="Q146" s="4"/>
      <c r="R146" s="4"/>
      <c r="S146" s="4"/>
      <c r="T146" s="4"/>
      <c r="U146" s="110"/>
    </row>
    <row r="147" spans="1:21" s="3" customFormat="1" ht="14.25" customHeight="1">
      <c r="A147" s="26"/>
      <c r="B147" s="68"/>
      <c r="I147" s="4"/>
      <c r="L147" s="4"/>
      <c r="M147" s="4"/>
      <c r="O147" s="4"/>
      <c r="Q147" s="4"/>
      <c r="R147" s="4"/>
      <c r="S147" s="4"/>
      <c r="T147" s="4"/>
      <c r="U147" s="110"/>
    </row>
    <row r="148" spans="1:21" s="3" customFormat="1" ht="14.25" customHeight="1">
      <c r="A148" s="81"/>
      <c r="B148" s="82"/>
      <c r="I148" s="4"/>
      <c r="L148" s="4"/>
      <c r="M148" s="4"/>
      <c r="O148" s="4"/>
      <c r="Q148" s="4"/>
      <c r="R148" s="4"/>
      <c r="S148" s="4"/>
      <c r="T148" s="4"/>
      <c r="U148" s="110"/>
    </row>
    <row r="149" spans="1:21" s="3" customFormat="1" ht="14.25" customHeight="1">
      <c r="A149" s="81"/>
      <c r="B149" s="82"/>
      <c r="I149" s="4"/>
      <c r="L149" s="4"/>
      <c r="M149" s="4"/>
      <c r="O149" s="4"/>
      <c r="Q149" s="4"/>
      <c r="R149" s="4"/>
      <c r="S149" s="4"/>
      <c r="T149" s="4"/>
      <c r="U149" s="110"/>
    </row>
    <row r="150" spans="1:21" s="3" customFormat="1" ht="14.25" customHeight="1">
      <c r="A150" s="26"/>
      <c r="B150" s="68"/>
      <c r="I150" s="4"/>
      <c r="L150" s="4"/>
      <c r="M150" s="4"/>
      <c r="O150" s="4"/>
      <c r="Q150" s="4"/>
      <c r="R150" s="4"/>
      <c r="S150" s="4"/>
      <c r="T150" s="4"/>
      <c r="U150" s="110"/>
    </row>
    <row r="151" spans="1:21" s="3" customFormat="1" ht="14.25" customHeight="1">
      <c r="A151" s="26"/>
      <c r="B151" s="68"/>
      <c r="I151" s="4"/>
      <c r="L151" s="4"/>
      <c r="M151" s="4"/>
      <c r="O151" s="4"/>
      <c r="Q151" s="4"/>
      <c r="R151" s="4"/>
      <c r="S151" s="4"/>
      <c r="T151" s="4"/>
      <c r="U151" s="110"/>
    </row>
    <row r="152" spans="1:21" s="3" customFormat="1" ht="14.25" customHeight="1">
      <c r="A152" s="81"/>
      <c r="B152" s="82"/>
      <c r="I152" s="4"/>
      <c r="L152" s="4"/>
      <c r="M152" s="4"/>
      <c r="O152" s="4"/>
      <c r="Q152" s="4"/>
      <c r="R152" s="4"/>
      <c r="S152" s="4"/>
      <c r="T152" s="4"/>
      <c r="U152" s="110"/>
    </row>
    <row r="153" spans="1:21" s="3" customFormat="1" ht="14.25" customHeight="1">
      <c r="A153" s="81"/>
      <c r="B153" s="82"/>
      <c r="I153" s="4"/>
      <c r="L153" s="4"/>
      <c r="M153" s="4"/>
      <c r="O153" s="4"/>
      <c r="Q153" s="4"/>
      <c r="R153" s="4"/>
      <c r="S153" s="4"/>
      <c r="T153" s="4"/>
      <c r="U153" s="110"/>
    </row>
    <row r="154" spans="1:21" s="3" customFormat="1" ht="14.25" customHeight="1">
      <c r="A154" s="26"/>
      <c r="B154" s="68"/>
      <c r="I154" s="4"/>
      <c r="L154" s="4"/>
      <c r="M154" s="4"/>
      <c r="O154" s="4"/>
      <c r="Q154" s="4"/>
      <c r="R154" s="4"/>
      <c r="S154" s="4"/>
      <c r="T154" s="4"/>
      <c r="U154" s="110"/>
    </row>
    <row r="155" spans="1:21" s="3" customFormat="1" ht="14.25" customHeight="1">
      <c r="A155" s="26"/>
      <c r="B155" s="68"/>
      <c r="I155" s="4"/>
      <c r="L155" s="4"/>
      <c r="M155" s="4"/>
      <c r="O155" s="4"/>
      <c r="Q155" s="4"/>
      <c r="R155" s="4"/>
      <c r="S155" s="4"/>
      <c r="T155" s="4"/>
      <c r="U155" s="110"/>
    </row>
    <row r="156" spans="1:21" s="3" customFormat="1" ht="14.25" customHeight="1">
      <c r="A156" s="81"/>
      <c r="B156" s="82"/>
      <c r="I156" s="4"/>
      <c r="L156" s="4"/>
      <c r="M156" s="4"/>
      <c r="O156" s="4"/>
      <c r="Q156" s="4"/>
      <c r="R156" s="4"/>
      <c r="S156" s="4"/>
      <c r="T156" s="4"/>
      <c r="U156" s="110"/>
    </row>
    <row r="157" spans="1:21" s="3" customFormat="1" ht="14.25" customHeight="1">
      <c r="A157" s="81"/>
      <c r="B157" s="82"/>
      <c r="I157" s="4"/>
      <c r="L157" s="4"/>
      <c r="M157" s="4"/>
      <c r="O157" s="4"/>
      <c r="Q157" s="4"/>
      <c r="R157" s="4"/>
      <c r="S157" s="4"/>
      <c r="T157" s="4"/>
      <c r="U157" s="110"/>
    </row>
    <row r="158" spans="1:21" s="3" customFormat="1" ht="14.25" customHeight="1">
      <c r="A158" s="26"/>
      <c r="B158" s="68"/>
      <c r="I158" s="4"/>
      <c r="L158" s="4"/>
      <c r="M158" s="4"/>
      <c r="O158" s="4"/>
      <c r="Q158" s="4"/>
      <c r="R158" s="4"/>
      <c r="S158" s="4"/>
      <c r="T158" s="4"/>
      <c r="U158" s="110"/>
    </row>
    <row r="159" spans="1:21" s="3" customFormat="1" ht="14.25" customHeight="1">
      <c r="A159" s="26"/>
      <c r="B159" s="68"/>
      <c r="I159" s="4"/>
      <c r="L159" s="4"/>
      <c r="M159" s="4"/>
      <c r="O159" s="4"/>
      <c r="Q159" s="4"/>
      <c r="R159" s="4"/>
      <c r="S159" s="4"/>
      <c r="T159" s="4"/>
      <c r="U159" s="110"/>
    </row>
    <row r="160" spans="1:21" s="3" customFormat="1" ht="14.25" customHeight="1">
      <c r="A160" s="26"/>
      <c r="B160" s="68"/>
      <c r="I160" s="4"/>
      <c r="L160" s="4"/>
      <c r="M160" s="4"/>
      <c r="O160" s="4"/>
      <c r="Q160" s="4"/>
      <c r="R160" s="4"/>
      <c r="S160" s="4"/>
      <c r="T160" s="4"/>
      <c r="U160" s="110"/>
    </row>
    <row r="161" spans="1:29" ht="14.25" customHeight="1">
      <c r="A161" s="26"/>
      <c r="B161" s="68"/>
      <c r="U161" s="110"/>
      <c r="Y161" s="3"/>
      <c r="Z161" s="3"/>
      <c r="AA161" s="3"/>
      <c r="AB161" s="3"/>
      <c r="AC161" s="3"/>
    </row>
    <row r="162" spans="1:29" ht="14.25" customHeight="1">
      <c r="A162" s="26"/>
      <c r="B162" s="68"/>
      <c r="U162" s="110"/>
      <c r="Y162" s="3"/>
      <c r="Z162" s="3"/>
      <c r="AA162" s="3"/>
      <c r="AB162" s="3"/>
      <c r="AC162" s="3"/>
    </row>
    <row r="163" spans="1:29" ht="14.25" customHeight="1">
      <c r="A163" s="26"/>
      <c r="B163" s="68"/>
      <c r="U163" s="110"/>
      <c r="Y163" s="3"/>
      <c r="Z163" s="3"/>
      <c r="AA163" s="3"/>
      <c r="AB163" s="3"/>
      <c r="AC163" s="3"/>
    </row>
    <row r="164" spans="1:29" ht="14.25" customHeight="1">
      <c r="A164" s="26"/>
      <c r="B164" s="68"/>
      <c r="U164" s="110"/>
      <c r="Y164" s="3"/>
      <c r="Z164" s="3"/>
      <c r="AA164" s="3"/>
      <c r="AB164" s="3"/>
      <c r="AC164" s="3"/>
    </row>
    <row r="165" spans="1:29" ht="14.25" customHeight="1">
      <c r="A165" s="26"/>
      <c r="B165" s="68"/>
      <c r="U165" s="110"/>
      <c r="Y165" s="3"/>
      <c r="Z165" s="3"/>
      <c r="AA165" s="3"/>
      <c r="AB165" s="3"/>
      <c r="AC165" s="3"/>
    </row>
    <row r="166" spans="1:29" ht="14.25" customHeight="1">
      <c r="A166" s="26"/>
      <c r="B166" s="68"/>
      <c r="U166" s="110"/>
      <c r="Y166" s="3"/>
      <c r="Z166" s="3"/>
      <c r="AA166" s="3"/>
      <c r="AB166" s="3"/>
      <c r="AC166" s="3"/>
    </row>
    <row r="167" spans="1:29" ht="28.5" customHeight="1">
      <c r="A167" s="26"/>
      <c r="B167" s="68"/>
      <c r="U167" s="110"/>
      <c r="Y167" s="3"/>
      <c r="Z167" s="3"/>
      <c r="AA167" s="3"/>
      <c r="AB167" s="3"/>
      <c r="AC167" s="3"/>
    </row>
    <row r="168" spans="1:29" ht="14.25" customHeight="1">
      <c r="A168" s="26"/>
      <c r="B168" s="68"/>
      <c r="U168" s="110"/>
      <c r="Y168" s="3"/>
      <c r="Z168" s="3"/>
      <c r="AA168" s="3"/>
      <c r="AB168" s="3"/>
      <c r="AC168" s="3"/>
    </row>
    <row r="169" spans="1:29" ht="14.25" customHeight="1">
      <c r="A169" s="26"/>
      <c r="B169" s="68"/>
      <c r="U169" s="110"/>
      <c r="Y169" s="3"/>
      <c r="Z169" s="3"/>
      <c r="AA169" s="3"/>
      <c r="AB169" s="3"/>
      <c r="AC169" s="3"/>
    </row>
    <row r="170" spans="1:29" ht="14.25" customHeight="1">
      <c r="A170" s="26"/>
      <c r="B170" s="68"/>
      <c r="U170" s="110"/>
      <c r="Y170" s="3"/>
      <c r="Z170" s="3"/>
      <c r="AA170" s="3"/>
      <c r="AB170" s="3"/>
      <c r="AC170" s="3"/>
    </row>
    <row r="171" spans="1:29" ht="14.25" customHeight="1">
      <c r="A171" s="26"/>
      <c r="B171" s="68"/>
      <c r="U171" s="110"/>
      <c r="Y171" s="3"/>
      <c r="Z171" s="3"/>
      <c r="AA171" s="3"/>
      <c r="AB171" s="3"/>
      <c r="AC171" s="3"/>
    </row>
    <row r="172" spans="1:29" ht="14.25" customHeight="1">
      <c r="A172" s="26"/>
      <c r="B172" s="68"/>
      <c r="U172" s="110"/>
      <c r="Y172" s="3"/>
      <c r="Z172" s="3"/>
      <c r="AA172" s="3"/>
      <c r="AB172" s="3"/>
      <c r="AC172" s="3"/>
    </row>
    <row r="173" spans="1:29" ht="26.25" customHeight="1">
      <c r="AA173" s="15"/>
      <c r="AB173" s="15"/>
      <c r="AC173" s="15"/>
    </row>
  </sheetData>
  <sheetProtection password="E4BE" sheet="1" formatCells="0"/>
  <mergeCells count="39">
    <mergeCell ref="AS10:AY10"/>
    <mergeCell ref="T7:T8"/>
    <mergeCell ref="J7:J8"/>
    <mergeCell ref="M7:M8"/>
    <mergeCell ref="K7:L8"/>
    <mergeCell ref="R7:R8"/>
    <mergeCell ref="S7:S8"/>
    <mergeCell ref="N7:O8"/>
    <mergeCell ref="P7:Q8"/>
    <mergeCell ref="E27:E30"/>
    <mergeCell ref="C91:C106"/>
    <mergeCell ref="C86:C90"/>
    <mergeCell ref="E47:E50"/>
    <mergeCell ref="E51:E54"/>
    <mergeCell ref="E31:E34"/>
    <mergeCell ref="C62:C64"/>
    <mergeCell ref="C70:C85"/>
    <mergeCell ref="C9:C59"/>
    <mergeCell ref="E21:E24"/>
    <mergeCell ref="E25:E26"/>
    <mergeCell ref="E35:E38"/>
    <mergeCell ref="E39:E42"/>
    <mergeCell ref="E43:E46"/>
    <mergeCell ref="D7:E7"/>
    <mergeCell ref="F7:G7"/>
    <mergeCell ref="I7:I8"/>
    <mergeCell ref="H7:H8"/>
    <mergeCell ref="E17:E20"/>
    <mergeCell ref="E13:E16"/>
    <mergeCell ref="E9:E12"/>
    <mergeCell ref="AV100:AW100"/>
    <mergeCell ref="AU53:AV53"/>
    <mergeCell ref="E55:E59"/>
    <mergeCell ref="AS68:AT68"/>
    <mergeCell ref="AV68:AW68"/>
    <mergeCell ref="E74:E85"/>
    <mergeCell ref="AS80:AT80"/>
    <mergeCell ref="AS53:AT53"/>
    <mergeCell ref="AS100:AT100"/>
  </mergeCells>
  <phoneticPr fontId="2"/>
  <dataValidations count="11">
    <dataValidation type="list" allowBlank="1" showInputMessage="1" showErrorMessage="1" sqref="D5" xr:uid="{681EB4E0-6275-4F32-8758-2E81C488E840}">
      <formula1>$Y$3:$Y$4</formula1>
    </dataValidation>
    <dataValidation type="list" showInputMessage="1" showErrorMessage="1" sqref="G9:G12" xr:uid="{C5FE7F1E-5B84-43C0-B806-76619B1BD761}">
      <formula1>$AS$11:$AS$38</formula1>
    </dataValidation>
    <dataValidation showInputMessage="1" showErrorMessage="1" sqref="G25:G26" xr:uid="{B3772119-CDB9-4D90-BFBB-8C0A4047C0EE}"/>
    <dataValidation type="list" showInputMessage="1" showErrorMessage="1" sqref="G13:G16" xr:uid="{F97695B9-4E71-44B9-A0A6-867E49875EAA}">
      <formula1>$AS$54:$AS$67</formula1>
    </dataValidation>
    <dataValidation type="list" showInputMessage="1" showErrorMessage="1" sqref="G17:G20" xr:uid="{FAD643CE-31DF-4AAF-905B-CB7A40226D50}">
      <formula1>$AU$54:$AU$65</formula1>
    </dataValidation>
    <dataValidation type="list" showInputMessage="1" showErrorMessage="1" sqref="G21:G24" xr:uid="{5093FFDA-D788-4A22-9CDB-D073EA9FBF01}">
      <formula1>$AS$70:$AS$79</formula1>
    </dataValidation>
    <dataValidation type="list" showInputMessage="1" showErrorMessage="1" sqref="G27:G30" xr:uid="{761B69F0-16D0-40A4-A76B-FFC481470FFE}">
      <formula1>$AV$70:$AV$98</formula1>
    </dataValidation>
    <dataValidation type="list" showInputMessage="1" showErrorMessage="1" sqref="G35:G38" xr:uid="{CFFCE6D1-9318-46F7-95A8-BF9233D2B497}">
      <formula1>$AS$82:$AS$89</formula1>
    </dataValidation>
    <dataValidation type="list" showInputMessage="1" showErrorMessage="1" sqref="G39:G42" xr:uid="{C9BEA0E8-BEB0-402A-AB2A-25CB63195576}">
      <formula1>$AS$101:$AS$133</formula1>
    </dataValidation>
    <dataValidation type="list" showInputMessage="1" showErrorMessage="1" sqref="G43:G54" xr:uid="{52A362EF-DF43-49EC-A4F5-A830C478DD94}">
      <formula1>$AQ$21:$AQ$39</formula1>
    </dataValidation>
    <dataValidation type="list" showInputMessage="1" showErrorMessage="1" sqref="G55:G59" xr:uid="{229B4737-B598-4897-820E-6EAF09258D58}">
      <formula1>$AV$102:$AV$135</formula1>
    </dataValidation>
  </dataValidations>
  <printOptions horizontalCentered="1"/>
  <pageMargins left="0.59055118110236227" right="0.59055118110236227" top="0.98425196850393704" bottom="0.78740157480314965" header="0.51181102362204722" footer="0.51181102362204722"/>
  <pageSetup paperSize="9" scale="70" fitToHeight="2" pageOrder="overThenDown" orientation="landscape" r:id="rId1"/>
  <headerFooter alignWithMargins="0"/>
  <rowBreaks count="2" manualBreakCount="2">
    <brk id="50" max="51" man="1"/>
    <brk id="80" max="51" man="1"/>
  </rowBreaks>
  <drawing r:id="rId2"/>
  <legacyDrawing r:id="rId3"/>
  <controls>
    <mc:AlternateContent xmlns:mc="http://schemas.openxmlformats.org/markup-compatibility/2006">
      <mc:Choice Requires="x14">
        <control shapeId="7169" r:id="rId4" name="cmdUnLock">
          <controlPr defaultSize="0" print="0" autoLine="0" autoPict="0" r:id="rId5">
            <anchor>
              <from>
                <xdr:col>17</xdr:col>
                <xdr:colOff>482600</xdr:colOff>
                <xdr:row>0</xdr:row>
                <xdr:rowOff>114300</xdr:rowOff>
              </from>
              <to>
                <xdr:col>51</xdr:col>
                <xdr:colOff>266700</xdr:colOff>
                <xdr:row>2</xdr:row>
                <xdr:rowOff>12700</xdr:rowOff>
              </to>
            </anchor>
          </controlPr>
        </control>
      </mc:Choice>
      <mc:Fallback>
        <control shapeId="7169" r:id="rId4" name="cmdUnLock"/>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E0C7-E190-4258-B693-B1DB1C473264}">
  <sheetPr codeName="Sheet5">
    <pageSetUpPr fitToPage="1"/>
  </sheetPr>
  <dimension ref="A1:AD55"/>
  <sheetViews>
    <sheetView view="pageBreakPreview" topLeftCell="C1" zoomScaleNormal="55" zoomScaleSheetLayoutView="10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48" style="3" customWidth="1"/>
    <col min="4" max="4" width="9" style="3" hidden="1" customWidth="1"/>
    <col min="5" max="5" width="30.363281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26953125" style="3" customWidth="1"/>
    <col min="31" max="16384" width="9" style="3"/>
  </cols>
  <sheetData>
    <row r="1" spans="1:29" ht="14">
      <c r="A1" s="2" t="s">
        <v>169</v>
      </c>
      <c r="C1" s="2" t="s">
        <v>143</v>
      </c>
    </row>
    <row r="2" spans="1:29" ht="15" customHeight="1">
      <c r="A2" s="2" t="s">
        <v>222</v>
      </c>
      <c r="C2" s="2" t="s">
        <v>150</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c r="S5" s="159" t="s">
        <v>164</v>
      </c>
    </row>
    <row r="6" spans="1:29" ht="15" customHeight="1">
      <c r="S6" s="160" t="s">
        <v>165</v>
      </c>
    </row>
    <row r="7" spans="1:29" ht="15" customHeight="1">
      <c r="B7" s="154"/>
      <c r="C7" s="5" t="s">
        <v>417</v>
      </c>
      <c r="D7" s="1289" t="s">
        <v>183</v>
      </c>
      <c r="E7" s="1290"/>
      <c r="F7" s="1358" t="s">
        <v>186</v>
      </c>
      <c r="G7" s="1359"/>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360"/>
      <c r="G8" s="1361"/>
      <c r="H8" s="1300"/>
      <c r="I8" s="1292"/>
      <c r="J8" s="1293"/>
      <c r="K8" s="1296"/>
      <c r="L8" s="1297"/>
      <c r="M8" s="1292"/>
      <c r="N8" s="1296"/>
      <c r="O8" s="1297"/>
      <c r="P8" s="1296"/>
      <c r="Q8" s="1297"/>
      <c r="R8" s="1292"/>
      <c r="S8" s="1292"/>
      <c r="T8" s="1292"/>
    </row>
    <row r="9" spans="1:29" ht="15" customHeight="1">
      <c r="A9" s="21"/>
      <c r="B9" s="92"/>
      <c r="C9" s="1303" t="s">
        <v>82</v>
      </c>
      <c r="D9" s="739"/>
      <c r="E9" s="1335"/>
      <c r="F9" s="136"/>
      <c r="G9" s="94" t="s">
        <v>83</v>
      </c>
      <c r="H9" s="94"/>
      <c r="I9" s="17"/>
      <c r="J9" s="8" t="s">
        <v>210</v>
      </c>
      <c r="K9" s="9"/>
      <c r="L9" s="18"/>
      <c r="M9" s="137" t="s">
        <v>28</v>
      </c>
      <c r="N9" s="9"/>
      <c r="O9" s="18"/>
      <c r="P9" s="86"/>
      <c r="Q9" s="18">
        <v>17</v>
      </c>
      <c r="R9" s="1353">
        <f>I9*Q9-I10*Q10</f>
        <v>0</v>
      </c>
      <c r="S9" s="1353">
        <v>12400</v>
      </c>
      <c r="T9" s="1345">
        <f>IF(ISERROR(R9*S9),"",ROUND(R9*S9,1))</f>
        <v>0</v>
      </c>
      <c r="AA9" s="16" t="s">
        <v>182</v>
      </c>
      <c r="AB9" s="16" t="s">
        <v>182</v>
      </c>
      <c r="AC9" s="16">
        <v>1.0999999999999999E-2</v>
      </c>
    </row>
    <row r="10" spans="1:29" ht="30" customHeight="1">
      <c r="A10" s="21"/>
      <c r="B10" s="92"/>
      <c r="C10" s="1357"/>
      <c r="D10" s="739"/>
      <c r="E10" s="1337"/>
      <c r="F10" s="136"/>
      <c r="G10" s="94" t="s">
        <v>84</v>
      </c>
      <c r="H10" s="94"/>
      <c r="I10" s="17"/>
      <c r="J10" s="8" t="s">
        <v>210</v>
      </c>
      <c r="K10" s="9"/>
      <c r="L10" s="18"/>
      <c r="M10" s="137"/>
      <c r="N10" s="9"/>
      <c r="O10" s="18"/>
      <c r="P10" s="86"/>
      <c r="Q10" s="18">
        <v>1000</v>
      </c>
      <c r="R10" s="1354"/>
      <c r="S10" s="1354"/>
      <c r="T10" s="1346"/>
    </row>
    <row r="11" spans="1:29" ht="15" customHeight="1">
      <c r="A11" s="21"/>
      <c r="B11" s="92"/>
      <c r="C11" s="785" t="s">
        <v>85</v>
      </c>
      <c r="D11" s="739"/>
      <c r="E11" s="743"/>
      <c r="F11" s="136"/>
      <c r="G11" s="94" t="s">
        <v>86</v>
      </c>
      <c r="H11" s="94"/>
      <c r="I11" s="17"/>
      <c r="J11" s="8" t="s">
        <v>210</v>
      </c>
      <c r="K11" s="9"/>
      <c r="L11" s="18"/>
      <c r="M11" s="137" t="s">
        <v>28</v>
      </c>
      <c r="N11" s="9"/>
      <c r="O11" s="18"/>
      <c r="P11" s="9"/>
      <c r="Q11" s="123">
        <v>3.5</v>
      </c>
      <c r="R11" s="17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739"/>
      <c r="E12" s="743"/>
      <c r="F12" s="136"/>
      <c r="G12" s="94" t="s">
        <v>10026</v>
      </c>
      <c r="H12" s="94"/>
      <c r="I12" s="17"/>
      <c r="J12" s="8" t="s">
        <v>210</v>
      </c>
      <c r="K12" s="9"/>
      <c r="L12" s="18"/>
      <c r="M12" s="137" t="s">
        <v>28</v>
      </c>
      <c r="N12" s="9"/>
      <c r="O12" s="18"/>
      <c r="P12" s="9"/>
      <c r="Q12" s="123">
        <v>1000</v>
      </c>
      <c r="R12" s="176">
        <f>IF(ISERROR(I12*Q12),"",ROUND(I12*Q12,1))</f>
        <v>0</v>
      </c>
      <c r="S12" s="138"/>
      <c r="T12" s="176">
        <f>IF(ISERROR(R12*S12),"",ROUND(R12*S12,1))</f>
        <v>0</v>
      </c>
      <c r="AA12" s="16" t="s">
        <v>182</v>
      </c>
      <c r="AB12" s="16" t="s">
        <v>182</v>
      </c>
      <c r="AC12" s="16">
        <v>4.8999999999999998E-3</v>
      </c>
    </row>
    <row r="13" spans="1:29" ht="15" customHeight="1">
      <c r="A13" s="26"/>
      <c r="B13" s="68"/>
      <c r="C13" s="1303" t="s">
        <v>10027</v>
      </c>
      <c r="D13" s="739"/>
      <c r="E13" s="1335" t="s">
        <v>10028</v>
      </c>
      <c r="F13" s="136"/>
      <c r="G13" s="94" t="s">
        <v>10026</v>
      </c>
      <c r="H13" s="94"/>
      <c r="I13" s="17"/>
      <c r="J13" s="8" t="s">
        <v>210</v>
      </c>
      <c r="K13" s="9"/>
      <c r="L13" s="18"/>
      <c r="M13" s="137" t="s">
        <v>28</v>
      </c>
      <c r="N13" s="9"/>
      <c r="O13" s="18"/>
      <c r="P13" s="86"/>
      <c r="Q13" s="18">
        <v>400</v>
      </c>
      <c r="R13" s="1353">
        <f>I13*Q13-I14*Q14</f>
        <v>0</v>
      </c>
      <c r="S13" s="1343"/>
      <c r="T13" s="1345">
        <f>IF(ISERROR(R13*S13),"",ROUND(R13*S13,1))</f>
        <v>0</v>
      </c>
      <c r="AA13" s="16" t="s">
        <v>182</v>
      </c>
      <c r="AB13" s="16" t="s">
        <v>182</v>
      </c>
      <c r="AC13" s="16">
        <v>1.0999999999999999E-2</v>
      </c>
    </row>
    <row r="14" spans="1:29" ht="29.25" customHeight="1">
      <c r="A14" s="20"/>
      <c r="B14" s="83"/>
      <c r="C14" s="1317"/>
      <c r="D14" s="739"/>
      <c r="E14" s="1337"/>
      <c r="F14" s="136"/>
      <c r="G14" s="94" t="s">
        <v>137</v>
      </c>
      <c r="H14" s="94"/>
      <c r="I14" s="17"/>
      <c r="J14" s="8" t="s">
        <v>210</v>
      </c>
      <c r="K14" s="9"/>
      <c r="L14" s="18"/>
      <c r="M14" s="137"/>
      <c r="N14" s="9"/>
      <c r="O14" s="18"/>
      <c r="P14" s="86"/>
      <c r="Q14" s="18">
        <v>1000</v>
      </c>
      <c r="R14" s="1354"/>
      <c r="S14" s="1344"/>
      <c r="T14" s="1346"/>
    </row>
    <row r="15" spans="1:29" ht="15" customHeight="1">
      <c r="A15" s="22"/>
      <c r="B15" s="75"/>
      <c r="C15" s="1317"/>
      <c r="D15" s="739"/>
      <c r="E15" s="1335" t="s">
        <v>10029</v>
      </c>
      <c r="F15" s="136"/>
      <c r="G15" s="94" t="s">
        <v>10026</v>
      </c>
      <c r="H15" s="94"/>
      <c r="I15" s="17"/>
      <c r="J15" s="8" t="s">
        <v>210</v>
      </c>
      <c r="K15" s="9"/>
      <c r="L15" s="18"/>
      <c r="M15" s="137" t="s">
        <v>28</v>
      </c>
      <c r="N15" s="9"/>
      <c r="O15" s="18"/>
      <c r="P15" s="86"/>
      <c r="Q15" s="18">
        <v>200</v>
      </c>
      <c r="R15" s="1353">
        <f>I15*Q15-I16*Q16</f>
        <v>0</v>
      </c>
      <c r="S15" s="1343"/>
      <c r="T15" s="1345">
        <f>IF(ISERROR(R15*S15),"",ROUND(R15*S15,1))</f>
        <v>0</v>
      </c>
      <c r="AA15" s="16" t="s">
        <v>182</v>
      </c>
      <c r="AB15" s="16" t="s">
        <v>182</v>
      </c>
      <c r="AC15" s="16">
        <v>1.0999999999999999E-2</v>
      </c>
    </row>
    <row r="16" spans="1:29" ht="15" customHeight="1">
      <c r="A16" s="26"/>
      <c r="B16" s="68"/>
      <c r="C16" s="1317"/>
      <c r="D16" s="739"/>
      <c r="E16" s="1337"/>
      <c r="F16" s="136"/>
      <c r="G16" s="94" t="s">
        <v>137</v>
      </c>
      <c r="H16" s="94"/>
      <c r="I16" s="17"/>
      <c r="J16" s="8" t="s">
        <v>210</v>
      </c>
      <c r="K16" s="9"/>
      <c r="L16" s="18"/>
      <c r="M16" s="137"/>
      <c r="N16" s="9"/>
      <c r="O16" s="18"/>
      <c r="P16" s="86"/>
      <c r="Q16" s="18">
        <v>1000</v>
      </c>
      <c r="R16" s="1354"/>
      <c r="S16" s="1344"/>
      <c r="T16" s="1346"/>
    </row>
    <row r="17" spans="1:29" ht="30" customHeight="1">
      <c r="A17" s="20"/>
      <c r="B17" s="83"/>
      <c r="C17" s="1304"/>
      <c r="D17" s="739"/>
      <c r="E17" s="1335" t="s">
        <v>10108</v>
      </c>
      <c r="F17" s="136"/>
      <c r="G17" s="94" t="s">
        <v>10109</v>
      </c>
      <c r="H17" s="94"/>
      <c r="I17" s="17"/>
      <c r="J17" s="8" t="s">
        <v>210</v>
      </c>
      <c r="K17" s="9"/>
      <c r="L17" s="18"/>
      <c r="M17" s="137" t="s">
        <v>28</v>
      </c>
      <c r="N17" s="9"/>
      <c r="O17" s="18"/>
      <c r="P17" s="86"/>
      <c r="Q17" s="18">
        <v>200</v>
      </c>
      <c r="R17" s="1353">
        <f>I17*Q17-I18*Q18</f>
        <v>0</v>
      </c>
      <c r="S17" s="1353">
        <v>12400</v>
      </c>
      <c r="T17" s="1345">
        <f>IF(ISERROR(R17*S17),"",ROUND(R17*S17,1))</f>
        <v>0</v>
      </c>
      <c r="AA17" s="16" t="s">
        <v>182</v>
      </c>
      <c r="AB17" s="16" t="s">
        <v>182</v>
      </c>
      <c r="AC17" s="16">
        <v>1.0999999999999999E-2</v>
      </c>
    </row>
    <row r="18" spans="1:29" ht="15" customHeight="1">
      <c r="A18" s="21"/>
      <c r="B18" s="92"/>
      <c r="C18" s="1305"/>
      <c r="D18" s="739"/>
      <c r="E18" s="1337"/>
      <c r="F18" s="136"/>
      <c r="G18" s="94" t="s">
        <v>137</v>
      </c>
      <c r="H18" s="94"/>
      <c r="I18" s="17"/>
      <c r="J18" s="8" t="s">
        <v>210</v>
      </c>
      <c r="K18" s="9"/>
      <c r="L18" s="18"/>
      <c r="M18" s="137"/>
      <c r="N18" s="9"/>
      <c r="O18" s="18"/>
      <c r="P18" s="86"/>
      <c r="Q18" s="18">
        <v>1000</v>
      </c>
      <c r="R18" s="1354"/>
      <c r="S18" s="1354"/>
      <c r="T18" s="1346"/>
    </row>
    <row r="19" spans="1:29" ht="15" customHeight="1">
      <c r="A19" s="21"/>
      <c r="B19" s="92"/>
      <c r="C19" s="1303" t="s">
        <v>10030</v>
      </c>
      <c r="D19" s="739"/>
      <c r="E19" s="741" t="s">
        <v>88</v>
      </c>
      <c r="F19" s="136"/>
      <c r="G19" s="94" t="s">
        <v>87</v>
      </c>
      <c r="H19" s="94"/>
      <c r="I19" s="17"/>
      <c r="J19" s="8" t="s">
        <v>210</v>
      </c>
      <c r="K19" s="9"/>
      <c r="L19" s="18"/>
      <c r="M19" s="137" t="s">
        <v>28</v>
      </c>
      <c r="N19" s="9"/>
      <c r="O19" s="18"/>
      <c r="P19" s="9"/>
      <c r="Q19" s="123">
        <v>1</v>
      </c>
      <c r="R19" s="176">
        <f t="shared" si="0"/>
        <v>0</v>
      </c>
      <c r="S19" s="138"/>
      <c r="T19" s="176">
        <f t="shared" ref="T19:T24" si="1">IF(ISERROR(R19*S19),"",ROUND(R19*S19,1))</f>
        <v>0</v>
      </c>
      <c r="AA19" s="16" t="s">
        <v>182</v>
      </c>
      <c r="AB19" s="16" t="s">
        <v>182</v>
      </c>
      <c r="AC19" s="16">
        <v>5.0000000000000001E-4</v>
      </c>
    </row>
    <row r="20" spans="1:29" ht="35.25" customHeight="1">
      <c r="A20" s="21"/>
      <c r="B20" s="92"/>
      <c r="C20" s="1304"/>
      <c r="D20" s="739"/>
      <c r="E20" s="742" t="s">
        <v>89</v>
      </c>
      <c r="F20" s="136"/>
      <c r="G20" s="94" t="s">
        <v>87</v>
      </c>
      <c r="H20" s="94"/>
      <c r="I20" s="17"/>
      <c r="J20" s="8" t="s">
        <v>210</v>
      </c>
      <c r="K20" s="9"/>
      <c r="L20" s="18"/>
      <c r="M20" s="137" t="s">
        <v>28</v>
      </c>
      <c r="N20" s="9"/>
      <c r="O20" s="18"/>
      <c r="P20" s="9"/>
      <c r="Q20" s="123">
        <v>2</v>
      </c>
      <c r="R20" s="176">
        <f t="shared" si="0"/>
        <v>0</v>
      </c>
      <c r="S20" s="138"/>
      <c r="T20" s="176">
        <f t="shared" si="1"/>
        <v>0</v>
      </c>
      <c r="AA20" s="16" t="s">
        <v>182</v>
      </c>
      <c r="AB20" s="16" t="s">
        <v>182</v>
      </c>
      <c r="AC20" s="16">
        <v>1.9E-3</v>
      </c>
    </row>
    <row r="21" spans="1:29" ht="15" customHeight="1">
      <c r="A21" s="21"/>
      <c r="B21" s="92"/>
      <c r="C21" s="1304"/>
      <c r="D21" s="739"/>
      <c r="E21" s="741" t="s">
        <v>90</v>
      </c>
      <c r="F21" s="96"/>
      <c r="G21" s="140" t="s">
        <v>10031</v>
      </c>
      <c r="H21" s="96"/>
      <c r="I21" s="17"/>
      <c r="J21" s="96" t="s">
        <v>91</v>
      </c>
      <c r="K21" s="9"/>
      <c r="L21" s="18"/>
      <c r="M21" s="137" t="s">
        <v>28</v>
      </c>
      <c r="N21" s="9"/>
      <c r="O21" s="18"/>
      <c r="P21" s="9"/>
      <c r="Q21" s="123">
        <v>6.2E-4</v>
      </c>
      <c r="R21" s="176">
        <f t="shared" si="0"/>
        <v>0</v>
      </c>
      <c r="S21" s="138"/>
      <c r="T21" s="176">
        <f t="shared" si="1"/>
        <v>0</v>
      </c>
      <c r="AA21" s="16" t="s">
        <v>182</v>
      </c>
      <c r="AB21" s="16" t="s">
        <v>182</v>
      </c>
      <c r="AC21" s="16">
        <v>3.0000000000000001E-3</v>
      </c>
    </row>
    <row r="22" spans="1:29" ht="15" customHeight="1">
      <c r="A22" s="21"/>
      <c r="B22" s="92"/>
      <c r="C22" s="1305"/>
      <c r="D22" s="731"/>
      <c r="E22" s="746" t="s">
        <v>92</v>
      </c>
      <c r="F22" s="141"/>
      <c r="G22" s="140" t="s">
        <v>10031</v>
      </c>
      <c r="H22" s="96"/>
      <c r="I22" s="17"/>
      <c r="J22" s="96" t="s">
        <v>91</v>
      </c>
      <c r="K22" s="9"/>
      <c r="L22" s="18"/>
      <c r="M22" s="137" t="s">
        <v>28</v>
      </c>
      <c r="N22" s="9"/>
      <c r="O22" s="18"/>
      <c r="P22" s="9"/>
      <c r="Q22" s="123">
        <v>1E-3</v>
      </c>
      <c r="R22" s="176">
        <f t="shared" si="0"/>
        <v>0</v>
      </c>
      <c r="S22" s="138"/>
      <c r="T22" s="176">
        <f t="shared" si="1"/>
        <v>0</v>
      </c>
      <c r="AA22" s="16" t="s">
        <v>182</v>
      </c>
      <c r="AB22" s="16" t="s">
        <v>182</v>
      </c>
      <c r="AC22" s="16">
        <v>0.01</v>
      </c>
    </row>
    <row r="23" spans="1:29" ht="30" customHeight="1">
      <c r="A23" s="22"/>
      <c r="B23" s="75"/>
      <c r="C23" s="785" t="s">
        <v>10032</v>
      </c>
      <c r="D23" s="739"/>
      <c r="E23" s="742" t="s">
        <v>89</v>
      </c>
      <c r="F23" s="136"/>
      <c r="G23" s="94" t="s">
        <v>10033</v>
      </c>
      <c r="H23" s="94"/>
      <c r="I23" s="17"/>
      <c r="J23" s="8" t="s">
        <v>210</v>
      </c>
      <c r="K23" s="9"/>
      <c r="L23" s="18"/>
      <c r="M23" s="137" t="s">
        <v>28</v>
      </c>
      <c r="N23" s="9"/>
      <c r="O23" s="18"/>
      <c r="P23" s="9"/>
      <c r="Q23" s="123">
        <v>20</v>
      </c>
      <c r="R23" s="176">
        <f t="shared" si="0"/>
        <v>0</v>
      </c>
      <c r="S23" s="138"/>
      <c r="T23" s="176">
        <f t="shared" si="1"/>
        <v>0</v>
      </c>
      <c r="AA23" s="16" t="s">
        <v>182</v>
      </c>
      <c r="AB23" s="16" t="s">
        <v>182</v>
      </c>
      <c r="AC23" s="16">
        <v>0.01</v>
      </c>
    </row>
    <row r="24" spans="1:29" ht="30.75" customHeight="1">
      <c r="A24" s="20"/>
      <c r="B24" s="83"/>
      <c r="C24" s="1303" t="s">
        <v>10034</v>
      </c>
      <c r="D24" s="739"/>
      <c r="E24" s="1349" t="s">
        <v>89</v>
      </c>
      <c r="F24" s="136"/>
      <c r="G24" s="94" t="s">
        <v>10035</v>
      </c>
      <c r="H24" s="94"/>
      <c r="I24" s="17"/>
      <c r="J24" s="8" t="s">
        <v>210</v>
      </c>
      <c r="K24" s="9"/>
      <c r="L24" s="18"/>
      <c r="M24" s="137" t="s">
        <v>28</v>
      </c>
      <c r="N24" s="9"/>
      <c r="O24" s="18"/>
      <c r="P24" s="9"/>
      <c r="Q24" s="123">
        <v>1000</v>
      </c>
      <c r="R24" s="1345">
        <f>I24*Q24+I25*Q25</f>
        <v>0</v>
      </c>
      <c r="S24" s="1347"/>
      <c r="T24" s="1345">
        <f t="shared" si="1"/>
        <v>0</v>
      </c>
      <c r="AA24" s="16" t="s">
        <v>182</v>
      </c>
      <c r="AB24" s="16" t="s">
        <v>182</v>
      </c>
      <c r="AC24" s="16">
        <v>1</v>
      </c>
    </row>
    <row r="25" spans="1:29" ht="15" customHeight="1">
      <c r="A25" s="22"/>
      <c r="B25" s="75"/>
      <c r="C25" s="1317"/>
      <c r="D25" s="739"/>
      <c r="E25" s="1350"/>
      <c r="F25" s="136"/>
      <c r="G25" s="94" t="s">
        <v>10036</v>
      </c>
      <c r="H25" s="94"/>
      <c r="I25" s="17"/>
      <c r="J25" s="8" t="s">
        <v>210</v>
      </c>
      <c r="K25" s="9"/>
      <c r="L25" s="18"/>
      <c r="M25" s="137"/>
      <c r="N25" s="9"/>
      <c r="O25" s="18"/>
      <c r="P25" s="9"/>
      <c r="Q25" s="123">
        <v>10</v>
      </c>
      <c r="R25" s="1346"/>
      <c r="S25" s="1348"/>
      <c r="T25" s="1346"/>
    </row>
    <row r="26" spans="1:29" ht="15" customHeight="1">
      <c r="A26" s="26"/>
      <c r="B26" s="68"/>
      <c r="C26" s="1304"/>
      <c r="D26" s="739"/>
      <c r="E26" s="1349" t="s">
        <v>10037</v>
      </c>
      <c r="F26" s="136"/>
      <c r="G26" s="94" t="s">
        <v>10035</v>
      </c>
      <c r="H26" s="94"/>
      <c r="I26" s="17"/>
      <c r="J26" s="8" t="s">
        <v>210</v>
      </c>
      <c r="K26" s="9"/>
      <c r="L26" s="18"/>
      <c r="M26" s="137" t="s">
        <v>28</v>
      </c>
      <c r="N26" s="9"/>
      <c r="O26" s="18"/>
      <c r="P26" s="9"/>
      <c r="Q26" s="123">
        <v>1000</v>
      </c>
      <c r="R26" s="1345">
        <f>I26*Q26+I27*Q27</f>
        <v>0</v>
      </c>
      <c r="S26" s="1347"/>
      <c r="T26" s="1345">
        <f>IF(ISERROR(R26*S26),"",ROUND(R26*S26,1))</f>
        <v>0</v>
      </c>
      <c r="AA26" s="16" t="s">
        <v>182</v>
      </c>
      <c r="AB26" s="16" t="s">
        <v>182</v>
      </c>
      <c r="AC26" s="16">
        <v>1</v>
      </c>
    </row>
    <row r="27" spans="1:29" ht="30" customHeight="1">
      <c r="A27" s="20"/>
      <c r="B27" s="83"/>
      <c r="C27" s="1305"/>
      <c r="D27" s="739"/>
      <c r="E27" s="1350"/>
      <c r="F27" s="136"/>
      <c r="G27" s="94" t="s">
        <v>10038</v>
      </c>
      <c r="H27" s="94"/>
      <c r="I27" s="17"/>
      <c r="J27" s="8" t="s">
        <v>91</v>
      </c>
      <c r="K27" s="9"/>
      <c r="L27" s="18"/>
      <c r="M27" s="137"/>
      <c r="N27" s="9"/>
      <c r="O27" s="18"/>
      <c r="P27" s="9"/>
      <c r="Q27" s="123">
        <v>8.0000000000000004E-4</v>
      </c>
      <c r="R27" s="1346"/>
      <c r="S27" s="1348"/>
      <c r="T27" s="1346"/>
    </row>
    <row r="28" spans="1:29" ht="79.5" customHeight="1">
      <c r="A28" s="21"/>
      <c r="B28" s="92"/>
      <c r="C28" s="816" t="s">
        <v>10039</v>
      </c>
      <c r="D28" s="739"/>
      <c r="E28" s="747" t="s">
        <v>10040</v>
      </c>
      <c r="F28" s="136"/>
      <c r="G28" s="94" t="s">
        <v>10041</v>
      </c>
      <c r="H28" s="94"/>
      <c r="I28" s="17"/>
      <c r="J28" s="8" t="s">
        <v>210</v>
      </c>
      <c r="K28" s="9"/>
      <c r="L28" s="18"/>
      <c r="M28" s="137" t="s">
        <v>28</v>
      </c>
      <c r="N28" s="9"/>
      <c r="O28" s="18"/>
      <c r="P28" s="9"/>
      <c r="Q28" s="123">
        <v>1000</v>
      </c>
      <c r="R28" s="623">
        <f>I28*Q28</f>
        <v>0</v>
      </c>
      <c r="S28" s="624"/>
      <c r="T28" s="623">
        <f t="shared" ref="T28:T33" si="2">IF(ISERROR(R28*S28),"",ROUND(R28*S28,1))</f>
        <v>0</v>
      </c>
      <c r="AA28" s="16" t="s">
        <v>182</v>
      </c>
      <c r="AB28" s="16" t="s">
        <v>182</v>
      </c>
      <c r="AC28" s="16">
        <v>1</v>
      </c>
    </row>
    <row r="29" spans="1:29" ht="32.25" customHeight="1">
      <c r="A29" s="21"/>
      <c r="B29" s="92"/>
      <c r="C29" s="1303" t="s">
        <v>10042</v>
      </c>
      <c r="D29" s="739"/>
      <c r="E29" s="742" t="s">
        <v>10043</v>
      </c>
      <c r="F29" s="136"/>
      <c r="G29" s="94" t="s">
        <v>10026</v>
      </c>
      <c r="H29" s="94"/>
      <c r="I29" s="17"/>
      <c r="J29" s="8" t="s">
        <v>210</v>
      </c>
      <c r="K29" s="9"/>
      <c r="L29" s="18"/>
      <c r="M29" s="137" t="s">
        <v>28</v>
      </c>
      <c r="N29" s="9"/>
      <c r="O29" s="18"/>
      <c r="P29" s="9"/>
      <c r="Q29" s="123">
        <v>1000</v>
      </c>
      <c r="R29" s="176">
        <f>IF(ISERROR(I29*Q29),"",ROUND(I29*Q29,1))</f>
        <v>0</v>
      </c>
      <c r="S29" s="138"/>
      <c r="T29" s="176">
        <f t="shared" si="2"/>
        <v>0</v>
      </c>
      <c r="AA29" s="16" t="s">
        <v>182</v>
      </c>
      <c r="AB29" s="16" t="s">
        <v>182</v>
      </c>
      <c r="AC29" s="16">
        <v>0.01</v>
      </c>
    </row>
    <row r="30" spans="1:29" ht="32.25" customHeight="1">
      <c r="A30" s="142"/>
      <c r="B30" s="142"/>
      <c r="C30" s="1305"/>
      <c r="D30" s="739"/>
      <c r="E30" s="742" t="s">
        <v>10044</v>
      </c>
      <c r="F30" s="136"/>
      <c r="G30" s="94" t="s">
        <v>10026</v>
      </c>
      <c r="H30" s="94"/>
      <c r="I30" s="17"/>
      <c r="J30" s="8" t="s">
        <v>210</v>
      </c>
      <c r="K30" s="9"/>
      <c r="L30" s="18"/>
      <c r="M30" s="137" t="s">
        <v>28</v>
      </c>
      <c r="N30" s="9"/>
      <c r="O30" s="18"/>
      <c r="P30" s="9"/>
      <c r="Q30" s="123">
        <v>100</v>
      </c>
      <c r="R30" s="176">
        <f>IF(ISERROR(I30*Q30),"",ROUND(I30*Q30,1))</f>
        <v>0</v>
      </c>
      <c r="S30" s="138"/>
      <c r="T30" s="176">
        <f t="shared" si="2"/>
        <v>0</v>
      </c>
    </row>
    <row r="31" spans="1:29" ht="15" customHeight="1">
      <c r="A31" s="142"/>
      <c r="B31" s="142"/>
      <c r="C31" s="783" t="s">
        <v>10045</v>
      </c>
      <c r="D31" s="739"/>
      <c r="E31" s="741"/>
      <c r="F31" s="136"/>
      <c r="G31" s="94" t="s">
        <v>10046</v>
      </c>
      <c r="H31" s="94"/>
      <c r="I31" s="17"/>
      <c r="J31" s="8" t="s">
        <v>210</v>
      </c>
      <c r="K31" s="9"/>
      <c r="L31" s="18"/>
      <c r="M31" s="137" t="s">
        <v>28</v>
      </c>
      <c r="N31" s="9"/>
      <c r="O31" s="18"/>
      <c r="P31" s="9"/>
      <c r="Q31" s="123">
        <v>29</v>
      </c>
      <c r="R31" s="176">
        <f>IF(ISERROR(I31*Q31),"",ROUND(I31*Q31,1))</f>
        <v>0</v>
      </c>
      <c r="S31" s="138"/>
      <c r="T31" s="176">
        <f t="shared" si="2"/>
        <v>0</v>
      </c>
      <c r="AA31" s="16" t="s">
        <v>182</v>
      </c>
      <c r="AB31" s="16" t="s">
        <v>182</v>
      </c>
      <c r="AC31" s="16">
        <v>0.3</v>
      </c>
    </row>
    <row r="32" spans="1:29" ht="15" customHeight="1">
      <c r="A32" s="142"/>
      <c r="B32" s="142"/>
      <c r="C32" s="785" t="s">
        <v>93</v>
      </c>
      <c r="D32" s="739"/>
      <c r="E32" s="741"/>
      <c r="F32" s="145"/>
      <c r="G32" s="96" t="s">
        <v>94</v>
      </c>
      <c r="H32" s="96"/>
      <c r="I32" s="17"/>
      <c r="J32" s="8" t="s">
        <v>210</v>
      </c>
      <c r="K32" s="9"/>
      <c r="L32" s="18"/>
      <c r="M32" s="137"/>
      <c r="N32" s="9"/>
      <c r="O32" s="18"/>
      <c r="P32" s="9"/>
      <c r="Q32" s="123">
        <v>1000</v>
      </c>
      <c r="R32" s="176">
        <f>IF(ISERROR(I32*Q32),"",ROUND(I32*Q32,1))</f>
        <v>0</v>
      </c>
      <c r="S32" s="138"/>
      <c r="T32" s="176">
        <f t="shared" si="2"/>
        <v>0</v>
      </c>
    </row>
    <row r="33" spans="1:30" ht="15" customHeight="1">
      <c r="A33" s="142"/>
      <c r="B33" s="142"/>
      <c r="C33" s="815" t="s">
        <v>10047</v>
      </c>
      <c r="D33" s="748"/>
      <c r="E33" s="749"/>
      <c r="F33" s="143"/>
      <c r="G33" s="146" t="s">
        <v>10048</v>
      </c>
      <c r="H33" s="96"/>
      <c r="I33" s="17"/>
      <c r="J33" s="8" t="s">
        <v>210</v>
      </c>
      <c r="K33" s="9"/>
      <c r="L33" s="18"/>
      <c r="M33" s="137"/>
      <c r="N33" s="9"/>
      <c r="O33" s="18"/>
      <c r="P33" s="9"/>
      <c r="Q33" s="123">
        <v>1000</v>
      </c>
      <c r="R33" s="17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2" t="s">
        <v>98</v>
      </c>
      <c r="H37" s="1342"/>
      <c r="I37" s="1342"/>
      <c r="J37" s="1342"/>
      <c r="K37" s="1342"/>
      <c r="L37" s="1342"/>
      <c r="M37" s="1342"/>
      <c r="N37" s="1342"/>
      <c r="O37" s="1342"/>
      <c r="P37" s="1342"/>
      <c r="Q37" s="1341" t="s">
        <v>223</v>
      </c>
      <c r="R37" s="1341"/>
      <c r="S37" s="149">
        <v>12400</v>
      </c>
    </row>
    <row r="38" spans="1:30" ht="15" customHeight="1">
      <c r="G38" s="1342" t="s">
        <v>99</v>
      </c>
      <c r="H38" s="1342"/>
      <c r="I38" s="1342"/>
      <c r="J38" s="1342"/>
      <c r="K38" s="1342"/>
      <c r="L38" s="1342"/>
      <c r="M38" s="1342"/>
      <c r="N38" s="1342"/>
      <c r="O38" s="1342"/>
      <c r="P38" s="1342"/>
      <c r="Q38" s="1341" t="s">
        <v>100</v>
      </c>
      <c r="R38" s="1341"/>
      <c r="S38" s="150">
        <v>677</v>
      </c>
    </row>
    <row r="39" spans="1:30" ht="15" customHeight="1">
      <c r="G39" s="1342" t="s">
        <v>101</v>
      </c>
      <c r="H39" s="1342"/>
      <c r="I39" s="1342"/>
      <c r="J39" s="1342"/>
      <c r="K39" s="1342"/>
      <c r="L39" s="1342"/>
      <c r="M39" s="1342"/>
      <c r="N39" s="1342"/>
      <c r="O39" s="1342"/>
      <c r="P39" s="1342"/>
      <c r="Q39" s="1341" t="s">
        <v>102</v>
      </c>
      <c r="R39" s="1341"/>
      <c r="S39" s="150">
        <v>116</v>
      </c>
    </row>
    <row r="40" spans="1:30" ht="15" customHeight="1">
      <c r="G40" s="1342" t="s">
        <v>103</v>
      </c>
      <c r="H40" s="1342"/>
      <c r="I40" s="1342"/>
      <c r="J40" s="1342"/>
      <c r="K40" s="1342"/>
      <c r="L40" s="1342"/>
      <c r="M40" s="1342"/>
      <c r="N40" s="1342"/>
      <c r="O40" s="1342"/>
      <c r="P40" s="1342"/>
      <c r="Q40" s="1341" t="s">
        <v>104</v>
      </c>
      <c r="R40" s="1341"/>
      <c r="S40" s="149">
        <v>3170</v>
      </c>
    </row>
    <row r="41" spans="1:30" ht="15" customHeight="1">
      <c r="G41" s="1342" t="s">
        <v>105</v>
      </c>
      <c r="H41" s="1342"/>
      <c r="I41" s="1342"/>
      <c r="J41" s="1342"/>
      <c r="K41" s="1342"/>
      <c r="L41" s="1342"/>
      <c r="M41" s="1342"/>
      <c r="N41" s="1342"/>
      <c r="O41" s="1342"/>
      <c r="P41" s="1342"/>
      <c r="Q41" s="1341" t="s">
        <v>106</v>
      </c>
      <c r="R41" s="1341"/>
      <c r="S41" s="149">
        <v>1120</v>
      </c>
    </row>
    <row r="42" spans="1:30" ht="15" customHeight="1">
      <c r="G42" s="1342" t="s">
        <v>107</v>
      </c>
      <c r="H42" s="1342"/>
      <c r="I42" s="1342"/>
      <c r="J42" s="1342"/>
      <c r="K42" s="1342"/>
      <c r="L42" s="1342"/>
      <c r="M42" s="1342"/>
      <c r="N42" s="1342"/>
      <c r="O42" s="1342"/>
      <c r="P42" s="1342"/>
      <c r="Q42" s="1341" t="s">
        <v>224</v>
      </c>
      <c r="R42" s="1341"/>
      <c r="S42" s="149">
        <v>1300</v>
      </c>
    </row>
    <row r="43" spans="1:30" ht="15" customHeight="1">
      <c r="G43" s="1342" t="s">
        <v>108</v>
      </c>
      <c r="H43" s="1342"/>
      <c r="I43" s="1342"/>
      <c r="J43" s="1342"/>
      <c r="K43" s="1342"/>
      <c r="L43" s="1342"/>
      <c r="M43" s="1342"/>
      <c r="N43" s="1342"/>
      <c r="O43" s="1342"/>
      <c r="P43" s="1342"/>
      <c r="Q43" s="1341" t="s">
        <v>109</v>
      </c>
      <c r="R43" s="1341"/>
      <c r="S43" s="150">
        <v>328</v>
      </c>
    </row>
    <row r="44" spans="1:30" ht="15" customHeight="1">
      <c r="G44" s="1342" t="s">
        <v>110</v>
      </c>
      <c r="H44" s="1342"/>
      <c r="I44" s="1342"/>
      <c r="J44" s="1342"/>
      <c r="K44" s="1342"/>
      <c r="L44" s="1342"/>
      <c r="M44" s="1342"/>
      <c r="N44" s="1342"/>
      <c r="O44" s="1342"/>
      <c r="P44" s="1342"/>
      <c r="Q44" s="1341" t="s">
        <v>111</v>
      </c>
      <c r="R44" s="1341"/>
      <c r="S44" s="149">
        <v>4800</v>
      </c>
    </row>
    <row r="45" spans="1:30" ht="15" customHeight="1">
      <c r="G45" s="1342" t="s">
        <v>492</v>
      </c>
      <c r="H45" s="1342"/>
      <c r="I45" s="1342"/>
      <c r="J45" s="1342"/>
      <c r="K45" s="1342"/>
      <c r="L45" s="1342"/>
      <c r="M45" s="1342"/>
      <c r="N45" s="1342"/>
      <c r="O45" s="1342"/>
      <c r="P45" s="1342"/>
      <c r="Q45" s="1341" t="s">
        <v>493</v>
      </c>
      <c r="R45" s="1341"/>
      <c r="S45" s="149">
        <v>16</v>
      </c>
    </row>
    <row r="46" spans="1:30" ht="15" customHeight="1">
      <c r="G46" s="1342" t="s">
        <v>112</v>
      </c>
      <c r="H46" s="1342"/>
      <c r="I46" s="1342"/>
      <c r="J46" s="1342"/>
      <c r="K46" s="1342"/>
      <c r="L46" s="1342"/>
      <c r="M46" s="1342"/>
      <c r="N46" s="1342"/>
      <c r="O46" s="1342"/>
      <c r="P46" s="1342"/>
      <c r="Q46" s="1341" t="s">
        <v>113</v>
      </c>
      <c r="R46" s="1341"/>
      <c r="S46" s="150">
        <v>138</v>
      </c>
    </row>
    <row r="47" spans="1:30" ht="15" customHeight="1">
      <c r="G47" s="1342" t="s">
        <v>1570</v>
      </c>
      <c r="H47" s="1342"/>
      <c r="I47" s="1342"/>
      <c r="J47" s="1342"/>
      <c r="K47" s="1342"/>
      <c r="L47" s="1342"/>
      <c r="M47" s="1342"/>
      <c r="N47" s="1342"/>
      <c r="O47" s="1342"/>
      <c r="P47" s="1342"/>
      <c r="Q47" s="1341" t="s">
        <v>10049</v>
      </c>
      <c r="R47" s="1341"/>
      <c r="S47" s="150">
        <v>4</v>
      </c>
    </row>
    <row r="48" spans="1:30" ht="15" customHeight="1">
      <c r="G48" s="1342" t="s">
        <v>114</v>
      </c>
      <c r="H48" s="1342"/>
      <c r="I48" s="1342"/>
      <c r="J48" s="1342"/>
      <c r="K48" s="1342"/>
      <c r="L48" s="1342"/>
      <c r="M48" s="1342"/>
      <c r="N48" s="1342"/>
      <c r="O48" s="1342"/>
      <c r="P48" s="1342"/>
      <c r="Q48" s="1341" t="s">
        <v>225</v>
      </c>
      <c r="R48" s="1341"/>
      <c r="S48" s="149">
        <v>3350</v>
      </c>
    </row>
    <row r="49" spans="7:19" ht="15" customHeight="1">
      <c r="G49" s="1342" t="s">
        <v>115</v>
      </c>
      <c r="H49" s="1342"/>
      <c r="I49" s="1342"/>
      <c r="J49" s="1342"/>
      <c r="K49" s="1342"/>
      <c r="L49" s="1342"/>
      <c r="M49" s="1342"/>
      <c r="N49" s="1342"/>
      <c r="O49" s="1342"/>
      <c r="P49" s="1342"/>
      <c r="Q49" s="1341" t="s">
        <v>116</v>
      </c>
      <c r="R49" s="1341"/>
      <c r="S49" s="149">
        <v>8060</v>
      </c>
    </row>
    <row r="50" spans="7:19" ht="15" customHeight="1">
      <c r="G50" s="1342" t="s">
        <v>494</v>
      </c>
      <c r="H50" s="1342"/>
      <c r="I50" s="1342"/>
      <c r="J50" s="1342"/>
      <c r="K50" s="1342"/>
      <c r="L50" s="1342"/>
      <c r="M50" s="1342"/>
      <c r="N50" s="1342"/>
      <c r="O50" s="1342"/>
      <c r="P50" s="1342"/>
      <c r="Q50" s="1341" t="s">
        <v>495</v>
      </c>
      <c r="R50" s="1341"/>
      <c r="S50" s="149">
        <v>1330</v>
      </c>
    </row>
    <row r="51" spans="7:19" ht="15" customHeight="1">
      <c r="G51" s="1342" t="s">
        <v>496</v>
      </c>
      <c r="H51" s="1342"/>
      <c r="I51" s="1342"/>
      <c r="J51" s="1342"/>
      <c r="K51" s="1342"/>
      <c r="L51" s="1342"/>
      <c r="M51" s="1342"/>
      <c r="N51" s="1342"/>
      <c r="O51" s="1342"/>
      <c r="P51" s="1342"/>
      <c r="Q51" s="1341" t="s">
        <v>497</v>
      </c>
      <c r="R51" s="1341"/>
      <c r="S51" s="149">
        <v>1210</v>
      </c>
    </row>
    <row r="52" spans="7:19" ht="15" customHeight="1">
      <c r="G52" s="1342" t="s">
        <v>117</v>
      </c>
      <c r="H52" s="1342"/>
      <c r="I52" s="1342"/>
      <c r="J52" s="1342"/>
      <c r="K52" s="1342"/>
      <c r="L52" s="1342"/>
      <c r="M52" s="1342"/>
      <c r="N52" s="1342"/>
      <c r="O52" s="1342"/>
      <c r="P52" s="1342"/>
      <c r="Q52" s="1341" t="s">
        <v>118</v>
      </c>
      <c r="R52" s="1341"/>
      <c r="S52" s="150">
        <v>716</v>
      </c>
    </row>
    <row r="53" spans="7:19" ht="15" customHeight="1">
      <c r="G53" s="1342" t="s">
        <v>498</v>
      </c>
      <c r="H53" s="1342"/>
      <c r="I53" s="1342"/>
      <c r="J53" s="1342"/>
      <c r="K53" s="1342"/>
      <c r="L53" s="1342"/>
      <c r="M53" s="1342"/>
      <c r="N53" s="1342"/>
      <c r="O53" s="1342"/>
      <c r="P53" s="1342"/>
      <c r="Q53" s="1341" t="s">
        <v>499</v>
      </c>
      <c r="R53" s="1341"/>
      <c r="S53" s="150">
        <v>858</v>
      </c>
    </row>
    <row r="54" spans="7:19" ht="15" customHeight="1">
      <c r="G54" s="1342" t="s">
        <v>500</v>
      </c>
      <c r="H54" s="1342"/>
      <c r="I54" s="1342"/>
      <c r="J54" s="1342"/>
      <c r="K54" s="1342"/>
      <c r="L54" s="1342"/>
      <c r="M54" s="1342"/>
      <c r="N54" s="1342"/>
      <c r="O54" s="1342"/>
      <c r="P54" s="1342"/>
      <c r="Q54" s="1341" t="s">
        <v>501</v>
      </c>
      <c r="R54" s="1341"/>
      <c r="S54" s="150">
        <v>804</v>
      </c>
    </row>
    <row r="55" spans="7:19" ht="15" customHeight="1">
      <c r="G55" s="1342" t="s">
        <v>119</v>
      </c>
      <c r="H55" s="1342"/>
      <c r="I55" s="1342"/>
      <c r="J55" s="1342"/>
      <c r="K55" s="1342"/>
      <c r="L55" s="1342"/>
      <c r="M55" s="1342"/>
      <c r="N55" s="1342"/>
      <c r="O55" s="1342"/>
      <c r="P55" s="1342"/>
      <c r="Q55" s="1341" t="s">
        <v>120</v>
      </c>
      <c r="R55" s="1341"/>
      <c r="S55" s="149">
        <v>1650</v>
      </c>
    </row>
  </sheetData>
  <sheetProtection password="E4BE" sheet="1" formatCells="0"/>
  <mergeCells count="79">
    <mergeCell ref="G48:P48"/>
    <mergeCell ref="Q48:R48"/>
    <mergeCell ref="G55:P55"/>
    <mergeCell ref="Q55:R55"/>
    <mergeCell ref="G52:P52"/>
    <mergeCell ref="Q52:R52"/>
    <mergeCell ref="G53:P53"/>
    <mergeCell ref="Q53:R53"/>
    <mergeCell ref="G54:P54"/>
    <mergeCell ref="Q54:R54"/>
    <mergeCell ref="G51:P51"/>
    <mergeCell ref="Q51:R51"/>
    <mergeCell ref="G49:P49"/>
    <mergeCell ref="Q49:R49"/>
    <mergeCell ref="G50:P50"/>
    <mergeCell ref="Q50:R50"/>
    <mergeCell ref="G45:P45"/>
    <mergeCell ref="Q45:R45"/>
    <mergeCell ref="G46:P46"/>
    <mergeCell ref="Q46:R46"/>
    <mergeCell ref="G47:P47"/>
    <mergeCell ref="Q47:R47"/>
    <mergeCell ref="G42:P42"/>
    <mergeCell ref="Q42:R42"/>
    <mergeCell ref="G43:P43"/>
    <mergeCell ref="Q43:R43"/>
    <mergeCell ref="G44:P44"/>
    <mergeCell ref="Q44:R44"/>
    <mergeCell ref="G40:P40"/>
    <mergeCell ref="Q40:R40"/>
    <mergeCell ref="G37:P37"/>
    <mergeCell ref="Q37:R37"/>
    <mergeCell ref="G41:P41"/>
    <mergeCell ref="Q41:R41"/>
    <mergeCell ref="C29:C30"/>
    <mergeCell ref="G38:P38"/>
    <mergeCell ref="Q38:R38"/>
    <mergeCell ref="G39:P39"/>
    <mergeCell ref="Q39:R39"/>
    <mergeCell ref="S26:S27"/>
    <mergeCell ref="T26:T27"/>
    <mergeCell ref="T15:T16"/>
    <mergeCell ref="T24:T25"/>
    <mergeCell ref="T17:T18"/>
    <mergeCell ref="S15:S16"/>
    <mergeCell ref="S24:S25"/>
    <mergeCell ref="S17:S18"/>
    <mergeCell ref="D7:E7"/>
    <mergeCell ref="I7:I8"/>
    <mergeCell ref="H7:H8"/>
    <mergeCell ref="E9:E10"/>
    <mergeCell ref="F7:G8"/>
    <mergeCell ref="T7:T8"/>
    <mergeCell ref="J7:J8"/>
    <mergeCell ref="M7:M8"/>
    <mergeCell ref="K7:L8"/>
    <mergeCell ref="N7:O8"/>
    <mergeCell ref="P7:Q8"/>
    <mergeCell ref="R7:R8"/>
    <mergeCell ref="S7:S8"/>
    <mergeCell ref="S9:S10"/>
    <mergeCell ref="T9:T10"/>
    <mergeCell ref="S13:S14"/>
    <mergeCell ref="T13:T14"/>
    <mergeCell ref="R17:R18"/>
    <mergeCell ref="C9:C10"/>
    <mergeCell ref="R9:R10"/>
    <mergeCell ref="C19:C22"/>
    <mergeCell ref="C24:C27"/>
    <mergeCell ref="E24:E25"/>
    <mergeCell ref="R24:R25"/>
    <mergeCell ref="E26:E27"/>
    <mergeCell ref="C13:C18"/>
    <mergeCell ref="E13:E14"/>
    <mergeCell ref="R13:R14"/>
    <mergeCell ref="E15:E16"/>
    <mergeCell ref="R15:R16"/>
    <mergeCell ref="E17:E18"/>
    <mergeCell ref="R26:R27"/>
  </mergeCells>
  <phoneticPr fontId="2"/>
  <dataValidations count="1">
    <dataValidation type="list" allowBlank="1" showInputMessage="1" showErrorMessage="1" sqref="D5" xr:uid="{1ED782CE-C742-4659-B3E4-61D39362CDB7}">
      <formula1>$Y$3:$Y$4</formula1>
    </dataValidation>
  </dataValidations>
  <printOptions horizontalCentered="1"/>
  <pageMargins left="0.59055118110236227" right="0.59055118110236227" top="0.98425196850393704" bottom="0.78740157480314965" header="0.51181102362204722" footer="0.51181102362204722"/>
  <pageSetup paperSize="9" scale="67" pageOrder="overThenDown" orientation="landscape" r:id="rId1"/>
  <headerFooter alignWithMargins="0"/>
  <drawing r:id="rId2"/>
  <legacyDrawing r:id="rId3"/>
  <controls>
    <mc:AlternateContent xmlns:mc="http://schemas.openxmlformats.org/markup-compatibility/2006">
      <mc:Choice Requires="x14">
        <control shapeId="8193" r:id="rId4" name="cmdUnLock">
          <controlPr defaultSize="0" print="0" autoLine="0" r:id="rId5">
            <anchor>
              <from>
                <xdr:col>17</xdr:col>
                <xdr:colOff>495300</xdr:colOff>
                <xdr:row>0</xdr:row>
                <xdr:rowOff>95250</xdr:rowOff>
              </from>
              <to>
                <xdr:col>29</xdr:col>
                <xdr:colOff>133350</xdr:colOff>
                <xdr:row>2</xdr:row>
                <xdr:rowOff>57150</xdr:rowOff>
              </to>
            </anchor>
          </controlPr>
        </control>
      </mc:Choice>
      <mc:Fallback>
        <control shapeId="8193" r:id="rId4" name="cmdUnLock"/>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4A7A-4858-436C-867D-D0EE514CE734}">
  <sheetPr codeName="Sheet6"/>
  <dimension ref="A1:AD61"/>
  <sheetViews>
    <sheetView view="pageBreakPreview" topLeftCell="C1" zoomScaleNormal="55" zoomScaleSheetLayoutView="100" workbookViewId="0">
      <pane ySplit="8" topLeftCell="A33" activePane="bottomLeft" state="frozen"/>
      <selection activeCell="E10" sqref="E10"/>
      <selection pane="bottomLeft" activeCell="C1" sqref="C1"/>
    </sheetView>
  </sheetViews>
  <sheetFormatPr defaultColWidth="9" defaultRowHeight="15" customHeight="1"/>
  <cols>
    <col min="1" max="2" width="9" style="3" hidden="1" customWidth="1"/>
    <col min="3" max="3" width="55.36328125" style="3" customWidth="1"/>
    <col min="4" max="4" width="9" style="3" hidden="1" customWidth="1"/>
    <col min="5" max="5" width="25.08984375" style="3" customWidth="1"/>
    <col min="6" max="7" width="9" style="3" hidden="1" customWidth="1"/>
    <col min="8" max="8" width="27.26953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36328125" style="3" customWidth="1"/>
    <col min="31" max="16384" width="9" style="3"/>
  </cols>
  <sheetData>
    <row r="1" spans="1:29" ht="14">
      <c r="A1" s="2" t="s">
        <v>169</v>
      </c>
      <c r="C1" s="2" t="s">
        <v>143</v>
      </c>
    </row>
    <row r="2" spans="1:29" ht="15" customHeight="1">
      <c r="A2" s="2" t="s">
        <v>227</v>
      </c>
      <c r="C2" s="2" t="s">
        <v>153</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226</v>
      </c>
      <c r="G8" s="7" t="s">
        <v>170</v>
      </c>
      <c r="H8" s="1300"/>
      <c r="I8" s="1292"/>
      <c r="J8" s="1293"/>
      <c r="K8" s="1296"/>
      <c r="L8" s="1297"/>
      <c r="M8" s="1292"/>
      <c r="N8" s="1296"/>
      <c r="O8" s="1297"/>
      <c r="P8" s="1296"/>
      <c r="Q8" s="1297"/>
      <c r="R8" s="1292"/>
      <c r="S8" s="1292"/>
      <c r="T8" s="1292"/>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2">
        <f>I9*Q9</f>
        <v>0</v>
      </c>
      <c r="S9" s="138"/>
      <c r="T9" s="203">
        <f>IF(ISERROR(R9*S9),"",ROUND(R9*S9,1))</f>
        <v>0</v>
      </c>
      <c r="AA9" s="15" t="s">
        <v>182</v>
      </c>
      <c r="AB9" s="15" t="s">
        <v>182</v>
      </c>
      <c r="AC9" s="15">
        <v>39</v>
      </c>
    </row>
    <row r="10" spans="1:29" ht="15" customHeight="1">
      <c r="A10" s="20"/>
      <c r="B10" s="83"/>
      <c r="C10" s="1303" t="s">
        <v>10050</v>
      </c>
      <c r="D10" s="734"/>
      <c r="E10" s="1325" t="s">
        <v>10051</v>
      </c>
      <c r="F10" s="14"/>
      <c r="G10" s="13"/>
      <c r="H10" s="13" t="s">
        <v>10052</v>
      </c>
      <c r="I10" s="17"/>
      <c r="J10" s="8" t="s">
        <v>210</v>
      </c>
      <c r="K10" s="9"/>
      <c r="L10" s="18"/>
      <c r="M10" s="137" t="s">
        <v>28</v>
      </c>
      <c r="N10" s="9"/>
      <c r="O10" s="18"/>
      <c r="P10" s="9"/>
      <c r="Q10" s="18">
        <v>900</v>
      </c>
      <c r="R10" s="1404">
        <f>I10*Q10-I11*Q11</f>
        <v>0</v>
      </c>
      <c r="S10" s="1368">
        <v>6630</v>
      </c>
      <c r="T10" s="1345">
        <f>IF(ISERROR(R10*S10),"",ROUND(R10*S10,1))</f>
        <v>0</v>
      </c>
      <c r="AA10" s="15" t="s">
        <v>182</v>
      </c>
      <c r="AB10" s="15" t="s">
        <v>182</v>
      </c>
      <c r="AC10" s="15">
        <v>800</v>
      </c>
    </row>
    <row r="11" spans="1:29" ht="15" customHeight="1">
      <c r="A11" s="21"/>
      <c r="B11" s="92"/>
      <c r="C11" s="1304"/>
      <c r="D11" s="734"/>
      <c r="E11" s="1373"/>
      <c r="F11" s="14"/>
      <c r="G11" s="13"/>
      <c r="H11" s="13" t="s">
        <v>121</v>
      </c>
      <c r="I11" s="17"/>
      <c r="J11" s="8" t="s">
        <v>210</v>
      </c>
      <c r="K11" s="9"/>
      <c r="L11" s="18"/>
      <c r="M11" s="137"/>
      <c r="N11" s="9"/>
      <c r="O11" s="18"/>
      <c r="P11" s="9"/>
      <c r="Q11" s="18">
        <v>1000</v>
      </c>
      <c r="R11" s="1405"/>
      <c r="S11" s="1369"/>
      <c r="T11" s="1346"/>
      <c r="AA11" s="15"/>
      <c r="AB11" s="15"/>
      <c r="AC11" s="15">
        <v>1000</v>
      </c>
    </row>
    <row r="12" spans="1:29" ht="15" customHeight="1">
      <c r="A12" s="22"/>
      <c r="B12" s="75"/>
      <c r="C12" s="1304"/>
      <c r="D12" s="734"/>
      <c r="E12" s="1325" t="s">
        <v>10053</v>
      </c>
      <c r="F12" s="14"/>
      <c r="G12" s="13"/>
      <c r="H12" s="13" t="s">
        <v>10052</v>
      </c>
      <c r="I12" s="17"/>
      <c r="J12" s="8" t="s">
        <v>210</v>
      </c>
      <c r="K12" s="9"/>
      <c r="L12" s="18"/>
      <c r="M12" s="137" t="s">
        <v>28</v>
      </c>
      <c r="N12" s="9"/>
      <c r="O12" s="18"/>
      <c r="P12" s="9"/>
      <c r="Q12" s="18">
        <v>600</v>
      </c>
      <c r="R12" s="1404">
        <f>I12*Q12-I13*Q13</f>
        <v>0</v>
      </c>
      <c r="S12" s="1368">
        <v>6630</v>
      </c>
      <c r="T12" s="1345">
        <f>IF(ISERROR(R12*S12),"",ROUND(R12*S12,1))</f>
        <v>0</v>
      </c>
      <c r="AA12" s="15" t="s">
        <v>182</v>
      </c>
      <c r="AB12" s="15" t="s">
        <v>182</v>
      </c>
      <c r="AC12" s="15">
        <v>800</v>
      </c>
    </row>
    <row r="13" spans="1:29" ht="15" customHeight="1">
      <c r="A13" s="81"/>
      <c r="B13" s="82"/>
      <c r="C13" s="1304"/>
      <c r="D13" s="734"/>
      <c r="E13" s="1373"/>
      <c r="F13" s="14"/>
      <c r="G13" s="13"/>
      <c r="H13" s="13" t="s">
        <v>121</v>
      </c>
      <c r="I13" s="17"/>
      <c r="J13" s="8" t="s">
        <v>210</v>
      </c>
      <c r="K13" s="9"/>
      <c r="L13" s="18"/>
      <c r="M13" s="137"/>
      <c r="N13" s="9"/>
      <c r="O13" s="18"/>
      <c r="P13" s="9"/>
      <c r="Q13" s="18">
        <v>1000</v>
      </c>
      <c r="R13" s="1405"/>
      <c r="S13" s="1369"/>
      <c r="T13" s="1346"/>
      <c r="AA13" s="15"/>
      <c r="AB13" s="15"/>
      <c r="AC13" s="15">
        <v>1000</v>
      </c>
    </row>
    <row r="14" spans="1:29" ht="15" customHeight="1">
      <c r="A14" s="26"/>
      <c r="B14" s="68"/>
      <c r="C14" s="1304"/>
      <c r="D14" s="734"/>
      <c r="E14" s="1325" t="s">
        <v>10054</v>
      </c>
      <c r="F14" s="14"/>
      <c r="G14" s="13"/>
      <c r="H14" s="13" t="s">
        <v>139</v>
      </c>
      <c r="I14" s="17"/>
      <c r="J14" s="8" t="s">
        <v>210</v>
      </c>
      <c r="K14" s="9"/>
      <c r="L14" s="18"/>
      <c r="M14" s="137" t="s">
        <v>28</v>
      </c>
      <c r="N14" s="9"/>
      <c r="O14" s="18"/>
      <c r="P14" s="9"/>
      <c r="Q14" s="18">
        <v>600</v>
      </c>
      <c r="R14" s="1404">
        <f>I14*Q14-I15*Q15</f>
        <v>0</v>
      </c>
      <c r="S14" s="1368">
        <v>11100</v>
      </c>
      <c r="T14" s="1345">
        <f>IF(ISERROR(R14*S14),"",ROUND(R14*S14,1))</f>
        <v>0</v>
      </c>
      <c r="AA14" s="15" t="s">
        <v>182</v>
      </c>
      <c r="AB14" s="15" t="s">
        <v>182</v>
      </c>
      <c r="AC14" s="15">
        <v>700</v>
      </c>
    </row>
    <row r="15" spans="1:29" ht="15" customHeight="1">
      <c r="A15" s="26"/>
      <c r="B15" s="68"/>
      <c r="C15" s="1304"/>
      <c r="D15" s="734"/>
      <c r="E15" s="1372"/>
      <c r="F15" s="14"/>
      <c r="G15" s="13"/>
      <c r="H15" s="13" t="s">
        <v>140</v>
      </c>
      <c r="I15" s="17"/>
      <c r="J15" s="8" t="s">
        <v>210</v>
      </c>
      <c r="K15" s="9"/>
      <c r="L15" s="18"/>
      <c r="M15" s="137"/>
      <c r="N15" s="9"/>
      <c r="O15" s="18"/>
      <c r="P15" s="9"/>
      <c r="Q15" s="18">
        <v>1000</v>
      </c>
      <c r="R15" s="1405"/>
      <c r="S15" s="1369"/>
      <c r="T15" s="1346"/>
      <c r="AA15" s="15"/>
      <c r="AB15" s="15"/>
      <c r="AC15" s="15">
        <v>1000</v>
      </c>
    </row>
    <row r="16" spans="1:29" ht="36" customHeight="1">
      <c r="A16" s="26"/>
      <c r="B16" s="68"/>
      <c r="C16" s="1304"/>
      <c r="D16" s="734"/>
      <c r="E16" s="1372"/>
      <c r="F16" s="14"/>
      <c r="G16" s="13"/>
      <c r="H16" s="13" t="s">
        <v>10055</v>
      </c>
      <c r="I16" s="17"/>
      <c r="J16" s="8" t="s">
        <v>210</v>
      </c>
      <c r="K16" s="9"/>
      <c r="L16" s="18"/>
      <c r="M16" s="137"/>
      <c r="N16" s="9"/>
      <c r="O16" s="18"/>
      <c r="P16" s="9"/>
      <c r="Q16" s="18">
        <v>200</v>
      </c>
      <c r="R16" s="1404">
        <f>I16*Q16-I17*Q17</f>
        <v>0</v>
      </c>
      <c r="S16" s="1368">
        <v>6630</v>
      </c>
      <c r="T16" s="1345">
        <f>IF(ISERROR(R16*S16),"",ROUND(R17*S16,1))</f>
        <v>0</v>
      </c>
      <c r="AA16" s="15"/>
      <c r="AB16" s="15"/>
      <c r="AC16" s="15"/>
    </row>
    <row r="17" spans="1:29" ht="28.5" customHeight="1">
      <c r="A17" s="26"/>
      <c r="B17" s="68"/>
      <c r="C17" s="1304"/>
      <c r="D17" s="734"/>
      <c r="E17" s="1373"/>
      <c r="F17" s="14"/>
      <c r="G17" s="13"/>
      <c r="H17" s="13" t="s">
        <v>122</v>
      </c>
      <c r="I17" s="17"/>
      <c r="J17" s="8" t="s">
        <v>210</v>
      </c>
      <c r="K17" s="9"/>
      <c r="L17" s="18"/>
      <c r="M17" s="137"/>
      <c r="N17" s="9"/>
      <c r="O17" s="18"/>
      <c r="P17" s="9"/>
      <c r="Q17" s="18">
        <v>1000</v>
      </c>
      <c r="R17" s="1405"/>
      <c r="S17" s="1371"/>
      <c r="T17" s="1277"/>
      <c r="AA17" s="15"/>
      <c r="AB17" s="15"/>
      <c r="AC17" s="15">
        <v>1000</v>
      </c>
    </row>
    <row r="18" spans="1:29" ht="15" customHeight="1">
      <c r="A18" s="26"/>
      <c r="B18" s="68"/>
      <c r="C18" s="1304"/>
      <c r="D18" s="734"/>
      <c r="E18" s="1325" t="s">
        <v>10056</v>
      </c>
      <c r="F18" s="14"/>
      <c r="G18" s="13"/>
      <c r="H18" s="13" t="s">
        <v>139</v>
      </c>
      <c r="I18" s="17"/>
      <c r="J18" s="8" t="s">
        <v>210</v>
      </c>
      <c r="K18" s="9"/>
      <c r="L18" s="18"/>
      <c r="M18" s="137" t="s">
        <v>28</v>
      </c>
      <c r="N18" s="9"/>
      <c r="O18" s="18"/>
      <c r="P18" s="9"/>
      <c r="Q18" s="18">
        <v>1000</v>
      </c>
      <c r="R18" s="1404">
        <f>I18*Q18-I19*Q19</f>
        <v>0</v>
      </c>
      <c r="S18" s="1368">
        <v>11100</v>
      </c>
      <c r="T18" s="1345">
        <f>IF(ISERROR(R18*S18),"",ROUND(R18*S18,1))</f>
        <v>0</v>
      </c>
      <c r="AA18" s="15" t="s">
        <v>182</v>
      </c>
      <c r="AB18" s="15" t="s">
        <v>182</v>
      </c>
      <c r="AC18" s="15">
        <v>700</v>
      </c>
    </row>
    <row r="19" spans="1:29" ht="28.5" customHeight="1">
      <c r="A19" s="151"/>
      <c r="B19" s="151"/>
      <c r="C19" s="1304"/>
      <c r="D19" s="734"/>
      <c r="E19" s="1372"/>
      <c r="F19" s="14"/>
      <c r="G19" s="13"/>
      <c r="H19" s="13" t="s">
        <v>140</v>
      </c>
      <c r="I19" s="17"/>
      <c r="J19" s="8" t="s">
        <v>210</v>
      </c>
      <c r="K19" s="9"/>
      <c r="L19" s="18"/>
      <c r="M19" s="137"/>
      <c r="N19" s="9"/>
      <c r="O19" s="18"/>
      <c r="P19" s="9"/>
      <c r="Q19" s="18">
        <v>1000</v>
      </c>
      <c r="R19" s="1405"/>
      <c r="S19" s="1369"/>
      <c r="T19" s="1346"/>
      <c r="AA19" s="15"/>
      <c r="AB19" s="15"/>
      <c r="AC19" s="15">
        <v>1000</v>
      </c>
    </row>
    <row r="20" spans="1:29" ht="30" customHeight="1">
      <c r="A20" s="26"/>
      <c r="B20" s="68"/>
      <c r="C20" s="1304"/>
      <c r="D20" s="734"/>
      <c r="E20" s="1372"/>
      <c r="F20" s="14"/>
      <c r="G20" s="13"/>
      <c r="H20" s="13" t="s">
        <v>10055</v>
      </c>
      <c r="I20" s="17"/>
      <c r="J20" s="8" t="s">
        <v>210</v>
      </c>
      <c r="K20" s="9"/>
      <c r="L20" s="18"/>
      <c r="M20" s="137"/>
      <c r="N20" s="9"/>
      <c r="O20" s="18"/>
      <c r="P20" s="9"/>
      <c r="Q20" s="18">
        <v>200</v>
      </c>
      <c r="R20" s="1404">
        <f>I20*Q20-I21*Q21</f>
        <v>0</v>
      </c>
      <c r="S20" s="1368">
        <v>6630</v>
      </c>
      <c r="T20" s="1345">
        <f>IF(ISERROR(R20*S20),"",ROUND(R21*S20,1))</f>
        <v>0</v>
      </c>
      <c r="AA20" s="15"/>
      <c r="AB20" s="15"/>
      <c r="AC20" s="15"/>
    </row>
    <row r="21" spans="1:29" ht="24.75" customHeight="1">
      <c r="A21" s="26"/>
      <c r="B21" s="68"/>
      <c r="C21" s="1304"/>
      <c r="D21" s="734"/>
      <c r="E21" s="1373"/>
      <c r="F21" s="14"/>
      <c r="G21" s="13"/>
      <c r="H21" s="13" t="s">
        <v>122</v>
      </c>
      <c r="I21" s="17"/>
      <c r="J21" s="8" t="s">
        <v>210</v>
      </c>
      <c r="K21" s="9"/>
      <c r="L21" s="18"/>
      <c r="M21" s="137"/>
      <c r="N21" s="9"/>
      <c r="O21" s="18"/>
      <c r="P21" s="9"/>
      <c r="Q21" s="18">
        <v>1000</v>
      </c>
      <c r="R21" s="1405"/>
      <c r="S21" s="1371"/>
      <c r="T21" s="1277"/>
      <c r="AA21" s="15"/>
      <c r="AB21" s="15"/>
      <c r="AC21" s="15">
        <v>1000</v>
      </c>
    </row>
    <row r="22" spans="1:29" ht="15" customHeight="1">
      <c r="A22" s="21"/>
      <c r="B22" s="92"/>
      <c r="C22" s="1304"/>
      <c r="D22" s="734"/>
      <c r="E22" s="1325" t="s">
        <v>10057</v>
      </c>
      <c r="F22" s="14"/>
      <c r="G22" s="13"/>
      <c r="H22" s="13" t="s">
        <v>141</v>
      </c>
      <c r="I22" s="17"/>
      <c r="J22" s="8" t="s">
        <v>210</v>
      </c>
      <c r="K22" s="9"/>
      <c r="L22" s="18"/>
      <c r="M22" s="137" t="s">
        <v>28</v>
      </c>
      <c r="N22" s="9"/>
      <c r="O22" s="18"/>
      <c r="P22" s="9"/>
      <c r="Q22" s="18">
        <v>400</v>
      </c>
      <c r="R22" s="1404">
        <f>I22*Q22-I23*Q23</f>
        <v>0</v>
      </c>
      <c r="S22" s="1368">
        <v>8900</v>
      </c>
      <c r="T22" s="1345">
        <f>IF(ISERROR(R22*S22),"",ROUND(R22*S22,1))</f>
        <v>0</v>
      </c>
      <c r="AA22" s="15" t="s">
        <v>182</v>
      </c>
      <c r="AB22" s="15" t="s">
        <v>182</v>
      </c>
      <c r="AC22" s="15">
        <v>700</v>
      </c>
    </row>
    <row r="23" spans="1:29" ht="15" customHeight="1">
      <c r="C23" s="1304"/>
      <c r="D23" s="734"/>
      <c r="E23" s="1372"/>
      <c r="F23" s="14"/>
      <c r="G23" s="13"/>
      <c r="H23" s="13" t="s">
        <v>142</v>
      </c>
      <c r="I23" s="17"/>
      <c r="J23" s="8" t="s">
        <v>210</v>
      </c>
      <c r="K23" s="9"/>
      <c r="L23" s="18"/>
      <c r="M23" s="137"/>
      <c r="N23" s="9"/>
      <c r="O23" s="18"/>
      <c r="P23" s="9"/>
      <c r="Q23" s="18">
        <v>1000</v>
      </c>
      <c r="R23" s="1405"/>
      <c r="S23" s="1369"/>
      <c r="T23" s="1346"/>
      <c r="AA23" s="15"/>
      <c r="AB23" s="15"/>
      <c r="AC23" s="15">
        <v>1000</v>
      </c>
    </row>
    <row r="24" spans="1:29" ht="36" customHeight="1">
      <c r="C24" s="1304"/>
      <c r="D24" s="734"/>
      <c r="E24" s="1372"/>
      <c r="F24" s="14"/>
      <c r="G24" s="13"/>
      <c r="H24" s="13" t="s">
        <v>10058</v>
      </c>
      <c r="I24" s="17"/>
      <c r="J24" s="8" t="s">
        <v>210</v>
      </c>
      <c r="K24" s="9"/>
      <c r="L24" s="18"/>
      <c r="M24" s="137"/>
      <c r="N24" s="9"/>
      <c r="O24" s="18"/>
      <c r="P24" s="9"/>
      <c r="Q24" s="18">
        <v>100</v>
      </c>
      <c r="R24" s="1404">
        <f>I24*Q24-I25*Q25</f>
        <v>0</v>
      </c>
      <c r="S24" s="1368">
        <v>6630</v>
      </c>
      <c r="T24" s="1345">
        <f>IF(ISERROR(R24*S24),"",ROUND(R25*S24,1))</f>
        <v>0</v>
      </c>
      <c r="AA24" s="15"/>
      <c r="AB24" s="15"/>
      <c r="AC24" s="15"/>
    </row>
    <row r="25" spans="1:29" ht="24" customHeight="1">
      <c r="C25" s="1304"/>
      <c r="D25" s="734"/>
      <c r="E25" s="1373"/>
      <c r="F25" s="14"/>
      <c r="G25" s="13"/>
      <c r="H25" s="13" t="s">
        <v>10059</v>
      </c>
      <c r="I25" s="17"/>
      <c r="J25" s="8" t="s">
        <v>210</v>
      </c>
      <c r="K25" s="9"/>
      <c r="L25" s="18"/>
      <c r="M25" s="137"/>
      <c r="N25" s="9"/>
      <c r="O25" s="18"/>
      <c r="P25" s="9"/>
      <c r="Q25" s="18">
        <v>1000</v>
      </c>
      <c r="R25" s="1405"/>
      <c r="S25" s="1371"/>
      <c r="T25" s="1277"/>
      <c r="AA25" s="15"/>
      <c r="AB25" s="15"/>
      <c r="AC25" s="15">
        <v>1000</v>
      </c>
    </row>
    <row r="26" spans="1:29" ht="15" customHeight="1">
      <c r="C26" s="1304"/>
      <c r="D26" s="734"/>
      <c r="E26" s="1325" t="s">
        <v>10060</v>
      </c>
      <c r="F26" s="14"/>
      <c r="G26" s="13"/>
      <c r="H26" s="13" t="s">
        <v>10061</v>
      </c>
      <c r="I26" s="17"/>
      <c r="J26" s="8" t="s">
        <v>210</v>
      </c>
      <c r="K26" s="9"/>
      <c r="L26" s="18"/>
      <c r="M26" s="137" t="s">
        <v>28</v>
      </c>
      <c r="N26" s="9"/>
      <c r="O26" s="18"/>
      <c r="P26" s="9"/>
      <c r="Q26" s="18">
        <v>100</v>
      </c>
      <c r="R26" s="1404">
        <f>I26*Q26-I27*Q27</f>
        <v>0</v>
      </c>
      <c r="S26" s="1368">
        <v>9540</v>
      </c>
      <c r="T26" s="1345">
        <f>IF(ISERROR(R26*S26),"",ROUND(R26*S26,1))</f>
        <v>0</v>
      </c>
      <c r="AA26" s="15" t="s">
        <v>182</v>
      </c>
      <c r="AB26" s="15" t="s">
        <v>182</v>
      </c>
      <c r="AC26" s="15">
        <v>700</v>
      </c>
    </row>
    <row r="27" spans="1:29" ht="15" customHeight="1">
      <c r="C27" s="1304"/>
      <c r="D27" s="734"/>
      <c r="E27" s="1372"/>
      <c r="F27" s="14"/>
      <c r="G27" s="13"/>
      <c r="H27" s="13" t="s">
        <v>10062</v>
      </c>
      <c r="I27" s="17"/>
      <c r="J27" s="8" t="s">
        <v>210</v>
      </c>
      <c r="K27" s="9"/>
      <c r="L27" s="18"/>
      <c r="M27" s="137"/>
      <c r="N27" s="9"/>
      <c r="O27" s="18"/>
      <c r="P27" s="9"/>
      <c r="Q27" s="18">
        <v>1000</v>
      </c>
      <c r="R27" s="1405"/>
      <c r="S27" s="1369"/>
      <c r="T27" s="1346"/>
      <c r="AA27" s="15"/>
      <c r="AB27" s="15"/>
      <c r="AC27" s="15">
        <v>1000</v>
      </c>
    </row>
    <row r="28" spans="1:29" ht="31.5" customHeight="1">
      <c r="C28" s="1304"/>
      <c r="D28" s="734"/>
      <c r="E28" s="1372"/>
      <c r="F28" s="14"/>
      <c r="G28" s="13"/>
      <c r="H28" s="13" t="s">
        <v>10063</v>
      </c>
      <c r="I28" s="17"/>
      <c r="J28" s="8" t="s">
        <v>210</v>
      </c>
      <c r="K28" s="9"/>
      <c r="L28" s="18"/>
      <c r="M28" s="137"/>
      <c r="N28" s="9"/>
      <c r="O28" s="18"/>
      <c r="P28" s="9"/>
      <c r="Q28" s="18">
        <v>100</v>
      </c>
      <c r="R28" s="1404">
        <f>I28*Q28-I29*Q29</f>
        <v>0</v>
      </c>
      <c r="S28" s="1368">
        <v>6630</v>
      </c>
      <c r="T28" s="1345">
        <f>IF(ISERROR(R28*S28),"",ROUND(R29*S28,1))</f>
        <v>0</v>
      </c>
      <c r="AA28" s="15"/>
      <c r="AB28" s="15"/>
      <c r="AC28" s="15"/>
    </row>
    <row r="29" spans="1:29" ht="31.5" customHeight="1">
      <c r="C29" s="1304"/>
      <c r="D29" s="734"/>
      <c r="E29" s="1372"/>
      <c r="F29" s="14"/>
      <c r="G29" s="13"/>
      <c r="H29" s="13" t="s">
        <v>10064</v>
      </c>
      <c r="I29" s="17"/>
      <c r="J29" s="8" t="s">
        <v>210</v>
      </c>
      <c r="K29" s="9"/>
      <c r="L29" s="18"/>
      <c r="M29" s="137"/>
      <c r="N29" s="9"/>
      <c r="O29" s="18"/>
      <c r="P29" s="9"/>
      <c r="Q29" s="18">
        <v>1000</v>
      </c>
      <c r="R29" s="1405"/>
      <c r="S29" s="1371"/>
      <c r="T29" s="1277"/>
      <c r="AA29" s="15"/>
      <c r="AB29" s="15"/>
      <c r="AC29" s="15">
        <v>1000</v>
      </c>
    </row>
    <row r="30" spans="1:29" ht="38.25" customHeight="1">
      <c r="C30" s="1304"/>
      <c r="D30" s="734"/>
      <c r="E30" s="1372"/>
      <c r="F30" s="14"/>
      <c r="G30" s="13"/>
      <c r="H30" s="13" t="s">
        <v>10065</v>
      </c>
      <c r="I30" s="17"/>
      <c r="J30" s="8" t="s">
        <v>210</v>
      </c>
      <c r="K30" s="9"/>
      <c r="L30" s="18"/>
      <c r="M30" s="137"/>
      <c r="N30" s="9"/>
      <c r="O30" s="18"/>
      <c r="P30" s="9"/>
      <c r="Q30" s="18">
        <v>100</v>
      </c>
      <c r="R30" s="1404">
        <f>I30*Q30-I31*Q31</f>
        <v>0</v>
      </c>
      <c r="S30" s="1368">
        <v>11100</v>
      </c>
      <c r="T30" s="1345">
        <f>IF(ISERROR(R30*S30),"",ROUND(R31*S30,1))</f>
        <v>0</v>
      </c>
      <c r="AA30" s="15"/>
      <c r="AB30" s="15"/>
      <c r="AC30" s="15"/>
    </row>
    <row r="31" spans="1:29" ht="31.5" customHeight="1">
      <c r="C31" s="1304"/>
      <c r="D31" s="734"/>
      <c r="E31" s="1373"/>
      <c r="F31" s="14"/>
      <c r="G31" s="13"/>
      <c r="H31" s="13" t="s">
        <v>10066</v>
      </c>
      <c r="I31" s="17"/>
      <c r="J31" s="8" t="s">
        <v>210</v>
      </c>
      <c r="K31" s="9"/>
      <c r="L31" s="18"/>
      <c r="M31" s="137"/>
      <c r="N31" s="9"/>
      <c r="O31" s="18"/>
      <c r="P31" s="9"/>
      <c r="Q31" s="18">
        <v>1000</v>
      </c>
      <c r="R31" s="1405"/>
      <c r="S31" s="1371"/>
      <c r="T31" s="1277"/>
      <c r="AA31" s="15"/>
      <c r="AB31" s="15"/>
      <c r="AC31" s="15">
        <v>1000</v>
      </c>
    </row>
    <row r="32" spans="1:29" ht="15" customHeight="1">
      <c r="C32" s="1304"/>
      <c r="D32" s="734"/>
      <c r="E32" s="1325" t="s">
        <v>10067</v>
      </c>
      <c r="F32" s="14"/>
      <c r="G32" s="13"/>
      <c r="H32" s="13" t="s">
        <v>10061</v>
      </c>
      <c r="I32" s="17"/>
      <c r="J32" s="8" t="s">
        <v>210</v>
      </c>
      <c r="K32" s="9"/>
      <c r="L32" s="18"/>
      <c r="M32" s="137" t="s">
        <v>28</v>
      </c>
      <c r="N32" s="9"/>
      <c r="O32" s="18"/>
      <c r="P32" s="9"/>
      <c r="Q32" s="18">
        <v>100</v>
      </c>
      <c r="R32" s="1404">
        <f>I32*Q32-I33*Q33</f>
        <v>0</v>
      </c>
      <c r="S32" s="1368">
        <v>9540</v>
      </c>
      <c r="T32" s="1345">
        <f>IF(ISERROR(R32*S32),"",ROUND(R32*S32,1))</f>
        <v>0</v>
      </c>
      <c r="AA32" s="15" t="s">
        <v>182</v>
      </c>
      <c r="AB32" s="15" t="s">
        <v>182</v>
      </c>
      <c r="AC32" s="15">
        <v>700</v>
      </c>
    </row>
    <row r="33" spans="3:29" ht="15" customHeight="1">
      <c r="C33" s="1304"/>
      <c r="D33" s="734"/>
      <c r="E33" s="1372"/>
      <c r="F33" s="14"/>
      <c r="G33" s="13"/>
      <c r="H33" s="13" t="s">
        <v>10062</v>
      </c>
      <c r="I33" s="17"/>
      <c r="J33" s="8" t="s">
        <v>210</v>
      </c>
      <c r="K33" s="9"/>
      <c r="L33" s="18"/>
      <c r="M33" s="137"/>
      <c r="N33" s="9"/>
      <c r="O33" s="18"/>
      <c r="P33" s="9"/>
      <c r="Q33" s="18">
        <v>1000</v>
      </c>
      <c r="R33" s="1405"/>
      <c r="S33" s="1369"/>
      <c r="T33" s="1346"/>
      <c r="AA33" s="15"/>
      <c r="AB33" s="15"/>
      <c r="AC33" s="15">
        <v>1000</v>
      </c>
    </row>
    <row r="34" spans="3:29" ht="33" customHeight="1">
      <c r="C34" s="1304"/>
      <c r="D34" s="734"/>
      <c r="E34" s="1372"/>
      <c r="F34" s="14"/>
      <c r="G34" s="13"/>
      <c r="H34" s="13" t="s">
        <v>10063</v>
      </c>
      <c r="I34" s="17"/>
      <c r="J34" s="8" t="s">
        <v>210</v>
      </c>
      <c r="K34" s="9"/>
      <c r="L34" s="18"/>
      <c r="M34" s="137"/>
      <c r="N34" s="9"/>
      <c r="O34" s="18"/>
      <c r="P34" s="9"/>
      <c r="Q34" s="18">
        <v>10</v>
      </c>
      <c r="R34" s="1404">
        <f>I34*Q34-I35*Q35</f>
        <v>0</v>
      </c>
      <c r="S34" s="1368">
        <v>6630</v>
      </c>
      <c r="T34" s="1345">
        <f>IF(ISERROR(R34*S34),"",ROUND(R35*S34,1))</f>
        <v>0</v>
      </c>
      <c r="AA34" s="15"/>
      <c r="AB34" s="15"/>
      <c r="AC34" s="15"/>
    </row>
    <row r="35" spans="3:29" ht="33" customHeight="1">
      <c r="C35" s="1304"/>
      <c r="D35" s="734"/>
      <c r="E35" s="1372"/>
      <c r="F35" s="14"/>
      <c r="G35" s="13"/>
      <c r="H35" s="13" t="s">
        <v>10064</v>
      </c>
      <c r="I35" s="17"/>
      <c r="J35" s="8" t="s">
        <v>210</v>
      </c>
      <c r="K35" s="9"/>
      <c r="L35" s="18"/>
      <c r="M35" s="137"/>
      <c r="N35" s="9"/>
      <c r="O35" s="18"/>
      <c r="P35" s="9"/>
      <c r="Q35" s="18">
        <v>1000</v>
      </c>
      <c r="R35" s="1405"/>
      <c r="S35" s="1371"/>
      <c r="T35" s="1277"/>
      <c r="AA35" s="15"/>
      <c r="AB35" s="15"/>
      <c r="AC35" s="15">
        <v>1000</v>
      </c>
    </row>
    <row r="36" spans="3:29" ht="33" customHeight="1">
      <c r="C36" s="1304"/>
      <c r="D36" s="734"/>
      <c r="E36" s="1372"/>
      <c r="F36" s="14"/>
      <c r="G36" s="13"/>
      <c r="H36" s="13" t="s">
        <v>10065</v>
      </c>
      <c r="I36" s="17"/>
      <c r="J36" s="8" t="s">
        <v>210</v>
      </c>
      <c r="K36" s="9"/>
      <c r="L36" s="18"/>
      <c r="M36" s="137"/>
      <c r="N36" s="9"/>
      <c r="O36" s="18"/>
      <c r="P36" s="9"/>
      <c r="Q36" s="18">
        <v>100</v>
      </c>
      <c r="R36" s="1404">
        <f>I36*Q36-I37*Q37</f>
        <v>0</v>
      </c>
      <c r="S36" s="1368">
        <v>11100</v>
      </c>
      <c r="T36" s="1345">
        <f>IF(ISERROR(R36*S36),"",ROUND(R37*S36,1))</f>
        <v>0</v>
      </c>
      <c r="AA36" s="15"/>
      <c r="AB36" s="15"/>
      <c r="AC36" s="15"/>
    </row>
    <row r="37" spans="3:29" ht="33" customHeight="1">
      <c r="C37" s="1304"/>
      <c r="D37" s="734"/>
      <c r="E37" s="1373"/>
      <c r="F37" s="14"/>
      <c r="G37" s="13"/>
      <c r="H37" s="13" t="s">
        <v>10066</v>
      </c>
      <c r="I37" s="17"/>
      <c r="J37" s="8" t="s">
        <v>210</v>
      </c>
      <c r="K37" s="9"/>
      <c r="L37" s="18"/>
      <c r="M37" s="137"/>
      <c r="N37" s="9"/>
      <c r="O37" s="18"/>
      <c r="P37" s="9"/>
      <c r="Q37" s="18">
        <v>1000</v>
      </c>
      <c r="R37" s="1405"/>
      <c r="S37" s="1371"/>
      <c r="T37" s="1277"/>
      <c r="AA37" s="15"/>
      <c r="AB37" s="15"/>
      <c r="AC37" s="15">
        <v>1000</v>
      </c>
    </row>
    <row r="38" spans="3:29" ht="33" customHeight="1">
      <c r="C38" s="1304"/>
      <c r="D38" s="734"/>
      <c r="E38" s="1325" t="s">
        <v>10068</v>
      </c>
      <c r="F38" s="14"/>
      <c r="G38" s="13"/>
      <c r="H38" s="13" t="s">
        <v>10069</v>
      </c>
      <c r="I38" s="17"/>
      <c r="J38" s="8" t="s">
        <v>210</v>
      </c>
      <c r="K38" s="9"/>
      <c r="L38" s="18"/>
      <c r="M38" s="137" t="s">
        <v>28</v>
      </c>
      <c r="N38" s="9"/>
      <c r="O38" s="18"/>
      <c r="P38" s="9"/>
      <c r="Q38" s="18">
        <v>70</v>
      </c>
      <c r="R38" s="1404">
        <f>I38*Q38-I39*Q39</f>
        <v>0</v>
      </c>
      <c r="S38" s="1368">
        <v>6630</v>
      </c>
      <c r="T38" s="1345">
        <f>IF(ISERROR(R38*S38),"",ROUND(R38*S38,1))</f>
        <v>0</v>
      </c>
      <c r="AA38" s="15" t="s">
        <v>182</v>
      </c>
      <c r="AB38" s="15" t="s">
        <v>182</v>
      </c>
      <c r="AC38" s="15">
        <v>800</v>
      </c>
    </row>
    <row r="39" spans="3:29" ht="15" customHeight="1">
      <c r="C39" s="1304"/>
      <c r="D39" s="734"/>
      <c r="E39" s="1372"/>
      <c r="F39" s="14"/>
      <c r="G39" s="13"/>
      <c r="H39" s="13" t="s">
        <v>121</v>
      </c>
      <c r="I39" s="17"/>
      <c r="J39" s="8" t="s">
        <v>210</v>
      </c>
      <c r="K39" s="9"/>
      <c r="L39" s="18"/>
      <c r="M39" s="137"/>
      <c r="N39" s="9"/>
      <c r="O39" s="18"/>
      <c r="P39" s="9"/>
      <c r="Q39" s="18">
        <v>1000</v>
      </c>
      <c r="R39" s="1405"/>
      <c r="S39" s="1369"/>
      <c r="T39" s="1346"/>
      <c r="AA39" s="15"/>
      <c r="AB39" s="15"/>
      <c r="AC39" s="15">
        <v>1000</v>
      </c>
    </row>
    <row r="40" spans="3:29" ht="36.75" customHeight="1">
      <c r="C40" s="1304"/>
      <c r="D40" s="734"/>
      <c r="E40" s="1370"/>
      <c r="F40" s="14"/>
      <c r="G40" s="13"/>
      <c r="H40" s="13" t="s">
        <v>10070</v>
      </c>
      <c r="I40" s="17"/>
      <c r="J40" s="8" t="s">
        <v>210</v>
      </c>
      <c r="K40" s="9"/>
      <c r="L40" s="18"/>
      <c r="M40" s="137" t="s">
        <v>28</v>
      </c>
      <c r="N40" s="9"/>
      <c r="O40" s="18"/>
      <c r="P40" s="9"/>
      <c r="Q40" s="18">
        <v>50</v>
      </c>
      <c r="R40" s="1404">
        <f>I40*Q40-I41*Q41</f>
        <v>0</v>
      </c>
      <c r="S40" s="1368">
        <v>11100</v>
      </c>
      <c r="T40" s="1345">
        <f>IF(ISERROR(R40*S40),"",ROUND(R40*S40,1))</f>
        <v>0</v>
      </c>
      <c r="AA40" s="15" t="s">
        <v>182</v>
      </c>
      <c r="AB40" s="15" t="s">
        <v>182</v>
      </c>
      <c r="AC40" s="15">
        <v>800</v>
      </c>
    </row>
    <row r="41" spans="3:29" ht="15" customHeight="1">
      <c r="C41" s="1304"/>
      <c r="D41" s="734"/>
      <c r="E41" s="1374"/>
      <c r="F41" s="14"/>
      <c r="G41" s="13"/>
      <c r="H41" s="13" t="s">
        <v>121</v>
      </c>
      <c r="I41" s="17"/>
      <c r="J41" s="8" t="s">
        <v>210</v>
      </c>
      <c r="K41" s="9"/>
      <c r="L41" s="18"/>
      <c r="M41" s="137"/>
      <c r="N41" s="9"/>
      <c r="O41" s="18"/>
      <c r="P41" s="9"/>
      <c r="Q41" s="18">
        <v>1000</v>
      </c>
      <c r="R41" s="1405"/>
      <c r="S41" s="1369"/>
      <c r="T41" s="1346"/>
      <c r="AA41" s="15"/>
      <c r="AB41" s="15"/>
      <c r="AC41" s="15">
        <v>1000</v>
      </c>
    </row>
    <row r="42" spans="3:29" ht="26.25" customHeight="1">
      <c r="C42" s="1304"/>
      <c r="D42" s="734"/>
      <c r="E42" s="1325" t="s">
        <v>10071</v>
      </c>
      <c r="F42" s="14"/>
      <c r="G42" s="13"/>
      <c r="H42" s="13" t="s">
        <v>10072</v>
      </c>
      <c r="I42" s="17"/>
      <c r="J42" s="8" t="s">
        <v>210</v>
      </c>
      <c r="K42" s="9"/>
      <c r="L42" s="18"/>
      <c r="M42" s="137" t="s">
        <v>28</v>
      </c>
      <c r="N42" s="9"/>
      <c r="O42" s="18"/>
      <c r="P42" s="9"/>
      <c r="Q42" s="18">
        <v>20</v>
      </c>
      <c r="R42" s="1404">
        <f>I42*Q42-I43*Q43</f>
        <v>0</v>
      </c>
      <c r="S42" s="1368">
        <v>6630</v>
      </c>
      <c r="T42" s="1345">
        <f>IF(ISERROR(R42*S42),"",ROUND(R42*S42,1))</f>
        <v>0</v>
      </c>
      <c r="AA42" s="15" t="s">
        <v>182</v>
      </c>
      <c r="AB42" s="15" t="s">
        <v>182</v>
      </c>
      <c r="AC42" s="15">
        <v>800</v>
      </c>
    </row>
    <row r="43" spans="3:29" ht="26.25" customHeight="1">
      <c r="C43" s="1304"/>
      <c r="D43" s="734"/>
      <c r="E43" s="1370"/>
      <c r="F43" s="14"/>
      <c r="G43" s="13"/>
      <c r="H43" s="13" t="s">
        <v>121</v>
      </c>
      <c r="I43" s="17"/>
      <c r="J43" s="8" t="s">
        <v>210</v>
      </c>
      <c r="K43" s="9"/>
      <c r="L43" s="18"/>
      <c r="M43" s="137"/>
      <c r="N43" s="9"/>
      <c r="O43" s="18"/>
      <c r="P43" s="9"/>
      <c r="Q43" s="18">
        <v>1000</v>
      </c>
      <c r="R43" s="1405"/>
      <c r="S43" s="1369"/>
      <c r="T43" s="1346"/>
      <c r="AA43" s="15"/>
      <c r="AB43" s="15"/>
      <c r="AC43" s="15">
        <v>1000</v>
      </c>
    </row>
    <row r="44" spans="3:29" ht="26.25" customHeight="1">
      <c r="C44" s="1304"/>
      <c r="D44" s="734"/>
      <c r="E44" s="1325" t="s">
        <v>10073</v>
      </c>
      <c r="F44" s="14"/>
      <c r="G44" s="13"/>
      <c r="H44" s="13" t="s">
        <v>10072</v>
      </c>
      <c r="I44" s="17"/>
      <c r="J44" s="8" t="s">
        <v>210</v>
      </c>
      <c r="K44" s="9"/>
      <c r="L44" s="18"/>
      <c r="M44" s="137" t="s">
        <v>28</v>
      </c>
      <c r="N44" s="9"/>
      <c r="O44" s="18"/>
      <c r="P44" s="9"/>
      <c r="Q44" s="18">
        <v>90</v>
      </c>
      <c r="R44" s="1404">
        <f>I44*Q44-I45*Q45</f>
        <v>0</v>
      </c>
      <c r="S44" s="1368">
        <v>6630</v>
      </c>
      <c r="T44" s="1345">
        <f>IF(ISERROR(R44*S44),"",ROUND(R44*S44,1))</f>
        <v>0</v>
      </c>
      <c r="AA44" s="15" t="s">
        <v>182</v>
      </c>
      <c r="AB44" s="15" t="s">
        <v>182</v>
      </c>
      <c r="AC44" s="15">
        <v>800</v>
      </c>
    </row>
    <row r="45" spans="3:29" ht="15" customHeight="1">
      <c r="C45" s="1305"/>
      <c r="D45" s="734"/>
      <c r="E45" s="1370"/>
      <c r="F45" s="14"/>
      <c r="G45" s="13"/>
      <c r="H45" s="13" t="s">
        <v>121</v>
      </c>
      <c r="I45" s="17"/>
      <c r="J45" s="8" t="s">
        <v>210</v>
      </c>
      <c r="K45" s="9"/>
      <c r="L45" s="18"/>
      <c r="M45" s="137"/>
      <c r="N45" s="9"/>
      <c r="O45" s="18"/>
      <c r="P45" s="9"/>
      <c r="Q45" s="18">
        <v>1000</v>
      </c>
      <c r="R45" s="1405"/>
      <c r="S45" s="1369"/>
      <c r="T45" s="1346"/>
      <c r="AA45" s="15"/>
      <c r="AB45" s="15"/>
      <c r="AC45" s="15">
        <v>1000</v>
      </c>
    </row>
    <row r="46" spans="3:29" ht="15" customHeight="1">
      <c r="C46" s="1363" t="s">
        <v>10074</v>
      </c>
      <c r="D46" s="734"/>
      <c r="E46" s="1329" t="s">
        <v>228</v>
      </c>
      <c r="F46" s="14"/>
      <c r="G46" s="13"/>
      <c r="H46" s="13" t="s">
        <v>10075</v>
      </c>
      <c r="I46" s="17"/>
      <c r="J46" s="8" t="s">
        <v>210</v>
      </c>
      <c r="K46" s="9"/>
      <c r="L46" s="18"/>
      <c r="M46" s="137" t="s">
        <v>28</v>
      </c>
      <c r="N46" s="9"/>
      <c r="O46" s="18"/>
      <c r="P46" s="9"/>
      <c r="Q46" s="18">
        <v>700</v>
      </c>
      <c r="R46" s="1404">
        <f>I46*Q46-I47*Q47</f>
        <v>0</v>
      </c>
      <c r="S46" s="1368">
        <v>6630</v>
      </c>
      <c r="T46" s="1345">
        <f>IF(ISERROR(R46*S46),"",ROUND(R46*S46,1))</f>
        <v>0</v>
      </c>
      <c r="AA46" s="15" t="s">
        <v>182</v>
      </c>
      <c r="AB46" s="15" t="s">
        <v>182</v>
      </c>
      <c r="AC46" s="15">
        <v>0.3</v>
      </c>
    </row>
    <row r="47" spans="3:29" ht="15" customHeight="1">
      <c r="C47" s="1364"/>
      <c r="D47" s="734"/>
      <c r="E47" s="1365"/>
      <c r="F47" s="14"/>
      <c r="G47" s="13"/>
      <c r="H47" s="13" t="s">
        <v>121</v>
      </c>
      <c r="I47" s="17"/>
      <c r="J47" s="8" t="s">
        <v>210</v>
      </c>
      <c r="K47" s="9"/>
      <c r="L47" s="18"/>
      <c r="M47" s="137" t="s">
        <v>28</v>
      </c>
      <c r="N47" s="9"/>
      <c r="O47" s="18"/>
      <c r="P47" s="9"/>
      <c r="Q47" s="18">
        <v>1000</v>
      </c>
      <c r="R47" s="1405"/>
      <c r="S47" s="1369"/>
      <c r="T47" s="1346"/>
      <c r="AA47" s="15" t="s">
        <v>182</v>
      </c>
      <c r="AB47" s="15" t="s">
        <v>182</v>
      </c>
      <c r="AC47" s="15">
        <v>0.03</v>
      </c>
    </row>
    <row r="48" spans="3:29" ht="15" customHeight="1">
      <c r="C48" s="785" t="s">
        <v>123</v>
      </c>
      <c r="D48" s="743"/>
      <c r="E48" s="743" t="s">
        <v>227</v>
      </c>
      <c r="F48" s="8"/>
      <c r="G48" s="8"/>
      <c r="H48" s="8" t="s">
        <v>124</v>
      </c>
      <c r="I48" s="17"/>
      <c r="J48" s="8" t="s">
        <v>210</v>
      </c>
      <c r="K48" s="9"/>
      <c r="L48" s="18"/>
      <c r="M48" s="137" t="s">
        <v>28</v>
      </c>
      <c r="N48" s="9"/>
      <c r="O48" s="18"/>
      <c r="P48" s="9"/>
      <c r="Q48" s="18">
        <v>1000</v>
      </c>
      <c r="R48" s="752">
        <f>I48*Q48</f>
        <v>0</v>
      </c>
      <c r="S48" s="138"/>
      <c r="T48" s="203">
        <f>IF(ISERROR(R48*S48),"",ROUND(R48*S48,1))</f>
        <v>0</v>
      </c>
      <c r="AA48" s="15" t="s">
        <v>182</v>
      </c>
      <c r="AB48" s="15" t="s">
        <v>182</v>
      </c>
      <c r="AC48" s="15">
        <v>1000</v>
      </c>
    </row>
    <row r="49" spans="3:30" ht="23.25" customHeight="1">
      <c r="C49" s="785" t="s">
        <v>10076</v>
      </c>
      <c r="D49" s="743"/>
      <c r="E49" s="743" t="s">
        <v>227</v>
      </c>
      <c r="F49" s="8"/>
      <c r="G49" s="8"/>
      <c r="H49" s="8" t="s">
        <v>10077</v>
      </c>
      <c r="I49" s="17"/>
      <c r="J49" s="8" t="s">
        <v>210</v>
      </c>
      <c r="K49" s="9"/>
      <c r="L49" s="18"/>
      <c r="M49" s="137" t="s">
        <v>28</v>
      </c>
      <c r="N49" s="9"/>
      <c r="O49" s="18"/>
      <c r="P49" s="9"/>
      <c r="Q49" s="18">
        <v>1000</v>
      </c>
      <c r="R49" s="752">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A50" s="15"/>
      <c r="AB50" s="15"/>
      <c r="AC50" s="15"/>
      <c r="AD50" s="110" t="s">
        <v>55</v>
      </c>
    </row>
    <row r="51" spans="3:30" ht="15" customHeight="1">
      <c r="AA51" s="15"/>
      <c r="AB51" s="15"/>
      <c r="AC51" s="15"/>
    </row>
    <row r="52" spans="3:30" ht="15" customHeight="1">
      <c r="I52" s="148" t="s">
        <v>125</v>
      </c>
      <c r="S52" s="3" t="s">
        <v>97</v>
      </c>
      <c r="AA52" s="15"/>
      <c r="AB52" s="15"/>
      <c r="AC52" s="15"/>
    </row>
    <row r="53" spans="3:30" ht="15" customHeight="1">
      <c r="I53" s="1342" t="s">
        <v>502</v>
      </c>
      <c r="J53" s="1342"/>
      <c r="K53" s="1342"/>
      <c r="L53" s="1342"/>
      <c r="M53" s="1342"/>
      <c r="N53" s="1342"/>
      <c r="O53" s="1342"/>
      <c r="P53" s="1342"/>
      <c r="Q53" s="1362" t="s">
        <v>228</v>
      </c>
      <c r="R53" s="1362"/>
      <c r="S53" s="149">
        <v>6630</v>
      </c>
      <c r="T53" s="3"/>
      <c r="AA53" s="15"/>
      <c r="AB53" s="15"/>
      <c r="AC53" s="15"/>
    </row>
    <row r="54" spans="3:30" ht="15" customHeight="1">
      <c r="I54" s="1342" t="s">
        <v>503</v>
      </c>
      <c r="J54" s="1342"/>
      <c r="K54" s="1342"/>
      <c r="L54" s="1342"/>
      <c r="M54" s="1342"/>
      <c r="N54" s="1342"/>
      <c r="O54" s="1342"/>
      <c r="P54" s="1342"/>
      <c r="Q54" s="1362" t="s">
        <v>229</v>
      </c>
      <c r="R54" s="1362"/>
      <c r="S54" s="149">
        <v>11100</v>
      </c>
      <c r="T54" s="3"/>
      <c r="AA54" s="15"/>
      <c r="AB54" s="15"/>
      <c r="AC54" s="15"/>
    </row>
    <row r="55" spans="3:30" ht="15" customHeight="1">
      <c r="I55" s="1342" t="s">
        <v>504</v>
      </c>
      <c r="J55" s="1342"/>
      <c r="K55" s="1342"/>
      <c r="L55" s="1342"/>
      <c r="M55" s="1342"/>
      <c r="N55" s="1342"/>
      <c r="O55" s="1342"/>
      <c r="P55" s="1342"/>
      <c r="Q55" s="1362" t="s">
        <v>231</v>
      </c>
      <c r="R55" s="1362"/>
      <c r="S55" s="149">
        <v>8900</v>
      </c>
      <c r="T55" s="3"/>
      <c r="AA55" s="15"/>
      <c r="AB55" s="15"/>
      <c r="AC55" s="15"/>
    </row>
    <row r="56" spans="3:30" ht="15" customHeight="1">
      <c r="I56" s="1342" t="s">
        <v>505</v>
      </c>
      <c r="J56" s="1342"/>
      <c r="K56" s="1342"/>
      <c r="L56" s="1342"/>
      <c r="M56" s="1342"/>
      <c r="N56" s="1342"/>
      <c r="O56" s="1342"/>
      <c r="P56" s="1342"/>
      <c r="Q56" s="1362" t="s">
        <v>10078</v>
      </c>
      <c r="R56" s="1362"/>
      <c r="S56" s="149">
        <v>9200</v>
      </c>
      <c r="T56" s="3"/>
      <c r="AA56" s="15"/>
      <c r="AB56" s="15"/>
      <c r="AC56" s="15"/>
    </row>
    <row r="57" spans="3:30" ht="15" customHeight="1">
      <c r="I57" s="1342" t="s">
        <v>506</v>
      </c>
      <c r="J57" s="1342"/>
      <c r="K57" s="1342"/>
      <c r="L57" s="1342"/>
      <c r="M57" s="1342"/>
      <c r="N57" s="1342"/>
      <c r="O57" s="1342"/>
      <c r="P57" s="1342"/>
      <c r="Q57" s="1362" t="s">
        <v>126</v>
      </c>
      <c r="R57" s="1362"/>
      <c r="S57" s="149">
        <v>9200</v>
      </c>
      <c r="T57" s="3"/>
      <c r="AA57" s="15"/>
      <c r="AB57" s="15"/>
      <c r="AC57" s="15"/>
    </row>
    <row r="58" spans="3:30" ht="15" customHeight="1">
      <c r="I58" s="1342" t="s">
        <v>507</v>
      </c>
      <c r="J58" s="1342"/>
      <c r="K58" s="1342"/>
      <c r="L58" s="1342"/>
      <c r="M58" s="1342"/>
      <c r="N58" s="1342"/>
      <c r="O58" s="1342"/>
      <c r="P58" s="1342"/>
      <c r="Q58" s="1362" t="s">
        <v>232</v>
      </c>
      <c r="R58" s="1362"/>
      <c r="S58" s="149">
        <v>9540</v>
      </c>
      <c r="T58" s="3"/>
      <c r="AA58" s="15"/>
      <c r="AB58" s="15"/>
      <c r="AC58" s="15"/>
    </row>
    <row r="59" spans="3:30" ht="15" customHeight="1">
      <c r="I59" s="1342" t="s">
        <v>508</v>
      </c>
      <c r="J59" s="1342"/>
      <c r="K59" s="1342"/>
      <c r="L59" s="1342"/>
      <c r="M59" s="1342"/>
      <c r="N59" s="1342"/>
      <c r="O59" s="1342"/>
      <c r="P59" s="1342"/>
      <c r="Q59" s="1362" t="s">
        <v>127</v>
      </c>
      <c r="R59" s="1362"/>
      <c r="S59" s="149">
        <v>8550</v>
      </c>
      <c r="T59" s="3"/>
      <c r="AA59" s="15"/>
      <c r="AB59" s="15"/>
      <c r="AC59" s="15"/>
    </row>
    <row r="60" spans="3:30" ht="15" customHeight="1">
      <c r="I60" s="1342" t="s">
        <v>509</v>
      </c>
      <c r="J60" s="1342"/>
      <c r="K60" s="1342"/>
      <c r="L60" s="1342"/>
      <c r="M60" s="1342"/>
      <c r="N60" s="1342"/>
      <c r="O60" s="1342"/>
      <c r="P60" s="1342"/>
      <c r="Q60" s="1362" t="s">
        <v>128</v>
      </c>
      <c r="R60" s="1362"/>
      <c r="S60" s="149">
        <v>7910</v>
      </c>
      <c r="T60" s="3"/>
      <c r="AA60" s="15"/>
      <c r="AB60" s="15"/>
      <c r="AC60" s="15"/>
    </row>
    <row r="61" spans="3:30" ht="15" customHeight="1">
      <c r="I61" s="1342" t="s">
        <v>510</v>
      </c>
      <c r="J61" s="1342"/>
      <c r="K61" s="1342"/>
      <c r="L61" s="1342"/>
      <c r="M61" s="1342"/>
      <c r="N61" s="1342"/>
      <c r="O61" s="1342"/>
      <c r="P61" s="1342"/>
      <c r="Q61" s="1362" t="s">
        <v>511</v>
      </c>
      <c r="R61" s="1362"/>
      <c r="S61" s="149">
        <v>7190</v>
      </c>
      <c r="AA61" s="15"/>
      <c r="AB61" s="15"/>
      <c r="AC61" s="15"/>
    </row>
  </sheetData>
  <sheetProtection password="E4BE" sheet="1" formatCells="0"/>
  <mergeCells count="100">
    <mergeCell ref="D7:E7"/>
    <mergeCell ref="F7:G7"/>
    <mergeCell ref="I7:I8"/>
    <mergeCell ref="H7:H8"/>
    <mergeCell ref="E12:E13"/>
    <mergeCell ref="T7:T8"/>
    <mergeCell ref="J7:J8"/>
    <mergeCell ref="M7:M8"/>
    <mergeCell ref="K7:L8"/>
    <mergeCell ref="N7:O8"/>
    <mergeCell ref="P7:Q8"/>
    <mergeCell ref="R7:R8"/>
    <mergeCell ref="S7:S8"/>
    <mergeCell ref="C10:C45"/>
    <mergeCell ref="E10:E11"/>
    <mergeCell ref="R10:R11"/>
    <mergeCell ref="S10:S11"/>
    <mergeCell ref="T10:T11"/>
    <mergeCell ref="E14:E17"/>
    <mergeCell ref="R16:R17"/>
    <mergeCell ref="S16:S17"/>
    <mergeCell ref="T16:T17"/>
    <mergeCell ref="E18:E21"/>
    <mergeCell ref="R12:R13"/>
    <mergeCell ref="S12:S13"/>
    <mergeCell ref="T12:T13"/>
    <mergeCell ref="R14:R15"/>
    <mergeCell ref="S14:S15"/>
    <mergeCell ref="T14:T15"/>
    <mergeCell ref="T18:T19"/>
    <mergeCell ref="E22:E25"/>
    <mergeCell ref="R22:R23"/>
    <mergeCell ref="S22:S23"/>
    <mergeCell ref="T22:T23"/>
    <mergeCell ref="R24:R25"/>
    <mergeCell ref="S24:S25"/>
    <mergeCell ref="T24:T25"/>
    <mergeCell ref="R20:R21"/>
    <mergeCell ref="S20:S21"/>
    <mergeCell ref="T20:T21"/>
    <mergeCell ref="R18:R19"/>
    <mergeCell ref="S18:S19"/>
    <mergeCell ref="E26:E31"/>
    <mergeCell ref="R26:R27"/>
    <mergeCell ref="S26:S27"/>
    <mergeCell ref="T26:T27"/>
    <mergeCell ref="R28:R29"/>
    <mergeCell ref="S28:S29"/>
    <mergeCell ref="T28:T29"/>
    <mergeCell ref="R30:R31"/>
    <mergeCell ref="S30:S31"/>
    <mergeCell ref="T30:T31"/>
    <mergeCell ref="E32:E37"/>
    <mergeCell ref="R32:R33"/>
    <mergeCell ref="S32:S33"/>
    <mergeCell ref="T32:T33"/>
    <mergeCell ref="R34:R35"/>
    <mergeCell ref="S34:S35"/>
    <mergeCell ref="T34:T35"/>
    <mergeCell ref="R36:R37"/>
    <mergeCell ref="S36:S37"/>
    <mergeCell ref="T36:T37"/>
    <mergeCell ref="E38:E41"/>
    <mergeCell ref="R38:R39"/>
    <mergeCell ref="S38:S39"/>
    <mergeCell ref="T38:T39"/>
    <mergeCell ref="R40:R41"/>
    <mergeCell ref="S40:S41"/>
    <mergeCell ref="T40:T41"/>
    <mergeCell ref="T42:T43"/>
    <mergeCell ref="E44:E45"/>
    <mergeCell ref="R44:R45"/>
    <mergeCell ref="S44:S45"/>
    <mergeCell ref="T44:T45"/>
    <mergeCell ref="I53:P53"/>
    <mergeCell ref="Q53:R53"/>
    <mergeCell ref="E42:E43"/>
    <mergeCell ref="R42:R43"/>
    <mergeCell ref="S42:S43"/>
    <mergeCell ref="C46:C47"/>
    <mergeCell ref="E46:E47"/>
    <mergeCell ref="R46:R47"/>
    <mergeCell ref="S46:S47"/>
    <mergeCell ref="T46:T47"/>
    <mergeCell ref="I54:P54"/>
    <mergeCell ref="Q54:R54"/>
    <mergeCell ref="I55:P55"/>
    <mergeCell ref="Q55:R55"/>
    <mergeCell ref="I56:P56"/>
    <mergeCell ref="Q56:R56"/>
    <mergeCell ref="I60:P60"/>
    <mergeCell ref="Q60:R60"/>
    <mergeCell ref="I61:P61"/>
    <mergeCell ref="Q61:R61"/>
    <mergeCell ref="I57:P57"/>
    <mergeCell ref="Q57:R57"/>
    <mergeCell ref="I58:P58"/>
    <mergeCell ref="Q58:R58"/>
    <mergeCell ref="I59:P59"/>
    <mergeCell ref="Q59:R59"/>
  </mergeCells>
  <phoneticPr fontId="2"/>
  <dataValidations count="1">
    <dataValidation type="list" allowBlank="1" showInputMessage="1" showErrorMessage="1" sqref="D5" xr:uid="{AF9BE332-4739-4C1E-BC8F-22DA930927CA}">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9217" r:id="rId4" name="cmdUnLock">
          <controlPr defaultSize="0" print="0" autoLine="0" r:id="rId5">
            <anchor>
              <from>
                <xdr:col>16</xdr:col>
                <xdr:colOff>279400</xdr:colOff>
                <xdr:row>0</xdr:row>
                <xdr:rowOff>114300</xdr:rowOff>
              </from>
              <to>
                <xdr:col>19</xdr:col>
                <xdr:colOff>762000</xdr:colOff>
                <xdr:row>2</xdr:row>
                <xdr:rowOff>69850</xdr:rowOff>
              </to>
            </anchor>
          </controlPr>
        </control>
      </mc:Choice>
      <mc:Fallback>
        <control shapeId="9217" r:id="rId4" name="cmdUnLock"/>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58D4-C54C-49C1-9972-2FDCE07A1CB1}">
  <sheetPr codeName="Sheet7"/>
  <dimension ref="A1:AD34"/>
  <sheetViews>
    <sheetView view="pageBreakPreview" topLeftCell="C1" zoomScale="115" zoomScaleNormal="85" zoomScaleSheetLayoutView="115" workbookViewId="0">
      <pane ySplit="8" topLeftCell="A9" activePane="bottomLeft" state="frozen"/>
      <selection activeCell="E10" sqref="E10"/>
      <selection pane="bottomLeft" activeCell="H16" sqref="H16"/>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29" ht="14">
      <c r="A1" s="2" t="s">
        <v>169</v>
      </c>
      <c r="C1" s="2" t="s">
        <v>143</v>
      </c>
    </row>
    <row r="2" spans="1:29" ht="15" customHeight="1">
      <c r="A2" s="2" t="s">
        <v>234</v>
      </c>
      <c r="C2" s="2" t="s">
        <v>149</v>
      </c>
    </row>
    <row r="3" spans="1:29" ht="15" customHeight="1">
      <c r="Y3" s="16" t="s">
        <v>187</v>
      </c>
    </row>
    <row r="4" spans="1:29" ht="15" customHeight="1">
      <c r="A4" s="161"/>
      <c r="B4" s="161"/>
      <c r="C4" s="114"/>
      <c r="D4" s="64" t="s">
        <v>189</v>
      </c>
      <c r="E4" s="64" t="s">
        <v>190</v>
      </c>
      <c r="H4" s="64" t="s">
        <v>190</v>
      </c>
      <c r="Y4" s="16" t="s">
        <v>188</v>
      </c>
    </row>
    <row r="5" spans="1:29" ht="15" customHeight="1">
      <c r="A5" s="162"/>
      <c r="B5" s="162"/>
      <c r="C5" s="113"/>
      <c r="D5" s="116" t="s">
        <v>188</v>
      </c>
      <c r="E5" s="115" t="str">
        <f>'別紙-第3項(2)現況'!$D$4&amp;"年度"</f>
        <v>2025年度</v>
      </c>
      <c r="H5" s="115" t="str">
        <f>'別紙-第3項(2)現況'!$D$4&amp;"年度"</f>
        <v>2025年度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233</v>
      </c>
      <c r="G8" s="7" t="s">
        <v>170</v>
      </c>
      <c r="H8" s="1300"/>
      <c r="I8" s="1292"/>
      <c r="J8" s="1293"/>
      <c r="K8" s="1296"/>
      <c r="L8" s="1297"/>
      <c r="M8" s="1292"/>
      <c r="N8" s="1296"/>
      <c r="O8" s="1297"/>
      <c r="P8" s="1296"/>
      <c r="Q8" s="1297"/>
      <c r="R8" s="1292"/>
      <c r="S8" s="1292"/>
      <c r="T8" s="1292"/>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203">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203">
        <f>I10*Q10</f>
        <v>0</v>
      </c>
      <c r="S10" s="728">
        <v>23500</v>
      </c>
      <c r="T10" s="176">
        <f>IF(ISERROR(R10*S10),"",ROUND(R10*S10,1))</f>
        <v>0</v>
      </c>
      <c r="AA10" s="15" t="s">
        <v>182</v>
      </c>
      <c r="AB10" s="15" t="s">
        <v>182</v>
      </c>
      <c r="AC10" s="121">
        <v>1000</v>
      </c>
    </row>
    <row r="11" spans="1:29" ht="15" customHeight="1">
      <c r="A11" s="124"/>
      <c r="B11" s="144"/>
      <c r="C11" s="1380" t="s">
        <v>10079</v>
      </c>
      <c r="D11" s="743"/>
      <c r="E11" s="743"/>
      <c r="F11" s="750"/>
      <c r="G11" s="1384" t="s">
        <v>10080</v>
      </c>
      <c r="H11" s="621" t="s">
        <v>136</v>
      </c>
      <c r="I11" s="17"/>
      <c r="J11" s="8" t="s">
        <v>210</v>
      </c>
      <c r="K11" s="9"/>
      <c r="L11" s="18"/>
      <c r="M11" s="137"/>
      <c r="N11" s="9"/>
      <c r="O11" s="18"/>
      <c r="P11" s="9"/>
      <c r="Q11" s="18">
        <v>200</v>
      </c>
      <c r="R11" s="1406">
        <f>I11*Q11-I12*Q12</f>
        <v>0</v>
      </c>
      <c r="S11" s="1368">
        <v>23500</v>
      </c>
      <c r="T11" s="1345">
        <f>IF(ISERROR(R11*S11),"",ROUND(R11*S11,1))</f>
        <v>0</v>
      </c>
      <c r="AA11" s="15"/>
      <c r="AB11" s="15"/>
      <c r="AC11" s="121">
        <v>500</v>
      </c>
    </row>
    <row r="12" spans="1:29" ht="15" customHeight="1">
      <c r="A12" s="124"/>
      <c r="B12" s="144"/>
      <c r="C12" s="1381"/>
      <c r="D12" s="743"/>
      <c r="E12" s="743"/>
      <c r="F12" s="750"/>
      <c r="G12" s="1385"/>
      <c r="H12" s="621" t="s">
        <v>137</v>
      </c>
      <c r="I12" s="17"/>
      <c r="J12" s="8" t="s">
        <v>210</v>
      </c>
      <c r="K12" s="9"/>
      <c r="L12" s="18"/>
      <c r="M12" s="137"/>
      <c r="N12" s="9"/>
      <c r="O12" s="18"/>
      <c r="P12" s="9"/>
      <c r="Q12" s="18">
        <v>1000</v>
      </c>
      <c r="R12" s="1406"/>
      <c r="S12" s="1369"/>
      <c r="T12" s="1346"/>
      <c r="AA12" s="15"/>
      <c r="AB12" s="15"/>
      <c r="AC12" s="121">
        <v>1000</v>
      </c>
    </row>
    <row r="13" spans="1:29" ht="15" customHeight="1">
      <c r="A13" s="124"/>
      <c r="B13" s="144"/>
      <c r="C13" s="1382"/>
      <c r="D13" s="743"/>
      <c r="E13" s="743"/>
      <c r="F13" s="750"/>
      <c r="G13" s="1384" t="s">
        <v>10081</v>
      </c>
      <c r="H13" s="621" t="s">
        <v>136</v>
      </c>
      <c r="I13" s="17"/>
      <c r="J13" s="8" t="s">
        <v>210</v>
      </c>
      <c r="K13" s="9"/>
      <c r="L13" s="18"/>
      <c r="M13" s="137"/>
      <c r="N13" s="9"/>
      <c r="O13" s="18"/>
      <c r="P13" s="9"/>
      <c r="Q13" s="18">
        <v>600</v>
      </c>
      <c r="R13" s="1406">
        <f>I13*Q13-I14*Q14</f>
        <v>0</v>
      </c>
      <c r="S13" s="1368">
        <v>23500</v>
      </c>
      <c r="T13" s="1345">
        <f>IF(ISERROR(R13*S13),"",ROUND(R13*S13,1))</f>
        <v>0</v>
      </c>
      <c r="AA13" s="15"/>
      <c r="AB13" s="15"/>
      <c r="AC13" s="121">
        <v>500</v>
      </c>
    </row>
    <row r="14" spans="1:29" ht="15" customHeight="1">
      <c r="A14" s="124"/>
      <c r="B14" s="144"/>
      <c r="C14" s="1383"/>
      <c r="D14" s="743"/>
      <c r="E14" s="743"/>
      <c r="F14" s="750"/>
      <c r="G14" s="1385"/>
      <c r="H14" s="621" t="s">
        <v>137</v>
      </c>
      <c r="I14" s="17"/>
      <c r="J14" s="8" t="s">
        <v>210</v>
      </c>
      <c r="K14" s="9"/>
      <c r="L14" s="18"/>
      <c r="M14" s="137"/>
      <c r="N14" s="9"/>
      <c r="O14" s="18"/>
      <c r="P14" s="9"/>
      <c r="Q14" s="18">
        <v>1000</v>
      </c>
      <c r="R14" s="1406"/>
      <c r="S14" s="1369"/>
      <c r="T14" s="1346"/>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203">
        <f>I15*Q15</f>
        <v>0</v>
      </c>
      <c r="S15" s="728">
        <v>23500</v>
      </c>
      <c r="T15" s="176">
        <f>IF(ISERROR(R15*S15),"",ROUND(R15*S15,1))</f>
        <v>0</v>
      </c>
      <c r="AA15" s="15" t="s">
        <v>182</v>
      </c>
      <c r="AB15" s="15" t="s">
        <v>182</v>
      </c>
      <c r="AC15" s="121">
        <v>27</v>
      </c>
    </row>
    <row r="16" spans="1:29" ht="15" customHeight="1">
      <c r="A16" s="124"/>
      <c r="B16" s="144"/>
      <c r="C16" s="1378" t="s">
        <v>10084</v>
      </c>
      <c r="D16" s="743" t="s">
        <v>182</v>
      </c>
      <c r="E16" s="743" t="s">
        <v>182</v>
      </c>
      <c r="F16" s="750"/>
      <c r="G16" s="1384" t="s">
        <v>10083</v>
      </c>
      <c r="H16" s="621" t="s">
        <v>132</v>
      </c>
      <c r="I16" s="17"/>
      <c r="J16" s="8" t="s">
        <v>210</v>
      </c>
      <c r="K16" s="9"/>
      <c r="L16" s="18"/>
      <c r="M16" s="137" t="s">
        <v>28</v>
      </c>
      <c r="N16" s="9"/>
      <c r="O16" s="18"/>
      <c r="P16" s="9"/>
      <c r="Q16" s="18">
        <v>1</v>
      </c>
      <c r="R16" s="1406">
        <f>I16*Q16*I17/100</f>
        <v>0</v>
      </c>
      <c r="S16" s="1368">
        <v>23500</v>
      </c>
      <c r="T16" s="1345">
        <f>IF(ISERROR(R16*S16),"",ROUND(R16*S16,1))</f>
        <v>0</v>
      </c>
      <c r="AA16" s="15" t="s">
        <v>182</v>
      </c>
      <c r="AB16" s="15" t="s">
        <v>182</v>
      </c>
      <c r="AC16" s="121">
        <v>1</v>
      </c>
    </row>
    <row r="17" spans="1:30" ht="15" customHeight="1">
      <c r="A17" s="124"/>
      <c r="B17" s="144"/>
      <c r="C17" s="1378"/>
      <c r="D17" s="743" t="s">
        <v>182</v>
      </c>
      <c r="E17" s="743" t="s">
        <v>182</v>
      </c>
      <c r="F17" s="750"/>
      <c r="G17" s="1385"/>
      <c r="H17" s="621" t="s">
        <v>133</v>
      </c>
      <c r="I17" s="17"/>
      <c r="J17" s="8" t="s">
        <v>146</v>
      </c>
      <c r="K17" s="9"/>
      <c r="L17" s="18"/>
      <c r="M17" s="137" t="s">
        <v>28</v>
      </c>
      <c r="N17" s="9"/>
      <c r="O17" s="18"/>
      <c r="P17" s="9"/>
      <c r="Q17" s="123" t="s">
        <v>28</v>
      </c>
      <c r="R17" s="1406"/>
      <c r="S17" s="1369"/>
      <c r="T17" s="1346"/>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203">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203">
        <f>I19*Q19</f>
        <v>0</v>
      </c>
      <c r="S19" s="728">
        <v>23500</v>
      </c>
      <c r="T19" s="176">
        <f>IF(ISERROR(R19*S19),"",ROUND(R19*S19,1))</f>
        <v>0</v>
      </c>
      <c r="AA19" s="15"/>
      <c r="AB19" s="15"/>
      <c r="AC19" s="121">
        <v>1000</v>
      </c>
    </row>
    <row r="20" spans="1:30" ht="15" customHeight="1">
      <c r="C20" s="1378" t="s">
        <v>10086</v>
      </c>
      <c r="D20" s="743"/>
      <c r="E20" s="743"/>
      <c r="F20" s="750"/>
      <c r="G20" s="1375" t="s">
        <v>10087</v>
      </c>
      <c r="H20" s="621" t="s">
        <v>10088</v>
      </c>
      <c r="I20" s="17"/>
      <c r="J20" s="8" t="s">
        <v>210</v>
      </c>
      <c r="K20" s="9"/>
      <c r="L20" s="18"/>
      <c r="M20" s="137"/>
      <c r="N20" s="9"/>
      <c r="O20" s="18"/>
      <c r="P20" s="9"/>
      <c r="Q20" s="18">
        <v>45</v>
      </c>
      <c r="R20" s="1406">
        <f>I20*Q20*I21/100</f>
        <v>0</v>
      </c>
      <c r="S20" s="1368">
        <v>23500</v>
      </c>
      <c r="T20" s="1345">
        <f>IF(ISERROR(R20*S20),"",ROUND(R20*S20,1))</f>
        <v>0</v>
      </c>
      <c r="AA20" s="15"/>
      <c r="AB20" s="15"/>
      <c r="AC20" s="121">
        <v>1000</v>
      </c>
    </row>
    <row r="21" spans="1:30" ht="15" customHeight="1">
      <c r="C21" s="1379"/>
      <c r="D21" s="743" t="s">
        <v>182</v>
      </c>
      <c r="E21" s="743" t="s">
        <v>182</v>
      </c>
      <c r="F21" s="750"/>
      <c r="G21" s="1376"/>
      <c r="H21" s="621" t="s">
        <v>133</v>
      </c>
      <c r="I21" s="17"/>
      <c r="J21" s="8" t="s">
        <v>146</v>
      </c>
      <c r="K21" s="9"/>
      <c r="L21" s="18"/>
      <c r="M21" s="137" t="s">
        <v>28</v>
      </c>
      <c r="N21" s="9"/>
      <c r="O21" s="18"/>
      <c r="P21" s="9"/>
      <c r="Q21" s="123" t="s">
        <v>28</v>
      </c>
      <c r="R21" s="1406"/>
      <c r="S21" s="1369"/>
      <c r="T21" s="1346"/>
      <c r="AA21" s="15" t="s">
        <v>182</v>
      </c>
      <c r="AB21" s="15" t="s">
        <v>182</v>
      </c>
      <c r="AC21" s="109" t="s">
        <v>28</v>
      </c>
    </row>
    <row r="22" spans="1:30" ht="15" customHeight="1">
      <c r="C22" s="1379"/>
      <c r="D22" s="743"/>
      <c r="E22" s="743"/>
      <c r="F22" s="750"/>
      <c r="G22" s="1375" t="s">
        <v>10089</v>
      </c>
      <c r="H22" s="621" t="s">
        <v>10088</v>
      </c>
      <c r="I22" s="17"/>
      <c r="J22" s="8" t="s">
        <v>210</v>
      </c>
      <c r="K22" s="9"/>
      <c r="L22" s="18"/>
      <c r="M22" s="137"/>
      <c r="N22" s="9"/>
      <c r="O22" s="18"/>
      <c r="P22" s="9"/>
      <c r="Q22" s="18">
        <v>70</v>
      </c>
      <c r="R22" s="1406">
        <f>I22*Q22*I23/100</f>
        <v>0</v>
      </c>
      <c r="S22" s="1368">
        <v>23500</v>
      </c>
      <c r="T22" s="1345">
        <f>IF(ISERROR(R22*S22),"",ROUND(R22*S22,1))</f>
        <v>0</v>
      </c>
      <c r="AA22" s="15"/>
      <c r="AB22" s="15"/>
      <c r="AC22" s="121">
        <v>1000</v>
      </c>
    </row>
    <row r="23" spans="1:30" ht="15" customHeight="1">
      <c r="C23" s="1379"/>
      <c r="D23" s="743" t="s">
        <v>182</v>
      </c>
      <c r="E23" s="743" t="s">
        <v>182</v>
      </c>
      <c r="F23" s="750"/>
      <c r="G23" s="1376"/>
      <c r="H23" s="621" t="s">
        <v>133</v>
      </c>
      <c r="I23" s="17"/>
      <c r="J23" s="8" t="s">
        <v>146</v>
      </c>
      <c r="K23" s="9"/>
      <c r="L23" s="18"/>
      <c r="M23" s="137" t="s">
        <v>28</v>
      </c>
      <c r="N23" s="9"/>
      <c r="O23" s="18"/>
      <c r="P23" s="9"/>
      <c r="Q23" s="123" t="s">
        <v>28</v>
      </c>
      <c r="R23" s="1406"/>
      <c r="S23" s="1369"/>
      <c r="T23" s="1346"/>
      <c r="AA23" s="15" t="s">
        <v>182</v>
      </c>
      <c r="AB23" s="15" t="s">
        <v>182</v>
      </c>
      <c r="AC23" s="109" t="s">
        <v>28</v>
      </c>
    </row>
    <row r="24" spans="1:30" ht="15" customHeight="1">
      <c r="C24" s="1379"/>
      <c r="D24" s="743"/>
      <c r="E24" s="743"/>
      <c r="F24" s="750"/>
      <c r="G24" s="1375" t="s">
        <v>10090</v>
      </c>
      <c r="H24" s="621" t="s">
        <v>10088</v>
      </c>
      <c r="I24" s="17"/>
      <c r="J24" s="8" t="s">
        <v>210</v>
      </c>
      <c r="K24" s="9"/>
      <c r="L24" s="18"/>
      <c r="M24" s="137"/>
      <c r="N24" s="9"/>
      <c r="O24" s="18"/>
      <c r="P24" s="9"/>
      <c r="Q24" s="18">
        <v>2000</v>
      </c>
      <c r="R24" s="1406">
        <f>I24*Q24*I25/100</f>
        <v>0</v>
      </c>
      <c r="S24" s="1368">
        <v>23500</v>
      </c>
      <c r="T24" s="1345">
        <f>IF(ISERROR(R24*S24),"",ROUND(R24*S24,1))</f>
        <v>0</v>
      </c>
      <c r="AA24" s="15"/>
      <c r="AB24" s="15"/>
      <c r="AC24" s="121">
        <v>1000</v>
      </c>
    </row>
    <row r="25" spans="1:30" ht="15" customHeight="1">
      <c r="C25" s="1379"/>
      <c r="D25" s="743" t="s">
        <v>182</v>
      </c>
      <c r="E25" s="743" t="s">
        <v>182</v>
      </c>
      <c r="F25" s="750"/>
      <c r="G25" s="1376"/>
      <c r="H25" s="621" t="s">
        <v>133</v>
      </c>
      <c r="I25" s="17"/>
      <c r="J25" s="8" t="s">
        <v>146</v>
      </c>
      <c r="K25" s="9"/>
      <c r="L25" s="18"/>
      <c r="M25" s="137" t="s">
        <v>28</v>
      </c>
      <c r="N25" s="9"/>
      <c r="O25" s="18"/>
      <c r="P25" s="9"/>
      <c r="Q25" s="123" t="s">
        <v>28</v>
      </c>
      <c r="R25" s="1406"/>
      <c r="S25" s="1369"/>
      <c r="T25" s="1346"/>
      <c r="AA25" s="15" t="s">
        <v>182</v>
      </c>
      <c r="AB25" s="15" t="s">
        <v>182</v>
      </c>
      <c r="AC25" s="109" t="s">
        <v>28</v>
      </c>
    </row>
    <row r="26" spans="1:30" ht="15" customHeight="1">
      <c r="C26" s="1379"/>
      <c r="D26" s="743"/>
      <c r="E26" s="743"/>
      <c r="F26" s="750"/>
      <c r="G26" s="1375" t="s">
        <v>10091</v>
      </c>
      <c r="H26" s="621" t="s">
        <v>10088</v>
      </c>
      <c r="I26" s="17"/>
      <c r="J26" s="8" t="s">
        <v>210</v>
      </c>
      <c r="K26" s="9"/>
      <c r="L26" s="18"/>
      <c r="M26" s="137"/>
      <c r="N26" s="9"/>
      <c r="O26" s="18"/>
      <c r="P26" s="9"/>
      <c r="Q26" s="18">
        <v>70</v>
      </c>
      <c r="R26" s="1406">
        <f>I26*Q26*I27/100</f>
        <v>0</v>
      </c>
      <c r="S26" s="1368">
        <v>23500</v>
      </c>
      <c r="T26" s="1345">
        <f>IF(ISERROR(R26*S26),"",ROUND(R26*S26,1))</f>
        <v>0</v>
      </c>
      <c r="AA26" s="15"/>
      <c r="AB26" s="15"/>
      <c r="AC26" s="121">
        <v>1000</v>
      </c>
    </row>
    <row r="27" spans="1:30" ht="15" customHeight="1">
      <c r="C27" s="1379"/>
      <c r="D27" s="743" t="s">
        <v>182</v>
      </c>
      <c r="E27" s="743" t="s">
        <v>182</v>
      </c>
      <c r="F27" s="750"/>
      <c r="G27" s="1376"/>
      <c r="H27" s="621" t="s">
        <v>133</v>
      </c>
      <c r="I27" s="17"/>
      <c r="J27" s="8" t="s">
        <v>146</v>
      </c>
      <c r="K27" s="9"/>
      <c r="L27" s="18"/>
      <c r="M27" s="137" t="s">
        <v>28</v>
      </c>
      <c r="N27" s="9"/>
      <c r="O27" s="18"/>
      <c r="P27" s="9"/>
      <c r="Q27" s="123" t="s">
        <v>28</v>
      </c>
      <c r="R27" s="1406"/>
      <c r="S27" s="1369"/>
      <c r="T27" s="1346"/>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mergeCells count="43">
    <mergeCell ref="T11:T12"/>
    <mergeCell ref="R13:R14"/>
    <mergeCell ref="S13:S14"/>
    <mergeCell ref="R11:R12"/>
    <mergeCell ref="G13:G14"/>
    <mergeCell ref="T13:T14"/>
    <mergeCell ref="C16:C17"/>
    <mergeCell ref="R16:R17"/>
    <mergeCell ref="S16:S17"/>
    <mergeCell ref="S11:S12"/>
    <mergeCell ref="D7:E7"/>
    <mergeCell ref="F7:G7"/>
    <mergeCell ref="I7:I8"/>
    <mergeCell ref="H7:H8"/>
    <mergeCell ref="C11:C14"/>
    <mergeCell ref="G11:G12"/>
    <mergeCell ref="G16:G17"/>
    <mergeCell ref="T7:T8"/>
    <mergeCell ref="J7:J8"/>
    <mergeCell ref="M7:M8"/>
    <mergeCell ref="K7:L8"/>
    <mergeCell ref="N7:O8"/>
    <mergeCell ref="P7:Q8"/>
    <mergeCell ref="R7:R8"/>
    <mergeCell ref="S7:S8"/>
    <mergeCell ref="C20:C27"/>
    <mergeCell ref="G20:G21"/>
    <mergeCell ref="R20:R21"/>
    <mergeCell ref="S20:S21"/>
    <mergeCell ref="T20:T21"/>
    <mergeCell ref="G22:G23"/>
    <mergeCell ref="R22:R23"/>
    <mergeCell ref="S22:S23"/>
    <mergeCell ref="G26:G27"/>
    <mergeCell ref="R26:R27"/>
    <mergeCell ref="S26:S27"/>
    <mergeCell ref="T26:T27"/>
    <mergeCell ref="T16:T17"/>
    <mergeCell ref="T22:T23"/>
    <mergeCell ref="G24:G25"/>
    <mergeCell ref="R24:R25"/>
    <mergeCell ref="S24:S25"/>
    <mergeCell ref="T24:T25"/>
  </mergeCells>
  <phoneticPr fontId="2"/>
  <dataValidations count="1">
    <dataValidation type="list" allowBlank="1" showInputMessage="1" showErrorMessage="1" sqref="D5" xr:uid="{66F0237E-81D6-49BC-868C-CC121D5FBDDE}">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10241" r:id="rId4" name="cmdUnLock">
          <controlPr defaultSize="0" print="0" autoLine="0" r:id="rId5">
            <anchor>
              <from>
                <xdr:col>17</xdr:col>
                <xdr:colOff>419100</xdr:colOff>
                <xdr:row>0</xdr:row>
                <xdr:rowOff>95250</xdr:rowOff>
              </from>
              <to>
                <xdr:col>30</xdr:col>
                <xdr:colOff>57150</xdr:colOff>
                <xdr:row>2</xdr:row>
                <xdr:rowOff>50800</xdr:rowOff>
              </to>
            </anchor>
          </controlPr>
        </control>
      </mc:Choice>
      <mc:Fallback>
        <control shapeId="10241" r:id="rId4" name="cmdUnLock"/>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1233-7177-4B4E-84E6-50336E105C2C}">
  <sheetPr codeName="Sheet27"/>
  <dimension ref="A1:AD30"/>
  <sheetViews>
    <sheetView view="pageBreakPreview" topLeftCell="C1" zoomScaleNormal="85" zoomScaleSheetLayoutView="100" workbookViewId="0">
      <pane ySplit="8" topLeftCell="A9" activePane="bottomLeft" state="frozen"/>
      <selection activeCell="E10" sqref="E10"/>
      <selection pane="bottomLeft" activeCell="R12" sqref="R12"/>
    </sheetView>
  </sheetViews>
  <sheetFormatPr defaultColWidth="9" defaultRowHeight="15" customHeight="1"/>
  <cols>
    <col min="1" max="2" width="9" style="3" hidden="1" customWidth="1"/>
    <col min="3" max="3" width="53.7265625" style="3" customWidth="1"/>
    <col min="4" max="4" width="9" style="3" hidden="1" customWidth="1"/>
    <col min="5" max="5" width="34.90625" style="3" customWidth="1"/>
    <col min="6" max="7" width="9" style="3" hidden="1" customWidth="1"/>
    <col min="8" max="8" width="33.36328125" style="3" hidden="1"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30" ht="14">
      <c r="A1" s="2" t="s">
        <v>169</v>
      </c>
      <c r="C1" s="2" t="s">
        <v>143</v>
      </c>
    </row>
    <row r="2" spans="1:30" ht="15" customHeight="1">
      <c r="A2" s="2" t="s">
        <v>234</v>
      </c>
      <c r="C2" s="2" t="s">
        <v>491</v>
      </c>
    </row>
    <row r="3" spans="1:30" ht="15" customHeight="1">
      <c r="Y3" s="16" t="s">
        <v>187</v>
      </c>
    </row>
    <row r="4" spans="1:30" ht="15" customHeight="1">
      <c r="A4" s="161"/>
      <c r="B4" s="161"/>
      <c r="C4" s="114"/>
      <c r="D4" s="64" t="s">
        <v>189</v>
      </c>
      <c r="E4" s="64" t="s">
        <v>190</v>
      </c>
      <c r="H4" s="4"/>
      <c r="I4" s="3"/>
      <c r="K4" s="4"/>
      <c r="M4" s="3"/>
      <c r="N4" s="4"/>
      <c r="O4" s="3"/>
      <c r="P4" s="4"/>
      <c r="T4" s="3"/>
      <c r="X4" s="16" t="s">
        <v>188</v>
      </c>
      <c r="Z4" s="16"/>
      <c r="AC4" s="3"/>
    </row>
    <row r="5" spans="1:30" ht="15" customHeight="1">
      <c r="A5" s="162"/>
      <c r="B5" s="162"/>
      <c r="C5" s="113"/>
      <c r="D5" s="116" t="s">
        <v>188</v>
      </c>
      <c r="E5" s="115" t="str">
        <f>'別紙-第3項(2)現況'!$D$4&amp;"年度"</f>
        <v>2025年度</v>
      </c>
      <c r="H5" s="4"/>
      <c r="I5" s="3"/>
      <c r="K5" s="4"/>
      <c r="M5" s="3"/>
      <c r="N5" s="4"/>
      <c r="O5" s="3"/>
      <c r="P5" s="4"/>
      <c r="T5" s="3"/>
      <c r="X5" s="15"/>
      <c r="Z5" s="16"/>
      <c r="AC5" s="3"/>
    </row>
    <row r="7" spans="1:30" ht="15" customHeight="1">
      <c r="B7" s="154"/>
      <c r="C7" s="5" t="s">
        <v>416</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0" ht="15" customHeight="1">
      <c r="A8" s="1" t="s">
        <v>145</v>
      </c>
      <c r="B8" s="155" t="s">
        <v>180</v>
      </c>
      <c r="C8" s="5" t="s">
        <v>181</v>
      </c>
      <c r="D8" s="1" t="s">
        <v>145</v>
      </c>
      <c r="E8" s="6" t="s">
        <v>170</v>
      </c>
      <c r="F8" s="1" t="s">
        <v>145</v>
      </c>
      <c r="G8" s="7" t="s">
        <v>170</v>
      </c>
      <c r="H8" s="1300"/>
      <c r="I8" s="1292"/>
      <c r="J8" s="1293"/>
      <c r="K8" s="1296"/>
      <c r="L8" s="1297"/>
      <c r="M8" s="1292"/>
      <c r="N8" s="1296"/>
      <c r="O8" s="1297"/>
      <c r="P8" s="1296"/>
      <c r="Q8" s="1297"/>
      <c r="R8" s="1292"/>
      <c r="S8" s="1292"/>
      <c r="T8" s="1292"/>
    </row>
    <row r="9" spans="1:30" ht="15" customHeight="1">
      <c r="A9" s="124"/>
      <c r="B9" s="144"/>
      <c r="C9" s="140" t="s">
        <v>485</v>
      </c>
      <c r="D9" s="127" t="s">
        <v>182</v>
      </c>
      <c r="E9" s="127"/>
      <c r="F9" s="96"/>
      <c r="G9" s="96"/>
      <c r="H9" s="675" t="s">
        <v>10092</v>
      </c>
      <c r="I9" s="17"/>
      <c r="J9" s="8" t="s">
        <v>210</v>
      </c>
      <c r="K9" s="9"/>
      <c r="L9" s="18"/>
      <c r="M9" s="137" t="s">
        <v>28</v>
      </c>
      <c r="N9" s="9"/>
      <c r="O9" s="18"/>
      <c r="P9" s="9"/>
      <c r="Q9" s="18">
        <v>0.2</v>
      </c>
      <c r="R9" s="676">
        <f>I9*Q9</f>
        <v>0</v>
      </c>
      <c r="S9" s="728">
        <v>16100</v>
      </c>
      <c r="T9" s="176">
        <f>IF(ISERROR(R9*S9),"",ROUND(R9*S9,1))</f>
        <v>0</v>
      </c>
      <c r="AA9" s="15" t="s">
        <v>182</v>
      </c>
      <c r="AB9" s="15" t="s">
        <v>182</v>
      </c>
      <c r="AC9" s="121">
        <v>19</v>
      </c>
    </row>
    <row r="10" spans="1:30" ht="15" customHeight="1">
      <c r="A10" s="124"/>
      <c r="B10" s="144"/>
      <c r="C10" s="1386" t="s">
        <v>475</v>
      </c>
      <c r="D10" s="127" t="s">
        <v>182</v>
      </c>
      <c r="E10" s="127" t="s">
        <v>477</v>
      </c>
      <c r="F10" s="96"/>
      <c r="G10" s="96"/>
      <c r="H10" s="1279" t="s">
        <v>476</v>
      </c>
      <c r="I10" s="17"/>
      <c r="J10" s="8" t="s">
        <v>210</v>
      </c>
      <c r="K10" s="9"/>
      <c r="L10" s="18"/>
      <c r="M10" s="137" t="s">
        <v>28</v>
      </c>
      <c r="N10" s="9"/>
      <c r="O10" s="18"/>
      <c r="P10" s="9"/>
      <c r="Q10" s="18">
        <v>20</v>
      </c>
      <c r="R10" s="676">
        <f>I10*Q10</f>
        <v>0</v>
      </c>
      <c r="S10" s="728">
        <v>16100</v>
      </c>
      <c r="T10" s="176">
        <f>IF(ISERROR(R10*S10),"",ROUND(R10*S10,1))</f>
        <v>0</v>
      </c>
      <c r="AA10" s="15" t="s">
        <v>182</v>
      </c>
      <c r="AB10" s="15" t="s">
        <v>182</v>
      </c>
      <c r="AC10" s="121">
        <v>27</v>
      </c>
    </row>
    <row r="11" spans="1:30" ht="15" customHeight="1">
      <c r="A11" s="124"/>
      <c r="B11" s="144"/>
      <c r="C11" s="1387"/>
      <c r="D11" s="127" t="s">
        <v>182</v>
      </c>
      <c r="E11" s="127" t="s">
        <v>478</v>
      </c>
      <c r="F11" s="96"/>
      <c r="G11" s="96"/>
      <c r="H11" s="1389"/>
      <c r="I11" s="17"/>
      <c r="J11" s="8" t="s">
        <v>210</v>
      </c>
      <c r="K11" s="9"/>
      <c r="L11" s="18"/>
      <c r="M11" s="137" t="s">
        <v>28</v>
      </c>
      <c r="N11" s="9"/>
      <c r="O11" s="18"/>
      <c r="P11" s="9"/>
      <c r="Q11" s="18">
        <v>200</v>
      </c>
      <c r="R11" s="676">
        <f>I11*Q11</f>
        <v>0</v>
      </c>
      <c r="S11" s="728">
        <v>16100</v>
      </c>
      <c r="T11" s="676">
        <f>IF(ISERROR(R11*S11),"",ROUND(R11*S11,1))</f>
        <v>0</v>
      </c>
      <c r="AA11" s="15" t="s">
        <v>182</v>
      </c>
      <c r="AB11" s="15" t="s">
        <v>182</v>
      </c>
      <c r="AC11" s="121">
        <v>1</v>
      </c>
    </row>
    <row r="12" spans="1:30" ht="15" customHeight="1">
      <c r="A12" s="124"/>
      <c r="B12" s="144"/>
      <c r="C12" s="1387"/>
      <c r="D12" s="127" t="s">
        <v>182</v>
      </c>
      <c r="E12" s="127" t="s">
        <v>479</v>
      </c>
      <c r="F12" s="96"/>
      <c r="G12" s="96"/>
      <c r="H12" s="1389"/>
      <c r="I12" s="17"/>
      <c r="J12" s="8" t="s">
        <v>210</v>
      </c>
      <c r="K12" s="9"/>
      <c r="L12" s="18"/>
      <c r="M12" s="137" t="s">
        <v>28</v>
      </c>
      <c r="N12" s="9"/>
      <c r="O12" s="18"/>
      <c r="P12" s="9"/>
      <c r="Q12" s="123">
        <v>30</v>
      </c>
      <c r="R12" s="676">
        <f>I12*Q12</f>
        <v>0</v>
      </c>
      <c r="S12" s="728">
        <v>16100</v>
      </c>
      <c r="T12" s="176">
        <f>IF(ISERROR(R12*S12),"",ROUND(R12*S12,1))</f>
        <v>0</v>
      </c>
      <c r="AA12" s="15" t="s">
        <v>182</v>
      </c>
      <c r="AB12" s="15" t="s">
        <v>182</v>
      </c>
      <c r="AC12" s="109" t="s">
        <v>28</v>
      </c>
    </row>
    <row r="13" spans="1:30" ht="15" customHeight="1">
      <c r="A13" s="124"/>
      <c r="B13" s="144"/>
      <c r="C13" s="1388"/>
      <c r="D13" s="127" t="s">
        <v>182</v>
      </c>
      <c r="E13" s="127" t="s">
        <v>480</v>
      </c>
      <c r="F13" s="96"/>
      <c r="G13" s="96"/>
      <c r="H13" s="1390"/>
      <c r="I13" s="17"/>
      <c r="J13" s="8" t="s">
        <v>210</v>
      </c>
      <c r="K13" s="9"/>
      <c r="L13" s="18"/>
      <c r="M13" s="137" t="s">
        <v>28</v>
      </c>
      <c r="N13" s="9"/>
      <c r="O13" s="18"/>
      <c r="P13" s="9"/>
      <c r="Q13" s="18">
        <v>300</v>
      </c>
      <c r="R13" s="676">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password="E4BE" sheet="1" formatCells="0"/>
  <mergeCells count="14">
    <mergeCell ref="S7:S8"/>
    <mergeCell ref="T7:T8"/>
    <mergeCell ref="C10:C13"/>
    <mergeCell ref="H10:H13"/>
    <mergeCell ref="M7:M8"/>
    <mergeCell ref="D7:E7"/>
    <mergeCell ref="F7:G7"/>
    <mergeCell ref="H7:H8"/>
    <mergeCell ref="I7:I8"/>
    <mergeCell ref="J7:J8"/>
    <mergeCell ref="K7:L8"/>
    <mergeCell ref="N7:O8"/>
    <mergeCell ref="P7:Q8"/>
    <mergeCell ref="R7:R8"/>
  </mergeCells>
  <phoneticPr fontId="2"/>
  <dataValidations count="1">
    <dataValidation type="list" allowBlank="1" showInputMessage="1" showErrorMessage="1" sqref="D5" xr:uid="{13797B49-5F8B-4667-BA3E-8105554E8697}">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34817" r:id="rId4" name="cmdUnLock">
          <controlPr defaultSize="0" print="0" autoLine="0" r:id="rId5">
            <anchor moveWithCells="1" sizeWithCells="1">
              <from>
                <xdr:col>17</xdr:col>
                <xdr:colOff>584200</xdr:colOff>
                <xdr:row>0</xdr:row>
                <xdr:rowOff>95250</xdr:rowOff>
              </from>
              <to>
                <xdr:col>29</xdr:col>
                <xdr:colOff>234950</xdr:colOff>
                <xdr:row>2</xdr:row>
                <xdr:rowOff>50800</xdr:rowOff>
              </to>
            </anchor>
          </controlPr>
        </control>
      </mc:Choice>
      <mc:Fallback>
        <control shapeId="34817" r:id="rId4" name="cmdUnLock"/>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4FA33-3216-4721-8262-7DB98948753C}">
  <sheetPr codeName="Sheet1"/>
  <dimension ref="B1:G19"/>
  <sheetViews>
    <sheetView view="pageBreakPreview" zoomScale="55" zoomScaleNormal="55" zoomScaleSheetLayoutView="55" workbookViewId="0">
      <selection activeCell="D10" sqref="D10:H11"/>
    </sheetView>
  </sheetViews>
  <sheetFormatPr defaultColWidth="9" defaultRowHeight="13"/>
  <cols>
    <col min="1" max="1" width="1.90625" customWidth="1"/>
    <col min="2" max="2" width="10" customWidth="1"/>
    <col min="3" max="3" width="21.90625" customWidth="1"/>
    <col min="4" max="4" width="48.08984375" customWidth="1"/>
    <col min="5" max="5" width="13.453125" customWidth="1"/>
    <col min="6" max="6" width="40.7265625" customWidth="1"/>
  </cols>
  <sheetData>
    <row r="1" spans="2:7">
      <c r="B1" t="s">
        <v>249</v>
      </c>
    </row>
    <row r="2" spans="2:7">
      <c r="G2" t="s">
        <v>1519</v>
      </c>
    </row>
    <row r="3" spans="2:7">
      <c r="B3" t="s">
        <v>398</v>
      </c>
      <c r="G3" t="s">
        <v>1520</v>
      </c>
    </row>
    <row r="4" spans="2:7" ht="219.75" customHeight="1">
      <c r="B4" s="906"/>
      <c r="C4" s="907"/>
      <c r="D4" s="907"/>
      <c r="E4" s="908"/>
      <c r="F4" s="367"/>
    </row>
    <row r="5" spans="2:7" ht="19.5" customHeight="1">
      <c r="B5" s="913" t="s">
        <v>1526</v>
      </c>
      <c r="C5" s="914"/>
      <c r="D5" s="914"/>
      <c r="E5" s="915"/>
      <c r="F5" s="367"/>
    </row>
    <row r="6" spans="2:7" ht="13.5" customHeight="1">
      <c r="B6" s="374"/>
      <c r="C6" s="368" t="s">
        <v>1523</v>
      </c>
      <c r="D6" s="369"/>
      <c r="E6" s="370"/>
      <c r="F6" s="367"/>
    </row>
    <row r="7" spans="2:7" ht="13.5" customHeight="1">
      <c r="B7" s="375"/>
      <c r="C7" s="368" t="s">
        <v>1524</v>
      </c>
      <c r="D7" s="369"/>
      <c r="E7" s="370"/>
      <c r="F7" s="367"/>
    </row>
    <row r="8" spans="2:7" ht="13.5" customHeight="1">
      <c r="B8" s="376"/>
      <c r="C8" s="368" t="s">
        <v>1527</v>
      </c>
      <c r="D8" s="369"/>
      <c r="E8" s="370"/>
      <c r="F8" s="367"/>
    </row>
    <row r="9" spans="2:7" ht="13.5" customHeight="1">
      <c r="B9" s="375"/>
      <c r="C9" s="368" t="s">
        <v>1525</v>
      </c>
      <c r="D9" s="369"/>
      <c r="E9" s="370"/>
      <c r="F9" s="367"/>
    </row>
    <row r="10" spans="2:7" ht="13.5" customHeight="1">
      <c r="B10" s="375"/>
      <c r="C10" s="368" t="s">
        <v>1528</v>
      </c>
      <c r="D10" s="918"/>
      <c r="E10" s="919"/>
      <c r="F10" s="367"/>
    </row>
    <row r="11" spans="2:7" ht="13.5" customHeight="1">
      <c r="B11" s="371"/>
      <c r="C11" s="372"/>
      <c r="D11" s="920"/>
      <c r="E11" s="921"/>
      <c r="F11" s="367"/>
    </row>
    <row r="12" spans="2:7" ht="17.25" customHeight="1">
      <c r="B12" s="909" t="s">
        <v>1522</v>
      </c>
      <c r="C12" s="909"/>
      <c r="D12" s="909"/>
      <c r="E12" s="909"/>
      <c r="F12" s="367"/>
    </row>
    <row r="13" spans="2:7" ht="27" customHeight="1">
      <c r="B13" s="910"/>
      <c r="C13" s="911"/>
      <c r="D13" s="911"/>
      <c r="E13" s="912"/>
      <c r="F13" s="367"/>
    </row>
    <row r="14" spans="2:7" ht="18.75" customHeight="1">
      <c r="B14" s="916" t="s">
        <v>1521</v>
      </c>
      <c r="C14" s="916"/>
      <c r="D14" s="917"/>
      <c r="E14" s="310"/>
      <c r="F14" s="367"/>
    </row>
    <row r="15" spans="2:7" ht="17.25" customHeight="1">
      <c r="B15" s="373" t="s">
        <v>276</v>
      </c>
      <c r="C15" s="373"/>
      <c r="D15" s="373"/>
      <c r="E15" s="373"/>
      <c r="F15" s="373"/>
    </row>
    <row r="16" spans="2:7" ht="17.25" customHeight="1">
      <c r="B16" s="373"/>
      <c r="C16" s="373"/>
      <c r="D16" s="373"/>
      <c r="E16" s="373"/>
      <c r="F16" s="373"/>
    </row>
    <row r="17" spans="2:6">
      <c r="B17" t="s">
        <v>400</v>
      </c>
    </row>
    <row r="18" spans="2:6" ht="357.75" customHeight="1">
      <c r="B18" s="910"/>
      <c r="C18" s="911"/>
      <c r="D18" s="911"/>
      <c r="E18" s="912"/>
      <c r="F18" s="367"/>
    </row>
    <row r="19" spans="2:6">
      <c r="B19" s="373" t="s">
        <v>276</v>
      </c>
      <c r="C19" s="373"/>
      <c r="D19" s="373"/>
      <c r="E19" s="373"/>
      <c r="F19" s="373"/>
    </row>
  </sheetData>
  <sheetProtection password="E4BE" sheet="1" formatCells="0" autoFilter="0"/>
  <mergeCells count="7">
    <mergeCell ref="B4:E4"/>
    <mergeCell ref="B12:E12"/>
    <mergeCell ref="B13:E13"/>
    <mergeCell ref="B18:E18"/>
    <mergeCell ref="B5:E5"/>
    <mergeCell ref="B14:D14"/>
    <mergeCell ref="D10:E11"/>
  </mergeCells>
  <phoneticPr fontId="2"/>
  <dataValidations count="1">
    <dataValidation type="list" allowBlank="1" showInputMessage="1" showErrorMessage="1" sqref="E14" xr:uid="{5AAE2CEA-95DE-4148-9AB1-7E97EB4077D3}">
      <formula1>$G$2:$G$3</formula1>
    </dataValidation>
  </dataValidations>
  <printOptions horizontalCentered="1"/>
  <pageMargins left="0.59055118110236227" right="0.59055118110236227" top="0.98425196850393704" bottom="0.78740157480314965" header="0.51181102362204722" footer="0.51181102362204722"/>
  <pageSetup paperSize="9" scale="74"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7AA8-972D-4D22-A936-F9F3373FF371}">
  <sheetPr codeName="Sheet9">
    <pageSetUpPr fitToPage="1"/>
  </sheetPr>
  <dimension ref="A2:M64"/>
  <sheetViews>
    <sheetView view="pageBreakPreview" zoomScale="85" zoomScaleNormal="55" zoomScaleSheetLayoutView="85" workbookViewId="0">
      <selection activeCell="D7" sqref="D7"/>
    </sheetView>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t="s">
        <v>421</v>
      </c>
    </row>
    <row r="4" spans="1:13" ht="16">
      <c r="A4" s="33" t="s">
        <v>403</v>
      </c>
      <c r="C4" s="219" t="s">
        <v>404</v>
      </c>
      <c r="D4" s="226">
        <v>2013</v>
      </c>
      <c r="E4" s="33" t="s">
        <v>14</v>
      </c>
      <c r="H4" s="34"/>
      <c r="I4" s="34"/>
      <c r="J4" s="34" t="s">
        <v>154</v>
      </c>
      <c r="K4" s="166" t="s">
        <v>483</v>
      </c>
    </row>
    <row r="5" spans="1:13" ht="13.5" customHeight="1">
      <c r="A5" s="856" t="s">
        <v>250</v>
      </c>
      <c r="B5" s="925"/>
      <c r="C5" s="924" t="s">
        <v>251</v>
      </c>
      <c r="D5" s="924" t="s">
        <v>252</v>
      </c>
      <c r="E5" s="924" t="s">
        <v>378</v>
      </c>
      <c r="F5" s="924" t="s">
        <v>150</v>
      </c>
      <c r="G5" s="924" t="s">
        <v>153</v>
      </c>
      <c r="H5" s="924" t="s">
        <v>253</v>
      </c>
      <c r="I5" s="923" t="s">
        <v>472</v>
      </c>
      <c r="J5" s="927" t="s">
        <v>185</v>
      </c>
    </row>
    <row r="6" spans="1:13">
      <c r="A6" s="867"/>
      <c r="B6" s="926"/>
      <c r="C6" s="878"/>
      <c r="D6" s="878"/>
      <c r="E6" s="878"/>
      <c r="F6" s="878"/>
      <c r="G6" s="878"/>
      <c r="H6" s="878"/>
      <c r="I6" s="845"/>
      <c r="J6" s="928"/>
    </row>
    <row r="7" spans="1:13" ht="15" customHeight="1">
      <c r="A7" s="156"/>
      <c r="B7" s="157" t="s">
        <v>425</v>
      </c>
      <c r="C7" s="211">
        <f>SUM('【基準年】集計結果表 CO2'!T9:T40)+('【基準年】集計結果表 CO2'!T66)+('【基準年】集計結果表 CO2'!T79)</f>
        <v>0</v>
      </c>
      <c r="D7" s="211"/>
      <c r="E7" s="211"/>
      <c r="F7" s="211"/>
      <c r="G7" s="211"/>
      <c r="H7" s="211"/>
      <c r="I7" s="625"/>
      <c r="J7" s="168">
        <f t="shared" ref="J7:J62" si="0">SUM(C7:I7)</f>
        <v>0</v>
      </c>
      <c r="M7" s="33">
        <v>2013</v>
      </c>
    </row>
    <row r="8" spans="1:13" ht="15" customHeight="1">
      <c r="A8" s="156"/>
      <c r="B8" s="157" t="s">
        <v>41</v>
      </c>
      <c r="C8" s="211">
        <f>SUM('【基準年】集計結果表 CO2'!T67:T75)</f>
        <v>0</v>
      </c>
      <c r="D8" s="211"/>
      <c r="E8" s="211"/>
      <c r="F8" s="211"/>
      <c r="G8" s="211"/>
      <c r="H8" s="211"/>
      <c r="I8" s="625"/>
      <c r="J8" s="168">
        <f t="shared" si="0"/>
        <v>0</v>
      </c>
      <c r="M8" s="33">
        <v>2014</v>
      </c>
    </row>
    <row r="9" spans="1:13" ht="15" customHeight="1">
      <c r="A9" s="156"/>
      <c r="B9" s="157" t="s">
        <v>162</v>
      </c>
      <c r="C9" s="211">
        <f>SUM('【基準年】集計結果表 CO2'!T60:T65)</f>
        <v>0</v>
      </c>
      <c r="D9" s="211"/>
      <c r="E9" s="211"/>
      <c r="F9" s="211"/>
      <c r="G9" s="211"/>
      <c r="H9" s="211"/>
      <c r="I9" s="625"/>
      <c r="J9" s="168">
        <f t="shared" si="0"/>
        <v>0</v>
      </c>
      <c r="M9" s="33">
        <v>2015</v>
      </c>
    </row>
    <row r="10" spans="1:13" ht="30" customHeight="1">
      <c r="A10" s="156"/>
      <c r="B10" s="157" t="s">
        <v>56</v>
      </c>
      <c r="C10" s="626"/>
      <c r="D10" s="211">
        <f>SUM('【基準年】集計結果表 CH4'!T9:T64)</f>
        <v>0</v>
      </c>
      <c r="E10" s="211">
        <f>SUM('【基準年】集計結果表 N2O'!T9:T59)</f>
        <v>0</v>
      </c>
      <c r="F10" s="211"/>
      <c r="G10" s="211"/>
      <c r="H10" s="211"/>
      <c r="I10" s="625"/>
      <c r="J10" s="168">
        <f t="shared" si="0"/>
        <v>0</v>
      </c>
      <c r="M10" s="33">
        <v>2016</v>
      </c>
    </row>
    <row r="11" spans="1:13" ht="35.25" customHeight="1">
      <c r="A11" s="156"/>
      <c r="B11" s="157" t="s">
        <v>8043</v>
      </c>
      <c r="C11" s="753"/>
      <c r="D11" s="211">
        <f>'【基準年】集計結果表 CH4'!T66</f>
        <v>0</v>
      </c>
      <c r="E11" s="211"/>
      <c r="F11" s="211"/>
      <c r="G11" s="211"/>
      <c r="H11" s="211"/>
      <c r="I11" s="625"/>
      <c r="J11" s="168">
        <f t="shared" si="0"/>
        <v>0</v>
      </c>
      <c r="M11" s="33">
        <v>2017</v>
      </c>
    </row>
    <row r="12" spans="1:13" ht="15" customHeight="1">
      <c r="A12" s="156"/>
      <c r="B12" s="157" t="s">
        <v>8133</v>
      </c>
      <c r="C12" s="211">
        <f>'【基準年】集計結果表 CO2'!$T$97</f>
        <v>0</v>
      </c>
      <c r="D12" s="211"/>
      <c r="E12" s="211"/>
      <c r="F12" s="211"/>
      <c r="G12" s="211"/>
      <c r="H12" s="211"/>
      <c r="I12" s="625"/>
      <c r="J12" s="168">
        <f t="shared" si="0"/>
        <v>0</v>
      </c>
      <c r="M12" s="33">
        <v>2018</v>
      </c>
    </row>
    <row r="13" spans="1:13" ht="15" customHeight="1">
      <c r="A13" s="156"/>
      <c r="B13" s="157" t="s">
        <v>426</v>
      </c>
      <c r="C13" s="211">
        <f>SUM('【基準年】集計結果表 CO2'!T98:T99)</f>
        <v>0</v>
      </c>
      <c r="D13" s="211"/>
      <c r="E13" s="211"/>
      <c r="F13" s="211"/>
      <c r="G13" s="211"/>
      <c r="H13" s="211"/>
      <c r="I13" s="625"/>
      <c r="J13" s="168">
        <f t="shared" si="0"/>
        <v>0</v>
      </c>
      <c r="M13" s="33">
        <v>2019</v>
      </c>
    </row>
    <row r="14" spans="1:13" ht="15" customHeight="1">
      <c r="A14" s="156"/>
      <c r="B14" s="165" t="s">
        <v>8044</v>
      </c>
      <c r="C14" s="211">
        <f>SUM('【基準年】集計結果表 CO2'!T100:T107)</f>
        <v>0</v>
      </c>
      <c r="D14" s="211"/>
      <c r="E14" s="211"/>
      <c r="F14" s="211"/>
      <c r="G14" s="211"/>
      <c r="H14" s="211"/>
      <c r="I14" s="625"/>
      <c r="J14" s="168">
        <f t="shared" si="0"/>
        <v>0</v>
      </c>
      <c r="M14" s="33">
        <v>2020</v>
      </c>
    </row>
    <row r="15" spans="1:13" ht="15" customHeight="1">
      <c r="A15" s="156"/>
      <c r="B15" s="157" t="s">
        <v>8045</v>
      </c>
      <c r="C15" s="211">
        <f>SUM('【基準年】集計結果表 CO2'!T108:T111)</f>
        <v>0</v>
      </c>
      <c r="D15" s="211"/>
      <c r="E15" s="211"/>
      <c r="F15" s="211"/>
      <c r="G15" s="211"/>
      <c r="H15" s="211"/>
      <c r="I15" s="625"/>
      <c r="J15" s="168">
        <f t="shared" si="0"/>
        <v>0</v>
      </c>
      <c r="M15" s="33">
        <v>2021</v>
      </c>
    </row>
    <row r="16" spans="1:13" ht="15" customHeight="1">
      <c r="A16" s="156"/>
      <c r="B16" s="157" t="s">
        <v>428</v>
      </c>
      <c r="C16" s="211">
        <f>SUM('【基準年】集計結果表 CO2'!T112:T116)</f>
        <v>0</v>
      </c>
      <c r="D16" s="211"/>
      <c r="E16" s="211"/>
      <c r="F16" s="211"/>
      <c r="G16" s="211"/>
      <c r="H16" s="211"/>
      <c r="I16" s="625"/>
      <c r="J16" s="168">
        <f t="shared" si="0"/>
        <v>0</v>
      </c>
      <c r="M16" s="33">
        <v>2022</v>
      </c>
    </row>
    <row r="17" spans="1:13" ht="15" customHeight="1">
      <c r="A17" s="156"/>
      <c r="B17" s="157" t="s">
        <v>8142</v>
      </c>
      <c r="C17" s="211">
        <f>SUM('【基準年】集計結果表 CO2'!T117)</f>
        <v>0</v>
      </c>
      <c r="D17" s="211"/>
      <c r="E17" s="211"/>
      <c r="F17" s="211"/>
      <c r="G17" s="211"/>
      <c r="H17" s="211"/>
      <c r="I17" s="625"/>
      <c r="J17" s="168"/>
    </row>
    <row r="18" spans="1:13" ht="15" customHeight="1">
      <c r="A18" s="156"/>
      <c r="B18" s="157" t="s">
        <v>8143</v>
      </c>
      <c r="C18" s="211">
        <f>SUM('【基準年】集計結果表 CO2'!T118:T119)</f>
        <v>0</v>
      </c>
      <c r="D18" s="211"/>
      <c r="E18" s="211"/>
      <c r="F18" s="211"/>
      <c r="G18" s="211"/>
      <c r="H18" s="211"/>
      <c r="I18" s="625"/>
      <c r="J18" s="168"/>
    </row>
    <row r="19" spans="1:13" ht="15" customHeight="1">
      <c r="A19" s="156"/>
      <c r="B19" s="157" t="s">
        <v>427</v>
      </c>
      <c r="C19" s="211">
        <f>'【基準年】集計結果表 CO2'!T120</f>
        <v>0</v>
      </c>
      <c r="D19" s="211"/>
      <c r="E19" s="211"/>
      <c r="F19" s="211"/>
      <c r="G19" s="211"/>
      <c r="H19" s="211"/>
      <c r="I19" s="625"/>
      <c r="J19" s="168">
        <f t="shared" si="0"/>
        <v>0</v>
      </c>
      <c r="M19" s="33">
        <v>2023</v>
      </c>
    </row>
    <row r="20" spans="1:13" ht="15" customHeight="1">
      <c r="A20" s="156"/>
      <c r="B20" s="157" t="s">
        <v>8046</v>
      </c>
      <c r="C20" s="211">
        <f>SUM('【基準年】集計結果表 CO2'!T121:T122)</f>
        <v>0</v>
      </c>
      <c r="D20" s="211"/>
      <c r="E20" s="211"/>
      <c r="F20" s="211"/>
      <c r="G20" s="211"/>
      <c r="H20" s="211"/>
      <c r="I20" s="625"/>
      <c r="J20" s="168">
        <f t="shared" si="0"/>
        <v>0</v>
      </c>
      <c r="M20" s="33">
        <v>2024</v>
      </c>
    </row>
    <row r="21" spans="1:13" ht="15" customHeight="1">
      <c r="A21" s="156"/>
      <c r="B21" s="157" t="s">
        <v>8047</v>
      </c>
      <c r="C21" s="211">
        <f>SUM('【基準年】集計結果表 CO2'!T123:T135)</f>
        <v>0</v>
      </c>
      <c r="D21" s="211">
        <f>SUM('【基準年】集計結果表 CH4'!T96:T100)</f>
        <v>0</v>
      </c>
      <c r="E21" s="211"/>
      <c r="F21" s="211"/>
      <c r="G21" s="211"/>
      <c r="H21" s="211"/>
      <c r="I21" s="625"/>
      <c r="J21" s="168">
        <f t="shared" si="0"/>
        <v>0</v>
      </c>
      <c r="M21" s="33">
        <v>2025</v>
      </c>
    </row>
    <row r="22" spans="1:13" ht="15" customHeight="1">
      <c r="A22" s="156"/>
      <c r="B22" s="157" t="s">
        <v>8048</v>
      </c>
      <c r="C22" s="211">
        <f>'【基準年】集計結果表 CO2'!T136</f>
        <v>0</v>
      </c>
      <c r="D22" s="211"/>
      <c r="E22" s="211"/>
      <c r="F22" s="211"/>
      <c r="G22" s="211"/>
      <c r="H22" s="211"/>
      <c r="I22" s="625"/>
      <c r="J22" s="168">
        <f t="shared" si="0"/>
        <v>0</v>
      </c>
      <c r="M22" s="33">
        <v>2026</v>
      </c>
    </row>
    <row r="23" spans="1:13" ht="15" customHeight="1">
      <c r="A23" s="156"/>
      <c r="B23" s="157" t="s">
        <v>8049</v>
      </c>
      <c r="C23" s="211">
        <f>'【基準年】集計結果表 CO2'!T137</f>
        <v>0</v>
      </c>
      <c r="D23" s="211"/>
      <c r="E23" s="211"/>
      <c r="F23" s="211"/>
      <c r="G23" s="211"/>
      <c r="H23" s="211"/>
      <c r="I23" s="625"/>
      <c r="J23" s="168">
        <f t="shared" si="0"/>
        <v>0</v>
      </c>
      <c r="M23" s="33">
        <v>2027</v>
      </c>
    </row>
    <row r="24" spans="1:13" ht="15" customHeight="1">
      <c r="A24" s="156"/>
      <c r="B24" s="157" t="s">
        <v>8050</v>
      </c>
      <c r="C24" s="211">
        <f>SUM('【基準年】集計結果表 CO2'!T138:T139)</f>
        <v>0</v>
      </c>
      <c r="D24" s="211"/>
      <c r="E24" s="211"/>
      <c r="F24" s="211"/>
      <c r="G24" s="211"/>
      <c r="H24" s="211"/>
      <c r="I24" s="625"/>
      <c r="J24" s="168">
        <f t="shared" si="0"/>
        <v>0</v>
      </c>
      <c r="M24" s="33">
        <v>2028</v>
      </c>
    </row>
    <row r="25" spans="1:13" ht="15" customHeight="1">
      <c r="A25" s="156"/>
      <c r="B25" s="165" t="s">
        <v>8051</v>
      </c>
      <c r="C25" s="211">
        <f>SUM('【基準年】集計結果表 CO2'!T140:T141)</f>
        <v>0</v>
      </c>
      <c r="D25" s="211"/>
      <c r="E25" s="211"/>
      <c r="F25" s="211"/>
      <c r="G25" s="211"/>
      <c r="H25" s="211"/>
      <c r="I25" s="625"/>
      <c r="J25" s="168">
        <f t="shared" si="0"/>
        <v>0</v>
      </c>
      <c r="M25" s="33">
        <v>2029</v>
      </c>
    </row>
    <row r="26" spans="1:13" ht="15" customHeight="1">
      <c r="A26" s="156"/>
      <c r="B26" s="157" t="s">
        <v>8052</v>
      </c>
      <c r="C26" s="211">
        <f>SUM('【基準年】集計結果表 CO2'!T142:T144)</f>
        <v>0</v>
      </c>
      <c r="D26" s="211"/>
      <c r="E26" s="211"/>
      <c r="F26" s="211"/>
      <c r="G26" s="211"/>
      <c r="H26" s="211"/>
      <c r="I26" s="625"/>
      <c r="J26" s="168">
        <f t="shared" si="0"/>
        <v>0</v>
      </c>
      <c r="M26" s="33">
        <v>2030</v>
      </c>
    </row>
    <row r="27" spans="1:13" ht="15" customHeight="1">
      <c r="A27" s="156"/>
      <c r="B27" s="157" t="s">
        <v>8053</v>
      </c>
      <c r="C27" s="211">
        <f>'【基準年】集計結果表 CO2'!T145</f>
        <v>0</v>
      </c>
      <c r="D27" s="211"/>
      <c r="E27" s="211"/>
      <c r="F27" s="211"/>
      <c r="G27" s="211"/>
      <c r="H27" s="211"/>
      <c r="I27" s="625"/>
      <c r="J27" s="168">
        <f t="shared" si="0"/>
        <v>0</v>
      </c>
    </row>
    <row r="28" spans="1:13" ht="15" customHeight="1">
      <c r="A28" s="156"/>
      <c r="B28" s="157" t="s">
        <v>8054</v>
      </c>
      <c r="C28" s="211">
        <f>SUM('【基準年】集計結果表 CO2'!T146:T147)</f>
        <v>0</v>
      </c>
      <c r="D28" s="211"/>
      <c r="E28" s="211"/>
      <c r="F28" s="211"/>
      <c r="G28" s="211"/>
      <c r="H28" s="626"/>
      <c r="I28" s="625"/>
      <c r="J28" s="168">
        <f t="shared" si="0"/>
        <v>0</v>
      </c>
    </row>
    <row r="29" spans="1:13" ht="15" customHeight="1">
      <c r="A29" s="156"/>
      <c r="B29" s="157" t="s">
        <v>8055</v>
      </c>
      <c r="C29" s="211">
        <f>'【基準年】集計結果表 CO2'!T148</f>
        <v>0</v>
      </c>
      <c r="D29" s="211"/>
      <c r="E29" s="211"/>
      <c r="F29" s="211"/>
      <c r="G29" s="211"/>
      <c r="H29" s="211"/>
      <c r="I29" s="625"/>
      <c r="J29" s="168">
        <f t="shared" si="0"/>
        <v>0</v>
      </c>
    </row>
    <row r="30" spans="1:13" ht="15" customHeight="1">
      <c r="A30" s="156"/>
      <c r="B30" s="157" t="s">
        <v>8056</v>
      </c>
      <c r="C30" s="211">
        <f>'【基準年】集計結果表 CO2'!T149</f>
        <v>0</v>
      </c>
      <c r="D30" s="211"/>
      <c r="E30" s="211"/>
      <c r="F30" s="211"/>
      <c r="G30" s="211"/>
      <c r="H30" s="211"/>
      <c r="I30" s="625"/>
      <c r="J30" s="168">
        <f t="shared" si="0"/>
        <v>0</v>
      </c>
    </row>
    <row r="31" spans="1:13" ht="15" customHeight="1">
      <c r="A31" s="156"/>
      <c r="B31" s="157" t="s">
        <v>8057</v>
      </c>
      <c r="C31" s="211"/>
      <c r="D31" s="211">
        <f>'【基準年】集計結果表 CH4'!T65</f>
        <v>0</v>
      </c>
      <c r="E31" s="211"/>
      <c r="F31" s="211"/>
      <c r="G31" s="211"/>
      <c r="H31" s="211"/>
      <c r="I31" s="625"/>
      <c r="J31" s="168">
        <f t="shared" si="0"/>
        <v>0</v>
      </c>
    </row>
    <row r="32" spans="1:13" ht="15" customHeight="1">
      <c r="A32" s="156"/>
      <c r="B32" s="157" t="s">
        <v>8058</v>
      </c>
      <c r="C32" s="211"/>
      <c r="D32" s="211">
        <f>'【基準年】集計結果表 CH4'!T71</f>
        <v>0</v>
      </c>
      <c r="E32" s="211">
        <f>'【基準年】集計結果表 N2O'!T60</f>
        <v>0</v>
      </c>
      <c r="F32" s="211"/>
      <c r="G32" s="211"/>
      <c r="H32" s="211"/>
      <c r="I32" s="625"/>
      <c r="J32" s="168">
        <f t="shared" si="0"/>
        <v>0</v>
      </c>
    </row>
    <row r="33" spans="1:10" ht="15" customHeight="1">
      <c r="A33" s="156"/>
      <c r="B33" s="157" t="s">
        <v>8059</v>
      </c>
      <c r="C33" s="211"/>
      <c r="D33" s="211">
        <f>SUM('【基準年】集計結果表 CH4'!T87:T90)</f>
        <v>0</v>
      </c>
      <c r="E33" s="211"/>
      <c r="F33" s="211"/>
      <c r="G33" s="211"/>
      <c r="H33" s="211"/>
      <c r="I33" s="625"/>
      <c r="J33" s="168">
        <f t="shared" si="0"/>
        <v>0</v>
      </c>
    </row>
    <row r="34" spans="1:10" ht="15" customHeight="1">
      <c r="A34" s="156"/>
      <c r="B34" s="157" t="s">
        <v>8060</v>
      </c>
      <c r="C34" s="211"/>
      <c r="D34" s="211">
        <f>SUM('【基準年】集計結果表 CH4'!T92:T94)</f>
        <v>0</v>
      </c>
      <c r="E34" s="211"/>
      <c r="F34" s="211"/>
      <c r="G34" s="211"/>
      <c r="H34" s="211"/>
      <c r="I34" s="625"/>
      <c r="J34" s="168">
        <f t="shared" si="0"/>
        <v>0</v>
      </c>
    </row>
    <row r="35" spans="1:10" ht="27" customHeight="1">
      <c r="A35" s="156"/>
      <c r="B35" s="157" t="s">
        <v>8061</v>
      </c>
      <c r="C35" s="211"/>
      <c r="D35" s="211"/>
      <c r="E35" s="211">
        <f>SUM('【基準年】集計結果表 N2O'!T65:T67)</f>
        <v>0</v>
      </c>
      <c r="F35" s="211"/>
      <c r="G35" s="211"/>
      <c r="H35" s="211"/>
      <c r="I35" s="625"/>
      <c r="J35" s="168">
        <f t="shared" si="0"/>
        <v>0</v>
      </c>
    </row>
    <row r="36" spans="1:10" ht="15" customHeight="1">
      <c r="A36" s="156"/>
      <c r="B36" s="157" t="s">
        <v>78</v>
      </c>
      <c r="C36" s="211"/>
      <c r="D36" s="211"/>
      <c r="E36" s="211">
        <f>'【基準年】集計結果表 N2O'!T68</f>
        <v>0</v>
      </c>
      <c r="F36" s="211"/>
      <c r="G36" s="211"/>
      <c r="H36" s="211"/>
      <c r="I36" s="625"/>
      <c r="J36" s="168">
        <f t="shared" si="0"/>
        <v>0</v>
      </c>
    </row>
    <row r="37" spans="1:10" ht="15" customHeight="1">
      <c r="A37" s="156"/>
      <c r="B37" s="157" t="s">
        <v>8062</v>
      </c>
      <c r="C37" s="211"/>
      <c r="D37" s="211"/>
      <c r="E37" s="211">
        <f>'【基準年】集計結果表 N2O'!T69</f>
        <v>0</v>
      </c>
      <c r="F37" s="211">
        <f>SUM('【基準年】集計結果表 HFC'!T13:T18)</f>
        <v>0</v>
      </c>
      <c r="G37" s="626">
        <f>SUM('【基準年】集計結果表 PFC'!T10:T45)</f>
        <v>0</v>
      </c>
      <c r="H37" s="626">
        <f>SUM('【基準年】集計結果表 SF6'!T11:T14)</f>
        <v>0</v>
      </c>
      <c r="I37" s="626">
        <f>SUM('【基準年】集計結果表 NF3'!T10:T13)</f>
        <v>0</v>
      </c>
      <c r="J37" s="168">
        <f t="shared" si="0"/>
        <v>0</v>
      </c>
    </row>
    <row r="38" spans="1:10" ht="15" customHeight="1">
      <c r="A38" s="156"/>
      <c r="B38" s="157" t="s">
        <v>64</v>
      </c>
      <c r="C38" s="211"/>
      <c r="D38" s="211">
        <f>SUM('【基準年】集計結果表 CH4'!T122:T126)</f>
        <v>0</v>
      </c>
      <c r="E38" s="211">
        <f>SUM('【基準年】集計結果表 N2O'!T86:T90)</f>
        <v>0</v>
      </c>
      <c r="F38" s="211"/>
      <c r="G38" s="211"/>
      <c r="H38" s="211"/>
      <c r="I38" s="625"/>
      <c r="J38" s="168">
        <f t="shared" si="0"/>
        <v>0</v>
      </c>
    </row>
    <row r="39" spans="1:10" ht="15" customHeight="1">
      <c r="A39" s="156"/>
      <c r="B39" s="157" t="s">
        <v>66</v>
      </c>
      <c r="C39" s="211"/>
      <c r="D39" s="211">
        <f>SUM('【基準年】集計結果表 CH4'!T127:T139)</f>
        <v>0</v>
      </c>
      <c r="E39" s="211">
        <f>SUM('【基準年】集計結果表 N2O'!T91:T106)</f>
        <v>0</v>
      </c>
      <c r="F39" s="211"/>
      <c r="G39" s="211"/>
      <c r="H39" s="211"/>
      <c r="I39" s="625"/>
      <c r="J39" s="168">
        <f t="shared" si="0"/>
        <v>0</v>
      </c>
    </row>
    <row r="40" spans="1:10" ht="15" customHeight="1">
      <c r="A40" s="156"/>
      <c r="B40" s="157" t="s">
        <v>8063</v>
      </c>
      <c r="C40" s="211">
        <f>SUM('【基準年】集計結果表 CO2'!T153:T161)+'【基準年】集計結果表 CO2'!T166</f>
        <v>0</v>
      </c>
      <c r="D40" s="211">
        <f>SUM('【基準年】集計結果表 CH4'!T113:T121)</f>
        <v>0</v>
      </c>
      <c r="E40" s="211">
        <f>SUM('【基準年】集計結果表 N2O'!T70:T85)</f>
        <v>0</v>
      </c>
      <c r="F40" s="211"/>
      <c r="G40" s="211"/>
      <c r="H40" s="211"/>
      <c r="I40" s="625"/>
      <c r="J40" s="168">
        <f t="shared" si="0"/>
        <v>0</v>
      </c>
    </row>
    <row r="41" spans="1:10" ht="15" customHeight="1">
      <c r="A41" s="156"/>
      <c r="B41" s="165" t="s">
        <v>82</v>
      </c>
      <c r="C41" s="211"/>
      <c r="D41" s="211"/>
      <c r="E41" s="211"/>
      <c r="F41" s="211">
        <f>'【基準年】集計結果表 HFC'!T9</f>
        <v>0</v>
      </c>
      <c r="G41" s="211"/>
      <c r="H41" s="211"/>
      <c r="I41" s="625"/>
      <c r="J41" s="168">
        <f t="shared" si="0"/>
        <v>0</v>
      </c>
    </row>
    <row r="42" spans="1:10" ht="15" customHeight="1">
      <c r="A42" s="156"/>
      <c r="B42" s="165" t="s">
        <v>85</v>
      </c>
      <c r="C42" s="211"/>
      <c r="D42" s="211"/>
      <c r="E42" s="211"/>
      <c r="F42" s="211">
        <f>'【基準年】集計結果表 HFC'!T11</f>
        <v>0</v>
      </c>
      <c r="G42" s="211"/>
      <c r="H42" s="211"/>
      <c r="I42" s="625"/>
      <c r="J42" s="168">
        <f t="shared" si="0"/>
        <v>0</v>
      </c>
    </row>
    <row r="43" spans="1:10" ht="15" customHeight="1">
      <c r="A43" s="156"/>
      <c r="B43" s="157" t="s">
        <v>155</v>
      </c>
      <c r="C43" s="211"/>
      <c r="D43" s="211"/>
      <c r="E43" s="626"/>
      <c r="F43" s="211">
        <f>'【基準年】集計結果表 HFC'!T12</f>
        <v>0</v>
      </c>
      <c r="G43" s="626"/>
      <c r="H43" s="753">
        <f>'【基準年】集計結果表 SF6'!T10</f>
        <v>0</v>
      </c>
      <c r="I43" s="627"/>
      <c r="J43" s="168">
        <f t="shared" si="0"/>
        <v>0</v>
      </c>
    </row>
    <row r="44" spans="1:10" ht="15" customHeight="1">
      <c r="A44" s="156"/>
      <c r="B44" s="157" t="s">
        <v>230</v>
      </c>
      <c r="C44" s="211"/>
      <c r="D44" s="211"/>
      <c r="E44" s="626"/>
      <c r="F44" s="626"/>
      <c r="G44" s="626">
        <f>'【基準年】集計結果表 PFC'!T9</f>
        <v>0</v>
      </c>
      <c r="H44" s="626"/>
      <c r="I44" s="625"/>
      <c r="J44" s="168">
        <f t="shared" si="0"/>
        <v>0</v>
      </c>
    </row>
    <row r="45" spans="1:10" ht="15" customHeight="1">
      <c r="A45" s="156"/>
      <c r="B45" s="157" t="s">
        <v>156</v>
      </c>
      <c r="C45" s="211"/>
      <c r="D45" s="211"/>
      <c r="E45" s="626"/>
      <c r="F45" s="626"/>
      <c r="G45" s="626"/>
      <c r="H45" s="753">
        <f>'【基準年】集計結果表 SF6'!T9</f>
        <v>0</v>
      </c>
      <c r="I45" s="627"/>
      <c r="J45" s="168">
        <f t="shared" si="0"/>
        <v>0</v>
      </c>
    </row>
    <row r="46" spans="1:10" ht="15" customHeight="1">
      <c r="A46" s="156"/>
      <c r="B46" s="157" t="s">
        <v>8064</v>
      </c>
      <c r="C46" s="211"/>
      <c r="D46" s="211"/>
      <c r="E46" s="211"/>
      <c r="F46" s="211"/>
      <c r="G46" s="211"/>
      <c r="H46" s="171"/>
      <c r="I46" s="627">
        <f>'【基準年】集計結果表 NF3'!T9</f>
        <v>0</v>
      </c>
      <c r="J46" s="168">
        <f t="shared" si="0"/>
        <v>0</v>
      </c>
    </row>
    <row r="47" spans="1:10" ht="27.75" customHeight="1">
      <c r="A47" s="156"/>
      <c r="B47" s="157" t="s">
        <v>8065</v>
      </c>
      <c r="C47" s="211"/>
      <c r="D47" s="211"/>
      <c r="E47" s="211"/>
      <c r="F47" s="211">
        <f>SUM('【基準年】集計結果表 HFC'!T19:T22)</f>
        <v>0</v>
      </c>
      <c r="G47" s="211"/>
      <c r="H47" s="211"/>
      <c r="I47" s="625"/>
      <c r="J47" s="168">
        <f t="shared" si="0"/>
        <v>0</v>
      </c>
    </row>
    <row r="48" spans="1:10" ht="30" customHeight="1">
      <c r="A48" s="156"/>
      <c r="B48" s="157" t="s">
        <v>8066</v>
      </c>
      <c r="C48" s="211"/>
      <c r="D48" s="211"/>
      <c r="E48" s="211"/>
      <c r="F48" s="211">
        <f>SUM('【基準年】集計結果表 HFC'!T23)</f>
        <v>0</v>
      </c>
      <c r="G48" s="211"/>
      <c r="H48" s="211"/>
      <c r="I48" s="625"/>
      <c r="J48" s="168">
        <f t="shared" si="0"/>
        <v>0</v>
      </c>
    </row>
    <row r="49" spans="1:12" ht="30" customHeight="1">
      <c r="A49" s="156"/>
      <c r="B49" s="157" t="s">
        <v>8067</v>
      </c>
      <c r="C49" s="211"/>
      <c r="D49" s="211"/>
      <c r="E49" s="211"/>
      <c r="F49" s="211">
        <f>SUM('【基準年】集計結果表 HFC'!T24:T27)</f>
        <v>0</v>
      </c>
      <c r="G49" s="211"/>
      <c r="H49" s="211"/>
      <c r="I49" s="625"/>
      <c r="J49" s="168">
        <f t="shared" si="0"/>
        <v>0</v>
      </c>
    </row>
    <row r="50" spans="1:12" ht="25.5" customHeight="1">
      <c r="A50" s="156"/>
      <c r="B50" s="157" t="s">
        <v>8068</v>
      </c>
      <c r="C50" s="211"/>
      <c r="D50" s="211"/>
      <c r="E50" s="211"/>
      <c r="F50" s="211">
        <f>'【基準年】集計結果表 HFC'!T28</f>
        <v>0</v>
      </c>
      <c r="G50" s="211"/>
      <c r="H50" s="211"/>
      <c r="I50" s="625"/>
      <c r="J50" s="168">
        <f t="shared" si="0"/>
        <v>0</v>
      </c>
    </row>
    <row r="51" spans="1:12" ht="30" customHeight="1">
      <c r="A51" s="156"/>
      <c r="B51" s="157" t="s">
        <v>8069</v>
      </c>
      <c r="C51" s="211"/>
      <c r="D51" s="211"/>
      <c r="E51" s="211"/>
      <c r="F51" s="211">
        <f>SUM('【基準年】集計結果表 HFC'!T29:T30)</f>
        <v>0</v>
      </c>
      <c r="G51" s="211"/>
      <c r="H51" s="211"/>
      <c r="I51" s="625"/>
      <c r="J51" s="168">
        <f t="shared" si="0"/>
        <v>0</v>
      </c>
    </row>
    <row r="52" spans="1:12" ht="15" customHeight="1">
      <c r="A52" s="156"/>
      <c r="B52" s="157" t="s">
        <v>8070</v>
      </c>
      <c r="C52" s="211"/>
      <c r="D52" s="211"/>
      <c r="E52" s="211"/>
      <c r="F52" s="211">
        <f>'【基準年】集計結果表 HFC'!T31</f>
        <v>0</v>
      </c>
      <c r="G52" s="211"/>
      <c r="H52" s="211"/>
      <c r="I52" s="625"/>
      <c r="J52" s="168">
        <f t="shared" si="0"/>
        <v>0</v>
      </c>
    </row>
    <row r="53" spans="1:12" ht="15" customHeight="1">
      <c r="A53" s="156"/>
      <c r="B53" s="157" t="s">
        <v>52</v>
      </c>
      <c r="C53" s="211"/>
      <c r="D53" s="211"/>
      <c r="E53" s="211"/>
      <c r="F53" s="211">
        <f>'【基準年】集計結果表 HFC'!T32</f>
        <v>0</v>
      </c>
      <c r="G53" s="211"/>
      <c r="H53" s="211"/>
      <c r="I53" s="625"/>
      <c r="J53" s="168">
        <f t="shared" si="0"/>
        <v>0</v>
      </c>
    </row>
    <row r="54" spans="1:12" ht="15" customHeight="1">
      <c r="A54" s="156"/>
      <c r="B54" s="157" t="s">
        <v>488</v>
      </c>
      <c r="C54" s="211"/>
      <c r="D54" s="211"/>
      <c r="E54" s="211"/>
      <c r="F54" s="211">
        <f>'【基準年】集計結果表 HFC'!T33</f>
        <v>0</v>
      </c>
      <c r="G54" s="211">
        <f>SUM('【基準年】集計結果表 PFC'!T48)</f>
        <v>0</v>
      </c>
      <c r="H54" s="628"/>
      <c r="I54" s="629"/>
      <c r="J54" s="168">
        <f t="shared" si="0"/>
        <v>0</v>
      </c>
    </row>
    <row r="55" spans="1:12" ht="15" customHeight="1">
      <c r="A55" s="156"/>
      <c r="B55" s="157" t="s">
        <v>8071</v>
      </c>
      <c r="C55" s="211"/>
      <c r="D55" s="211"/>
      <c r="E55" s="211"/>
      <c r="F55" s="211"/>
      <c r="G55" s="626">
        <f>SUM('【基準年】集計結果表 PFC'!T46:T47)</f>
        <v>0</v>
      </c>
      <c r="H55" s="211"/>
      <c r="I55" s="625"/>
      <c r="J55" s="168">
        <f t="shared" si="0"/>
        <v>0</v>
      </c>
    </row>
    <row r="56" spans="1:12" ht="22">
      <c r="A56" s="156"/>
      <c r="B56" s="157" t="s">
        <v>8072</v>
      </c>
      <c r="C56" s="211"/>
      <c r="D56" s="211"/>
      <c r="E56" s="211"/>
      <c r="F56" s="211"/>
      <c r="G56" s="626">
        <f>'【基準年】集計結果表 PFC'!T49</f>
        <v>0</v>
      </c>
      <c r="H56" s="211"/>
      <c r="I56" s="625"/>
      <c r="J56" s="168">
        <f t="shared" si="0"/>
        <v>0</v>
      </c>
    </row>
    <row r="57" spans="1:12" ht="22">
      <c r="A57" s="156"/>
      <c r="B57" s="157" t="s">
        <v>8073</v>
      </c>
      <c r="C57" s="211"/>
      <c r="D57" s="211"/>
      <c r="E57" s="626"/>
      <c r="F57" s="626"/>
      <c r="G57" s="626"/>
      <c r="H57" s="753">
        <f>'【基準年】集計結果表 SF6'!T15</f>
        <v>0</v>
      </c>
      <c r="I57" s="627"/>
      <c r="J57" s="168">
        <f t="shared" si="0"/>
        <v>0</v>
      </c>
    </row>
    <row r="58" spans="1:12">
      <c r="A58" s="156"/>
      <c r="B58" s="157" t="s">
        <v>8074</v>
      </c>
      <c r="C58" s="211"/>
      <c r="D58" s="211"/>
      <c r="E58" s="626"/>
      <c r="F58" s="626"/>
      <c r="G58" s="626"/>
      <c r="H58" s="753">
        <f>'【基準年】集計結果表 SF6'!T16</f>
        <v>0</v>
      </c>
      <c r="I58" s="625"/>
      <c r="J58" s="168">
        <f t="shared" si="0"/>
        <v>0</v>
      </c>
    </row>
    <row r="59" spans="1:12" ht="22">
      <c r="A59" s="156"/>
      <c r="B59" s="157" t="s">
        <v>157</v>
      </c>
      <c r="C59" s="211"/>
      <c r="D59" s="211"/>
      <c r="E59" s="626"/>
      <c r="F59" s="626"/>
      <c r="G59" s="626"/>
      <c r="H59" s="753">
        <f>'【基準年】集計結果表 SF6'!T18</f>
        <v>0</v>
      </c>
      <c r="I59" s="627"/>
      <c r="J59" s="168">
        <f t="shared" si="0"/>
        <v>0</v>
      </c>
    </row>
    <row r="60" spans="1:12" ht="22">
      <c r="A60" s="156"/>
      <c r="B60" s="157" t="s">
        <v>134</v>
      </c>
      <c r="C60" s="211"/>
      <c r="D60" s="211"/>
      <c r="E60" s="626"/>
      <c r="F60" s="626"/>
      <c r="G60" s="626"/>
      <c r="H60" s="753">
        <f>'【基準年】集計結果表 SF6'!T19</f>
        <v>0</v>
      </c>
      <c r="I60" s="627"/>
      <c r="J60" s="168">
        <f t="shared" si="0"/>
        <v>0</v>
      </c>
    </row>
    <row r="61" spans="1:12" ht="15" customHeight="1">
      <c r="A61" s="156"/>
      <c r="B61" s="157" t="s">
        <v>8075</v>
      </c>
      <c r="C61" s="211"/>
      <c r="D61" s="211"/>
      <c r="E61" s="211"/>
      <c r="F61" s="211"/>
      <c r="G61" s="211"/>
      <c r="H61" s="626">
        <f>SUM('【基準年】集計結果表 SF6'!T20:T27)</f>
        <v>0</v>
      </c>
      <c r="I61" s="627"/>
      <c r="J61" s="168">
        <f t="shared" si="0"/>
        <v>0</v>
      </c>
    </row>
    <row r="62" spans="1:12" ht="15" customHeight="1" thickBot="1">
      <c r="A62" s="156"/>
      <c r="B62" s="158" t="s">
        <v>295</v>
      </c>
      <c r="C62" s="211">
        <f>SUM('【基準年】集計結果表 CO2'!T162:T164)</f>
        <v>0</v>
      </c>
      <c r="D62" s="211">
        <f>SUM('【基準年】集計結果表 CH4'!T140:T142)</f>
        <v>0</v>
      </c>
      <c r="E62" s="211">
        <f>SUM('【基準年】集計結果表 N2O'!T107:T109)</f>
        <v>0</v>
      </c>
      <c r="F62" s="211"/>
      <c r="G62" s="211"/>
      <c r="H62" s="628"/>
      <c r="I62" s="630"/>
      <c r="J62" s="168">
        <f t="shared" si="0"/>
        <v>0</v>
      </c>
    </row>
    <row r="63" spans="1:12" ht="13.5" thickTop="1">
      <c r="A63" s="929" t="s">
        <v>185</v>
      </c>
      <c r="B63" s="929"/>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2">
      <c r="A64" s="922" t="s">
        <v>481</v>
      </c>
      <c r="B64" s="922"/>
      <c r="C64" s="922"/>
      <c r="D64" s="922"/>
      <c r="E64" s="922"/>
      <c r="F64" s="922"/>
      <c r="G64" s="922"/>
      <c r="H64" s="922"/>
      <c r="I64" s="922"/>
      <c r="J64" s="922"/>
      <c r="K64" s="922"/>
      <c r="L64" s="210" t="s">
        <v>482</v>
      </c>
    </row>
  </sheetData>
  <sheetProtection algorithmName="SHA-512" hashValue="fTRXB7OM1ZP4n5IbnXVPZ4VPMAme3wLSAWQbekd0+8KshQvwIjfFsjeOtSggqujkcrZrfMoGqPLd1LXGslSLjA==" saltValue="pIxzqgFNelExOEG3tttMIw==" spinCount="100000" sheet="1" formatCells="0" autoFilter="0"/>
  <mergeCells count="11">
    <mergeCell ref="A64:K64"/>
    <mergeCell ref="I5:I6"/>
    <mergeCell ref="E5:E6"/>
    <mergeCell ref="A5:B6"/>
    <mergeCell ref="C5:C6"/>
    <mergeCell ref="D5:D6"/>
    <mergeCell ref="J5:J6"/>
    <mergeCell ref="F5:F6"/>
    <mergeCell ref="G5:G6"/>
    <mergeCell ref="H5:H6"/>
    <mergeCell ref="A63:B63"/>
  </mergeCells>
  <phoneticPr fontId="2"/>
  <dataValidations count="1">
    <dataValidation type="list" allowBlank="1" showInputMessage="1" sqref="D4" xr:uid="{8073A7E3-E854-430A-845E-91612C61EC6A}">
      <formula1>$M$7:$M$26</formula1>
    </dataValidation>
  </dataValidations>
  <hyperlinks>
    <hyperlink ref="A64:K64" r:id="rId1" display="注：活動区分については、「温室効果ガス排出量算定・報告マニュアル」に従って記載すること。" xr:uid="{86F70F04-63CE-4D11-8761-9621785292C3}"/>
  </hyperlinks>
  <printOptions horizontalCentered="1"/>
  <pageMargins left="0.59055118110236227" right="0.59055118110236227" top="0.98425196850393704" bottom="0.78740157480314965" header="0.51181102362204722" footer="0.51181102362204722"/>
  <pageSetup paperSize="9" scale="67" fitToWidth="0" pageOrder="overThenDown" orientation="portrait" r:id="rId2"/>
  <headerFooter alignWithMargins="0"/>
  <colBreaks count="1" manualBreakCount="1">
    <brk id="10" min="1" max="50"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02E5-7355-417C-A0DC-D078DDE33BB1}">
  <sheetPr codeName="Sheet13">
    <pageSetUpPr fitToPage="1"/>
  </sheetPr>
  <dimension ref="A2:M64"/>
  <sheetViews>
    <sheetView view="pageBreakPreview" zoomScale="85" zoomScaleNormal="85" zoomScaleSheetLayoutView="85" workbookViewId="0">
      <selection activeCell="G10" sqref="G10"/>
    </sheetView>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row>
    <row r="4" spans="1:13" ht="16">
      <c r="A4" s="33" t="s">
        <v>422</v>
      </c>
      <c r="C4" s="219" t="s">
        <v>405</v>
      </c>
      <c r="D4" s="226">
        <v>2025</v>
      </c>
      <c r="E4" s="33" t="s">
        <v>14</v>
      </c>
      <c r="H4" s="34"/>
      <c r="I4" s="34"/>
      <c r="J4" s="34" t="s">
        <v>154</v>
      </c>
      <c r="K4" s="209" t="s">
        <v>473</v>
      </c>
    </row>
    <row r="5" spans="1:13">
      <c r="A5" s="856" t="s">
        <v>250</v>
      </c>
      <c r="B5" s="925"/>
      <c r="C5" s="924" t="s">
        <v>251</v>
      </c>
      <c r="D5" s="924" t="s">
        <v>252</v>
      </c>
      <c r="E5" s="924" t="s">
        <v>378</v>
      </c>
      <c r="F5" s="924" t="s">
        <v>401</v>
      </c>
      <c r="G5" s="924" t="s">
        <v>402</v>
      </c>
      <c r="H5" s="932" t="s">
        <v>253</v>
      </c>
      <c r="I5" s="930" t="s">
        <v>472</v>
      </c>
      <c r="J5" s="927" t="s">
        <v>185</v>
      </c>
    </row>
    <row r="6" spans="1:13">
      <c r="A6" s="867"/>
      <c r="B6" s="926"/>
      <c r="C6" s="878"/>
      <c r="D6" s="878"/>
      <c r="E6" s="878"/>
      <c r="F6" s="878"/>
      <c r="G6" s="878"/>
      <c r="H6" s="844"/>
      <c r="I6" s="931"/>
      <c r="J6" s="928"/>
    </row>
    <row r="7" spans="1:13" ht="15" customHeight="1">
      <c r="A7" s="156"/>
      <c r="B7" s="157" t="s">
        <v>425</v>
      </c>
      <c r="C7" s="211">
        <f>SUM('【現況】集計結果表 CO2'!T9:T40)+('【現況】集計結果表 CO2'!T66)+('【現況】集計結果表 CO2'!T79)</f>
        <v>0</v>
      </c>
      <c r="D7" s="211"/>
      <c r="E7" s="211"/>
      <c r="F7" s="211"/>
      <c r="G7" s="211"/>
      <c r="H7" s="211"/>
      <c r="I7" s="625"/>
      <c r="J7" s="168">
        <f t="shared" ref="J7:J62" si="0">SUM(C7:I7)</f>
        <v>0</v>
      </c>
      <c r="M7" s="33">
        <v>2020</v>
      </c>
    </row>
    <row r="8" spans="1:13" ht="15" customHeight="1">
      <c r="A8" s="156"/>
      <c r="B8" s="157" t="s">
        <v>41</v>
      </c>
      <c r="C8" s="211">
        <f>SUM('【現況】集計結果表 CO2'!T67:T75)</f>
        <v>0</v>
      </c>
      <c r="D8" s="211"/>
      <c r="E8" s="211"/>
      <c r="F8" s="211"/>
      <c r="G8" s="211"/>
      <c r="H8" s="211"/>
      <c r="I8" s="625"/>
      <c r="J8" s="168">
        <f t="shared" si="0"/>
        <v>0</v>
      </c>
      <c r="M8" s="33">
        <v>2021</v>
      </c>
    </row>
    <row r="9" spans="1:13" ht="15" customHeight="1">
      <c r="A9" s="156"/>
      <c r="B9" s="157" t="s">
        <v>162</v>
      </c>
      <c r="C9" s="211">
        <f>SUM('【現況】集計結果表 CO2'!T60:T65)</f>
        <v>0</v>
      </c>
      <c r="D9" s="211"/>
      <c r="E9" s="211"/>
      <c r="F9" s="211"/>
      <c r="G9" s="211"/>
      <c r="H9" s="211"/>
      <c r="I9" s="625"/>
      <c r="J9" s="168">
        <f t="shared" si="0"/>
        <v>0</v>
      </c>
      <c r="M9" s="33">
        <v>2022</v>
      </c>
    </row>
    <row r="10" spans="1:13" ht="30" customHeight="1">
      <c r="A10" s="156"/>
      <c r="B10" s="157" t="s">
        <v>56</v>
      </c>
      <c r="C10" s="626"/>
      <c r="D10" s="211">
        <f>SUM('【現況】集計結果表 CH4'!T9:T64)</f>
        <v>0</v>
      </c>
      <c r="E10" s="211">
        <f>SUM('【現況】集計結果表 N2O'!T9:T59)</f>
        <v>0</v>
      </c>
      <c r="F10" s="211"/>
      <c r="G10" s="211"/>
      <c r="H10" s="211"/>
      <c r="I10" s="625"/>
      <c r="J10" s="168">
        <f t="shared" si="0"/>
        <v>0</v>
      </c>
      <c r="M10" s="33">
        <v>2023</v>
      </c>
    </row>
    <row r="11" spans="1:13" ht="35.25" customHeight="1">
      <c r="A11" s="156"/>
      <c r="B11" s="157" t="s">
        <v>8043</v>
      </c>
      <c r="C11" s="753"/>
      <c r="D11" s="211">
        <f>'【現況】集計結果表 CH4'!T66</f>
        <v>0</v>
      </c>
      <c r="E11" s="211"/>
      <c r="F11" s="211"/>
      <c r="G11" s="211"/>
      <c r="H11" s="211"/>
      <c r="I11" s="625"/>
      <c r="J11" s="168">
        <f t="shared" si="0"/>
        <v>0</v>
      </c>
      <c r="M11" s="33">
        <v>2024</v>
      </c>
    </row>
    <row r="12" spans="1:13" ht="15" customHeight="1">
      <c r="A12" s="156"/>
      <c r="B12" s="157" t="s">
        <v>8133</v>
      </c>
      <c r="C12" s="211">
        <f>'【現況】集計結果表 CO2'!$T$97</f>
        <v>0</v>
      </c>
      <c r="D12" s="211"/>
      <c r="E12" s="211"/>
      <c r="F12" s="211"/>
      <c r="G12" s="211"/>
      <c r="H12" s="211"/>
      <c r="I12" s="625"/>
      <c r="J12" s="168">
        <f t="shared" si="0"/>
        <v>0</v>
      </c>
      <c r="M12" s="33">
        <v>2025</v>
      </c>
    </row>
    <row r="13" spans="1:13" ht="15" customHeight="1">
      <c r="A13" s="156"/>
      <c r="B13" s="157" t="s">
        <v>426</v>
      </c>
      <c r="C13" s="211">
        <f>SUM('【現況】集計結果表 CO2'!T98:T99)</f>
        <v>0</v>
      </c>
      <c r="D13" s="211"/>
      <c r="E13" s="211"/>
      <c r="F13" s="211"/>
      <c r="G13" s="211"/>
      <c r="H13" s="211"/>
      <c r="I13" s="625"/>
      <c r="J13" s="168">
        <f t="shared" si="0"/>
        <v>0</v>
      </c>
      <c r="M13" s="33">
        <v>2026</v>
      </c>
    </row>
    <row r="14" spans="1:13" ht="15" customHeight="1">
      <c r="A14" s="156"/>
      <c r="B14" s="165" t="s">
        <v>8044</v>
      </c>
      <c r="C14" s="211">
        <f>SUM('【現況】集計結果表 CO2'!T100:T107)</f>
        <v>0</v>
      </c>
      <c r="D14" s="211"/>
      <c r="E14" s="211"/>
      <c r="F14" s="211"/>
      <c r="G14" s="211"/>
      <c r="H14" s="211"/>
      <c r="I14" s="625"/>
      <c r="J14" s="168">
        <f t="shared" si="0"/>
        <v>0</v>
      </c>
      <c r="M14" s="33">
        <v>2027</v>
      </c>
    </row>
    <row r="15" spans="1:13" ht="15" customHeight="1">
      <c r="A15" s="156"/>
      <c r="B15" s="157" t="s">
        <v>8045</v>
      </c>
      <c r="C15" s="211">
        <f>SUM('【現況】集計結果表 CO2'!T108:T111)</f>
        <v>0</v>
      </c>
      <c r="D15" s="211"/>
      <c r="E15" s="211"/>
      <c r="F15" s="211"/>
      <c r="G15" s="211"/>
      <c r="H15" s="211"/>
      <c r="I15" s="625"/>
      <c r="J15" s="168">
        <f t="shared" si="0"/>
        <v>0</v>
      </c>
      <c r="M15" s="33">
        <v>2028</v>
      </c>
    </row>
    <row r="16" spans="1:13" ht="15" customHeight="1">
      <c r="A16" s="156"/>
      <c r="B16" s="157" t="s">
        <v>428</v>
      </c>
      <c r="C16" s="211">
        <f>SUM('【現況】集計結果表 CO2'!T112:T116)</f>
        <v>0</v>
      </c>
      <c r="D16" s="211"/>
      <c r="E16" s="211"/>
      <c r="F16" s="211"/>
      <c r="G16" s="211"/>
      <c r="H16" s="211"/>
      <c r="I16" s="625"/>
      <c r="J16" s="168">
        <f t="shared" si="0"/>
        <v>0</v>
      </c>
      <c r="M16" s="33">
        <v>2029</v>
      </c>
    </row>
    <row r="17" spans="1:13" ht="15" customHeight="1">
      <c r="A17" s="156"/>
      <c r="B17" s="157" t="s">
        <v>8142</v>
      </c>
      <c r="C17" s="211">
        <f>SUM('【現況】集計結果表 CO2'!T117)</f>
        <v>0</v>
      </c>
      <c r="D17" s="211"/>
      <c r="E17" s="211"/>
      <c r="F17" s="211"/>
      <c r="G17" s="211"/>
      <c r="H17" s="211"/>
      <c r="I17" s="625"/>
      <c r="J17" s="168"/>
    </row>
    <row r="18" spans="1:13" ht="15" customHeight="1">
      <c r="A18" s="156"/>
      <c r="B18" s="157" t="s">
        <v>8143</v>
      </c>
      <c r="C18" s="211">
        <f>SUM('【現況】集計結果表 CO2'!T118:T119)</f>
        <v>0</v>
      </c>
      <c r="D18" s="211"/>
      <c r="E18" s="211"/>
      <c r="F18" s="211"/>
      <c r="G18" s="211"/>
      <c r="H18" s="211"/>
      <c r="I18" s="625"/>
      <c r="J18" s="168"/>
    </row>
    <row r="19" spans="1:13" ht="15" customHeight="1">
      <c r="A19" s="156"/>
      <c r="B19" s="157" t="s">
        <v>427</v>
      </c>
      <c r="C19" s="211">
        <f>'【現況】集計結果表 CO2'!T120</f>
        <v>0</v>
      </c>
      <c r="D19" s="211"/>
      <c r="E19" s="211"/>
      <c r="F19" s="211"/>
      <c r="G19" s="211"/>
      <c r="H19" s="211"/>
      <c r="I19" s="625"/>
      <c r="J19" s="168">
        <f t="shared" si="0"/>
        <v>0</v>
      </c>
      <c r="M19" s="33">
        <v>2030</v>
      </c>
    </row>
    <row r="20" spans="1:13" ht="15" customHeight="1">
      <c r="A20" s="156"/>
      <c r="B20" s="157" t="s">
        <v>8046</v>
      </c>
      <c r="C20" s="211">
        <f>SUM('【現況】集計結果表 CO2'!T121:T122)</f>
        <v>0</v>
      </c>
      <c r="D20" s="211"/>
      <c r="E20" s="211"/>
      <c r="F20" s="211"/>
      <c r="G20" s="211"/>
      <c r="H20" s="211"/>
      <c r="I20" s="625"/>
      <c r="J20" s="168">
        <f t="shared" si="0"/>
        <v>0</v>
      </c>
    </row>
    <row r="21" spans="1:13" ht="15" customHeight="1">
      <c r="A21" s="156"/>
      <c r="B21" s="157" t="s">
        <v>8047</v>
      </c>
      <c r="C21" s="211">
        <f>SUM('【現況】集計結果表 CO2'!T123:T135)</f>
        <v>0</v>
      </c>
      <c r="D21" s="211">
        <f>SUM('【現況】集計結果表 CH4'!T96:T100)</f>
        <v>0</v>
      </c>
      <c r="E21" s="211"/>
      <c r="F21" s="211"/>
      <c r="G21" s="211"/>
      <c r="H21" s="211"/>
      <c r="I21" s="625"/>
      <c r="J21" s="168">
        <f t="shared" si="0"/>
        <v>0</v>
      </c>
    </row>
    <row r="22" spans="1:13" ht="15" customHeight="1">
      <c r="A22" s="156"/>
      <c r="B22" s="157" t="s">
        <v>8048</v>
      </c>
      <c r="C22" s="211">
        <f>'【現況】集計結果表 CO2'!T136</f>
        <v>0</v>
      </c>
      <c r="D22" s="211"/>
      <c r="E22" s="211"/>
      <c r="F22" s="211"/>
      <c r="G22" s="211"/>
      <c r="H22" s="211"/>
      <c r="I22" s="625"/>
      <c r="J22" s="168">
        <f t="shared" si="0"/>
        <v>0</v>
      </c>
    </row>
    <row r="23" spans="1:13" ht="15" customHeight="1">
      <c r="A23" s="156"/>
      <c r="B23" s="157" t="s">
        <v>8049</v>
      </c>
      <c r="C23" s="211">
        <f>'【現況】集計結果表 CO2'!T137</f>
        <v>0</v>
      </c>
      <c r="D23" s="211"/>
      <c r="E23" s="211"/>
      <c r="F23" s="211"/>
      <c r="G23" s="211"/>
      <c r="H23" s="211"/>
      <c r="I23" s="625"/>
      <c r="J23" s="168">
        <f t="shared" si="0"/>
        <v>0</v>
      </c>
    </row>
    <row r="24" spans="1:13" ht="15" customHeight="1">
      <c r="A24" s="156"/>
      <c r="B24" s="157" t="s">
        <v>8050</v>
      </c>
      <c r="C24" s="211">
        <f>SUM('【現況】集計結果表 CO2'!T138:T139)</f>
        <v>0</v>
      </c>
      <c r="D24" s="211"/>
      <c r="E24" s="211"/>
      <c r="F24" s="211"/>
      <c r="G24" s="211"/>
      <c r="H24" s="211"/>
      <c r="I24" s="625"/>
      <c r="J24" s="168">
        <f t="shared" si="0"/>
        <v>0</v>
      </c>
    </row>
    <row r="25" spans="1:13" ht="15" customHeight="1">
      <c r="A25" s="156"/>
      <c r="B25" s="165" t="s">
        <v>8051</v>
      </c>
      <c r="C25" s="211">
        <f>SUM('【現況】集計結果表 CO2'!T140:T141)</f>
        <v>0</v>
      </c>
      <c r="D25" s="211"/>
      <c r="E25" s="211"/>
      <c r="F25" s="211"/>
      <c r="G25" s="211"/>
      <c r="H25" s="211"/>
      <c r="I25" s="625"/>
      <c r="J25" s="168">
        <f t="shared" si="0"/>
        <v>0</v>
      </c>
    </row>
    <row r="26" spans="1:13" ht="15" customHeight="1">
      <c r="A26" s="156"/>
      <c r="B26" s="157" t="s">
        <v>8052</v>
      </c>
      <c r="C26" s="211">
        <f>SUM('【現況】集計結果表 CO2'!T142:T144)</f>
        <v>0</v>
      </c>
      <c r="D26" s="211"/>
      <c r="E26" s="211"/>
      <c r="F26" s="211"/>
      <c r="G26" s="211"/>
      <c r="H26" s="211"/>
      <c r="I26" s="625"/>
      <c r="J26" s="168">
        <f t="shared" si="0"/>
        <v>0</v>
      </c>
    </row>
    <row r="27" spans="1:13" ht="15" customHeight="1">
      <c r="A27" s="156"/>
      <c r="B27" s="157" t="s">
        <v>8053</v>
      </c>
      <c r="C27" s="211">
        <f>'【現況】集計結果表 CO2'!T145</f>
        <v>0</v>
      </c>
      <c r="D27" s="211"/>
      <c r="E27" s="211"/>
      <c r="F27" s="211"/>
      <c r="G27" s="211"/>
      <c r="H27" s="211"/>
      <c r="I27" s="625"/>
      <c r="J27" s="168">
        <f t="shared" si="0"/>
        <v>0</v>
      </c>
    </row>
    <row r="28" spans="1:13" ht="15" customHeight="1">
      <c r="A28" s="156"/>
      <c r="B28" s="157" t="s">
        <v>8054</v>
      </c>
      <c r="C28" s="211">
        <f>SUM('【現況】集計結果表 CO2'!T146:T147)</f>
        <v>0</v>
      </c>
      <c r="D28" s="211"/>
      <c r="E28" s="211"/>
      <c r="F28" s="211"/>
      <c r="G28" s="211"/>
      <c r="H28" s="626"/>
      <c r="I28" s="625"/>
      <c r="J28" s="168">
        <f t="shared" si="0"/>
        <v>0</v>
      </c>
    </row>
    <row r="29" spans="1:13" ht="15" customHeight="1">
      <c r="A29" s="156"/>
      <c r="B29" s="157" t="s">
        <v>8055</v>
      </c>
      <c r="C29" s="211">
        <f>'【現況】集計結果表 CO2'!T148</f>
        <v>0</v>
      </c>
      <c r="D29" s="211"/>
      <c r="E29" s="211"/>
      <c r="F29" s="211"/>
      <c r="G29" s="211"/>
      <c r="H29" s="211"/>
      <c r="I29" s="625"/>
      <c r="J29" s="168">
        <f t="shared" si="0"/>
        <v>0</v>
      </c>
    </row>
    <row r="30" spans="1:13" ht="15" customHeight="1">
      <c r="A30" s="156"/>
      <c r="B30" s="157" t="s">
        <v>8056</v>
      </c>
      <c r="C30" s="211">
        <f>'【現況】集計結果表 CO2'!T149</f>
        <v>0</v>
      </c>
      <c r="D30" s="211"/>
      <c r="E30" s="211"/>
      <c r="F30" s="211"/>
      <c r="G30" s="211"/>
      <c r="H30" s="211"/>
      <c r="I30" s="625"/>
      <c r="J30" s="168">
        <f t="shared" si="0"/>
        <v>0</v>
      </c>
    </row>
    <row r="31" spans="1:13" ht="15" customHeight="1">
      <c r="A31" s="156"/>
      <c r="B31" s="157" t="s">
        <v>8057</v>
      </c>
      <c r="C31" s="211"/>
      <c r="D31" s="211">
        <f>'【現況】集計結果表 CH4'!T65</f>
        <v>0</v>
      </c>
      <c r="E31" s="211"/>
      <c r="F31" s="211"/>
      <c r="G31" s="211"/>
      <c r="H31" s="211"/>
      <c r="I31" s="625"/>
      <c r="J31" s="168">
        <f t="shared" si="0"/>
        <v>0</v>
      </c>
    </row>
    <row r="32" spans="1:13" ht="15" customHeight="1">
      <c r="A32" s="156"/>
      <c r="B32" s="157" t="s">
        <v>8058</v>
      </c>
      <c r="C32" s="211"/>
      <c r="D32" s="211">
        <f>'【現況】集計結果表 CH4'!T71</f>
        <v>0</v>
      </c>
      <c r="E32" s="211">
        <f>'【現況】集計結果表 N2O'!T60</f>
        <v>0</v>
      </c>
      <c r="F32" s="211"/>
      <c r="G32" s="211"/>
      <c r="H32" s="211"/>
      <c r="I32" s="625"/>
      <c r="J32" s="168">
        <f t="shared" si="0"/>
        <v>0</v>
      </c>
    </row>
    <row r="33" spans="1:10" ht="15" customHeight="1">
      <c r="A33" s="156"/>
      <c r="B33" s="157" t="s">
        <v>8059</v>
      </c>
      <c r="C33" s="211"/>
      <c r="D33" s="211">
        <f>SUM('【現況】集計結果表 CH4'!T87:T90)</f>
        <v>0</v>
      </c>
      <c r="E33" s="211"/>
      <c r="F33" s="211"/>
      <c r="G33" s="211"/>
      <c r="H33" s="211"/>
      <c r="I33" s="625"/>
      <c r="J33" s="168">
        <f t="shared" si="0"/>
        <v>0</v>
      </c>
    </row>
    <row r="34" spans="1:10" ht="15" customHeight="1">
      <c r="A34" s="156"/>
      <c r="B34" s="157" t="s">
        <v>8060</v>
      </c>
      <c r="C34" s="211"/>
      <c r="D34" s="211">
        <f>SUM('【現況】集計結果表 CH4'!T92:T94)</f>
        <v>0</v>
      </c>
      <c r="E34" s="211"/>
      <c r="F34" s="211"/>
      <c r="G34" s="211"/>
      <c r="H34" s="211"/>
      <c r="I34" s="625"/>
      <c r="J34" s="168">
        <f t="shared" si="0"/>
        <v>0</v>
      </c>
    </row>
    <row r="35" spans="1:10" ht="30" customHeight="1">
      <c r="A35" s="156"/>
      <c r="B35" s="157" t="s">
        <v>8061</v>
      </c>
      <c r="C35" s="211"/>
      <c r="D35" s="211"/>
      <c r="E35" s="211">
        <f>SUM('【現況】集計結果表 N2O'!T65:T67)</f>
        <v>0</v>
      </c>
      <c r="F35" s="211"/>
      <c r="G35" s="211"/>
      <c r="H35" s="211"/>
      <c r="I35" s="625"/>
      <c r="J35" s="168">
        <f t="shared" si="0"/>
        <v>0</v>
      </c>
    </row>
    <row r="36" spans="1:10" ht="15" customHeight="1">
      <c r="A36" s="156"/>
      <c r="B36" s="157" t="s">
        <v>78</v>
      </c>
      <c r="C36" s="211"/>
      <c r="D36" s="211"/>
      <c r="E36" s="211">
        <f>'【現況】集計結果表 N2O'!T68</f>
        <v>0</v>
      </c>
      <c r="F36" s="211"/>
      <c r="G36" s="211"/>
      <c r="H36" s="211"/>
      <c r="I36" s="625"/>
      <c r="J36" s="168">
        <f t="shared" si="0"/>
        <v>0</v>
      </c>
    </row>
    <row r="37" spans="1:10" ht="15" customHeight="1">
      <c r="A37" s="156"/>
      <c r="B37" s="157" t="s">
        <v>8062</v>
      </c>
      <c r="C37" s="211"/>
      <c r="D37" s="211"/>
      <c r="E37" s="211">
        <f>'【現況】集計結果表 N2O'!T69</f>
        <v>0</v>
      </c>
      <c r="F37" s="211">
        <f>SUM('【現況】集計結果表 HFC'!T13:T18)</f>
        <v>0</v>
      </c>
      <c r="G37" s="626">
        <f>SUM('【現況】集計結果表 PFC'!T10:T45)</f>
        <v>0</v>
      </c>
      <c r="H37" s="626">
        <f>SUM('【現況】集計結果表 SF6'!T11:T14)</f>
        <v>0</v>
      </c>
      <c r="I37" s="626">
        <f>SUM('【現況】集計結果表 NF3'!T10:T13)</f>
        <v>0</v>
      </c>
      <c r="J37" s="168">
        <f t="shared" si="0"/>
        <v>0</v>
      </c>
    </row>
    <row r="38" spans="1:10" ht="15" customHeight="1">
      <c r="A38" s="156"/>
      <c r="B38" s="157" t="s">
        <v>64</v>
      </c>
      <c r="C38" s="211"/>
      <c r="D38" s="211">
        <f>SUM('【現況】集計結果表 CH4'!T122:T126)</f>
        <v>0</v>
      </c>
      <c r="E38" s="211">
        <f>SUM('【現況】集計結果表 N2O'!T86:T90)</f>
        <v>0</v>
      </c>
      <c r="F38" s="211"/>
      <c r="G38" s="211"/>
      <c r="H38" s="211"/>
      <c r="I38" s="625"/>
      <c r="J38" s="168">
        <f t="shared" si="0"/>
        <v>0</v>
      </c>
    </row>
    <row r="39" spans="1:10" ht="15" customHeight="1">
      <c r="A39" s="156"/>
      <c r="B39" s="157" t="s">
        <v>66</v>
      </c>
      <c r="C39" s="211"/>
      <c r="D39" s="211">
        <f>SUM('【現況】集計結果表 CH4'!T127:T139)</f>
        <v>0</v>
      </c>
      <c r="E39" s="211">
        <f>SUM('【現況】集計結果表 N2O'!T91:T106)</f>
        <v>0</v>
      </c>
      <c r="F39" s="211"/>
      <c r="G39" s="211"/>
      <c r="H39" s="211"/>
      <c r="I39" s="625"/>
      <c r="J39" s="168">
        <f t="shared" si="0"/>
        <v>0</v>
      </c>
    </row>
    <row r="40" spans="1:10" ht="15" customHeight="1">
      <c r="A40" s="156"/>
      <c r="B40" s="157" t="s">
        <v>8063</v>
      </c>
      <c r="C40" s="211">
        <f>SUM('【現況】集計結果表 CO2'!T153:T161)+'【現況】集計結果表 CO2'!T166</f>
        <v>0</v>
      </c>
      <c r="D40" s="211">
        <f>SUM('【現況】集計結果表 CH4'!T113:T121)</f>
        <v>0</v>
      </c>
      <c r="E40" s="211">
        <f>SUM('【現況】集計結果表 N2O'!T70:T85)</f>
        <v>0</v>
      </c>
      <c r="F40" s="211"/>
      <c r="G40" s="211"/>
      <c r="H40" s="211"/>
      <c r="I40" s="625"/>
      <c r="J40" s="168">
        <f t="shared" si="0"/>
        <v>0</v>
      </c>
    </row>
    <row r="41" spans="1:10" ht="15" customHeight="1">
      <c r="A41" s="156"/>
      <c r="B41" s="165" t="s">
        <v>82</v>
      </c>
      <c r="C41" s="211"/>
      <c r="D41" s="211"/>
      <c r="E41" s="211"/>
      <c r="F41" s="211">
        <f>'【現況】集計結果表 HFC'!T9</f>
        <v>0</v>
      </c>
      <c r="G41" s="211"/>
      <c r="H41" s="211"/>
      <c r="I41" s="625"/>
      <c r="J41" s="168">
        <f t="shared" si="0"/>
        <v>0</v>
      </c>
    </row>
    <row r="42" spans="1:10" ht="15" customHeight="1">
      <c r="A42" s="156"/>
      <c r="B42" s="165" t="s">
        <v>85</v>
      </c>
      <c r="C42" s="211"/>
      <c r="D42" s="211"/>
      <c r="E42" s="211"/>
      <c r="F42" s="211">
        <f>'【現況】集計結果表 HFC'!T11</f>
        <v>0</v>
      </c>
      <c r="G42" s="211"/>
      <c r="H42" s="211"/>
      <c r="I42" s="625"/>
      <c r="J42" s="168">
        <f t="shared" si="0"/>
        <v>0</v>
      </c>
    </row>
    <row r="43" spans="1:10" ht="15" customHeight="1">
      <c r="A43" s="156"/>
      <c r="B43" s="157" t="s">
        <v>155</v>
      </c>
      <c r="C43" s="211"/>
      <c r="D43" s="211"/>
      <c r="E43" s="626"/>
      <c r="F43" s="211">
        <f>'【現況】集計結果表 HFC'!T12</f>
        <v>0</v>
      </c>
      <c r="G43" s="626"/>
      <c r="H43" s="753">
        <f>'【現況】集計結果表 SF6'!T10</f>
        <v>0</v>
      </c>
      <c r="I43" s="627"/>
      <c r="J43" s="168">
        <f t="shared" si="0"/>
        <v>0</v>
      </c>
    </row>
    <row r="44" spans="1:10" ht="15" customHeight="1">
      <c r="A44" s="156"/>
      <c r="B44" s="157" t="s">
        <v>230</v>
      </c>
      <c r="C44" s="211"/>
      <c r="D44" s="211"/>
      <c r="E44" s="626"/>
      <c r="F44" s="626"/>
      <c r="G44" s="626">
        <f>'【現況】集計結果表 PFC'!T9</f>
        <v>0</v>
      </c>
      <c r="H44" s="626"/>
      <c r="I44" s="625"/>
      <c r="J44" s="168">
        <f t="shared" si="0"/>
        <v>0</v>
      </c>
    </row>
    <row r="45" spans="1:10" ht="15" customHeight="1">
      <c r="A45" s="156"/>
      <c r="B45" s="157" t="s">
        <v>156</v>
      </c>
      <c r="C45" s="211"/>
      <c r="D45" s="211"/>
      <c r="E45" s="626"/>
      <c r="F45" s="626"/>
      <c r="G45" s="626"/>
      <c r="H45" s="753">
        <f>'【現況】集計結果表 SF6'!T9</f>
        <v>0</v>
      </c>
      <c r="I45" s="627"/>
      <c r="J45" s="168">
        <f t="shared" si="0"/>
        <v>0</v>
      </c>
    </row>
    <row r="46" spans="1:10" ht="15" customHeight="1">
      <c r="A46" s="156"/>
      <c r="B46" s="157" t="s">
        <v>8064</v>
      </c>
      <c r="C46" s="211"/>
      <c r="D46" s="211"/>
      <c r="E46" s="211"/>
      <c r="F46" s="211"/>
      <c r="G46" s="211"/>
      <c r="H46" s="171"/>
      <c r="I46" s="627">
        <f>'【現況】集計結果表 NF3'!T9</f>
        <v>0</v>
      </c>
      <c r="J46" s="168">
        <f t="shared" si="0"/>
        <v>0</v>
      </c>
    </row>
    <row r="47" spans="1:10" ht="30" customHeight="1">
      <c r="A47" s="156"/>
      <c r="B47" s="157" t="s">
        <v>8065</v>
      </c>
      <c r="C47" s="211"/>
      <c r="D47" s="211"/>
      <c r="E47" s="211"/>
      <c r="F47" s="211">
        <f>SUM('【現況】集計結果表 HFC'!T19:T22)</f>
        <v>0</v>
      </c>
      <c r="G47" s="211"/>
      <c r="H47" s="211"/>
      <c r="I47" s="625"/>
      <c r="J47" s="168">
        <f t="shared" si="0"/>
        <v>0</v>
      </c>
    </row>
    <row r="48" spans="1:10" ht="30" customHeight="1">
      <c r="A48" s="156"/>
      <c r="B48" s="157" t="s">
        <v>8066</v>
      </c>
      <c r="C48" s="211"/>
      <c r="D48" s="211"/>
      <c r="E48" s="211"/>
      <c r="F48" s="211">
        <f>SUM('【現況】集計結果表 HFC'!T23)</f>
        <v>0</v>
      </c>
      <c r="G48" s="211"/>
      <c r="H48" s="211"/>
      <c r="I48" s="625"/>
      <c r="J48" s="168">
        <f t="shared" si="0"/>
        <v>0</v>
      </c>
    </row>
    <row r="49" spans="1:13" ht="27.75" customHeight="1">
      <c r="A49" s="156"/>
      <c r="B49" s="157" t="s">
        <v>8067</v>
      </c>
      <c r="C49" s="211"/>
      <c r="D49" s="211"/>
      <c r="E49" s="211"/>
      <c r="F49" s="211">
        <f>SUM('【現況】集計結果表 HFC'!T24:T27)</f>
        <v>0</v>
      </c>
      <c r="G49" s="211"/>
      <c r="H49" s="211"/>
      <c r="I49" s="625"/>
      <c r="J49" s="168">
        <f t="shared" si="0"/>
        <v>0</v>
      </c>
    </row>
    <row r="50" spans="1:13" ht="30" customHeight="1">
      <c r="A50" s="156"/>
      <c r="B50" s="157" t="s">
        <v>8068</v>
      </c>
      <c r="C50" s="211"/>
      <c r="D50" s="211"/>
      <c r="E50" s="211"/>
      <c r="F50" s="211">
        <f>'【現況】集計結果表 HFC'!T28</f>
        <v>0</v>
      </c>
      <c r="G50" s="211"/>
      <c r="H50" s="211"/>
      <c r="I50" s="625"/>
      <c r="J50" s="168">
        <f t="shared" si="0"/>
        <v>0</v>
      </c>
    </row>
    <row r="51" spans="1:13" ht="26.25" customHeight="1">
      <c r="A51" s="156"/>
      <c r="B51" s="157" t="s">
        <v>8069</v>
      </c>
      <c r="C51" s="211"/>
      <c r="D51" s="211"/>
      <c r="E51" s="211"/>
      <c r="F51" s="211">
        <f>SUM('【現況】集計結果表 HFC'!T29:T30)</f>
        <v>0</v>
      </c>
      <c r="G51" s="211"/>
      <c r="H51" s="211"/>
      <c r="I51" s="625"/>
      <c r="J51" s="168">
        <f t="shared" si="0"/>
        <v>0</v>
      </c>
    </row>
    <row r="52" spans="1:13" ht="15" customHeight="1">
      <c r="A52" s="156"/>
      <c r="B52" s="157" t="s">
        <v>8070</v>
      </c>
      <c r="C52" s="211"/>
      <c r="D52" s="211"/>
      <c r="E52" s="211"/>
      <c r="F52" s="211">
        <f>'【現況】集計結果表 HFC'!T31</f>
        <v>0</v>
      </c>
      <c r="G52" s="211"/>
      <c r="H52" s="211"/>
      <c r="I52" s="625"/>
      <c r="J52" s="168">
        <f t="shared" si="0"/>
        <v>0</v>
      </c>
    </row>
    <row r="53" spans="1:13" ht="15" customHeight="1">
      <c r="A53" s="156"/>
      <c r="B53" s="157" t="s">
        <v>52</v>
      </c>
      <c r="C53" s="211"/>
      <c r="D53" s="211"/>
      <c r="E53" s="211"/>
      <c r="F53" s="211">
        <f>'【現況】集計結果表 HFC'!T32</f>
        <v>0</v>
      </c>
      <c r="G53" s="211"/>
      <c r="H53" s="211"/>
      <c r="I53" s="625"/>
      <c r="J53" s="168">
        <f t="shared" si="0"/>
        <v>0</v>
      </c>
    </row>
    <row r="54" spans="1:13" ht="15" customHeight="1">
      <c r="A54" s="156"/>
      <c r="B54" s="157" t="s">
        <v>488</v>
      </c>
      <c r="C54" s="211"/>
      <c r="D54" s="211"/>
      <c r="E54" s="211"/>
      <c r="F54" s="211">
        <f>'【現況】集計結果表 HFC'!T33</f>
        <v>0</v>
      </c>
      <c r="G54" s="211">
        <f>SUM('【現況】集計結果表 PFC'!T48)</f>
        <v>0</v>
      </c>
      <c r="H54" s="628"/>
      <c r="I54" s="629"/>
      <c r="J54" s="168">
        <f t="shared" si="0"/>
        <v>0</v>
      </c>
      <c r="K54" s="210"/>
    </row>
    <row r="55" spans="1:13" ht="15" customHeight="1">
      <c r="A55" s="156"/>
      <c r="B55" s="157" t="s">
        <v>8071</v>
      </c>
      <c r="C55" s="211"/>
      <c r="D55" s="211"/>
      <c r="E55" s="211"/>
      <c r="F55" s="211"/>
      <c r="G55" s="626">
        <f>SUM('【現況】集計結果表 PFC'!T46:T47)</f>
        <v>0</v>
      </c>
      <c r="H55" s="211"/>
      <c r="I55" s="625"/>
      <c r="J55" s="168">
        <f t="shared" si="0"/>
        <v>0</v>
      </c>
    </row>
    <row r="56" spans="1:13" ht="22">
      <c r="A56" s="156"/>
      <c r="B56" s="157" t="s">
        <v>8072</v>
      </c>
      <c r="C56" s="211"/>
      <c r="D56" s="211"/>
      <c r="E56" s="211"/>
      <c r="F56" s="211"/>
      <c r="G56" s="626">
        <f>'【現況】集計結果表 PFC'!T49</f>
        <v>0</v>
      </c>
      <c r="H56" s="211"/>
      <c r="I56" s="625"/>
      <c r="J56" s="168">
        <f t="shared" si="0"/>
        <v>0</v>
      </c>
    </row>
    <row r="57" spans="1:13" ht="22">
      <c r="A57" s="156"/>
      <c r="B57" s="157" t="s">
        <v>8073</v>
      </c>
      <c r="C57" s="211"/>
      <c r="D57" s="211"/>
      <c r="E57" s="626"/>
      <c r="F57" s="626"/>
      <c r="G57" s="626"/>
      <c r="H57" s="753">
        <f>'【現況】集計結果表 SF6'!T15</f>
        <v>0</v>
      </c>
      <c r="I57" s="627"/>
      <c r="J57" s="168">
        <f t="shared" si="0"/>
        <v>0</v>
      </c>
    </row>
    <row r="58" spans="1:13" ht="15" customHeight="1">
      <c r="A58" s="156"/>
      <c r="B58" s="157" t="s">
        <v>8074</v>
      </c>
      <c r="C58" s="211"/>
      <c r="D58" s="211"/>
      <c r="E58" s="626"/>
      <c r="F58" s="626"/>
      <c r="G58" s="626"/>
      <c r="H58" s="753">
        <f>'【現況】集計結果表 SF6'!T16</f>
        <v>0</v>
      </c>
      <c r="I58" s="625"/>
      <c r="J58" s="168">
        <f t="shared" si="0"/>
        <v>0</v>
      </c>
    </row>
    <row r="59" spans="1:13" ht="22">
      <c r="A59" s="156"/>
      <c r="B59" s="157" t="s">
        <v>157</v>
      </c>
      <c r="C59" s="211"/>
      <c r="D59" s="211"/>
      <c r="E59" s="626"/>
      <c r="F59" s="626"/>
      <c r="G59" s="626"/>
      <c r="H59" s="753">
        <f>'【現況】集計結果表 SF6'!T18</f>
        <v>0</v>
      </c>
      <c r="I59" s="627"/>
      <c r="J59" s="168">
        <f t="shared" si="0"/>
        <v>0</v>
      </c>
    </row>
    <row r="60" spans="1:13" ht="22">
      <c r="A60" s="156"/>
      <c r="B60" s="157" t="s">
        <v>134</v>
      </c>
      <c r="C60" s="211"/>
      <c r="D60" s="211"/>
      <c r="E60" s="626"/>
      <c r="F60" s="626"/>
      <c r="G60" s="626"/>
      <c r="H60" s="753">
        <f>'【現況】集計結果表 SF6'!T19</f>
        <v>0</v>
      </c>
      <c r="I60" s="627"/>
      <c r="J60" s="168">
        <f t="shared" si="0"/>
        <v>0</v>
      </c>
    </row>
    <row r="61" spans="1:13" ht="15" customHeight="1">
      <c r="A61" s="156"/>
      <c r="B61" s="157" t="s">
        <v>8075</v>
      </c>
      <c r="C61" s="211"/>
      <c r="D61" s="211"/>
      <c r="E61" s="211"/>
      <c r="F61" s="211"/>
      <c r="G61" s="211"/>
      <c r="H61" s="626">
        <f>SUM('【現況】集計結果表 SF6'!T20:T27)</f>
        <v>0</v>
      </c>
      <c r="I61" s="627"/>
      <c r="J61" s="168">
        <f t="shared" si="0"/>
        <v>0</v>
      </c>
    </row>
    <row r="62" spans="1:13" ht="15" customHeight="1" thickBot="1">
      <c r="A62" s="156"/>
      <c r="B62" s="158" t="s">
        <v>295</v>
      </c>
      <c r="C62" s="211">
        <f>SUM('【現況】集計結果表 CO2'!T162:T164)</f>
        <v>0</v>
      </c>
      <c r="D62" s="211">
        <f>SUM('【現況】集計結果表 CH4'!T140:T142)</f>
        <v>0</v>
      </c>
      <c r="E62" s="211">
        <f>SUM('【現況】集計結果表 N2O'!T107:T109)</f>
        <v>0</v>
      </c>
      <c r="F62" s="211"/>
      <c r="G62" s="211"/>
      <c r="H62" s="628"/>
      <c r="I62" s="630"/>
      <c r="J62" s="168">
        <f t="shared" si="0"/>
        <v>0</v>
      </c>
    </row>
    <row r="63" spans="1:13" ht="13.5" thickTop="1">
      <c r="A63" s="929" t="s">
        <v>185</v>
      </c>
      <c r="B63" s="929"/>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3">
      <c r="A64" s="922" t="s">
        <v>481</v>
      </c>
      <c r="B64" s="922"/>
      <c r="C64" s="922"/>
      <c r="D64" s="922"/>
      <c r="E64" s="922"/>
      <c r="F64" s="922"/>
      <c r="G64" s="922"/>
      <c r="H64" s="922"/>
      <c r="I64" s="922"/>
      <c r="J64" s="922"/>
      <c r="K64" s="922"/>
      <c r="M64" s="210" t="s">
        <v>482</v>
      </c>
    </row>
  </sheetData>
  <sheetProtection algorithmName="SHA-512" hashValue="t7z1GlgXZ2aQ+e/HkZ33bbz7zFjLzZkk6nDVOWSE2/TZo+vipbh8oH63lbbXVfhEBtXltkVJDrewWorTaPBhKg==" saltValue="Q1WaoKJSPNXhgA4zULUv3w==" spinCount="100000" sheet="1" formatCells="0"/>
  <mergeCells count="11">
    <mergeCell ref="A64:K64"/>
    <mergeCell ref="I5:I6"/>
    <mergeCell ref="J5:J6"/>
    <mergeCell ref="F5:F6"/>
    <mergeCell ref="G5:G6"/>
    <mergeCell ref="H5:H6"/>
    <mergeCell ref="E5:E6"/>
    <mergeCell ref="A5:B6"/>
    <mergeCell ref="C5:C6"/>
    <mergeCell ref="D5:D6"/>
    <mergeCell ref="A63:B63"/>
  </mergeCells>
  <phoneticPr fontId="2"/>
  <dataValidations count="1">
    <dataValidation type="list" allowBlank="1" showInputMessage="1" showErrorMessage="1" sqref="D4" xr:uid="{6DFE810B-1E77-4602-863E-CE2063A3021B}">
      <formula1>$M$7:$M$19</formula1>
    </dataValidation>
  </dataValidations>
  <hyperlinks>
    <hyperlink ref="A64:K64" r:id="rId1" display="注：活動区分については、「温室効果ガス排出量算定・報告マニュアル」に従って記載すること。" xr:uid="{D1481E08-D456-4513-80B2-6BD09A407AA9}"/>
  </hyperlinks>
  <printOptions horizontalCentered="1"/>
  <pageMargins left="0.59055118110236227" right="0.59055118110236227" top="0.98425196850393704" bottom="0.78740157480314965" header="0.51181102362204722" footer="0.51181102362204722"/>
  <pageSetup paperSize="9" scale="68" fitToWidth="0" pageOrder="overThenDown" orientation="portrait" r:id="rId2"/>
  <headerFooter alignWithMargins="0"/>
  <colBreaks count="1" manualBreakCount="1">
    <brk id="10" min="2" max="50" man="1"/>
  </col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B54CB-0F13-402A-964C-D08A210C42DA}">
  <sheetPr codeName="Sheet22"/>
  <dimension ref="A1:I20"/>
  <sheetViews>
    <sheetView view="pageBreakPreview" zoomScale="75" zoomScaleNormal="85" zoomScaleSheetLayoutView="75" workbookViewId="0">
      <selection activeCell="D10" sqref="D10:H11"/>
    </sheetView>
  </sheetViews>
  <sheetFormatPr defaultColWidth="4" defaultRowHeight="13"/>
  <cols>
    <col min="1" max="1" width="16.90625" style="28" customWidth="1"/>
    <col min="2" max="3" width="20.6328125" style="28" customWidth="1"/>
    <col min="4" max="4" width="19.08984375" style="28" customWidth="1"/>
    <col min="5" max="5" width="16.453125" style="28" customWidth="1"/>
    <col min="6" max="7" width="10.36328125" style="28" customWidth="1"/>
    <col min="8" max="16384" width="4" style="28"/>
  </cols>
  <sheetData>
    <row r="1" spans="1:9">
      <c r="A1" s="42" t="s">
        <v>406</v>
      </c>
    </row>
    <row r="2" spans="1:9">
      <c r="A2" s="28" t="s">
        <v>407</v>
      </c>
    </row>
    <row r="3" spans="1:9" ht="20.5">
      <c r="D3" s="378"/>
      <c r="E3" s="228" t="s">
        <v>513</v>
      </c>
    </row>
    <row r="4" spans="1:9">
      <c r="A4" s="933" t="s">
        <v>254</v>
      </c>
      <c r="B4" s="35" t="s">
        <v>255</v>
      </c>
      <c r="C4" s="35" t="s">
        <v>188</v>
      </c>
      <c r="D4" s="936" t="s">
        <v>566</v>
      </c>
      <c r="E4" s="936"/>
    </row>
    <row r="5" spans="1:9">
      <c r="A5" s="934"/>
      <c r="B5" s="36" t="s">
        <v>257</v>
      </c>
      <c r="C5" s="36" t="s">
        <v>435</v>
      </c>
      <c r="D5" s="936"/>
      <c r="E5" s="936"/>
    </row>
    <row r="6" spans="1:9">
      <c r="A6" s="934"/>
      <c r="B6" s="366" t="str">
        <f>'別紙-第3項(1)基準年'!D4&amp;"年度"</f>
        <v>2013年度</v>
      </c>
      <c r="C6" s="58" t="str">
        <f>'別紙-第3項(2)現況'!D4&amp;"年度"</f>
        <v>2025年度</v>
      </c>
      <c r="D6" s="180" t="s">
        <v>256</v>
      </c>
      <c r="E6" s="181" t="s">
        <v>408</v>
      </c>
      <c r="I6" s="57"/>
    </row>
    <row r="7" spans="1:9">
      <c r="A7" s="935"/>
      <c r="B7" s="37" t="s">
        <v>474</v>
      </c>
      <c r="C7" s="56" t="s">
        <v>437</v>
      </c>
      <c r="D7" s="56" t="s">
        <v>423</v>
      </c>
      <c r="E7" s="37"/>
    </row>
    <row r="8" spans="1:9" ht="48" customHeight="1">
      <c r="A8" s="174" t="s">
        <v>258</v>
      </c>
      <c r="B8" s="173">
        <f>'別紙-第3項(1)基準年'!C63/1000</f>
        <v>0</v>
      </c>
      <c r="C8" s="173">
        <f>'別紙-第3項(2)現況'!$C$63/1000</f>
        <v>0</v>
      </c>
      <c r="D8" s="65"/>
      <c r="E8" s="167" t="str">
        <f t="shared" ref="E8:E15" si="0">IF(B8&gt;0, (B8-D8)/B8*100, "")</f>
        <v/>
      </c>
    </row>
    <row r="9" spans="1:9" ht="48" customHeight="1">
      <c r="A9" s="174" t="s">
        <v>252</v>
      </c>
      <c r="B9" s="173">
        <f>'別紙-第3項(1)基準年'!D63/1000</f>
        <v>0</v>
      </c>
      <c r="C9" s="173">
        <f>'別紙-第3項(2)現況'!$D$63/1000</f>
        <v>0</v>
      </c>
      <c r="D9" s="65"/>
      <c r="E9" s="167" t="str">
        <f t="shared" si="0"/>
        <v/>
      </c>
    </row>
    <row r="10" spans="1:9" ht="48" customHeight="1">
      <c r="A10" s="174" t="s">
        <v>259</v>
      </c>
      <c r="B10" s="173">
        <f>'別紙-第3項(1)基準年'!E63/1000</f>
        <v>0</v>
      </c>
      <c r="C10" s="173">
        <f>'別紙-第3項(2)現況'!$E$63/1000</f>
        <v>0</v>
      </c>
      <c r="D10" s="65"/>
      <c r="E10" s="167" t="str">
        <f t="shared" si="0"/>
        <v/>
      </c>
    </row>
    <row r="11" spans="1:9" ht="48" customHeight="1">
      <c r="A11" s="174" t="s">
        <v>150</v>
      </c>
      <c r="B11" s="173">
        <f>'別紙-第3項(1)基準年'!F63/1000</f>
        <v>0</v>
      </c>
      <c r="C11" s="173">
        <f>'別紙-第3項(2)現況'!$F$63/1000</f>
        <v>0</v>
      </c>
      <c r="D11" s="65"/>
      <c r="E11" s="167" t="str">
        <f t="shared" si="0"/>
        <v/>
      </c>
    </row>
    <row r="12" spans="1:9" ht="48" customHeight="1">
      <c r="A12" s="174" t="s">
        <v>153</v>
      </c>
      <c r="B12" s="173">
        <f>'別紙-第3項(1)基準年'!G63/1000</f>
        <v>0</v>
      </c>
      <c r="C12" s="173">
        <f>'別紙-第3項(2)現況'!$G$63/1000</f>
        <v>0</v>
      </c>
      <c r="D12" s="65"/>
      <c r="E12" s="167" t="str">
        <f t="shared" si="0"/>
        <v/>
      </c>
    </row>
    <row r="13" spans="1:9" ht="48" customHeight="1">
      <c r="A13" s="220" t="s">
        <v>260</v>
      </c>
      <c r="B13" s="173">
        <f>'別紙-第3項(1)基準年'!H63/1000</f>
        <v>0</v>
      </c>
      <c r="C13" s="173">
        <f>'別紙-第3項(2)現況'!$H$63/1000</f>
        <v>0</v>
      </c>
      <c r="D13" s="224"/>
      <c r="E13" s="182" t="str">
        <f t="shared" si="0"/>
        <v/>
      </c>
    </row>
    <row r="14" spans="1:9" ht="48" customHeight="1" thickBot="1">
      <c r="A14" s="221" t="s">
        <v>512</v>
      </c>
      <c r="B14" s="223">
        <f>'別紙-第3項(1)基準年'!I63/1000</f>
        <v>0</v>
      </c>
      <c r="C14" s="208">
        <f>'別紙-第3項(2)現況'!$I$63/1000</f>
        <v>0</v>
      </c>
      <c r="D14" s="222"/>
      <c r="E14" s="225" t="str">
        <f t="shared" si="0"/>
        <v/>
      </c>
    </row>
    <row r="15" spans="1:9" ht="48" customHeight="1" thickTop="1">
      <c r="A15" s="175" t="s">
        <v>379</v>
      </c>
      <c r="B15" s="183">
        <f>SUM(B8:B14)</f>
        <v>0</v>
      </c>
      <c r="C15" s="167">
        <f>SUM(C8:C14)</f>
        <v>0</v>
      </c>
      <c r="D15" s="66">
        <f>SUM(D8:D14)</f>
        <v>0</v>
      </c>
      <c r="E15" s="66" t="str">
        <f t="shared" si="0"/>
        <v/>
      </c>
    </row>
    <row r="16" spans="1:9">
      <c r="E16" s="29" t="s">
        <v>444</v>
      </c>
    </row>
    <row r="18" spans="1:5" ht="12.75" customHeight="1">
      <c r="A18" s="377" t="s">
        <v>452</v>
      </c>
    </row>
    <row r="19" spans="1:5" ht="336" customHeight="1">
      <c r="A19" s="937"/>
      <c r="B19" s="938"/>
      <c r="C19" s="938"/>
      <c r="D19" s="938"/>
      <c r="E19" s="939"/>
    </row>
    <row r="20" spans="1:5">
      <c r="A20" s="373" t="s">
        <v>276</v>
      </c>
    </row>
  </sheetData>
  <sheetProtection password="E4BE" sheet="1" formatCells="0"/>
  <mergeCells count="3">
    <mergeCell ref="A4:A7"/>
    <mergeCell ref="D4:E5"/>
    <mergeCell ref="A19:E19"/>
  </mergeCells>
  <phoneticPr fontId="2"/>
  <pageMargins left="0.78740157480314965" right="0.39370078740157483" top="0.98425196850393704" bottom="0.78740157480314965" header="0.51181102362204722" footer="0.51181102362204722"/>
  <pageSetup paperSize="9" scale="7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598F0-965B-4D40-BFFC-2D1F894D8F2A}">
  <sheetPr codeName="Sheet11"/>
  <dimension ref="A1:D150"/>
  <sheetViews>
    <sheetView view="pageBreakPreview" zoomScale="85" zoomScaleNormal="70" zoomScaleSheetLayoutView="85" workbookViewId="0">
      <selection activeCell="D10" sqref="D10:H11"/>
    </sheetView>
  </sheetViews>
  <sheetFormatPr defaultColWidth="4" defaultRowHeight="13"/>
  <cols>
    <col min="1" max="1" width="23.36328125" style="33" customWidth="1"/>
    <col min="2" max="2" width="6.26953125" style="33" customWidth="1"/>
    <col min="3" max="3" width="25.7265625" style="33" customWidth="1"/>
    <col min="4" max="4" width="26" style="33" customWidth="1"/>
    <col min="5" max="5" width="10.36328125" style="33" customWidth="1"/>
    <col min="6" max="16384" width="4" style="33"/>
  </cols>
  <sheetData>
    <row r="1" spans="1:4">
      <c r="A1" s="33" t="s">
        <v>410</v>
      </c>
    </row>
    <row r="2" spans="1:4">
      <c r="D2" s="55" t="s">
        <v>261</v>
      </c>
    </row>
    <row r="3" spans="1:4">
      <c r="A3" s="941" t="s">
        <v>262</v>
      </c>
      <c r="B3" s="940" t="s">
        <v>263</v>
      </c>
      <c r="C3" s="940"/>
      <c r="D3" s="941" t="s">
        <v>409</v>
      </c>
    </row>
    <row r="4" spans="1:4" ht="24">
      <c r="A4" s="942"/>
      <c r="B4" s="54" t="s">
        <v>264</v>
      </c>
      <c r="C4" s="53" t="s">
        <v>265</v>
      </c>
      <c r="D4" s="942"/>
    </row>
    <row r="5" spans="1:4" ht="38.25" customHeight="1">
      <c r="A5" s="216"/>
      <c r="B5" s="217"/>
      <c r="C5" s="216"/>
      <c r="D5" s="216"/>
    </row>
    <row r="6" spans="1:4" ht="38.25" customHeight="1">
      <c r="A6" s="216"/>
      <c r="B6" s="217"/>
      <c r="C6" s="216"/>
      <c r="D6" s="216"/>
    </row>
    <row r="7" spans="1:4" ht="38.25" customHeight="1">
      <c r="A7" s="216"/>
      <c r="B7" s="217"/>
      <c r="C7" s="216"/>
      <c r="D7" s="216"/>
    </row>
    <row r="8" spans="1:4" ht="38.25" customHeight="1">
      <c r="A8" s="216"/>
      <c r="B8" s="217"/>
      <c r="C8" s="216"/>
      <c r="D8" s="216"/>
    </row>
    <row r="9" spans="1:4" ht="38.25" customHeight="1">
      <c r="A9" s="216"/>
      <c r="B9" s="217"/>
      <c r="C9" s="216"/>
      <c r="D9" s="216"/>
    </row>
    <row r="10" spans="1:4" ht="38.25" customHeight="1">
      <c r="A10" s="216"/>
      <c r="B10" s="217"/>
      <c r="C10" s="216"/>
      <c r="D10" s="216"/>
    </row>
    <row r="11" spans="1:4" ht="38.25" customHeight="1">
      <c r="A11" s="216"/>
      <c r="B11" s="217"/>
      <c r="C11" s="216"/>
      <c r="D11" s="216"/>
    </row>
    <row r="12" spans="1:4" ht="38.25" customHeight="1">
      <c r="A12" s="216"/>
      <c r="B12" s="217"/>
      <c r="C12" s="216"/>
      <c r="D12" s="216"/>
    </row>
    <row r="13" spans="1:4" ht="38.25" customHeight="1">
      <c r="A13" s="216"/>
      <c r="B13" s="217"/>
      <c r="C13" s="216"/>
      <c r="D13" s="216"/>
    </row>
    <row r="14" spans="1:4" ht="38.25" customHeight="1">
      <c r="A14" s="216"/>
      <c r="B14" s="217"/>
      <c r="C14" s="216"/>
      <c r="D14" s="216"/>
    </row>
    <row r="15" spans="1:4" ht="38.25" customHeight="1">
      <c r="A15" s="216"/>
      <c r="B15" s="217"/>
      <c r="C15" s="216"/>
      <c r="D15" s="216"/>
    </row>
    <row r="16" spans="1:4" ht="38.25" customHeight="1">
      <c r="A16" s="216"/>
      <c r="B16" s="217"/>
      <c r="C16" s="216"/>
      <c r="D16" s="216"/>
    </row>
    <row r="17" spans="1:4" ht="38.25" customHeight="1">
      <c r="A17" s="216"/>
      <c r="B17" s="217"/>
      <c r="C17" s="216"/>
      <c r="D17" s="216"/>
    </row>
    <row r="18" spans="1:4" ht="38.25" customHeight="1">
      <c r="A18" s="216"/>
      <c r="B18" s="217"/>
      <c r="C18" s="216"/>
      <c r="D18" s="216"/>
    </row>
    <row r="19" spans="1:4" ht="38.25" customHeight="1">
      <c r="A19" s="216"/>
      <c r="B19" s="217"/>
      <c r="C19" s="216"/>
      <c r="D19" s="216"/>
    </row>
    <row r="20" spans="1:4" ht="38.25" customHeight="1">
      <c r="A20" s="216"/>
      <c r="B20" s="217"/>
      <c r="C20" s="216"/>
      <c r="D20" s="216"/>
    </row>
    <row r="21" spans="1:4" ht="38.25" customHeight="1">
      <c r="A21" s="216"/>
      <c r="B21" s="217"/>
      <c r="C21" s="216"/>
      <c r="D21" s="216"/>
    </row>
    <row r="22" spans="1:4" ht="38.25" customHeight="1">
      <c r="A22" s="216"/>
      <c r="B22" s="217"/>
      <c r="C22" s="216"/>
      <c r="D22" s="216"/>
    </row>
    <row r="23" spans="1:4" ht="38.25" customHeight="1">
      <c r="A23" s="216"/>
      <c r="B23" s="217"/>
      <c r="C23" s="216"/>
      <c r="D23" s="216"/>
    </row>
    <row r="24" spans="1:4" ht="38.25" customHeight="1">
      <c r="A24" s="216"/>
      <c r="B24" s="217"/>
      <c r="C24" s="216"/>
      <c r="D24" s="216"/>
    </row>
    <row r="25" spans="1:4" ht="38.25" customHeight="1">
      <c r="A25" s="216"/>
      <c r="B25" s="217"/>
      <c r="C25" s="216"/>
      <c r="D25" s="216"/>
    </row>
    <row r="26" spans="1:4" ht="38.25" customHeight="1">
      <c r="A26" s="216"/>
      <c r="B26" s="217"/>
      <c r="C26" s="216"/>
      <c r="D26" s="216"/>
    </row>
    <row r="27" spans="1:4" ht="38.25" customHeight="1">
      <c r="A27" s="216"/>
      <c r="B27" s="217"/>
      <c r="C27" s="216"/>
      <c r="D27" s="216"/>
    </row>
    <row r="28" spans="1:4" ht="38.25" customHeight="1">
      <c r="A28" s="216"/>
      <c r="B28" s="217"/>
      <c r="C28" s="216"/>
      <c r="D28" s="216"/>
    </row>
    <row r="29" spans="1:4">
      <c r="A29" s="38"/>
    </row>
    <row r="31" spans="1:4" ht="26">
      <c r="A31" s="179" t="s">
        <v>443</v>
      </c>
      <c r="B31" s="39"/>
      <c r="C31" s="178"/>
    </row>
    <row r="32" spans="1:4" ht="26">
      <c r="A32" s="179" t="s">
        <v>448</v>
      </c>
      <c r="B32" s="39"/>
    </row>
    <row r="33" spans="1:3" ht="26">
      <c r="A33" s="179" t="s">
        <v>514</v>
      </c>
      <c r="B33" s="39"/>
    </row>
    <row r="34" spans="1:3" ht="52">
      <c r="A34" s="179" t="s">
        <v>515</v>
      </c>
      <c r="B34" s="39"/>
    </row>
    <row r="35" spans="1:3" ht="26">
      <c r="A35" s="179" t="s">
        <v>373</v>
      </c>
      <c r="B35" s="39"/>
    </row>
    <row r="36" spans="1:3" ht="26">
      <c r="A36" s="179" t="s">
        <v>5365</v>
      </c>
      <c r="B36" s="39"/>
    </row>
    <row r="37" spans="1:3" ht="26">
      <c r="A37" s="179" t="s">
        <v>5366</v>
      </c>
      <c r="B37" s="39"/>
    </row>
    <row r="38" spans="1:3" ht="26">
      <c r="A38" s="179" t="s">
        <v>5364</v>
      </c>
      <c r="B38" s="39"/>
    </row>
    <row r="39" spans="1:3">
      <c r="A39" s="263" t="s">
        <v>682</v>
      </c>
    </row>
    <row r="40" spans="1:3">
      <c r="A40" s="263" t="s">
        <v>616</v>
      </c>
    </row>
    <row r="42" spans="1:3" ht="19">
      <c r="A42" s="229" t="s">
        <v>336</v>
      </c>
      <c r="B42" s="39"/>
      <c r="C42" s="229"/>
    </row>
    <row r="43" spans="1:3" ht="95">
      <c r="A43" s="230" t="s">
        <v>337</v>
      </c>
      <c r="B43" s="230" t="s">
        <v>453</v>
      </c>
      <c r="C43" s="230" t="s">
        <v>338</v>
      </c>
    </row>
    <row r="44" spans="1:3" ht="56">
      <c r="A44" s="379" t="s">
        <v>443</v>
      </c>
      <c r="B44" s="231">
        <v>101</v>
      </c>
      <c r="C44" s="232" t="s">
        <v>631</v>
      </c>
    </row>
    <row r="45" spans="1:3" ht="84">
      <c r="A45" s="380" t="s">
        <v>443</v>
      </c>
      <c r="B45" s="231">
        <v>102</v>
      </c>
      <c r="C45" s="232" t="s">
        <v>633</v>
      </c>
    </row>
    <row r="46" spans="1:3" ht="56">
      <c r="A46" s="380" t="s">
        <v>443</v>
      </c>
      <c r="B46" s="231">
        <v>103</v>
      </c>
      <c r="C46" s="232" t="s">
        <v>1567</v>
      </c>
    </row>
    <row r="47" spans="1:3" ht="28">
      <c r="A47" s="380" t="s">
        <v>443</v>
      </c>
      <c r="B47" s="231">
        <v>104</v>
      </c>
      <c r="C47" s="232" t="s">
        <v>635</v>
      </c>
    </row>
    <row r="48" spans="1:3" ht="98">
      <c r="A48" s="380" t="s">
        <v>443</v>
      </c>
      <c r="B48" s="231">
        <v>105</v>
      </c>
      <c r="C48" s="232" t="s">
        <v>4792</v>
      </c>
    </row>
    <row r="49" spans="1:3" ht="56">
      <c r="A49" s="380" t="s">
        <v>443</v>
      </c>
      <c r="B49" s="231">
        <v>106</v>
      </c>
      <c r="C49" s="232" t="s">
        <v>636</v>
      </c>
    </row>
    <row r="50" spans="1:3" ht="42">
      <c r="A50" s="380" t="s">
        <v>443</v>
      </c>
      <c r="B50" s="231">
        <v>1061</v>
      </c>
      <c r="C50" s="232" t="s">
        <v>601</v>
      </c>
    </row>
    <row r="51" spans="1:3" ht="28">
      <c r="A51" s="380" t="s">
        <v>516</v>
      </c>
      <c r="B51" s="231">
        <v>1062</v>
      </c>
      <c r="C51" s="232" t="s">
        <v>602</v>
      </c>
    </row>
    <row r="52" spans="1:3" ht="28">
      <c r="A52" s="380" t="s">
        <v>443</v>
      </c>
      <c r="B52" s="231">
        <v>1063</v>
      </c>
      <c r="C52" s="232" t="s">
        <v>603</v>
      </c>
    </row>
    <row r="53" spans="1:3" ht="42">
      <c r="A53" s="380" t="s">
        <v>443</v>
      </c>
      <c r="B53" s="231">
        <v>1064</v>
      </c>
      <c r="C53" s="232" t="s">
        <v>584</v>
      </c>
    </row>
    <row r="54" spans="1:3" ht="56">
      <c r="A54" s="380" t="s">
        <v>443</v>
      </c>
      <c r="B54" s="231">
        <v>1065</v>
      </c>
      <c r="C54" s="232" t="s">
        <v>585</v>
      </c>
    </row>
    <row r="55" spans="1:3" ht="56">
      <c r="A55" s="380" t="s">
        <v>443</v>
      </c>
      <c r="B55" s="231">
        <v>1066</v>
      </c>
      <c r="C55" s="232" t="s">
        <v>586</v>
      </c>
    </row>
    <row r="56" spans="1:3" ht="70">
      <c r="A56" s="380" t="s">
        <v>443</v>
      </c>
      <c r="B56" s="231">
        <v>1067</v>
      </c>
      <c r="C56" s="232" t="s">
        <v>587</v>
      </c>
    </row>
    <row r="57" spans="1:3" ht="70">
      <c r="A57" s="380" t="s">
        <v>443</v>
      </c>
      <c r="B57" s="231">
        <v>1068</v>
      </c>
      <c r="C57" s="232" t="s">
        <v>588</v>
      </c>
    </row>
    <row r="58" spans="1:3" ht="28">
      <c r="A58" s="380" t="s">
        <v>443</v>
      </c>
      <c r="B58" s="231">
        <v>1069</v>
      </c>
      <c r="C58" s="232" t="s">
        <v>589</v>
      </c>
    </row>
    <row r="59" spans="1:3" ht="56">
      <c r="A59" s="380" t="s">
        <v>443</v>
      </c>
      <c r="B59" s="231">
        <v>107</v>
      </c>
      <c r="C59" s="232" t="s">
        <v>637</v>
      </c>
    </row>
    <row r="60" spans="1:3" ht="56">
      <c r="A60" s="380" t="s">
        <v>443</v>
      </c>
      <c r="B60" s="231">
        <v>1071</v>
      </c>
      <c r="C60" s="232" t="s">
        <v>639</v>
      </c>
    </row>
    <row r="61" spans="1:3" ht="56">
      <c r="A61" s="380" t="s">
        <v>443</v>
      </c>
      <c r="B61" s="231">
        <v>1072</v>
      </c>
      <c r="C61" s="233" t="s">
        <v>590</v>
      </c>
    </row>
    <row r="62" spans="1:3" ht="42">
      <c r="A62" s="380" t="s">
        <v>443</v>
      </c>
      <c r="B62" s="231">
        <v>1073</v>
      </c>
      <c r="C62" s="233" t="s">
        <v>604</v>
      </c>
    </row>
    <row r="63" spans="1:3" ht="42">
      <c r="A63" s="380" t="s">
        <v>443</v>
      </c>
      <c r="B63" s="231">
        <v>1074</v>
      </c>
      <c r="C63" s="233" t="s">
        <v>591</v>
      </c>
    </row>
    <row r="64" spans="1:3" ht="56">
      <c r="A64" s="380" t="s">
        <v>443</v>
      </c>
      <c r="B64" s="231">
        <v>1075</v>
      </c>
      <c r="C64" s="233" t="s">
        <v>592</v>
      </c>
    </row>
    <row r="65" spans="1:3" ht="28">
      <c r="A65" s="380" t="s">
        <v>443</v>
      </c>
      <c r="B65" s="231">
        <v>1076</v>
      </c>
      <c r="C65" s="233" t="s">
        <v>593</v>
      </c>
    </row>
    <row r="66" spans="1:3" ht="56">
      <c r="A66" s="380" t="s">
        <v>443</v>
      </c>
      <c r="B66" s="231">
        <v>1077</v>
      </c>
      <c r="C66" s="233" t="s">
        <v>594</v>
      </c>
    </row>
    <row r="67" spans="1:3" ht="42">
      <c r="A67" s="380" t="s">
        <v>443</v>
      </c>
      <c r="B67" s="231">
        <v>1078</v>
      </c>
      <c r="C67" s="233" t="s">
        <v>595</v>
      </c>
    </row>
    <row r="68" spans="1:3" ht="42">
      <c r="A68" s="380" t="s">
        <v>443</v>
      </c>
      <c r="B68" s="231">
        <v>1079</v>
      </c>
      <c r="C68" s="233" t="s">
        <v>596</v>
      </c>
    </row>
    <row r="69" spans="1:3" ht="42">
      <c r="A69" s="380" t="s">
        <v>443</v>
      </c>
      <c r="B69" s="231">
        <v>1080</v>
      </c>
      <c r="C69" s="232" t="s">
        <v>597</v>
      </c>
    </row>
    <row r="70" spans="1:3" ht="84">
      <c r="A70" s="380" t="s">
        <v>443</v>
      </c>
      <c r="B70" s="231">
        <v>108</v>
      </c>
      <c r="C70" s="233" t="s">
        <v>641</v>
      </c>
    </row>
    <row r="71" spans="1:3" ht="28">
      <c r="A71" s="380" t="s">
        <v>443</v>
      </c>
      <c r="B71" s="231">
        <v>109</v>
      </c>
      <c r="C71" s="233" t="s">
        <v>643</v>
      </c>
    </row>
    <row r="72" spans="1:3" ht="56">
      <c r="A72" s="380" t="s">
        <v>443</v>
      </c>
      <c r="B72" s="231">
        <v>110</v>
      </c>
      <c r="C72" s="233" t="s">
        <v>645</v>
      </c>
    </row>
    <row r="73" spans="1:3" ht="56">
      <c r="A73" s="380" t="s">
        <v>443</v>
      </c>
      <c r="B73" s="231">
        <v>111</v>
      </c>
      <c r="C73" s="232" t="s">
        <v>647</v>
      </c>
    </row>
    <row r="74" spans="1:3" ht="84">
      <c r="A74" s="380" t="s">
        <v>443</v>
      </c>
      <c r="B74" s="231">
        <v>112</v>
      </c>
      <c r="C74" s="233" t="s">
        <v>649</v>
      </c>
    </row>
    <row r="75" spans="1:3" ht="28">
      <c r="A75" s="380" t="s">
        <v>443</v>
      </c>
      <c r="B75" s="231">
        <v>113</v>
      </c>
      <c r="C75" s="233" t="s">
        <v>372</v>
      </c>
    </row>
    <row r="76" spans="1:3" ht="42">
      <c r="A76" s="380" t="s">
        <v>443</v>
      </c>
      <c r="B76" s="231">
        <v>1131</v>
      </c>
      <c r="C76" s="233" t="s">
        <v>598</v>
      </c>
    </row>
    <row r="77" spans="1:3" ht="19">
      <c r="A77" s="380" t="s">
        <v>443</v>
      </c>
      <c r="B77" s="231">
        <v>1132</v>
      </c>
      <c r="C77" s="233" t="s">
        <v>599</v>
      </c>
    </row>
    <row r="78" spans="1:3" ht="28">
      <c r="A78" s="380" t="s">
        <v>443</v>
      </c>
      <c r="B78" s="231">
        <v>1133</v>
      </c>
      <c r="C78" s="233" t="s">
        <v>600</v>
      </c>
    </row>
    <row r="79" spans="1:3" ht="98">
      <c r="A79" s="344" t="s">
        <v>443</v>
      </c>
      <c r="B79" s="231">
        <v>114</v>
      </c>
      <c r="C79" s="232" t="s">
        <v>1568</v>
      </c>
    </row>
    <row r="80" spans="1:3" ht="19">
      <c r="A80" s="344" t="s">
        <v>443</v>
      </c>
      <c r="B80" s="231">
        <v>115</v>
      </c>
      <c r="C80" s="233" t="s">
        <v>616</v>
      </c>
    </row>
    <row r="81" spans="1:3" ht="56">
      <c r="A81" s="342" t="s">
        <v>448</v>
      </c>
      <c r="B81" s="231">
        <v>201</v>
      </c>
      <c r="C81" s="233" t="s">
        <v>1513</v>
      </c>
    </row>
    <row r="82" spans="1:3" ht="56">
      <c r="A82" s="343" t="s">
        <v>448</v>
      </c>
      <c r="B82" s="231">
        <v>202</v>
      </c>
      <c r="C82" s="233" t="s">
        <v>1566</v>
      </c>
    </row>
    <row r="83" spans="1:3" ht="28">
      <c r="A83" s="342" t="s">
        <v>7</v>
      </c>
      <c r="B83" s="231">
        <v>203</v>
      </c>
      <c r="C83" s="233" t="s">
        <v>652</v>
      </c>
    </row>
    <row r="84" spans="1:3" ht="42">
      <c r="A84" s="342" t="s">
        <v>7</v>
      </c>
      <c r="B84" s="231">
        <v>2031</v>
      </c>
      <c r="C84" s="232" t="s">
        <v>605</v>
      </c>
    </row>
    <row r="85" spans="1:3" ht="52">
      <c r="A85" s="342" t="s">
        <v>7</v>
      </c>
      <c r="B85" s="231">
        <v>2032</v>
      </c>
      <c r="C85" s="179" t="s">
        <v>606</v>
      </c>
    </row>
    <row r="86" spans="1:3" ht="52">
      <c r="A86" s="342" t="s">
        <v>7</v>
      </c>
      <c r="B86" s="231">
        <v>2033</v>
      </c>
      <c r="C86" s="179" t="s">
        <v>607</v>
      </c>
    </row>
    <row r="87" spans="1:3" ht="20.25" customHeight="1">
      <c r="A87" s="342" t="s">
        <v>7</v>
      </c>
      <c r="B87" s="231">
        <v>2034</v>
      </c>
      <c r="C87" s="263" t="s">
        <v>608</v>
      </c>
    </row>
    <row r="88" spans="1:3" ht="20.25" customHeight="1">
      <c r="A88" s="342" t="s">
        <v>7</v>
      </c>
      <c r="B88" s="231">
        <v>2035</v>
      </c>
      <c r="C88" s="263" t="s">
        <v>609</v>
      </c>
    </row>
    <row r="89" spans="1:3" ht="20.25" customHeight="1">
      <c r="A89" s="342" t="s">
        <v>7</v>
      </c>
      <c r="B89" s="231">
        <v>2036</v>
      </c>
      <c r="C89" s="263" t="s">
        <v>610</v>
      </c>
    </row>
    <row r="90" spans="1:3" ht="20.25" customHeight="1">
      <c r="A90" s="342" t="s">
        <v>7</v>
      </c>
      <c r="B90" s="231">
        <v>2037</v>
      </c>
      <c r="C90" s="263" t="s">
        <v>654</v>
      </c>
    </row>
    <row r="91" spans="1:3" ht="20.25" customHeight="1">
      <c r="A91" s="342" t="s">
        <v>7</v>
      </c>
      <c r="B91" s="231">
        <v>2038</v>
      </c>
      <c r="C91" s="263" t="s">
        <v>611</v>
      </c>
    </row>
    <row r="92" spans="1:3" ht="20.25" customHeight="1">
      <c r="A92" s="342" t="s">
        <v>7</v>
      </c>
      <c r="B92" s="263">
        <v>204</v>
      </c>
      <c r="C92" s="263" t="s">
        <v>656</v>
      </c>
    </row>
    <row r="93" spans="1:3" ht="20.25" customHeight="1">
      <c r="A93" s="342" t="s">
        <v>7</v>
      </c>
      <c r="B93" s="263">
        <v>205</v>
      </c>
      <c r="C93" s="263" t="s">
        <v>658</v>
      </c>
    </row>
    <row r="94" spans="1:3" ht="20.25" customHeight="1">
      <c r="A94" s="342" t="s">
        <v>7</v>
      </c>
      <c r="B94" s="263">
        <v>2051</v>
      </c>
      <c r="C94" s="263" t="s">
        <v>612</v>
      </c>
    </row>
    <row r="95" spans="1:3" ht="20.25" customHeight="1">
      <c r="A95" s="342" t="s">
        <v>7</v>
      </c>
      <c r="B95" s="263">
        <v>2052</v>
      </c>
      <c r="C95" s="263" t="s">
        <v>617</v>
      </c>
    </row>
    <row r="96" spans="1:3" ht="20.25" customHeight="1">
      <c r="A96" s="342" t="s">
        <v>7</v>
      </c>
      <c r="B96" s="263">
        <v>2053</v>
      </c>
      <c r="C96" s="263" t="s">
        <v>619</v>
      </c>
    </row>
    <row r="97" spans="1:3" ht="20.25" customHeight="1">
      <c r="A97" s="342" t="s">
        <v>7</v>
      </c>
      <c r="B97" s="263">
        <v>2054</v>
      </c>
      <c r="C97" s="263" t="s">
        <v>613</v>
      </c>
    </row>
    <row r="98" spans="1:3" ht="20.25" customHeight="1">
      <c r="A98" s="342" t="s">
        <v>7</v>
      </c>
      <c r="B98" s="263">
        <v>2055</v>
      </c>
      <c r="C98" s="263" t="s">
        <v>614</v>
      </c>
    </row>
    <row r="99" spans="1:3" ht="20.25" customHeight="1">
      <c r="A99" s="342" t="s">
        <v>7</v>
      </c>
      <c r="B99" s="263">
        <v>2056</v>
      </c>
      <c r="C99" s="263" t="s">
        <v>621</v>
      </c>
    </row>
    <row r="100" spans="1:3" ht="20.25" customHeight="1">
      <c r="A100" s="342" t="s">
        <v>7</v>
      </c>
      <c r="B100" s="263">
        <v>2057</v>
      </c>
      <c r="C100" s="263" t="s">
        <v>615</v>
      </c>
    </row>
    <row r="101" spans="1:3" ht="20.25" customHeight="1">
      <c r="A101" s="342" t="s">
        <v>7</v>
      </c>
      <c r="B101" s="263">
        <v>206</v>
      </c>
      <c r="C101" s="263" t="s">
        <v>370</v>
      </c>
    </row>
    <row r="102" spans="1:3" ht="20.25" customHeight="1">
      <c r="A102" s="342" t="s">
        <v>7</v>
      </c>
      <c r="B102" s="263">
        <v>207</v>
      </c>
      <c r="C102" s="263" t="s">
        <v>371</v>
      </c>
    </row>
    <row r="103" spans="1:3" ht="20.25" customHeight="1">
      <c r="A103" s="342" t="s">
        <v>7</v>
      </c>
      <c r="B103" s="263">
        <v>208</v>
      </c>
      <c r="C103" s="263" t="s">
        <v>662</v>
      </c>
    </row>
    <row r="104" spans="1:3" ht="20.25" customHeight="1">
      <c r="A104" s="342" t="s">
        <v>7</v>
      </c>
      <c r="B104" s="263">
        <v>209</v>
      </c>
      <c r="C104" s="263" t="s">
        <v>663</v>
      </c>
    </row>
    <row r="105" spans="1:3" ht="20.25" customHeight="1">
      <c r="A105" s="342" t="s">
        <v>7</v>
      </c>
      <c r="B105" s="263">
        <v>210</v>
      </c>
      <c r="C105" s="263" t="s">
        <v>665</v>
      </c>
    </row>
    <row r="106" spans="1:3" ht="20.25" customHeight="1">
      <c r="A106" s="342" t="s">
        <v>7</v>
      </c>
      <c r="B106" s="263">
        <v>211</v>
      </c>
      <c r="C106" s="263" t="s">
        <v>667</v>
      </c>
    </row>
    <row r="107" spans="1:3" ht="20.25" customHeight="1">
      <c r="A107" s="342" t="s">
        <v>7</v>
      </c>
      <c r="B107" s="263">
        <v>212</v>
      </c>
      <c r="C107" s="263" t="s">
        <v>4</v>
      </c>
    </row>
    <row r="108" spans="1:3" ht="20.25" customHeight="1">
      <c r="A108" s="342" t="s">
        <v>7</v>
      </c>
      <c r="B108" s="263">
        <v>213</v>
      </c>
      <c r="C108" s="263" t="s">
        <v>616</v>
      </c>
    </row>
    <row r="109" spans="1:3" ht="20.25" customHeight="1">
      <c r="A109" s="344" t="s">
        <v>8</v>
      </c>
      <c r="B109" s="263">
        <v>301</v>
      </c>
      <c r="C109" s="263" t="s">
        <v>670</v>
      </c>
    </row>
    <row r="110" spans="1:3" ht="20.25" customHeight="1">
      <c r="A110" s="344" t="s">
        <v>8</v>
      </c>
      <c r="B110" s="263">
        <v>302</v>
      </c>
      <c r="C110" s="263" t="s">
        <v>672</v>
      </c>
    </row>
    <row r="111" spans="1:3" ht="20.25" customHeight="1">
      <c r="A111" s="344" t="s">
        <v>8</v>
      </c>
      <c r="B111" s="263">
        <v>303</v>
      </c>
      <c r="C111" s="263" t="s">
        <v>674</v>
      </c>
    </row>
    <row r="112" spans="1:3" ht="20.25" customHeight="1">
      <c r="A112" s="345" t="s">
        <v>8</v>
      </c>
      <c r="B112" s="263">
        <v>304</v>
      </c>
      <c r="C112" s="263" t="s">
        <v>3</v>
      </c>
    </row>
    <row r="113" spans="1:3" ht="20.25" customHeight="1">
      <c r="A113" s="344" t="s">
        <v>449</v>
      </c>
      <c r="B113" s="263">
        <v>401</v>
      </c>
      <c r="C113" s="263" t="s">
        <v>623</v>
      </c>
    </row>
    <row r="114" spans="1:3" ht="20.25" customHeight="1">
      <c r="A114" s="344" t="s">
        <v>9</v>
      </c>
      <c r="B114" s="263">
        <v>402</v>
      </c>
      <c r="C114" s="263" t="s">
        <v>625</v>
      </c>
    </row>
    <row r="115" spans="1:3" ht="20.25" customHeight="1">
      <c r="A115" s="344" t="s">
        <v>9</v>
      </c>
      <c r="B115" s="263">
        <v>403</v>
      </c>
      <c r="C115" s="263" t="s">
        <v>683</v>
      </c>
    </row>
    <row r="116" spans="1:3" ht="20.25" customHeight="1">
      <c r="A116" s="344" t="s">
        <v>9</v>
      </c>
      <c r="B116" s="263">
        <v>404</v>
      </c>
      <c r="C116" s="263" t="s">
        <v>684</v>
      </c>
    </row>
    <row r="117" spans="1:3" ht="20.25" customHeight="1">
      <c r="A117" s="344" t="s">
        <v>9</v>
      </c>
      <c r="B117" s="263">
        <v>405</v>
      </c>
      <c r="C117" s="263" t="s">
        <v>1514</v>
      </c>
    </row>
    <row r="118" spans="1:3" ht="20.25" customHeight="1">
      <c r="A118" s="344" t="s">
        <v>9</v>
      </c>
      <c r="B118" s="263">
        <v>406</v>
      </c>
      <c r="C118" s="263" t="s">
        <v>1569</v>
      </c>
    </row>
    <row r="119" spans="1:3" ht="20.25" customHeight="1">
      <c r="A119" s="345" t="s">
        <v>9</v>
      </c>
      <c r="B119" s="263">
        <v>407</v>
      </c>
      <c r="C119" s="263" t="s">
        <v>3</v>
      </c>
    </row>
    <row r="120" spans="1:3" ht="16.5">
      <c r="A120" s="344" t="s">
        <v>373</v>
      </c>
      <c r="B120" s="263">
        <v>501</v>
      </c>
      <c r="C120" s="263" t="s">
        <v>374</v>
      </c>
    </row>
    <row r="121" spans="1:3" ht="16.5">
      <c r="A121" s="344" t="s">
        <v>373</v>
      </c>
      <c r="B121" s="263">
        <v>502</v>
      </c>
      <c r="C121" s="263" t="s">
        <v>375</v>
      </c>
    </row>
    <row r="122" spans="1:3" ht="16.5">
      <c r="A122" s="344" t="s">
        <v>373</v>
      </c>
      <c r="B122" s="263">
        <v>503</v>
      </c>
      <c r="C122" s="263" t="s">
        <v>376</v>
      </c>
    </row>
    <row r="123" spans="1:3" ht="16.5">
      <c r="A123" s="344" t="s">
        <v>373</v>
      </c>
      <c r="B123" s="263">
        <v>504</v>
      </c>
      <c r="C123" s="263" t="s">
        <v>3</v>
      </c>
    </row>
    <row r="124" spans="1:3" ht="16.5">
      <c r="A124" s="344" t="s">
        <v>5365</v>
      </c>
      <c r="B124" s="263">
        <v>601</v>
      </c>
      <c r="C124" s="263" t="s">
        <v>5369</v>
      </c>
    </row>
    <row r="125" spans="1:3" ht="16.5">
      <c r="A125" s="344" t="s">
        <v>5365</v>
      </c>
      <c r="B125" s="263">
        <v>602</v>
      </c>
      <c r="C125" s="263" t="s">
        <v>5370</v>
      </c>
    </row>
    <row r="126" spans="1:3" ht="16.5">
      <c r="A126" s="344" t="s">
        <v>5365</v>
      </c>
      <c r="B126" s="263">
        <v>603</v>
      </c>
      <c r="C126" s="263" t="s">
        <v>5371</v>
      </c>
    </row>
    <row r="127" spans="1:3" ht="16.5">
      <c r="A127" s="344" t="s">
        <v>5365</v>
      </c>
      <c r="B127" s="263">
        <v>604</v>
      </c>
      <c r="C127" s="263" t="s">
        <v>3</v>
      </c>
    </row>
    <row r="128" spans="1:3" ht="16.5">
      <c r="A128" s="344" t="s">
        <v>5366</v>
      </c>
      <c r="B128" s="263">
        <v>701</v>
      </c>
      <c r="C128" s="263" t="s">
        <v>5374</v>
      </c>
    </row>
    <row r="129" spans="1:3" ht="16.5">
      <c r="A129" s="344" t="s">
        <v>5366</v>
      </c>
      <c r="B129" s="263">
        <v>702</v>
      </c>
      <c r="C129" s="263" t="s">
        <v>5373</v>
      </c>
    </row>
    <row r="130" spans="1:3" ht="16.5">
      <c r="A130" s="344" t="s">
        <v>5366</v>
      </c>
      <c r="B130" s="263">
        <v>703</v>
      </c>
      <c r="C130" s="263" t="s">
        <v>5375</v>
      </c>
    </row>
    <row r="131" spans="1:3" ht="16.5">
      <c r="A131" s="344" t="s">
        <v>5366</v>
      </c>
      <c r="B131" s="263">
        <v>704</v>
      </c>
      <c r="C131" s="263" t="s">
        <v>5376</v>
      </c>
    </row>
    <row r="132" spans="1:3" ht="16.5">
      <c r="A132" s="344" t="s">
        <v>5366</v>
      </c>
      <c r="B132" s="263">
        <v>705</v>
      </c>
      <c r="C132" s="263" t="s">
        <v>3</v>
      </c>
    </row>
    <row r="133" spans="1:3" ht="16.5">
      <c r="A133" s="346" t="s">
        <v>5367</v>
      </c>
      <c r="B133" s="263">
        <v>801</v>
      </c>
      <c r="C133" s="263" t="s">
        <v>676</v>
      </c>
    </row>
    <row r="134" spans="1:3" ht="16.5">
      <c r="A134" s="346" t="s">
        <v>5367</v>
      </c>
      <c r="B134" s="263">
        <v>802</v>
      </c>
      <c r="C134" s="263" t="s">
        <v>678</v>
      </c>
    </row>
    <row r="135" spans="1:3" ht="16.5">
      <c r="A135" s="346" t="s">
        <v>5367</v>
      </c>
      <c r="B135" s="263">
        <v>803</v>
      </c>
      <c r="C135" s="263" t="s">
        <v>680</v>
      </c>
    </row>
    <row r="136" spans="1:3" ht="16.5">
      <c r="A136" s="346" t="s">
        <v>5367</v>
      </c>
      <c r="B136" s="263">
        <v>804</v>
      </c>
      <c r="C136" s="33" t="s">
        <v>1563</v>
      </c>
    </row>
    <row r="137" spans="1:3" ht="16.5">
      <c r="A137" s="346" t="s">
        <v>5367</v>
      </c>
      <c r="B137" s="263">
        <v>805</v>
      </c>
      <c r="C137" s="263" t="s">
        <v>4794</v>
      </c>
    </row>
    <row r="138" spans="1:3" ht="16.5">
      <c r="A138" s="346" t="s">
        <v>5367</v>
      </c>
      <c r="B138" s="263">
        <v>806</v>
      </c>
      <c r="C138" s="263" t="s">
        <v>5377</v>
      </c>
    </row>
    <row r="139" spans="1:3" ht="16.5">
      <c r="A139" s="381" t="s">
        <v>1571</v>
      </c>
      <c r="B139" s="263">
        <v>901</v>
      </c>
      <c r="C139" s="263" t="s">
        <v>4796</v>
      </c>
    </row>
    <row r="140" spans="1:3" ht="16.5">
      <c r="A140" s="382" t="s">
        <v>1571</v>
      </c>
      <c r="B140" s="263">
        <v>902</v>
      </c>
      <c r="C140" s="263" t="s">
        <v>626</v>
      </c>
    </row>
    <row r="141" spans="1:3" ht="16.5">
      <c r="A141" s="382" t="s">
        <v>1571</v>
      </c>
      <c r="B141" s="263">
        <v>903</v>
      </c>
      <c r="C141" s="263" t="s">
        <v>685</v>
      </c>
    </row>
    <row r="142" spans="1:3" ht="16.5">
      <c r="A142" s="382" t="s">
        <v>1571</v>
      </c>
      <c r="B142" s="263">
        <v>904</v>
      </c>
      <c r="C142" s="263" t="s">
        <v>5378</v>
      </c>
    </row>
    <row r="143" spans="1:3" ht="16.5">
      <c r="A143" s="382" t="s">
        <v>1571</v>
      </c>
      <c r="B143" s="263">
        <v>905</v>
      </c>
      <c r="C143" s="263" t="s">
        <v>1564</v>
      </c>
    </row>
    <row r="144" spans="1:3" ht="16.5">
      <c r="A144" s="382" t="s">
        <v>1571</v>
      </c>
      <c r="B144" s="263">
        <v>906</v>
      </c>
      <c r="C144" s="263" t="s">
        <v>1573</v>
      </c>
    </row>
    <row r="145" spans="1:3" ht="16.5">
      <c r="A145" s="382" t="s">
        <v>1571</v>
      </c>
      <c r="B145" s="263">
        <v>907</v>
      </c>
      <c r="C145" s="263" t="s">
        <v>1565</v>
      </c>
    </row>
    <row r="146" spans="1:3" ht="16.5">
      <c r="A146" s="382" t="s">
        <v>1571</v>
      </c>
      <c r="B146" s="263">
        <v>908</v>
      </c>
      <c r="C146" s="263" t="s">
        <v>4798</v>
      </c>
    </row>
    <row r="147" spans="1:3" ht="16.5">
      <c r="A147" s="382" t="s">
        <v>1571</v>
      </c>
      <c r="B147" s="263">
        <v>909</v>
      </c>
      <c r="C147" s="263" t="s">
        <v>4800</v>
      </c>
    </row>
    <row r="148" spans="1:3" ht="16.5">
      <c r="A148" s="382" t="s">
        <v>1571</v>
      </c>
      <c r="B148" s="263">
        <v>910</v>
      </c>
      <c r="C148" s="263" t="s">
        <v>4802</v>
      </c>
    </row>
    <row r="149" spans="1:3" ht="16.5">
      <c r="A149" s="382" t="s">
        <v>1571</v>
      </c>
      <c r="B149" s="263">
        <v>911</v>
      </c>
      <c r="C149" s="263" t="s">
        <v>4804</v>
      </c>
    </row>
    <row r="150" spans="1:3" ht="16.5">
      <c r="A150" s="382" t="s">
        <v>1571</v>
      </c>
      <c r="B150" s="263">
        <v>912</v>
      </c>
      <c r="C150" s="263" t="s">
        <v>629</v>
      </c>
    </row>
  </sheetData>
  <sheetProtection formatCells="0" formatColumns="0" formatRows="0"/>
  <mergeCells count="3">
    <mergeCell ref="B3:C3"/>
    <mergeCell ref="A3:A4"/>
    <mergeCell ref="D3:D4"/>
  </mergeCells>
  <phoneticPr fontId="2"/>
  <dataValidations count="2">
    <dataValidation type="list" allowBlank="1" showInputMessage="1" showErrorMessage="1" sqref="A5:A28" xr:uid="{D29090F7-1E09-4E54-8C2D-7C923E6552B3}">
      <formula1>$A$31:$A$40</formula1>
    </dataValidation>
    <dataValidation type="list" allowBlank="1" showInputMessage="1" showErrorMessage="1" sqref="B5:B28" xr:uid="{84185508-31F2-4A70-8629-50CEEC220C0F}">
      <formula1>$B$44:$B$150</formula1>
    </dataValidation>
  </dataValidations>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9DA4-8ABB-4B20-96FE-121FE9ED453B}">
  <sheetPr codeName="Sheet29"/>
  <dimension ref="A1:D110"/>
  <sheetViews>
    <sheetView view="pageBreakPreview" zoomScale="60" zoomScaleNormal="75" workbookViewId="0"/>
  </sheetViews>
  <sheetFormatPr defaultRowHeight="13"/>
  <cols>
    <col min="1" max="1" width="7.6328125" customWidth="1"/>
    <col min="2" max="2" width="28.08984375" customWidth="1"/>
    <col min="3" max="3" width="98.26953125" customWidth="1"/>
  </cols>
  <sheetData>
    <row r="1" spans="1:4" ht="27.75" customHeight="1">
      <c r="A1" s="276"/>
      <c r="B1" s="304" t="s">
        <v>1386</v>
      </c>
      <c r="C1" s="277"/>
      <c r="D1" s="277"/>
    </row>
    <row r="2" spans="1:4">
      <c r="A2" s="276"/>
      <c r="B2" s="276"/>
      <c r="C2" s="277"/>
      <c r="D2" s="277"/>
    </row>
    <row r="3" spans="1:4" ht="49.5">
      <c r="A3" s="278" t="s">
        <v>453</v>
      </c>
      <c r="B3" s="279" t="s">
        <v>337</v>
      </c>
      <c r="C3" s="279" t="s">
        <v>338</v>
      </c>
      <c r="D3" s="277"/>
    </row>
    <row r="4" spans="1:4" ht="45.75" customHeight="1">
      <c r="A4" s="280">
        <v>101</v>
      </c>
      <c r="B4" s="281" t="s">
        <v>443</v>
      </c>
      <c r="C4" s="282" t="s">
        <v>632</v>
      </c>
      <c r="D4" s="283"/>
    </row>
    <row r="5" spans="1:4" ht="38.25" customHeight="1">
      <c r="A5" s="280">
        <v>102</v>
      </c>
      <c r="B5" s="284" t="s">
        <v>443</v>
      </c>
      <c r="C5" s="282" t="s">
        <v>634</v>
      </c>
      <c r="D5" s="283"/>
    </row>
    <row r="6" spans="1:4" ht="41.25" customHeight="1">
      <c r="A6" s="280">
        <v>103</v>
      </c>
      <c r="B6" s="284" t="s">
        <v>443</v>
      </c>
      <c r="C6" s="282" t="s">
        <v>1567</v>
      </c>
      <c r="D6" s="283"/>
    </row>
    <row r="7" spans="1:4" ht="24" customHeight="1">
      <c r="A7" s="280">
        <v>104</v>
      </c>
      <c r="B7" s="284" t="s">
        <v>443</v>
      </c>
      <c r="C7" s="282" t="s">
        <v>6</v>
      </c>
      <c r="D7" s="283"/>
    </row>
    <row r="8" spans="1:4" ht="42.75" customHeight="1">
      <c r="A8" s="280">
        <v>105</v>
      </c>
      <c r="B8" s="284" t="s">
        <v>443</v>
      </c>
      <c r="C8" s="282" t="s">
        <v>4793</v>
      </c>
      <c r="D8" s="283"/>
    </row>
    <row r="9" spans="1:4" ht="27.75" customHeight="1">
      <c r="A9" s="280">
        <v>106</v>
      </c>
      <c r="B9" s="284" t="s">
        <v>443</v>
      </c>
      <c r="C9" s="282" t="s">
        <v>5</v>
      </c>
      <c r="D9" s="283"/>
    </row>
    <row r="10" spans="1:4" ht="42.75" customHeight="1">
      <c r="A10" s="280">
        <v>1061</v>
      </c>
      <c r="B10" s="284" t="s">
        <v>443</v>
      </c>
      <c r="C10" s="282" t="s">
        <v>601</v>
      </c>
      <c r="D10" s="285"/>
    </row>
    <row r="11" spans="1:4" ht="26.25" customHeight="1">
      <c r="A11" s="280">
        <v>1062</v>
      </c>
      <c r="B11" s="284" t="s">
        <v>516</v>
      </c>
      <c r="C11" s="282" t="s">
        <v>602</v>
      </c>
      <c r="D11" s="285"/>
    </row>
    <row r="12" spans="1:4" ht="26.25" customHeight="1">
      <c r="A12" s="280">
        <v>1063</v>
      </c>
      <c r="B12" s="284" t="s">
        <v>443</v>
      </c>
      <c r="C12" s="282" t="s">
        <v>603</v>
      </c>
      <c r="D12" s="285"/>
    </row>
    <row r="13" spans="1:4" ht="27.75" customHeight="1">
      <c r="A13" s="280">
        <v>1064</v>
      </c>
      <c r="B13" s="284" t="s">
        <v>443</v>
      </c>
      <c r="C13" s="282" t="s">
        <v>584</v>
      </c>
      <c r="D13" s="285"/>
    </row>
    <row r="14" spans="1:4" ht="42.75" customHeight="1">
      <c r="A14" s="280">
        <v>1065</v>
      </c>
      <c r="B14" s="284" t="s">
        <v>443</v>
      </c>
      <c r="C14" s="282" t="s">
        <v>585</v>
      </c>
      <c r="D14" s="285"/>
    </row>
    <row r="15" spans="1:4" ht="36" customHeight="1">
      <c r="A15" s="280">
        <v>1066</v>
      </c>
      <c r="B15" s="284" t="s">
        <v>443</v>
      </c>
      <c r="C15" s="282" t="s">
        <v>586</v>
      </c>
      <c r="D15" s="285"/>
    </row>
    <row r="16" spans="1:4" ht="63.75" customHeight="1">
      <c r="A16" s="280">
        <v>1067</v>
      </c>
      <c r="B16" s="284" t="s">
        <v>443</v>
      </c>
      <c r="C16" s="282" t="s">
        <v>587</v>
      </c>
      <c r="D16" s="285"/>
    </row>
    <row r="17" spans="1:4" ht="41.25" customHeight="1">
      <c r="A17" s="280">
        <v>1068</v>
      </c>
      <c r="B17" s="284" t="s">
        <v>443</v>
      </c>
      <c r="C17" s="282" t="s">
        <v>588</v>
      </c>
      <c r="D17" s="285"/>
    </row>
    <row r="18" spans="1:4" ht="24.75" customHeight="1">
      <c r="A18" s="280">
        <v>1069</v>
      </c>
      <c r="B18" s="284" t="s">
        <v>443</v>
      </c>
      <c r="C18" s="282" t="s">
        <v>589</v>
      </c>
      <c r="D18" s="285"/>
    </row>
    <row r="19" spans="1:4" ht="24" customHeight="1">
      <c r="A19" s="280">
        <v>107</v>
      </c>
      <c r="B19" s="284" t="s">
        <v>443</v>
      </c>
      <c r="C19" s="282" t="s">
        <v>638</v>
      </c>
      <c r="D19" s="283"/>
    </row>
    <row r="20" spans="1:4" ht="43.5" customHeight="1">
      <c r="A20" s="280">
        <v>1071</v>
      </c>
      <c r="B20" s="284"/>
      <c r="C20" s="282" t="s">
        <v>640</v>
      </c>
      <c r="D20" s="286"/>
    </row>
    <row r="21" spans="1:4" ht="41.25" customHeight="1">
      <c r="A21" s="280">
        <v>1072</v>
      </c>
      <c r="B21" s="284"/>
      <c r="C21" s="282" t="s">
        <v>590</v>
      </c>
      <c r="D21" s="285"/>
    </row>
    <row r="22" spans="1:4" ht="22.5" customHeight="1">
      <c r="A22" s="280">
        <v>1073</v>
      </c>
      <c r="B22" s="284"/>
      <c r="C22" s="282" t="s">
        <v>604</v>
      </c>
      <c r="D22" s="285"/>
    </row>
    <row r="23" spans="1:4" ht="24" customHeight="1">
      <c r="A23" s="280">
        <v>1074</v>
      </c>
      <c r="B23" s="284"/>
      <c r="C23" s="282" t="s">
        <v>591</v>
      </c>
      <c r="D23" s="285"/>
    </row>
    <row r="24" spans="1:4" ht="46.5" customHeight="1">
      <c r="A24" s="280">
        <v>1075</v>
      </c>
      <c r="B24" s="284"/>
      <c r="C24" s="282" t="s">
        <v>592</v>
      </c>
      <c r="D24" s="285"/>
    </row>
    <row r="25" spans="1:4" ht="24.75" customHeight="1">
      <c r="A25" s="280">
        <v>1076</v>
      </c>
      <c r="B25" s="284"/>
      <c r="C25" s="282" t="s">
        <v>593</v>
      </c>
      <c r="D25" s="285"/>
    </row>
    <row r="26" spans="1:4" ht="45" customHeight="1">
      <c r="A26" s="280">
        <v>1077</v>
      </c>
      <c r="B26" s="284"/>
      <c r="C26" s="282" t="s">
        <v>594</v>
      </c>
      <c r="D26" s="285"/>
    </row>
    <row r="27" spans="1:4" ht="30" customHeight="1">
      <c r="A27" s="280">
        <v>1078</v>
      </c>
      <c r="B27" s="284"/>
      <c r="C27" s="282" t="s">
        <v>595</v>
      </c>
      <c r="D27" s="285"/>
    </row>
    <row r="28" spans="1:4" ht="28.5" customHeight="1">
      <c r="A28" s="280">
        <v>1079</v>
      </c>
      <c r="B28" s="284"/>
      <c r="C28" s="282" t="s">
        <v>596</v>
      </c>
      <c r="D28" s="285"/>
    </row>
    <row r="29" spans="1:4" ht="24.75" customHeight="1">
      <c r="A29" s="280">
        <v>1080</v>
      </c>
      <c r="B29" s="284"/>
      <c r="C29" s="282" t="s">
        <v>597</v>
      </c>
      <c r="D29" s="285"/>
    </row>
    <row r="30" spans="1:4" ht="39.75" customHeight="1">
      <c r="A30" s="280">
        <v>108</v>
      </c>
      <c r="B30" s="284"/>
      <c r="C30" s="282" t="s">
        <v>642</v>
      </c>
      <c r="D30" s="283"/>
    </row>
    <row r="31" spans="1:4" ht="42.75" customHeight="1">
      <c r="A31" s="280">
        <v>109</v>
      </c>
      <c r="B31" s="284"/>
      <c r="C31" s="282" t="s">
        <v>644</v>
      </c>
      <c r="D31" s="283"/>
    </row>
    <row r="32" spans="1:4" ht="45" customHeight="1">
      <c r="A32" s="280">
        <v>110</v>
      </c>
      <c r="B32" s="284"/>
      <c r="C32" s="282" t="s">
        <v>646</v>
      </c>
      <c r="D32" s="283"/>
    </row>
    <row r="33" spans="1:4" ht="26.25" customHeight="1">
      <c r="A33" s="280">
        <v>111</v>
      </c>
      <c r="B33" s="284"/>
      <c r="C33" s="282" t="s">
        <v>648</v>
      </c>
      <c r="D33" s="283"/>
    </row>
    <row r="34" spans="1:4" ht="46.5" customHeight="1">
      <c r="A34" s="280">
        <v>112</v>
      </c>
      <c r="B34" s="284"/>
      <c r="C34" s="282" t="s">
        <v>650</v>
      </c>
      <c r="D34" s="283"/>
    </row>
    <row r="35" spans="1:4" ht="24" customHeight="1">
      <c r="A35" s="280">
        <v>113</v>
      </c>
      <c r="B35" s="284"/>
      <c r="C35" s="282" t="s">
        <v>651</v>
      </c>
      <c r="D35" s="283"/>
    </row>
    <row r="36" spans="1:4" ht="26.25" customHeight="1">
      <c r="A36" s="280">
        <v>1131</v>
      </c>
      <c r="B36" s="284"/>
      <c r="C36" s="282" t="s">
        <v>598</v>
      </c>
      <c r="D36" s="285"/>
    </row>
    <row r="37" spans="1:4" ht="27.75" customHeight="1">
      <c r="A37" s="280">
        <v>1132</v>
      </c>
      <c r="B37" s="284"/>
      <c r="C37" s="282" t="s">
        <v>599</v>
      </c>
      <c r="D37" s="285"/>
    </row>
    <row r="38" spans="1:4" ht="21" customHeight="1">
      <c r="A38" s="280">
        <v>1133</v>
      </c>
      <c r="B38" s="284"/>
      <c r="C38" s="282" t="s">
        <v>600</v>
      </c>
      <c r="D38" s="285"/>
    </row>
    <row r="39" spans="1:4" ht="45" customHeight="1">
      <c r="A39" s="280">
        <v>114</v>
      </c>
      <c r="B39" s="284"/>
      <c r="C39" s="282" t="s">
        <v>1568</v>
      </c>
      <c r="D39" s="287"/>
    </row>
    <row r="40" spans="1:4" ht="24.75" customHeight="1">
      <c r="A40" s="280">
        <v>115</v>
      </c>
      <c r="B40" s="288"/>
      <c r="C40" s="282" t="s">
        <v>616</v>
      </c>
      <c r="D40" s="287"/>
    </row>
    <row r="41" spans="1:4" ht="45" customHeight="1">
      <c r="A41" s="280">
        <v>201</v>
      </c>
      <c r="B41" s="943" t="s">
        <v>448</v>
      </c>
      <c r="C41" s="282" t="s">
        <v>1512</v>
      </c>
      <c r="D41" s="287"/>
    </row>
    <row r="42" spans="1:4" ht="26.25" customHeight="1">
      <c r="A42" s="280">
        <v>202</v>
      </c>
      <c r="B42" s="944"/>
      <c r="C42" s="282" t="s">
        <v>1566</v>
      </c>
      <c r="D42" s="289"/>
    </row>
    <row r="43" spans="1:4" ht="28.5" customHeight="1">
      <c r="A43" s="280">
        <v>203</v>
      </c>
      <c r="B43" s="944"/>
      <c r="C43" s="291" t="s">
        <v>653</v>
      </c>
      <c r="D43" s="289"/>
    </row>
    <row r="44" spans="1:4" ht="30" customHeight="1">
      <c r="A44" s="280">
        <v>2031</v>
      </c>
      <c r="B44" s="290" t="s">
        <v>7</v>
      </c>
      <c r="C44" s="291" t="s">
        <v>605</v>
      </c>
      <c r="D44" s="292"/>
    </row>
    <row r="45" spans="1:4" ht="26.25" customHeight="1">
      <c r="A45" s="280">
        <v>2032</v>
      </c>
      <c r="B45" s="290" t="s">
        <v>7</v>
      </c>
      <c r="C45" s="291" t="s">
        <v>606</v>
      </c>
      <c r="D45" s="293"/>
    </row>
    <row r="46" spans="1:4" ht="41.25" customHeight="1">
      <c r="A46" s="280">
        <v>2033</v>
      </c>
      <c r="B46" s="290" t="s">
        <v>7</v>
      </c>
      <c r="C46" s="291" t="s">
        <v>607</v>
      </c>
      <c r="D46" s="292"/>
    </row>
    <row r="47" spans="1:4" ht="24" customHeight="1">
      <c r="A47" s="280">
        <v>2034</v>
      </c>
      <c r="B47" s="290" t="s">
        <v>7</v>
      </c>
      <c r="C47" s="291" t="s">
        <v>608</v>
      </c>
      <c r="D47" s="292"/>
    </row>
    <row r="48" spans="1:4" ht="43.5" customHeight="1">
      <c r="A48" s="280">
        <v>2035</v>
      </c>
      <c r="B48" s="290" t="s">
        <v>7</v>
      </c>
      <c r="C48" s="291" t="s">
        <v>609</v>
      </c>
      <c r="D48" s="292"/>
    </row>
    <row r="49" spans="1:4" ht="41.25" customHeight="1">
      <c r="A49" s="280">
        <v>2036</v>
      </c>
      <c r="B49" s="290" t="s">
        <v>7</v>
      </c>
      <c r="C49" s="291" t="s">
        <v>610</v>
      </c>
      <c r="D49" s="292"/>
    </row>
    <row r="50" spans="1:4" ht="41.25" customHeight="1">
      <c r="A50" s="280">
        <v>2037</v>
      </c>
      <c r="B50" s="290" t="s">
        <v>7</v>
      </c>
      <c r="C50" s="291" t="s">
        <v>655</v>
      </c>
      <c r="D50" s="294"/>
    </row>
    <row r="51" spans="1:4" ht="28.5" customHeight="1">
      <c r="A51" s="280">
        <v>2038</v>
      </c>
      <c r="B51" s="290" t="s">
        <v>7</v>
      </c>
      <c r="C51" s="282" t="s">
        <v>611</v>
      </c>
      <c r="D51" s="293"/>
    </row>
    <row r="52" spans="1:4" ht="41.25" customHeight="1">
      <c r="A52" s="280">
        <v>204</v>
      </c>
      <c r="B52" s="290"/>
      <c r="C52" s="282" t="s">
        <v>657</v>
      </c>
      <c r="D52" s="295"/>
    </row>
    <row r="53" spans="1:4" ht="24" customHeight="1">
      <c r="A53" s="280">
        <v>205</v>
      </c>
      <c r="B53" s="290"/>
      <c r="C53" s="282" t="s">
        <v>659</v>
      </c>
      <c r="D53" s="289"/>
    </row>
    <row r="54" spans="1:4" ht="24.75" customHeight="1">
      <c r="A54" s="280">
        <v>2051</v>
      </c>
      <c r="B54" s="290"/>
      <c r="C54" s="282" t="s">
        <v>612</v>
      </c>
      <c r="D54" s="296"/>
    </row>
    <row r="55" spans="1:4" ht="27.75" customHeight="1">
      <c r="A55" s="280">
        <v>2052</v>
      </c>
      <c r="B55" s="290"/>
      <c r="C55" s="282" t="s">
        <v>618</v>
      </c>
      <c r="D55" s="297"/>
    </row>
    <row r="56" spans="1:4" ht="31.5" customHeight="1">
      <c r="A56" s="280">
        <v>2053</v>
      </c>
      <c r="B56" s="290"/>
      <c r="C56" s="282" t="s">
        <v>620</v>
      </c>
      <c r="D56" s="297"/>
    </row>
    <row r="57" spans="1:4" ht="47.25" customHeight="1">
      <c r="A57" s="280">
        <v>2054</v>
      </c>
      <c r="B57" s="290"/>
      <c r="C57" s="282" t="s">
        <v>613</v>
      </c>
      <c r="D57" s="292"/>
    </row>
    <row r="58" spans="1:4" ht="39.75" customHeight="1">
      <c r="A58" s="280">
        <v>2055</v>
      </c>
      <c r="B58" s="290"/>
      <c r="C58" s="282" t="s">
        <v>614</v>
      </c>
      <c r="D58" s="292"/>
    </row>
    <row r="59" spans="1:4" ht="26.25" customHeight="1">
      <c r="A59" s="280">
        <v>2056</v>
      </c>
      <c r="B59" s="290"/>
      <c r="C59" s="282" t="s">
        <v>622</v>
      </c>
      <c r="D59" s="294"/>
    </row>
    <row r="60" spans="1:4" ht="33.75" customHeight="1">
      <c r="A60" s="280">
        <v>2057</v>
      </c>
      <c r="B60" s="290"/>
      <c r="C60" s="282" t="s">
        <v>615</v>
      </c>
      <c r="D60" s="296"/>
    </row>
    <row r="61" spans="1:4" ht="28.5" customHeight="1">
      <c r="A61" s="280">
        <v>206</v>
      </c>
      <c r="B61" s="290"/>
      <c r="C61" s="282" t="s">
        <v>660</v>
      </c>
      <c r="D61" s="289"/>
    </row>
    <row r="62" spans="1:4" ht="24" customHeight="1">
      <c r="A62" s="280">
        <v>207</v>
      </c>
      <c r="B62" s="290"/>
      <c r="C62" s="282" t="s">
        <v>661</v>
      </c>
      <c r="D62" s="289"/>
    </row>
    <row r="63" spans="1:4" ht="46.5" customHeight="1">
      <c r="A63" s="280">
        <v>208</v>
      </c>
      <c r="B63" s="290"/>
      <c r="C63" s="282" t="s">
        <v>1529</v>
      </c>
      <c r="D63" s="289"/>
    </row>
    <row r="64" spans="1:4" ht="28.5" customHeight="1">
      <c r="A64" s="280">
        <v>209</v>
      </c>
      <c r="B64" s="290"/>
      <c r="C64" s="282" t="s">
        <v>664</v>
      </c>
      <c r="D64" s="289"/>
    </row>
    <row r="65" spans="1:4" ht="39" customHeight="1">
      <c r="A65" s="280">
        <v>210</v>
      </c>
      <c r="B65" s="290"/>
      <c r="C65" s="282" t="s">
        <v>666</v>
      </c>
      <c r="D65" s="289"/>
    </row>
    <row r="66" spans="1:4" ht="37.5" customHeight="1">
      <c r="A66" s="280">
        <v>211</v>
      </c>
      <c r="B66" s="290"/>
      <c r="C66" s="282" t="s">
        <v>668</v>
      </c>
      <c r="D66" s="292"/>
    </row>
    <row r="67" spans="1:4" ht="28.5" customHeight="1">
      <c r="A67" s="280">
        <v>212</v>
      </c>
      <c r="B67" s="290"/>
      <c r="C67" s="282" t="s">
        <v>669</v>
      </c>
      <c r="D67" s="292"/>
    </row>
    <row r="68" spans="1:4" ht="24" customHeight="1">
      <c r="A68" s="280">
        <v>213</v>
      </c>
      <c r="B68" s="298"/>
      <c r="C68" s="282" t="s">
        <v>616</v>
      </c>
      <c r="D68" s="292"/>
    </row>
    <row r="69" spans="1:4" ht="41.25" customHeight="1">
      <c r="A69" s="280">
        <v>301</v>
      </c>
      <c r="B69" s="945" t="s">
        <v>8</v>
      </c>
      <c r="C69" s="291" t="s">
        <v>671</v>
      </c>
      <c r="D69" s="283"/>
    </row>
    <row r="70" spans="1:4" ht="42.75" customHeight="1">
      <c r="A70" s="280">
        <v>302</v>
      </c>
      <c r="B70" s="946"/>
      <c r="C70" s="291" t="s">
        <v>673</v>
      </c>
      <c r="D70" s="283"/>
    </row>
    <row r="71" spans="1:4" ht="41.25" customHeight="1">
      <c r="A71" s="280">
        <v>303</v>
      </c>
      <c r="B71" s="303" t="s">
        <v>8</v>
      </c>
      <c r="C71" s="291" t="s">
        <v>675</v>
      </c>
      <c r="D71" s="287"/>
    </row>
    <row r="72" spans="1:4" ht="28.5" customHeight="1">
      <c r="A72" s="280">
        <v>304</v>
      </c>
      <c r="B72" s="299" t="s">
        <v>8</v>
      </c>
      <c r="C72" s="282" t="s">
        <v>3</v>
      </c>
      <c r="D72" s="277"/>
    </row>
    <row r="73" spans="1:4" ht="54" customHeight="1">
      <c r="A73" s="280">
        <v>401</v>
      </c>
      <c r="B73" s="945" t="s">
        <v>449</v>
      </c>
      <c r="C73" s="301" t="s">
        <v>624</v>
      </c>
      <c r="D73" s="300"/>
    </row>
    <row r="74" spans="1:4" ht="39.75" customHeight="1">
      <c r="A74" s="280">
        <v>402</v>
      </c>
      <c r="B74" s="946"/>
      <c r="C74" s="291" t="s">
        <v>450</v>
      </c>
      <c r="D74" s="300"/>
    </row>
    <row r="75" spans="1:4" ht="24" customHeight="1">
      <c r="A75" s="280">
        <v>403</v>
      </c>
      <c r="B75" s="303" t="s">
        <v>9</v>
      </c>
      <c r="C75" s="291" t="s">
        <v>10</v>
      </c>
      <c r="D75" s="287"/>
    </row>
    <row r="76" spans="1:4" ht="26.25" customHeight="1">
      <c r="A76" s="280">
        <v>404</v>
      </c>
      <c r="B76" s="303" t="s">
        <v>9</v>
      </c>
      <c r="C76" s="291" t="s">
        <v>11</v>
      </c>
      <c r="D76" s="277"/>
    </row>
    <row r="77" spans="1:4" ht="26.25" customHeight="1">
      <c r="A77" s="280">
        <v>405</v>
      </c>
      <c r="B77" s="303"/>
      <c r="C77" s="349" t="s">
        <v>1514</v>
      </c>
      <c r="D77" s="277"/>
    </row>
    <row r="78" spans="1:4" ht="37.5" customHeight="1">
      <c r="A78" s="280">
        <v>406</v>
      </c>
      <c r="B78" s="303" t="s">
        <v>9</v>
      </c>
      <c r="C78" s="291" t="s">
        <v>1569</v>
      </c>
      <c r="D78" s="277"/>
    </row>
    <row r="79" spans="1:4" ht="24.75" customHeight="1">
      <c r="A79" s="280">
        <v>407</v>
      </c>
      <c r="B79" s="299" t="s">
        <v>9</v>
      </c>
      <c r="C79" s="282" t="s">
        <v>3</v>
      </c>
      <c r="D79" s="277"/>
    </row>
    <row r="80" spans="1:4" ht="30" customHeight="1">
      <c r="A80" s="280">
        <v>501</v>
      </c>
      <c r="B80" s="945" t="s">
        <v>1510</v>
      </c>
      <c r="C80" s="291" t="s">
        <v>374</v>
      </c>
      <c r="D80" s="277"/>
    </row>
    <row r="81" spans="1:4" ht="24" customHeight="1">
      <c r="A81" s="280">
        <v>502</v>
      </c>
      <c r="B81" s="946"/>
      <c r="C81" s="291" t="s">
        <v>375</v>
      </c>
      <c r="D81" s="277"/>
    </row>
    <row r="82" spans="1:4" ht="24.75" customHeight="1">
      <c r="A82" s="280">
        <v>503</v>
      </c>
      <c r="B82" s="303" t="s">
        <v>373</v>
      </c>
      <c r="C82" s="291" t="s">
        <v>376</v>
      </c>
      <c r="D82" s="277"/>
    </row>
    <row r="83" spans="1:4" ht="24.75" customHeight="1">
      <c r="A83" s="280">
        <v>504</v>
      </c>
      <c r="B83" s="299" t="s">
        <v>373</v>
      </c>
      <c r="C83" s="282" t="s">
        <v>3</v>
      </c>
      <c r="D83" s="277"/>
    </row>
    <row r="84" spans="1:4" ht="42.75" customHeight="1">
      <c r="A84" s="280">
        <v>601</v>
      </c>
      <c r="B84" s="351" t="s">
        <v>5365</v>
      </c>
      <c r="C84" s="282" t="s">
        <v>5368</v>
      </c>
      <c r="D84" s="277"/>
    </row>
    <row r="85" spans="1:4" ht="24.75" customHeight="1">
      <c r="A85" s="280">
        <v>602</v>
      </c>
      <c r="B85" s="303"/>
      <c r="C85" s="282" t="s">
        <v>5379</v>
      </c>
      <c r="D85" s="277"/>
    </row>
    <row r="86" spans="1:4" ht="24.75" customHeight="1">
      <c r="A86" s="280">
        <v>603</v>
      </c>
      <c r="B86" s="303"/>
      <c r="C86" s="282" t="s">
        <v>5380</v>
      </c>
      <c r="D86" s="277"/>
    </row>
    <row r="87" spans="1:4" ht="24.75" customHeight="1">
      <c r="A87" s="280">
        <v>604</v>
      </c>
      <c r="B87" s="303"/>
      <c r="C87" s="282" t="s">
        <v>3</v>
      </c>
      <c r="D87" s="277"/>
    </row>
    <row r="88" spans="1:4" ht="37.5" customHeight="1">
      <c r="A88" s="280">
        <v>701</v>
      </c>
      <c r="B88" s="352" t="s">
        <v>5385</v>
      </c>
      <c r="C88" s="282" t="s">
        <v>5372</v>
      </c>
      <c r="D88" s="277"/>
    </row>
    <row r="89" spans="1:4" ht="24.75" customHeight="1">
      <c r="A89" s="280">
        <v>702</v>
      </c>
      <c r="B89" s="303"/>
      <c r="C89" s="282" t="s">
        <v>5381</v>
      </c>
      <c r="D89" s="277"/>
    </row>
    <row r="90" spans="1:4" ht="24.75" customHeight="1">
      <c r="A90" s="280">
        <v>703</v>
      </c>
      <c r="B90" s="303"/>
      <c r="C90" s="282" t="s">
        <v>5382</v>
      </c>
      <c r="D90" s="277"/>
    </row>
    <row r="91" spans="1:4" ht="24.75" customHeight="1">
      <c r="A91" s="280">
        <v>704</v>
      </c>
      <c r="B91" s="303"/>
      <c r="C91" s="282" t="s">
        <v>5383</v>
      </c>
      <c r="D91" s="277"/>
    </row>
    <row r="92" spans="1:4" ht="24.75" customHeight="1">
      <c r="A92" s="280">
        <v>705</v>
      </c>
      <c r="B92" s="303"/>
      <c r="C92" s="282" t="s">
        <v>3</v>
      </c>
      <c r="D92" s="277"/>
    </row>
    <row r="93" spans="1:4" ht="29.25" customHeight="1">
      <c r="A93" s="280">
        <v>801</v>
      </c>
      <c r="B93" s="945" t="s">
        <v>5367</v>
      </c>
      <c r="C93" s="301" t="s">
        <v>677</v>
      </c>
      <c r="D93" s="277"/>
    </row>
    <row r="94" spans="1:4" ht="31.5" customHeight="1">
      <c r="A94" s="280">
        <v>802</v>
      </c>
      <c r="B94" s="946"/>
      <c r="C94" s="301" t="s">
        <v>679</v>
      </c>
      <c r="D94" s="277"/>
    </row>
    <row r="95" spans="1:4" ht="63.75" customHeight="1">
      <c r="A95" s="280">
        <v>803</v>
      </c>
      <c r="B95" s="946"/>
      <c r="C95" s="301" t="s">
        <v>681</v>
      </c>
      <c r="D95" s="277"/>
    </row>
    <row r="96" spans="1:4" ht="35.25" customHeight="1">
      <c r="A96" s="280">
        <v>804</v>
      </c>
      <c r="B96" s="946"/>
      <c r="C96" s="301" t="s">
        <v>1563</v>
      </c>
      <c r="D96" s="277"/>
    </row>
    <row r="97" spans="1:4" ht="32.25" customHeight="1">
      <c r="A97" s="280">
        <v>805</v>
      </c>
      <c r="B97" s="946"/>
      <c r="C97" s="301" t="s">
        <v>4795</v>
      </c>
      <c r="D97" s="277"/>
    </row>
    <row r="98" spans="1:4" ht="28.5" customHeight="1">
      <c r="A98" s="280">
        <v>806</v>
      </c>
      <c r="B98" s="947"/>
      <c r="C98" s="350" t="s">
        <v>5377</v>
      </c>
      <c r="D98" s="277"/>
    </row>
    <row r="99" spans="1:4" ht="41.25" customHeight="1">
      <c r="A99" s="280">
        <v>901</v>
      </c>
      <c r="B99" s="338" t="s">
        <v>1571</v>
      </c>
      <c r="C99" s="348" t="s">
        <v>4797</v>
      </c>
      <c r="D99" s="277"/>
    </row>
    <row r="100" spans="1:4" ht="63.75" customHeight="1">
      <c r="A100" s="280">
        <v>902</v>
      </c>
      <c r="B100" s="339"/>
      <c r="C100" s="302" t="s">
        <v>627</v>
      </c>
      <c r="D100" s="277"/>
    </row>
    <row r="101" spans="1:4" ht="31.5" customHeight="1">
      <c r="A101" s="280">
        <v>903</v>
      </c>
      <c r="B101" s="340"/>
      <c r="C101" s="302" t="s">
        <v>628</v>
      </c>
      <c r="D101" s="277"/>
    </row>
    <row r="102" spans="1:4" ht="33.75" customHeight="1">
      <c r="A102" s="280">
        <v>904</v>
      </c>
      <c r="B102" s="340"/>
      <c r="C102" s="302" t="s">
        <v>5384</v>
      </c>
      <c r="D102" s="277"/>
    </row>
    <row r="103" spans="1:4" ht="28.5" customHeight="1">
      <c r="A103" s="280">
        <v>905</v>
      </c>
      <c r="B103" s="340"/>
      <c r="C103" s="302" t="s">
        <v>1564</v>
      </c>
      <c r="D103" s="277"/>
    </row>
    <row r="104" spans="1:4" ht="33.75" customHeight="1">
      <c r="A104" s="280">
        <v>906</v>
      </c>
      <c r="B104" s="340"/>
      <c r="C104" s="302" t="s">
        <v>1511</v>
      </c>
      <c r="D104" s="277"/>
    </row>
    <row r="105" spans="1:4" ht="24.75" customHeight="1">
      <c r="A105" s="280">
        <v>907</v>
      </c>
      <c r="B105" s="340"/>
      <c r="C105" s="302" t="s">
        <v>1565</v>
      </c>
      <c r="D105" s="277"/>
    </row>
    <row r="106" spans="1:4" ht="45" customHeight="1">
      <c r="A106" s="280">
        <v>908</v>
      </c>
      <c r="B106" s="340"/>
      <c r="C106" s="302" t="s">
        <v>4799</v>
      </c>
      <c r="D106" s="277"/>
    </row>
    <row r="107" spans="1:4" ht="24.75" customHeight="1">
      <c r="A107" s="280">
        <v>909</v>
      </c>
      <c r="B107" s="340"/>
      <c r="C107" s="302" t="s">
        <v>4801</v>
      </c>
    </row>
    <row r="108" spans="1:4" ht="24.75" customHeight="1">
      <c r="A108" s="280">
        <v>910</v>
      </c>
      <c r="B108" s="340"/>
      <c r="C108" s="302" t="s">
        <v>4803</v>
      </c>
    </row>
    <row r="109" spans="1:4" ht="24.75" customHeight="1">
      <c r="A109" s="280">
        <v>911</v>
      </c>
      <c r="B109" s="340"/>
      <c r="C109" s="302" t="s">
        <v>4805</v>
      </c>
    </row>
    <row r="110" spans="1:4" ht="24" customHeight="1">
      <c r="A110" s="280">
        <v>912</v>
      </c>
      <c r="B110" s="341"/>
      <c r="C110" s="302" t="s">
        <v>630</v>
      </c>
    </row>
  </sheetData>
  <sheetProtection password="E4BE" sheet="1"/>
  <mergeCells count="5">
    <mergeCell ref="B41:B43"/>
    <mergeCell ref="B73:B74"/>
    <mergeCell ref="B69:B70"/>
    <mergeCell ref="B80:B81"/>
    <mergeCell ref="B93:B98"/>
  </mergeCells>
  <phoneticPr fontId="2"/>
  <pageMargins left="0.7" right="0.7" top="0.75" bottom="0.75" header="0.3" footer="0.3"/>
  <pageSetup paperSize="9" scale="47" orientation="portrait" r:id="rId1"/>
  <rowBreaks count="2" manualBreakCount="2">
    <brk id="40" max="5" man="1"/>
    <brk id="92" max="4"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5052-34D6-43C1-9AE4-186D650C248E}">
  <sheetPr codeName="Sheet20"/>
  <dimension ref="A1:AB70"/>
  <sheetViews>
    <sheetView view="pageBreakPreview" zoomScaleNormal="100" zoomScaleSheetLayoutView="100" workbookViewId="0">
      <selection activeCell="D10" sqref="D10:H11"/>
    </sheetView>
  </sheetViews>
  <sheetFormatPr defaultColWidth="8" defaultRowHeight="15" customHeight="1"/>
  <cols>
    <col min="1" max="1" width="3" style="383" customWidth="1"/>
    <col min="2" max="2" width="3.36328125" style="383" customWidth="1"/>
    <col min="3" max="3" width="2.7265625" style="383" customWidth="1"/>
    <col min="4" max="4" width="2.36328125" style="383" customWidth="1"/>
    <col min="5" max="5" width="3.7265625" style="383" customWidth="1"/>
    <col min="6" max="6" width="2.6328125" style="383" customWidth="1"/>
    <col min="7" max="7" width="3.26953125" style="383" customWidth="1"/>
    <col min="8" max="8" width="3.6328125" style="383" customWidth="1"/>
    <col min="9" max="9" width="5.08984375" style="383" customWidth="1"/>
    <col min="10" max="10" width="2.08984375" style="383" customWidth="1"/>
    <col min="11" max="13" width="3.26953125" style="383" customWidth="1"/>
    <col min="14" max="14" width="2.453125" style="383" customWidth="1"/>
    <col min="15" max="15" width="4" style="383" customWidth="1"/>
    <col min="16" max="24" width="3.26953125" style="383" customWidth="1"/>
    <col min="25" max="25" width="1.7265625" style="383" customWidth="1"/>
    <col min="26" max="26" width="2.453125" style="383" customWidth="1"/>
    <col min="27" max="16384" width="8" style="383"/>
  </cols>
  <sheetData>
    <row r="1" spans="1:28" ht="15" customHeight="1">
      <c r="A1" s="948"/>
      <c r="B1" s="948"/>
      <c r="C1" s="948"/>
      <c r="D1" s="948"/>
      <c r="E1" s="948"/>
      <c r="F1" s="948"/>
      <c r="G1" s="948"/>
      <c r="H1" s="948"/>
      <c r="I1" s="948"/>
      <c r="J1" s="948"/>
      <c r="K1" s="948"/>
      <c r="L1" s="948"/>
      <c r="M1" s="948"/>
      <c r="N1" s="948"/>
      <c r="O1" s="948"/>
      <c r="P1" s="948"/>
      <c r="Q1" s="948"/>
      <c r="R1" s="948"/>
      <c r="S1" s="948"/>
      <c r="T1" s="948"/>
      <c r="U1" s="948"/>
      <c r="V1" s="948"/>
      <c r="W1" s="948"/>
      <c r="X1" s="948"/>
      <c r="Y1" s="948"/>
      <c r="Z1" s="948"/>
    </row>
    <row r="2" spans="1:28" ht="3.75" customHeight="1">
      <c r="A2" s="384"/>
      <c r="B2" s="384"/>
      <c r="C2" s="384"/>
      <c r="D2" s="384"/>
      <c r="E2" s="384"/>
      <c r="F2" s="384"/>
      <c r="G2" s="384"/>
      <c r="H2" s="384"/>
      <c r="I2" s="384"/>
      <c r="J2" s="384"/>
      <c r="K2" s="384"/>
      <c r="L2" s="384"/>
      <c r="M2" s="384"/>
      <c r="N2" s="384"/>
      <c r="O2" s="384"/>
      <c r="P2" s="384"/>
      <c r="Q2" s="384"/>
      <c r="R2" s="384"/>
      <c r="S2" s="384"/>
      <c r="T2" s="384"/>
      <c r="U2" s="384"/>
      <c r="V2" s="384"/>
      <c r="W2" s="384"/>
      <c r="X2" s="384"/>
      <c r="Y2" s="384"/>
      <c r="Z2" s="384"/>
    </row>
    <row r="3" spans="1:28" ht="18.75" customHeight="1">
      <c r="A3" s="385" t="s">
        <v>411</v>
      </c>
      <c r="B3" s="995" t="s">
        <v>451</v>
      </c>
      <c r="C3" s="996"/>
      <c r="D3" s="996"/>
      <c r="E3" s="996"/>
      <c r="F3" s="996"/>
      <c r="G3" s="996"/>
      <c r="H3" s="996"/>
      <c r="I3" s="996"/>
      <c r="J3" s="996"/>
      <c r="K3" s="996"/>
      <c r="L3" s="996"/>
      <c r="M3" s="996"/>
      <c r="N3" s="996"/>
      <c r="O3" s="996"/>
      <c r="P3" s="996"/>
      <c r="Q3" s="996"/>
      <c r="R3" s="996"/>
      <c r="S3" s="996"/>
      <c r="T3" s="996"/>
      <c r="U3" s="996"/>
      <c r="V3" s="996"/>
      <c r="W3" s="996"/>
      <c r="X3" s="996"/>
      <c r="Y3" s="996"/>
      <c r="Z3" s="996"/>
      <c r="AB3" s="386"/>
    </row>
    <row r="4" spans="1:28" ht="15" customHeight="1">
      <c r="A4" s="387"/>
      <c r="B4" s="996"/>
      <c r="C4" s="996"/>
      <c r="D4" s="996"/>
      <c r="E4" s="996"/>
      <c r="F4" s="996"/>
      <c r="G4" s="996"/>
      <c r="H4" s="996"/>
      <c r="I4" s="996"/>
      <c r="J4" s="996"/>
      <c r="K4" s="996"/>
      <c r="L4" s="996"/>
      <c r="M4" s="996"/>
      <c r="N4" s="996"/>
      <c r="O4" s="996"/>
      <c r="P4" s="996"/>
      <c r="Q4" s="996"/>
      <c r="R4" s="996"/>
      <c r="S4" s="996"/>
      <c r="T4" s="996"/>
      <c r="U4" s="996"/>
      <c r="V4" s="996"/>
      <c r="W4" s="996"/>
      <c r="X4" s="996"/>
      <c r="Y4" s="996"/>
      <c r="Z4" s="996"/>
      <c r="AB4" s="386"/>
    </row>
    <row r="5" spans="1:28" ht="15" customHeight="1">
      <c r="A5" s="387"/>
      <c r="B5" s="388" t="s">
        <v>344</v>
      </c>
      <c r="C5" s="999" t="s">
        <v>412</v>
      </c>
      <c r="D5" s="999"/>
      <c r="E5" s="999"/>
      <c r="F5" s="999"/>
      <c r="G5" s="999"/>
      <c r="H5" s="1000">
        <f>'別紙-第3項(2)現況'!D4</f>
        <v>2025</v>
      </c>
      <c r="I5" s="1000"/>
      <c r="J5" s="1000"/>
      <c r="K5" s="1001" t="s">
        <v>266</v>
      </c>
      <c r="L5" s="1001"/>
      <c r="M5" s="1001"/>
      <c r="N5" s="1001"/>
      <c r="O5" s="387"/>
      <c r="P5" s="387"/>
      <c r="Q5" s="387"/>
      <c r="R5" s="387"/>
      <c r="S5" s="387"/>
      <c r="T5" s="387"/>
      <c r="U5" s="387"/>
      <c r="V5" s="387"/>
      <c r="W5" s="387"/>
      <c r="X5" s="387"/>
      <c r="Y5" s="387"/>
      <c r="Z5" s="387"/>
      <c r="AB5" s="386" t="s">
        <v>484</v>
      </c>
    </row>
    <row r="6" spans="1:28" ht="9" customHeight="1">
      <c r="A6" s="387"/>
      <c r="B6" s="389"/>
      <c r="C6" s="390"/>
      <c r="D6" s="390"/>
      <c r="E6" s="390"/>
      <c r="F6" s="390"/>
      <c r="G6" s="390"/>
      <c r="H6" s="390"/>
      <c r="I6" s="390"/>
      <c r="J6" s="387"/>
      <c r="K6" s="387"/>
      <c r="L6" s="387"/>
      <c r="M6" s="387"/>
      <c r="N6" s="387"/>
      <c r="O6" s="387"/>
      <c r="P6" s="387"/>
      <c r="Q6" s="387"/>
      <c r="R6" s="387"/>
      <c r="S6" s="387"/>
      <c r="T6" s="387"/>
      <c r="U6" s="387"/>
      <c r="V6" s="387"/>
      <c r="W6" s="387"/>
      <c r="X6" s="387"/>
      <c r="Y6" s="387"/>
      <c r="Z6" s="387"/>
    </row>
    <row r="7" spans="1:28" ht="15" customHeight="1">
      <c r="A7" s="387"/>
      <c r="B7" s="389"/>
      <c r="C7" s="389" t="s">
        <v>346</v>
      </c>
      <c r="D7" s="975" t="s">
        <v>347</v>
      </c>
      <c r="E7" s="975"/>
      <c r="F7" s="975"/>
      <c r="G7" s="1002"/>
      <c r="H7" s="1002"/>
      <c r="I7" s="390" t="s">
        <v>348</v>
      </c>
      <c r="J7" s="387"/>
      <c r="K7" s="387"/>
      <c r="L7" s="387"/>
      <c r="M7" s="387"/>
      <c r="N7" s="387"/>
      <c r="O7" s="387"/>
      <c r="P7" s="387"/>
      <c r="Q7" s="387"/>
      <c r="R7" s="387"/>
      <c r="S7" s="387"/>
      <c r="T7" s="387"/>
      <c r="U7" s="387"/>
      <c r="V7" s="387"/>
      <c r="W7" s="387"/>
      <c r="X7" s="387"/>
      <c r="Y7" s="387"/>
      <c r="Z7" s="387"/>
    </row>
    <row r="8" spans="1:28" ht="7.5" customHeight="1">
      <c r="A8" s="387"/>
      <c r="B8" s="389"/>
      <c r="C8" s="390"/>
      <c r="D8" s="390"/>
      <c r="E8" s="390"/>
      <c r="F8" s="390"/>
      <c r="G8" s="390"/>
      <c r="H8" s="390"/>
      <c r="I8" s="390"/>
      <c r="J8" s="387"/>
      <c r="K8" s="387"/>
      <c r="L8" s="387"/>
      <c r="M8" s="387"/>
      <c r="N8" s="387"/>
      <c r="O8" s="387"/>
      <c r="P8" s="387"/>
      <c r="Q8" s="387"/>
      <c r="R8" s="387"/>
      <c r="S8" s="387"/>
      <c r="T8" s="387"/>
      <c r="U8" s="387"/>
      <c r="V8" s="387"/>
      <c r="W8" s="387"/>
      <c r="X8" s="387"/>
      <c r="Y8" s="387"/>
      <c r="Z8" s="387"/>
    </row>
    <row r="9" spans="1:28" ht="15" customHeight="1">
      <c r="A9" s="387"/>
      <c r="B9" s="387"/>
      <c r="C9" s="389" t="s">
        <v>349</v>
      </c>
      <c r="D9" s="975" t="s">
        <v>350</v>
      </c>
      <c r="E9" s="975"/>
      <c r="F9" s="975"/>
      <c r="G9" s="954">
        <f>SUM(P10:Q12)</f>
        <v>0</v>
      </c>
      <c r="H9" s="954"/>
      <c r="I9" s="390" t="s">
        <v>348</v>
      </c>
      <c r="J9" s="391" t="s">
        <v>267</v>
      </c>
      <c r="K9" s="391"/>
      <c r="L9" s="391"/>
      <c r="M9" s="391"/>
      <c r="N9" s="391"/>
      <c r="O9" s="387"/>
      <c r="P9" s="387"/>
      <c r="Q9" s="387"/>
      <c r="R9" s="387"/>
      <c r="S9" s="387"/>
      <c r="T9" s="387"/>
      <c r="U9" s="387"/>
      <c r="V9" s="387"/>
      <c r="W9" s="387"/>
      <c r="X9" s="387"/>
      <c r="Y9" s="387"/>
      <c r="Z9" s="387"/>
    </row>
    <row r="10" spans="1:28" ht="15" customHeight="1">
      <c r="A10" s="387"/>
      <c r="B10" s="389"/>
      <c r="C10" s="390"/>
      <c r="D10" s="390"/>
      <c r="E10" s="390"/>
      <c r="F10" s="390"/>
      <c r="G10" s="390"/>
      <c r="H10" s="390"/>
      <c r="I10" s="998" t="s">
        <v>454</v>
      </c>
      <c r="J10" s="998"/>
      <c r="K10" s="998"/>
      <c r="L10" s="975" t="s">
        <v>351</v>
      </c>
      <c r="M10" s="975"/>
      <c r="N10" s="975"/>
      <c r="O10" s="975"/>
      <c r="P10" s="985"/>
      <c r="Q10" s="985"/>
      <c r="R10" s="997" t="s">
        <v>431</v>
      </c>
      <c r="S10" s="997"/>
      <c r="T10" s="997"/>
      <c r="U10" s="997"/>
      <c r="V10" s="997"/>
      <c r="W10" s="997"/>
      <c r="X10" s="997"/>
      <c r="Y10" s="997"/>
      <c r="Z10" s="997"/>
    </row>
    <row r="11" spans="1:28" ht="15" customHeight="1">
      <c r="A11" s="387"/>
      <c r="B11" s="389"/>
      <c r="C11" s="390"/>
      <c r="D11" s="390"/>
      <c r="E11" s="390"/>
      <c r="F11" s="390"/>
      <c r="G11" s="390"/>
      <c r="H11" s="390"/>
      <c r="I11" s="390"/>
      <c r="J11" s="391"/>
      <c r="K11" s="391"/>
      <c r="L11" s="975" t="s">
        <v>352</v>
      </c>
      <c r="M11" s="975"/>
      <c r="N11" s="975"/>
      <c r="O11" s="975"/>
      <c r="P11" s="985"/>
      <c r="Q11" s="985"/>
      <c r="R11" s="997" t="s">
        <v>432</v>
      </c>
      <c r="S11" s="997"/>
      <c r="T11" s="997"/>
      <c r="U11" s="997"/>
      <c r="V11" s="997"/>
      <c r="W11" s="997"/>
      <c r="X11" s="997"/>
      <c r="Y11" s="997"/>
      <c r="Z11" s="997"/>
    </row>
    <row r="12" spans="1:28" ht="15" customHeight="1">
      <c r="A12" s="387"/>
      <c r="B12" s="389"/>
      <c r="C12" s="390"/>
      <c r="D12" s="390"/>
      <c r="E12" s="390"/>
      <c r="F12" s="390"/>
      <c r="G12" s="390"/>
      <c r="H12" s="390"/>
      <c r="I12" s="390"/>
      <c r="J12" s="391"/>
      <c r="K12" s="391"/>
      <c r="L12" s="975" t="s">
        <v>353</v>
      </c>
      <c r="M12" s="975"/>
      <c r="N12" s="975"/>
      <c r="O12" s="975"/>
      <c r="P12" s="985"/>
      <c r="Q12" s="985"/>
      <c r="R12" s="997" t="s">
        <v>433</v>
      </c>
      <c r="S12" s="997"/>
      <c r="T12" s="997"/>
      <c r="U12" s="997"/>
      <c r="V12" s="997"/>
      <c r="W12" s="997"/>
      <c r="X12" s="997"/>
      <c r="Y12" s="997"/>
      <c r="Z12" s="997"/>
    </row>
    <row r="13" spans="1:28" ht="6.75" customHeight="1">
      <c r="A13" s="387"/>
      <c r="B13" s="389"/>
      <c r="C13" s="390"/>
      <c r="D13" s="390"/>
      <c r="E13" s="390"/>
      <c r="F13" s="390"/>
      <c r="G13" s="390"/>
      <c r="H13" s="390"/>
      <c r="I13" s="390"/>
      <c r="J13" s="387"/>
      <c r="K13" s="387"/>
      <c r="L13" s="387"/>
      <c r="M13" s="387"/>
      <c r="N13" s="387"/>
      <c r="O13" s="387"/>
      <c r="P13" s="387"/>
      <c r="Q13" s="387"/>
      <c r="R13" s="387"/>
      <c r="S13" s="387"/>
      <c r="T13" s="387"/>
      <c r="U13" s="387"/>
      <c r="V13" s="387"/>
      <c r="W13" s="387"/>
      <c r="X13" s="387"/>
      <c r="Y13" s="387"/>
      <c r="Z13" s="387"/>
    </row>
    <row r="14" spans="1:28" ht="15" customHeight="1">
      <c r="A14" s="387"/>
      <c r="B14" s="389"/>
      <c r="C14" s="389" t="s">
        <v>354</v>
      </c>
      <c r="D14" s="975" t="s">
        <v>355</v>
      </c>
      <c r="E14" s="975"/>
      <c r="F14" s="975"/>
      <c r="G14" s="984"/>
      <c r="H14" s="984"/>
      <c r="I14" s="390" t="s">
        <v>268</v>
      </c>
      <c r="J14" s="387"/>
      <c r="K14" s="387"/>
      <c r="L14" s="387"/>
      <c r="M14" s="387"/>
      <c r="N14" s="387"/>
      <c r="O14" s="387"/>
      <c r="P14" s="387"/>
      <c r="Q14" s="387"/>
      <c r="R14" s="387"/>
      <c r="S14" s="387"/>
      <c r="T14" s="387"/>
      <c r="U14" s="387"/>
      <c r="V14" s="387"/>
      <c r="W14" s="387"/>
      <c r="X14" s="387"/>
      <c r="Y14" s="387"/>
      <c r="Z14" s="387"/>
      <c r="AA14" s="392"/>
    </row>
    <row r="15" spans="1:28" ht="7.5" customHeight="1">
      <c r="A15" s="387"/>
      <c r="B15" s="389"/>
      <c r="C15" s="389"/>
      <c r="D15" s="389"/>
      <c r="E15" s="390"/>
      <c r="F15" s="390"/>
      <c r="G15" s="390"/>
      <c r="H15" s="390"/>
      <c r="I15" s="390"/>
      <c r="J15" s="387"/>
      <c r="K15" s="387"/>
      <c r="L15" s="387"/>
      <c r="M15" s="387"/>
      <c r="N15" s="387"/>
      <c r="O15" s="387"/>
      <c r="P15" s="387"/>
      <c r="Q15" s="387"/>
      <c r="R15" s="387"/>
      <c r="S15" s="387"/>
      <c r="T15" s="387"/>
      <c r="U15" s="387"/>
      <c r="V15" s="387"/>
      <c r="W15" s="387"/>
      <c r="X15" s="387"/>
      <c r="Y15" s="387"/>
      <c r="Z15" s="387"/>
    </row>
    <row r="16" spans="1:28" ht="18.75" customHeight="1">
      <c r="A16" s="387"/>
      <c r="B16" s="389"/>
      <c r="C16" s="389" t="s">
        <v>356</v>
      </c>
      <c r="D16" s="975" t="s">
        <v>357</v>
      </c>
      <c r="E16" s="975"/>
      <c r="F16" s="975"/>
      <c r="G16" s="984"/>
      <c r="H16" s="984"/>
      <c r="I16" s="976" t="s">
        <v>358</v>
      </c>
      <c r="J16" s="976"/>
      <c r="K16" s="976"/>
      <c r="L16" s="977"/>
      <c r="M16" s="977"/>
      <c r="N16" s="977"/>
      <c r="O16" s="977"/>
      <c r="P16" s="977"/>
      <c r="Q16" s="977"/>
      <c r="R16" s="977"/>
      <c r="S16" s="977"/>
      <c r="T16" s="977"/>
      <c r="U16" s="977"/>
      <c r="V16" s="977"/>
      <c r="W16" s="977"/>
      <c r="X16" s="977"/>
      <c r="Y16" s="977"/>
      <c r="Z16" s="387" t="s">
        <v>359</v>
      </c>
    </row>
    <row r="17" spans="1:26" ht="20.25" customHeight="1">
      <c r="A17" s="387"/>
      <c r="B17" s="389"/>
      <c r="C17" s="389"/>
      <c r="D17" s="975" t="s">
        <v>357</v>
      </c>
      <c r="E17" s="975"/>
      <c r="F17" s="975"/>
      <c r="G17" s="984"/>
      <c r="H17" s="984"/>
      <c r="I17" s="976" t="s">
        <v>358</v>
      </c>
      <c r="J17" s="976"/>
      <c r="K17" s="976"/>
      <c r="L17" s="977"/>
      <c r="M17" s="977"/>
      <c r="N17" s="977"/>
      <c r="O17" s="977"/>
      <c r="P17" s="977"/>
      <c r="Q17" s="977"/>
      <c r="R17" s="977"/>
      <c r="S17" s="977"/>
      <c r="T17" s="977"/>
      <c r="U17" s="977"/>
      <c r="V17" s="977"/>
      <c r="W17" s="977"/>
      <c r="X17" s="977"/>
      <c r="Y17" s="977"/>
      <c r="Z17" s="387" t="s">
        <v>359</v>
      </c>
    </row>
    <row r="18" spans="1:26" ht="15" customHeight="1">
      <c r="A18" s="387"/>
      <c r="B18" s="389"/>
      <c r="C18" s="389"/>
      <c r="D18" s="389"/>
      <c r="E18" s="390"/>
      <c r="F18" s="390"/>
      <c r="G18" s="390"/>
      <c r="H18" s="390"/>
      <c r="I18" s="390"/>
      <c r="J18" s="387"/>
      <c r="K18" s="387"/>
      <c r="L18" s="387"/>
      <c r="M18" s="387"/>
      <c r="N18" s="387"/>
      <c r="O18" s="387"/>
      <c r="P18" s="387"/>
      <c r="Q18" s="387"/>
      <c r="R18" s="387"/>
      <c r="S18" s="387"/>
      <c r="T18" s="387"/>
      <c r="U18" s="387"/>
      <c r="V18" s="387"/>
      <c r="W18" s="387"/>
      <c r="X18" s="387"/>
      <c r="Y18" s="387"/>
      <c r="Z18" s="387"/>
    </row>
    <row r="19" spans="1:26" ht="15" customHeight="1">
      <c r="A19" s="387"/>
      <c r="B19" s="389"/>
      <c r="C19" s="393" t="s">
        <v>360</v>
      </c>
      <c r="D19" s="959" t="s">
        <v>361</v>
      </c>
      <c r="E19" s="959"/>
      <c r="F19" s="959"/>
      <c r="G19" s="953">
        <f>G7+G9+G14+G16+G17</f>
        <v>0</v>
      </c>
      <c r="H19" s="954"/>
      <c r="I19" s="390" t="s">
        <v>348</v>
      </c>
      <c r="J19" s="387"/>
      <c r="K19" s="387"/>
      <c r="L19" s="387"/>
      <c r="M19" s="387"/>
      <c r="N19" s="387"/>
      <c r="O19" s="387"/>
      <c r="P19" s="387"/>
      <c r="Q19" s="387"/>
      <c r="R19" s="387"/>
      <c r="S19" s="387"/>
      <c r="T19" s="387"/>
      <c r="U19" s="387"/>
      <c r="V19" s="387"/>
      <c r="W19" s="387"/>
      <c r="X19" s="387"/>
      <c r="Y19" s="387"/>
      <c r="Z19" s="387"/>
    </row>
    <row r="20" spans="1:26" ht="20.25" customHeight="1">
      <c r="A20" s="387"/>
      <c r="B20" s="389"/>
      <c r="C20" s="390"/>
      <c r="D20" s="390"/>
      <c r="E20" s="390"/>
      <c r="F20" s="390"/>
      <c r="G20" s="390"/>
      <c r="H20" s="390"/>
      <c r="I20" s="390"/>
      <c r="J20" s="387"/>
      <c r="K20" s="387"/>
      <c r="L20" s="387"/>
      <c r="M20" s="387"/>
      <c r="N20" s="387"/>
      <c r="O20" s="387"/>
      <c r="P20" s="387"/>
      <c r="Q20" s="387"/>
      <c r="R20" s="387"/>
      <c r="S20" s="387"/>
      <c r="T20" s="387"/>
      <c r="U20" s="387"/>
      <c r="V20" s="387"/>
      <c r="W20" s="387"/>
      <c r="X20" s="387"/>
      <c r="Y20" s="387"/>
      <c r="Z20" s="387"/>
    </row>
    <row r="21" spans="1:26" ht="15" customHeight="1">
      <c r="A21" s="387"/>
      <c r="B21" s="394" t="s">
        <v>362</v>
      </c>
      <c r="C21" s="393" t="s">
        <v>363</v>
      </c>
      <c r="D21" s="390"/>
      <c r="E21" s="390"/>
      <c r="F21" s="390"/>
      <c r="G21" s="390"/>
      <c r="H21" s="390"/>
      <c r="I21" s="390"/>
      <c r="J21" s="387"/>
      <c r="K21" s="387"/>
      <c r="L21" s="387"/>
      <c r="M21" s="387"/>
      <c r="N21" s="387"/>
      <c r="O21" s="387"/>
      <c r="P21" s="387"/>
      <c r="Q21" s="387"/>
      <c r="R21" s="387"/>
      <c r="S21" s="387"/>
      <c r="T21" s="387"/>
      <c r="U21" s="387"/>
      <c r="V21" s="387"/>
      <c r="W21" s="387"/>
      <c r="X21" s="387"/>
      <c r="Y21" s="387"/>
      <c r="Z21" s="387"/>
    </row>
    <row r="22" spans="1:26" ht="9" customHeight="1">
      <c r="A22" s="387"/>
      <c r="B22" s="389"/>
      <c r="C22" s="390"/>
      <c r="D22" s="390"/>
      <c r="E22" s="390"/>
      <c r="F22" s="390"/>
      <c r="G22" s="390"/>
      <c r="H22" s="390"/>
      <c r="I22" s="390"/>
      <c r="J22" s="387"/>
      <c r="K22" s="387"/>
      <c r="L22" s="387"/>
      <c r="M22" s="387"/>
      <c r="N22" s="387"/>
      <c r="O22" s="387"/>
      <c r="P22" s="387"/>
      <c r="Q22" s="387"/>
      <c r="R22" s="387"/>
      <c r="S22" s="387"/>
      <c r="T22" s="387"/>
      <c r="U22" s="387"/>
      <c r="V22" s="387"/>
      <c r="W22" s="387"/>
      <c r="X22" s="387"/>
      <c r="Y22" s="387"/>
      <c r="Z22" s="387"/>
    </row>
    <row r="23" spans="1:26" ht="23.25" customHeight="1">
      <c r="A23" s="387"/>
      <c r="B23" s="389"/>
      <c r="C23" s="390" t="s">
        <v>346</v>
      </c>
      <c r="D23" s="957" t="s">
        <v>168</v>
      </c>
      <c r="E23" s="957"/>
      <c r="F23" s="957"/>
      <c r="G23" s="957"/>
      <c r="H23" s="957"/>
      <c r="I23" s="957"/>
      <c r="J23" s="957"/>
      <c r="K23" s="957"/>
      <c r="L23" s="957"/>
      <c r="M23" s="957"/>
      <c r="N23" s="958" t="s">
        <v>345</v>
      </c>
      <c r="O23" s="958"/>
      <c r="P23" s="958"/>
      <c r="Q23" s="958" t="s">
        <v>345</v>
      </c>
      <c r="R23" s="958"/>
      <c r="S23" s="958"/>
      <c r="T23" s="387" t="s">
        <v>345</v>
      </c>
      <c r="U23" s="387"/>
      <c r="V23" s="387"/>
      <c r="W23" s="387"/>
      <c r="X23" s="387"/>
      <c r="Y23" s="387"/>
      <c r="Z23" s="387"/>
    </row>
    <row r="24" spans="1:26" ht="15" customHeight="1">
      <c r="A24" s="387"/>
      <c r="B24" s="396"/>
      <c r="C24" s="396"/>
      <c r="D24" s="397"/>
      <c r="E24" s="963" t="s">
        <v>364</v>
      </c>
      <c r="F24" s="963"/>
      <c r="G24" s="963"/>
      <c r="H24" s="963"/>
      <c r="I24" s="963"/>
      <c r="J24" s="398" t="s">
        <v>365</v>
      </c>
      <c r="K24" s="965" t="s">
        <v>269</v>
      </c>
      <c r="L24" s="963"/>
      <c r="M24" s="963"/>
      <c r="N24" s="963"/>
      <c r="O24" s="966"/>
      <c r="P24" s="965" t="s">
        <v>270</v>
      </c>
      <c r="Q24" s="963"/>
      <c r="R24" s="963"/>
      <c r="S24" s="966"/>
      <c r="T24" s="981" t="s">
        <v>166</v>
      </c>
      <c r="U24" s="982"/>
      <c r="V24" s="982"/>
      <c r="W24" s="982"/>
      <c r="X24" s="982"/>
      <c r="Y24" s="983"/>
      <c r="Z24" s="387"/>
    </row>
    <row r="25" spans="1:26" ht="15" customHeight="1">
      <c r="A25" s="387"/>
      <c r="B25" s="396"/>
      <c r="C25" s="396"/>
      <c r="D25" s="399"/>
      <c r="E25" s="964"/>
      <c r="F25" s="964"/>
      <c r="G25" s="964"/>
      <c r="H25" s="964"/>
      <c r="I25" s="964"/>
      <c r="J25" s="400" t="s">
        <v>365</v>
      </c>
      <c r="K25" s="973" t="s">
        <v>271</v>
      </c>
      <c r="L25" s="964"/>
      <c r="M25" s="964"/>
      <c r="N25" s="964"/>
      <c r="O25" s="974"/>
      <c r="P25" s="973"/>
      <c r="Q25" s="964"/>
      <c r="R25" s="964"/>
      <c r="S25" s="974"/>
      <c r="T25" s="978" t="s">
        <v>167</v>
      </c>
      <c r="U25" s="979"/>
      <c r="V25" s="979"/>
      <c r="W25" s="979"/>
      <c r="X25" s="979"/>
      <c r="Y25" s="980"/>
      <c r="Z25" s="387"/>
    </row>
    <row r="26" spans="1:26" ht="29.25" customHeight="1">
      <c r="A26" s="387"/>
      <c r="B26" s="396"/>
      <c r="C26" s="396"/>
      <c r="D26" s="401"/>
      <c r="E26" s="949" t="s">
        <v>272</v>
      </c>
      <c r="F26" s="949"/>
      <c r="G26" s="949"/>
      <c r="H26" s="949"/>
      <c r="I26" s="949"/>
      <c r="J26" s="402"/>
      <c r="K26" s="955"/>
      <c r="L26" s="955"/>
      <c r="M26" s="955"/>
      <c r="N26" s="955"/>
      <c r="O26" s="403" t="s">
        <v>377</v>
      </c>
      <c r="P26" s="960">
        <v>2321.66</v>
      </c>
      <c r="Q26" s="961"/>
      <c r="R26" s="961"/>
      <c r="S26" s="962"/>
      <c r="T26" s="950">
        <f t="shared" ref="T26:T31" si="0">K26*P26</f>
        <v>0</v>
      </c>
      <c r="U26" s="951"/>
      <c r="V26" s="951"/>
      <c r="W26" s="951"/>
      <c r="X26" s="951"/>
      <c r="Y26" s="952"/>
      <c r="Z26" s="387"/>
    </row>
    <row r="27" spans="1:26" ht="33" customHeight="1">
      <c r="A27" s="387"/>
      <c r="B27" s="389"/>
      <c r="C27" s="389"/>
      <c r="D27" s="404"/>
      <c r="E27" s="949" t="s">
        <v>570</v>
      </c>
      <c r="F27" s="949"/>
      <c r="G27" s="949"/>
      <c r="H27" s="949"/>
      <c r="I27" s="949"/>
      <c r="J27" s="402"/>
      <c r="K27" s="955"/>
      <c r="L27" s="955"/>
      <c r="M27" s="955"/>
      <c r="N27" s="955"/>
      <c r="O27" s="403" t="s">
        <v>377</v>
      </c>
      <c r="P27" s="960">
        <v>2584.96</v>
      </c>
      <c r="Q27" s="961"/>
      <c r="R27" s="961"/>
      <c r="S27" s="962"/>
      <c r="T27" s="950">
        <f t="shared" si="0"/>
        <v>0</v>
      </c>
      <c r="U27" s="951"/>
      <c r="V27" s="951"/>
      <c r="W27" s="951"/>
      <c r="X27" s="951"/>
      <c r="Y27" s="952"/>
      <c r="Z27" s="387"/>
    </row>
    <row r="28" spans="1:26" ht="30.75" customHeight="1">
      <c r="A28" s="387"/>
      <c r="B28" s="389"/>
      <c r="C28" s="387"/>
      <c r="D28" s="404"/>
      <c r="E28" s="949" t="s">
        <v>567</v>
      </c>
      <c r="F28" s="949"/>
      <c r="G28" s="949"/>
      <c r="H28" s="949"/>
      <c r="I28" s="949"/>
      <c r="J28" s="402"/>
      <c r="K28" s="955"/>
      <c r="L28" s="955"/>
      <c r="M28" s="955"/>
      <c r="N28" s="955"/>
      <c r="O28" s="405" t="s">
        <v>15</v>
      </c>
      <c r="P28" s="970">
        <v>2998.89</v>
      </c>
      <c r="Q28" s="971"/>
      <c r="R28" s="971"/>
      <c r="S28" s="972"/>
      <c r="T28" s="950">
        <f t="shared" si="0"/>
        <v>0</v>
      </c>
      <c r="U28" s="951"/>
      <c r="V28" s="951"/>
      <c r="W28" s="951"/>
      <c r="X28" s="951"/>
      <c r="Y28" s="952"/>
      <c r="Z28" s="387"/>
    </row>
    <row r="29" spans="1:26" ht="30.75" customHeight="1">
      <c r="A29" s="387"/>
      <c r="B29" s="389"/>
      <c r="C29" s="387"/>
      <c r="D29" s="404"/>
      <c r="E29" s="949" t="s">
        <v>568</v>
      </c>
      <c r="F29" s="949"/>
      <c r="G29" s="949"/>
      <c r="H29" s="949"/>
      <c r="I29" s="949"/>
      <c r="J29" s="402"/>
      <c r="K29" s="1030"/>
      <c r="L29" s="1030"/>
      <c r="M29" s="1030"/>
      <c r="N29" s="1030"/>
      <c r="O29" s="406" t="s">
        <v>16</v>
      </c>
      <c r="P29" s="970">
        <v>2244</v>
      </c>
      <c r="Q29" s="971"/>
      <c r="R29" s="971"/>
      <c r="S29" s="972"/>
      <c r="T29" s="950">
        <f t="shared" si="0"/>
        <v>0</v>
      </c>
      <c r="U29" s="951"/>
      <c r="V29" s="951"/>
      <c r="W29" s="951"/>
      <c r="X29" s="951"/>
      <c r="Y29" s="952"/>
      <c r="Z29" s="387"/>
    </row>
    <row r="30" spans="1:26" ht="30.75" customHeight="1">
      <c r="A30" s="387"/>
      <c r="B30" s="389"/>
      <c r="C30" s="387"/>
      <c r="D30" s="404"/>
      <c r="E30" s="949" t="s">
        <v>569</v>
      </c>
      <c r="F30" s="949"/>
      <c r="G30" s="949"/>
      <c r="H30" s="949"/>
      <c r="I30" s="949"/>
      <c r="J30" s="402"/>
      <c r="K30" s="1041"/>
      <c r="L30" s="955"/>
      <c r="M30" s="955"/>
      <c r="N30" s="955"/>
      <c r="O30" s="407" t="s">
        <v>1</v>
      </c>
      <c r="P30" s="1042"/>
      <c r="Q30" s="1043"/>
      <c r="R30" s="1043"/>
      <c r="S30" s="1044"/>
      <c r="T30" s="950">
        <f t="shared" si="0"/>
        <v>0</v>
      </c>
      <c r="U30" s="951"/>
      <c r="V30" s="951"/>
      <c r="W30" s="951"/>
      <c r="X30" s="951"/>
      <c r="Y30" s="952"/>
      <c r="Z30" s="387"/>
    </row>
    <row r="31" spans="1:26" ht="15" customHeight="1">
      <c r="A31" s="387"/>
      <c r="B31" s="389"/>
      <c r="C31" s="389"/>
      <c r="D31" s="404"/>
      <c r="E31" s="1021" t="s">
        <v>571</v>
      </c>
      <c r="F31" s="1021"/>
      <c r="G31" s="1021"/>
      <c r="H31" s="1021"/>
      <c r="I31" s="1021"/>
      <c r="J31" s="402"/>
      <c r="K31" s="1029"/>
      <c r="L31" s="1030"/>
      <c r="M31" s="1030"/>
      <c r="N31" s="1030"/>
      <c r="O31" s="1033"/>
      <c r="P31" s="1014"/>
      <c r="Q31" s="1015"/>
      <c r="R31" s="1015"/>
      <c r="S31" s="1016"/>
      <c r="T31" s="1023">
        <f t="shared" si="0"/>
        <v>0</v>
      </c>
      <c r="U31" s="1024"/>
      <c r="V31" s="1024"/>
      <c r="W31" s="1024"/>
      <c r="X31" s="1024"/>
      <c r="Y31" s="1025"/>
      <c r="Z31" s="387"/>
    </row>
    <row r="32" spans="1:26" ht="18" customHeight="1">
      <c r="A32" s="387"/>
      <c r="B32" s="389"/>
      <c r="C32" s="389"/>
      <c r="D32" s="408" t="s">
        <v>366</v>
      </c>
      <c r="E32" s="1022"/>
      <c r="F32" s="1022"/>
      <c r="G32" s="1022"/>
      <c r="H32" s="1022"/>
      <c r="I32" s="1022"/>
      <c r="J32" s="409" t="s">
        <v>367</v>
      </c>
      <c r="K32" s="1031"/>
      <c r="L32" s="1032"/>
      <c r="M32" s="1032"/>
      <c r="N32" s="1032"/>
      <c r="O32" s="1034"/>
      <c r="P32" s="1017"/>
      <c r="Q32" s="1018"/>
      <c r="R32" s="1018"/>
      <c r="S32" s="1019"/>
      <c r="T32" s="1026"/>
      <c r="U32" s="1027"/>
      <c r="V32" s="1027"/>
      <c r="W32" s="1027"/>
      <c r="X32" s="1027"/>
      <c r="Y32" s="1028"/>
      <c r="Z32" s="387"/>
    </row>
    <row r="33" spans="1:26" ht="24" customHeight="1">
      <c r="A33" s="387"/>
      <c r="B33" s="389"/>
      <c r="C33" s="389"/>
      <c r="D33" s="411"/>
      <c r="E33" s="412"/>
      <c r="F33" s="395"/>
      <c r="G33" s="395"/>
      <c r="H33" s="395"/>
      <c r="I33" s="395"/>
      <c r="J33" s="413"/>
      <c r="K33" s="413"/>
      <c r="L33" s="413"/>
      <c r="M33" s="413"/>
      <c r="N33" s="413"/>
      <c r="O33" s="413"/>
      <c r="P33" s="410"/>
      <c r="Q33" s="951" t="s">
        <v>273</v>
      </c>
      <c r="R33" s="951"/>
      <c r="S33" s="952"/>
      <c r="T33" s="967">
        <f>SUM(T26:Y32)</f>
        <v>0</v>
      </c>
      <c r="U33" s="968"/>
      <c r="V33" s="968"/>
      <c r="W33" s="968"/>
      <c r="X33" s="968"/>
      <c r="Y33" s="969"/>
      <c r="Z33" s="387"/>
    </row>
    <row r="34" spans="1:26" ht="15" customHeight="1">
      <c r="A34" s="387"/>
      <c r="B34" s="389"/>
      <c r="C34" s="389"/>
      <c r="D34" s="389"/>
      <c r="E34" s="389"/>
      <c r="F34" s="390"/>
      <c r="G34" s="390"/>
      <c r="H34" s="390"/>
      <c r="I34" s="390"/>
      <c r="J34" s="387"/>
      <c r="K34" s="387"/>
      <c r="L34" s="387"/>
      <c r="M34" s="387"/>
      <c r="N34" s="387"/>
      <c r="O34" s="387"/>
      <c r="P34" s="387"/>
      <c r="Q34" s="387"/>
      <c r="R34" s="387"/>
      <c r="S34" s="387"/>
      <c r="T34" s="387"/>
      <c r="U34" s="387"/>
      <c r="V34" s="387"/>
      <c r="W34" s="387"/>
      <c r="X34" s="387"/>
      <c r="Y34" s="387"/>
      <c r="Z34" s="387"/>
    </row>
    <row r="35" spans="1:26" ht="15" customHeight="1">
      <c r="A35" s="387"/>
      <c r="B35" s="389" t="s">
        <v>274</v>
      </c>
      <c r="C35" s="390" t="s">
        <v>275</v>
      </c>
      <c r="D35" s="390"/>
      <c r="E35" s="390"/>
      <c r="F35" s="390"/>
      <c r="G35" s="390"/>
      <c r="H35" s="390"/>
      <c r="I35" s="390"/>
      <c r="J35" s="387"/>
      <c r="K35" s="387"/>
      <c r="L35" s="387"/>
      <c r="M35" s="387"/>
      <c r="N35" s="387"/>
      <c r="O35" s="387"/>
      <c r="P35" s="387"/>
      <c r="Q35" s="387"/>
      <c r="R35" s="387"/>
      <c r="S35" s="387"/>
      <c r="T35" s="387"/>
      <c r="U35" s="387"/>
      <c r="V35" s="387"/>
      <c r="W35" s="387"/>
      <c r="X35" s="387"/>
      <c r="Y35" s="387"/>
      <c r="Z35" s="387"/>
    </row>
    <row r="36" spans="1:26" ht="15" customHeight="1">
      <c r="A36" s="387"/>
      <c r="B36" s="389"/>
      <c r="C36" s="390"/>
      <c r="D36" s="1003"/>
      <c r="E36" s="1004"/>
      <c r="F36" s="1004"/>
      <c r="G36" s="1004"/>
      <c r="H36" s="1004"/>
      <c r="I36" s="1004"/>
      <c r="J36" s="1004"/>
      <c r="K36" s="1004"/>
      <c r="L36" s="1004"/>
      <c r="M36" s="1004"/>
      <c r="N36" s="1004"/>
      <c r="O36" s="1004"/>
      <c r="P36" s="1004"/>
      <c r="Q36" s="1004"/>
      <c r="R36" s="1004"/>
      <c r="S36" s="1004"/>
      <c r="T36" s="1004"/>
      <c r="U36" s="1004"/>
      <c r="V36" s="1004"/>
      <c r="W36" s="1004"/>
      <c r="X36" s="1004"/>
      <c r="Y36" s="1005"/>
      <c r="Z36" s="387"/>
    </row>
    <row r="37" spans="1:26" ht="15" customHeight="1">
      <c r="A37" s="387"/>
      <c r="B37" s="389"/>
      <c r="C37" s="390"/>
      <c r="D37" s="1006"/>
      <c r="E37" s="1007"/>
      <c r="F37" s="1007"/>
      <c r="G37" s="1007"/>
      <c r="H37" s="1007"/>
      <c r="I37" s="1007"/>
      <c r="J37" s="1007"/>
      <c r="K37" s="1007"/>
      <c r="L37" s="1007"/>
      <c r="M37" s="1007"/>
      <c r="N37" s="1007"/>
      <c r="O37" s="1007"/>
      <c r="P37" s="1007"/>
      <c r="Q37" s="1007"/>
      <c r="R37" s="1007"/>
      <c r="S37" s="1007"/>
      <c r="T37" s="1007"/>
      <c r="U37" s="1007"/>
      <c r="V37" s="1007"/>
      <c r="W37" s="1007"/>
      <c r="X37" s="1007"/>
      <c r="Y37" s="1008"/>
      <c r="Z37" s="387"/>
    </row>
    <row r="38" spans="1:26" ht="15" customHeight="1">
      <c r="A38" s="387"/>
      <c r="B38" s="389"/>
      <c r="C38" s="390"/>
      <c r="D38" s="1006"/>
      <c r="E38" s="1007"/>
      <c r="F38" s="1007"/>
      <c r="G38" s="1007"/>
      <c r="H38" s="1007"/>
      <c r="I38" s="1007"/>
      <c r="J38" s="1007"/>
      <c r="K38" s="1007"/>
      <c r="L38" s="1007"/>
      <c r="M38" s="1007"/>
      <c r="N38" s="1007"/>
      <c r="O38" s="1007"/>
      <c r="P38" s="1007"/>
      <c r="Q38" s="1007"/>
      <c r="R38" s="1007"/>
      <c r="S38" s="1007"/>
      <c r="T38" s="1007"/>
      <c r="U38" s="1007"/>
      <c r="V38" s="1007"/>
      <c r="W38" s="1007"/>
      <c r="X38" s="1007"/>
      <c r="Y38" s="1008"/>
      <c r="Z38" s="387"/>
    </row>
    <row r="39" spans="1:26" ht="15" customHeight="1">
      <c r="A39" s="387"/>
      <c r="B39" s="389"/>
      <c r="C39" s="390"/>
      <c r="D39" s="1006"/>
      <c r="E39" s="1007"/>
      <c r="F39" s="1007"/>
      <c r="G39" s="1007"/>
      <c r="H39" s="1007"/>
      <c r="I39" s="1007"/>
      <c r="J39" s="1007"/>
      <c r="K39" s="1007"/>
      <c r="L39" s="1007"/>
      <c r="M39" s="1007"/>
      <c r="N39" s="1007"/>
      <c r="O39" s="1007"/>
      <c r="P39" s="1007"/>
      <c r="Q39" s="1007"/>
      <c r="R39" s="1007"/>
      <c r="S39" s="1007"/>
      <c r="T39" s="1007"/>
      <c r="U39" s="1007"/>
      <c r="V39" s="1007"/>
      <c r="W39" s="1007"/>
      <c r="X39" s="1007"/>
      <c r="Y39" s="1008"/>
      <c r="Z39" s="387"/>
    </row>
    <row r="40" spans="1:26" ht="15" customHeight="1">
      <c r="A40" s="387"/>
      <c r="B40" s="389"/>
      <c r="C40" s="390"/>
      <c r="D40" s="1006"/>
      <c r="E40" s="1007"/>
      <c r="F40" s="1007"/>
      <c r="G40" s="1007"/>
      <c r="H40" s="1007"/>
      <c r="I40" s="1007"/>
      <c r="J40" s="1007"/>
      <c r="K40" s="1007"/>
      <c r="L40" s="1007"/>
      <c r="M40" s="1007"/>
      <c r="N40" s="1007"/>
      <c r="O40" s="1007"/>
      <c r="P40" s="1007"/>
      <c r="Q40" s="1007"/>
      <c r="R40" s="1007"/>
      <c r="S40" s="1007"/>
      <c r="T40" s="1007"/>
      <c r="U40" s="1007"/>
      <c r="V40" s="1007"/>
      <c r="W40" s="1007"/>
      <c r="X40" s="1007"/>
      <c r="Y40" s="1008"/>
      <c r="Z40" s="387"/>
    </row>
    <row r="41" spans="1:26" ht="15" customHeight="1">
      <c r="A41" s="387"/>
      <c r="B41" s="389"/>
      <c r="C41" s="390"/>
      <c r="D41" s="1006"/>
      <c r="E41" s="1007"/>
      <c r="F41" s="1007"/>
      <c r="G41" s="1007"/>
      <c r="H41" s="1007"/>
      <c r="I41" s="1007"/>
      <c r="J41" s="1007"/>
      <c r="K41" s="1007"/>
      <c r="L41" s="1007"/>
      <c r="M41" s="1007"/>
      <c r="N41" s="1007"/>
      <c r="O41" s="1007"/>
      <c r="P41" s="1007"/>
      <c r="Q41" s="1007"/>
      <c r="R41" s="1007"/>
      <c r="S41" s="1007"/>
      <c r="T41" s="1007"/>
      <c r="U41" s="1007"/>
      <c r="V41" s="1007"/>
      <c r="W41" s="1007"/>
      <c r="X41" s="1007"/>
      <c r="Y41" s="1008"/>
      <c r="Z41" s="387"/>
    </row>
    <row r="42" spans="1:26" ht="15" customHeight="1">
      <c r="A42" s="387"/>
      <c r="B42" s="389"/>
      <c r="C42" s="390"/>
      <c r="D42" s="1006"/>
      <c r="E42" s="1007"/>
      <c r="F42" s="1007"/>
      <c r="G42" s="1007"/>
      <c r="H42" s="1007"/>
      <c r="I42" s="1007"/>
      <c r="J42" s="1007"/>
      <c r="K42" s="1007"/>
      <c r="L42" s="1007"/>
      <c r="M42" s="1007"/>
      <c r="N42" s="1007"/>
      <c r="O42" s="1007"/>
      <c r="P42" s="1007"/>
      <c r="Q42" s="1007"/>
      <c r="R42" s="1007"/>
      <c r="S42" s="1007"/>
      <c r="T42" s="1007"/>
      <c r="U42" s="1007"/>
      <c r="V42" s="1007"/>
      <c r="W42" s="1007"/>
      <c r="X42" s="1007"/>
      <c r="Y42" s="1008"/>
      <c r="Z42" s="387"/>
    </row>
    <row r="43" spans="1:26" ht="15" customHeight="1">
      <c r="A43" s="387"/>
      <c r="B43" s="389"/>
      <c r="C43" s="390"/>
      <c r="D43" s="1006"/>
      <c r="E43" s="1007"/>
      <c r="F43" s="1007"/>
      <c r="G43" s="1007"/>
      <c r="H43" s="1007"/>
      <c r="I43" s="1007"/>
      <c r="J43" s="1007"/>
      <c r="K43" s="1007"/>
      <c r="L43" s="1007"/>
      <c r="M43" s="1007"/>
      <c r="N43" s="1007"/>
      <c r="O43" s="1007"/>
      <c r="P43" s="1007"/>
      <c r="Q43" s="1007"/>
      <c r="R43" s="1007"/>
      <c r="S43" s="1007"/>
      <c r="T43" s="1007"/>
      <c r="U43" s="1007"/>
      <c r="V43" s="1007"/>
      <c r="W43" s="1007"/>
      <c r="X43" s="1007"/>
      <c r="Y43" s="1008"/>
      <c r="Z43" s="387"/>
    </row>
    <row r="44" spans="1:26" ht="15" customHeight="1">
      <c r="A44" s="387"/>
      <c r="B44" s="389"/>
      <c r="C44" s="390"/>
      <c r="D44" s="1006"/>
      <c r="E44" s="1007"/>
      <c r="F44" s="1007"/>
      <c r="G44" s="1007"/>
      <c r="H44" s="1007"/>
      <c r="I44" s="1007"/>
      <c r="J44" s="1007"/>
      <c r="K44" s="1007"/>
      <c r="L44" s="1007"/>
      <c r="M44" s="1007"/>
      <c r="N44" s="1007"/>
      <c r="O44" s="1007"/>
      <c r="P44" s="1007"/>
      <c r="Q44" s="1007"/>
      <c r="R44" s="1007"/>
      <c r="S44" s="1007"/>
      <c r="T44" s="1007"/>
      <c r="U44" s="1007"/>
      <c r="V44" s="1007"/>
      <c r="W44" s="1007"/>
      <c r="X44" s="1007"/>
      <c r="Y44" s="1008"/>
      <c r="Z44" s="387"/>
    </row>
    <row r="45" spans="1:26" ht="15" customHeight="1">
      <c r="A45" s="387"/>
      <c r="B45" s="389"/>
      <c r="C45" s="390"/>
      <c r="D45" s="1006"/>
      <c r="E45" s="1007"/>
      <c r="F45" s="1007"/>
      <c r="G45" s="1007"/>
      <c r="H45" s="1007"/>
      <c r="I45" s="1007"/>
      <c r="J45" s="1007"/>
      <c r="K45" s="1007"/>
      <c r="L45" s="1007"/>
      <c r="M45" s="1007"/>
      <c r="N45" s="1007"/>
      <c r="O45" s="1007"/>
      <c r="P45" s="1007"/>
      <c r="Q45" s="1007"/>
      <c r="R45" s="1007"/>
      <c r="S45" s="1007"/>
      <c r="T45" s="1007"/>
      <c r="U45" s="1007"/>
      <c r="V45" s="1007"/>
      <c r="W45" s="1007"/>
      <c r="X45" s="1007"/>
      <c r="Y45" s="1008"/>
      <c r="Z45" s="387"/>
    </row>
    <row r="46" spans="1:26" ht="15" customHeight="1">
      <c r="A46" s="387"/>
      <c r="B46" s="389"/>
      <c r="C46" s="390"/>
      <c r="D46" s="1006"/>
      <c r="E46" s="1007"/>
      <c r="F46" s="1007"/>
      <c r="G46" s="1007"/>
      <c r="H46" s="1007"/>
      <c r="I46" s="1007"/>
      <c r="J46" s="1007"/>
      <c r="K46" s="1007"/>
      <c r="L46" s="1007"/>
      <c r="M46" s="1007"/>
      <c r="N46" s="1007"/>
      <c r="O46" s="1007"/>
      <c r="P46" s="1007"/>
      <c r="Q46" s="1007"/>
      <c r="R46" s="1007"/>
      <c r="S46" s="1007"/>
      <c r="T46" s="1007"/>
      <c r="U46" s="1007"/>
      <c r="V46" s="1007"/>
      <c r="W46" s="1007"/>
      <c r="X46" s="1007"/>
      <c r="Y46" s="1008"/>
      <c r="Z46" s="387"/>
    </row>
    <row r="47" spans="1:26" ht="15" customHeight="1">
      <c r="A47" s="387"/>
      <c r="B47" s="389"/>
      <c r="C47" s="390"/>
      <c r="D47" s="1006"/>
      <c r="E47" s="1007"/>
      <c r="F47" s="1007"/>
      <c r="G47" s="1007"/>
      <c r="H47" s="1007"/>
      <c r="I47" s="1007"/>
      <c r="J47" s="1007"/>
      <c r="K47" s="1007"/>
      <c r="L47" s="1007"/>
      <c r="M47" s="1007"/>
      <c r="N47" s="1007"/>
      <c r="O47" s="1007"/>
      <c r="P47" s="1007"/>
      <c r="Q47" s="1007"/>
      <c r="R47" s="1007"/>
      <c r="S47" s="1007"/>
      <c r="T47" s="1007"/>
      <c r="U47" s="1007"/>
      <c r="V47" s="1007"/>
      <c r="W47" s="1007"/>
      <c r="X47" s="1007"/>
      <c r="Y47" s="1008"/>
      <c r="Z47" s="387"/>
    </row>
    <row r="48" spans="1:26" ht="15" customHeight="1">
      <c r="A48" s="387"/>
      <c r="B48" s="389"/>
      <c r="C48" s="390"/>
      <c r="D48" s="1006"/>
      <c r="E48" s="1007"/>
      <c r="F48" s="1007"/>
      <c r="G48" s="1007"/>
      <c r="H48" s="1007"/>
      <c r="I48" s="1007"/>
      <c r="J48" s="1007"/>
      <c r="K48" s="1007"/>
      <c r="L48" s="1007"/>
      <c r="M48" s="1007"/>
      <c r="N48" s="1007"/>
      <c r="O48" s="1007"/>
      <c r="P48" s="1007"/>
      <c r="Q48" s="1007"/>
      <c r="R48" s="1007"/>
      <c r="S48" s="1007"/>
      <c r="T48" s="1007"/>
      <c r="U48" s="1007"/>
      <c r="V48" s="1007"/>
      <c r="W48" s="1007"/>
      <c r="X48" s="1007"/>
      <c r="Y48" s="1008"/>
      <c r="Z48" s="387"/>
    </row>
    <row r="49" spans="1:26" ht="15" customHeight="1">
      <c r="A49" s="387"/>
      <c r="B49" s="389"/>
      <c r="C49" s="390"/>
      <c r="D49" s="1006"/>
      <c r="E49" s="1007"/>
      <c r="F49" s="1007"/>
      <c r="G49" s="1007"/>
      <c r="H49" s="1007"/>
      <c r="I49" s="1007"/>
      <c r="J49" s="1007"/>
      <c r="K49" s="1007"/>
      <c r="L49" s="1007"/>
      <c r="M49" s="1007"/>
      <c r="N49" s="1007"/>
      <c r="O49" s="1007"/>
      <c r="P49" s="1007"/>
      <c r="Q49" s="1007"/>
      <c r="R49" s="1007"/>
      <c r="S49" s="1007"/>
      <c r="T49" s="1007"/>
      <c r="U49" s="1007"/>
      <c r="V49" s="1007"/>
      <c r="W49" s="1007"/>
      <c r="X49" s="1007"/>
      <c r="Y49" s="1008"/>
      <c r="Z49" s="387"/>
    </row>
    <row r="50" spans="1:26" ht="15" customHeight="1">
      <c r="A50" s="387"/>
      <c r="B50" s="389"/>
      <c r="C50" s="390"/>
      <c r="D50" s="1009"/>
      <c r="E50" s="1010"/>
      <c r="F50" s="1010"/>
      <c r="G50" s="1010"/>
      <c r="H50" s="1010"/>
      <c r="I50" s="1010"/>
      <c r="J50" s="1010"/>
      <c r="K50" s="1010"/>
      <c r="L50" s="1010"/>
      <c r="M50" s="1010"/>
      <c r="N50" s="1010"/>
      <c r="O50" s="1010"/>
      <c r="P50" s="1010"/>
      <c r="Q50" s="1010"/>
      <c r="R50" s="1010"/>
      <c r="S50" s="1010"/>
      <c r="T50" s="1010"/>
      <c r="U50" s="1010"/>
      <c r="V50" s="1010"/>
      <c r="W50" s="1010"/>
      <c r="X50" s="1010"/>
      <c r="Y50" s="1011"/>
      <c r="Z50" s="387"/>
    </row>
    <row r="51" spans="1:26" ht="15" customHeight="1">
      <c r="A51" s="387"/>
      <c r="B51" s="389"/>
      <c r="C51" s="390"/>
      <c r="D51" s="390"/>
      <c r="E51" s="373" t="s">
        <v>276</v>
      </c>
      <c r="F51" s="390"/>
      <c r="G51" s="390"/>
      <c r="H51" s="390"/>
      <c r="I51" s="390"/>
      <c r="J51" s="387"/>
      <c r="K51" s="387"/>
      <c r="L51" s="387"/>
      <c r="M51" s="387"/>
      <c r="N51" s="387"/>
      <c r="O51" s="387"/>
      <c r="P51" s="387"/>
      <c r="Q51" s="387"/>
      <c r="R51" s="387"/>
      <c r="S51" s="387"/>
      <c r="T51" s="387"/>
      <c r="U51" s="387"/>
      <c r="V51" s="387"/>
      <c r="W51" s="387"/>
      <c r="X51" s="387"/>
      <c r="Y51" s="387"/>
      <c r="Z51" s="387"/>
    </row>
    <row r="52" spans="1:26" ht="21.75" customHeight="1">
      <c r="A52" s="414" t="s">
        <v>368</v>
      </c>
      <c r="B52" s="1012" t="str">
        <f>"実施している対策（"&amp;H5&amp;"年度）及び実施しようとする対策（目標2030年度まで）"</f>
        <v>実施している対策（2025年度）及び実施しようとする対策（目標2030年度まで）</v>
      </c>
      <c r="C52" s="1012"/>
      <c r="D52" s="1012"/>
      <c r="E52" s="1012"/>
      <c r="F52" s="1012"/>
      <c r="G52" s="1012"/>
      <c r="H52" s="1012"/>
      <c r="I52" s="1013"/>
      <c r="J52" s="1013"/>
      <c r="K52" s="1013"/>
      <c r="L52" s="1013"/>
      <c r="M52" s="1013"/>
      <c r="N52" s="1013"/>
      <c r="O52" s="1013"/>
      <c r="P52" s="1013"/>
      <c r="Q52" s="1013"/>
      <c r="R52" s="1013"/>
      <c r="S52" s="1013"/>
      <c r="T52" s="1013"/>
      <c r="U52" s="1013"/>
      <c r="V52" s="1013"/>
      <c r="W52" s="1013"/>
      <c r="X52" s="1013"/>
      <c r="Y52" s="1013"/>
    </row>
    <row r="53" spans="1:26" ht="19.5" customHeight="1">
      <c r="A53" s="415"/>
      <c r="B53" s="1035" t="s">
        <v>369</v>
      </c>
      <c r="C53" s="1036"/>
      <c r="D53" s="1036"/>
      <c r="E53" s="1036"/>
      <c r="F53" s="1036"/>
      <c r="G53" s="1036"/>
      <c r="H53" s="1037"/>
      <c r="I53" s="956" t="s">
        <v>413</v>
      </c>
      <c r="J53" s="956"/>
      <c r="K53" s="956"/>
      <c r="L53" s="956"/>
      <c r="M53" s="956"/>
      <c r="N53" s="956"/>
      <c r="O53" s="956"/>
      <c r="P53" s="956"/>
      <c r="Q53" s="956"/>
      <c r="R53" s="956"/>
      <c r="S53" s="956"/>
      <c r="T53" s="956"/>
      <c r="U53" s="956"/>
      <c r="V53" s="956"/>
      <c r="W53" s="956"/>
      <c r="X53" s="956"/>
      <c r="Y53" s="956"/>
    </row>
    <row r="54" spans="1:26" ht="19.5" customHeight="1">
      <c r="A54" s="415"/>
      <c r="B54" s="1038"/>
      <c r="C54" s="1039"/>
      <c r="D54" s="1039"/>
      <c r="E54" s="1039"/>
      <c r="F54" s="1039"/>
      <c r="G54" s="1039"/>
      <c r="H54" s="1040"/>
      <c r="I54" s="956"/>
      <c r="J54" s="956"/>
      <c r="K54" s="956"/>
      <c r="L54" s="956"/>
      <c r="M54" s="956"/>
      <c r="N54" s="956"/>
      <c r="O54" s="956"/>
      <c r="P54" s="956"/>
      <c r="Q54" s="956"/>
      <c r="R54" s="956"/>
      <c r="S54" s="956"/>
      <c r="T54" s="956"/>
      <c r="U54" s="956"/>
      <c r="V54" s="956"/>
      <c r="W54" s="956"/>
      <c r="X54" s="956"/>
      <c r="Y54" s="956"/>
    </row>
    <row r="55" spans="1:26" ht="61.5" customHeight="1">
      <c r="A55" s="415"/>
      <c r="B55" s="416" t="s">
        <v>277</v>
      </c>
      <c r="C55" s="1020" t="s">
        <v>583</v>
      </c>
      <c r="D55" s="1020"/>
      <c r="E55" s="1020"/>
      <c r="F55" s="1020"/>
      <c r="G55" s="1020"/>
      <c r="H55" s="1020"/>
      <c r="I55" s="989"/>
      <c r="J55" s="989"/>
      <c r="K55" s="989"/>
      <c r="L55" s="989"/>
      <c r="M55" s="989"/>
      <c r="N55" s="989"/>
      <c r="O55" s="989"/>
      <c r="P55" s="989"/>
      <c r="Q55" s="989"/>
      <c r="R55" s="989"/>
      <c r="S55" s="989"/>
      <c r="T55" s="989"/>
      <c r="U55" s="989"/>
      <c r="V55" s="989"/>
      <c r="W55" s="989"/>
      <c r="X55" s="989"/>
      <c r="Y55" s="989"/>
    </row>
    <row r="56" spans="1:26" ht="55.5" customHeight="1">
      <c r="A56" s="417"/>
      <c r="B56" s="418" t="s">
        <v>278</v>
      </c>
      <c r="C56" s="988" t="s">
        <v>279</v>
      </c>
      <c r="D56" s="988"/>
      <c r="E56" s="988"/>
      <c r="F56" s="988"/>
      <c r="G56" s="988"/>
      <c r="H56" s="988"/>
      <c r="I56" s="989"/>
      <c r="J56" s="989"/>
      <c r="K56" s="989"/>
      <c r="L56" s="989"/>
      <c r="M56" s="989"/>
      <c r="N56" s="989"/>
      <c r="O56" s="989"/>
      <c r="P56" s="989"/>
      <c r="Q56" s="989"/>
      <c r="R56" s="989"/>
      <c r="S56" s="989"/>
      <c r="T56" s="989"/>
      <c r="U56" s="989"/>
      <c r="V56" s="989"/>
      <c r="W56" s="989"/>
      <c r="X56" s="989"/>
      <c r="Y56" s="989"/>
    </row>
    <row r="57" spans="1:26" ht="60" customHeight="1">
      <c r="A57" s="419"/>
      <c r="B57" s="420" t="s">
        <v>280</v>
      </c>
      <c r="C57" s="988" t="s">
        <v>281</v>
      </c>
      <c r="D57" s="988"/>
      <c r="E57" s="988"/>
      <c r="F57" s="988"/>
      <c r="G57" s="988"/>
      <c r="H57" s="988"/>
      <c r="I57" s="989"/>
      <c r="J57" s="989"/>
      <c r="K57" s="989"/>
      <c r="L57" s="989"/>
      <c r="M57" s="989"/>
      <c r="N57" s="989"/>
      <c r="O57" s="989"/>
      <c r="P57" s="989"/>
      <c r="Q57" s="989"/>
      <c r="R57" s="989"/>
      <c r="S57" s="989"/>
      <c r="T57" s="989"/>
      <c r="U57" s="989"/>
      <c r="V57" s="989"/>
      <c r="W57" s="989"/>
      <c r="X57" s="989"/>
      <c r="Y57" s="989"/>
    </row>
    <row r="58" spans="1:26" ht="60" customHeight="1">
      <c r="A58" s="419"/>
      <c r="B58" s="416" t="s">
        <v>282</v>
      </c>
      <c r="C58" s="988" t="s">
        <v>283</v>
      </c>
      <c r="D58" s="988"/>
      <c r="E58" s="988"/>
      <c r="F58" s="988"/>
      <c r="G58" s="988"/>
      <c r="H58" s="988"/>
      <c r="I58" s="989"/>
      <c r="J58" s="989"/>
      <c r="K58" s="989"/>
      <c r="L58" s="989"/>
      <c r="M58" s="989"/>
      <c r="N58" s="989"/>
      <c r="O58" s="989"/>
      <c r="P58" s="989"/>
      <c r="Q58" s="989"/>
      <c r="R58" s="989"/>
      <c r="S58" s="989"/>
      <c r="T58" s="989"/>
      <c r="U58" s="989"/>
      <c r="V58" s="989"/>
      <c r="W58" s="989"/>
      <c r="X58" s="989"/>
      <c r="Y58" s="989"/>
    </row>
    <row r="59" spans="1:26" ht="55.5" customHeight="1">
      <c r="A59" s="421"/>
      <c r="B59" s="416" t="s">
        <v>284</v>
      </c>
      <c r="C59" s="988" t="s">
        <v>285</v>
      </c>
      <c r="D59" s="988"/>
      <c r="E59" s="988"/>
      <c r="F59" s="988"/>
      <c r="G59" s="988"/>
      <c r="H59" s="988"/>
      <c r="I59" s="989"/>
      <c r="J59" s="989"/>
      <c r="K59" s="989"/>
      <c r="L59" s="989"/>
      <c r="M59" s="989"/>
      <c r="N59" s="989"/>
      <c r="O59" s="989"/>
      <c r="P59" s="989"/>
      <c r="Q59" s="989"/>
      <c r="R59" s="989"/>
      <c r="S59" s="989"/>
      <c r="T59" s="989"/>
      <c r="U59" s="989"/>
      <c r="V59" s="989"/>
      <c r="W59" s="989"/>
      <c r="X59" s="989"/>
      <c r="Y59" s="989"/>
    </row>
    <row r="60" spans="1:26" ht="55.5" customHeight="1">
      <c r="A60" s="419"/>
      <c r="B60" s="416" t="s">
        <v>286</v>
      </c>
      <c r="C60" s="988" t="s">
        <v>287</v>
      </c>
      <c r="D60" s="988"/>
      <c r="E60" s="988"/>
      <c r="F60" s="988"/>
      <c r="G60" s="988"/>
      <c r="H60" s="988"/>
      <c r="I60" s="989"/>
      <c r="J60" s="989"/>
      <c r="K60" s="989"/>
      <c r="L60" s="989"/>
      <c r="M60" s="989"/>
      <c r="N60" s="989"/>
      <c r="O60" s="989"/>
      <c r="P60" s="989"/>
      <c r="Q60" s="989"/>
      <c r="R60" s="989"/>
      <c r="S60" s="989"/>
      <c r="T60" s="989"/>
      <c r="U60" s="989"/>
      <c r="V60" s="989"/>
      <c r="W60" s="989"/>
      <c r="X60" s="989"/>
      <c r="Y60" s="989"/>
    </row>
    <row r="61" spans="1:26" ht="55.5" customHeight="1">
      <c r="A61" s="419"/>
      <c r="B61" s="420" t="s">
        <v>288</v>
      </c>
      <c r="C61" s="988" t="s">
        <v>438</v>
      </c>
      <c r="D61" s="988"/>
      <c r="E61" s="988"/>
      <c r="F61" s="988"/>
      <c r="G61" s="988"/>
      <c r="H61" s="988"/>
      <c r="I61" s="989"/>
      <c r="J61" s="989"/>
      <c r="K61" s="989"/>
      <c r="L61" s="989"/>
      <c r="M61" s="989"/>
      <c r="N61" s="989"/>
      <c r="O61" s="989"/>
      <c r="P61" s="989"/>
      <c r="Q61" s="989"/>
      <c r="R61" s="989"/>
      <c r="S61" s="989"/>
      <c r="T61" s="989"/>
      <c r="U61" s="989"/>
      <c r="V61" s="989"/>
      <c r="W61" s="989"/>
      <c r="X61" s="989"/>
      <c r="Y61" s="989"/>
    </row>
    <row r="62" spans="1:26" ht="60" customHeight="1">
      <c r="A62" s="419"/>
      <c r="B62" s="420" t="s">
        <v>289</v>
      </c>
      <c r="C62" s="988" t="s">
        <v>439</v>
      </c>
      <c r="D62" s="988"/>
      <c r="E62" s="988"/>
      <c r="F62" s="988"/>
      <c r="G62" s="988"/>
      <c r="H62" s="988"/>
      <c r="I62" s="989"/>
      <c r="J62" s="989"/>
      <c r="K62" s="989"/>
      <c r="L62" s="989"/>
      <c r="M62" s="989"/>
      <c r="N62" s="989"/>
      <c r="O62" s="989"/>
      <c r="P62" s="989"/>
      <c r="Q62" s="989"/>
      <c r="R62" s="989"/>
      <c r="S62" s="989"/>
      <c r="T62" s="989"/>
      <c r="U62" s="989"/>
      <c r="V62" s="989"/>
      <c r="W62" s="989"/>
      <c r="X62" s="989"/>
      <c r="Y62" s="989"/>
    </row>
    <row r="63" spans="1:26" ht="60" customHeight="1">
      <c r="A63" s="419"/>
      <c r="B63" s="416" t="s">
        <v>291</v>
      </c>
      <c r="C63" s="988" t="s">
        <v>290</v>
      </c>
      <c r="D63" s="988"/>
      <c r="E63" s="988"/>
      <c r="F63" s="988"/>
      <c r="G63" s="988"/>
      <c r="H63" s="988"/>
      <c r="I63" s="989"/>
      <c r="J63" s="989"/>
      <c r="K63" s="989"/>
      <c r="L63" s="989"/>
      <c r="M63" s="989"/>
      <c r="N63" s="989"/>
      <c r="O63" s="989"/>
      <c r="P63" s="989"/>
      <c r="Q63" s="989"/>
      <c r="R63" s="989"/>
      <c r="S63" s="989"/>
      <c r="T63" s="989"/>
      <c r="U63" s="989"/>
      <c r="V63" s="989"/>
      <c r="W63" s="989"/>
      <c r="X63" s="989"/>
      <c r="Y63" s="989"/>
    </row>
    <row r="64" spans="1:26" ht="54" customHeight="1">
      <c r="A64" s="419"/>
      <c r="B64" s="420" t="s">
        <v>292</v>
      </c>
      <c r="C64" s="988" t="s">
        <v>446</v>
      </c>
      <c r="D64" s="988"/>
      <c r="E64" s="988"/>
      <c r="F64" s="988"/>
      <c r="G64" s="988"/>
      <c r="H64" s="988"/>
      <c r="I64" s="989"/>
      <c r="J64" s="989"/>
      <c r="K64" s="989"/>
      <c r="L64" s="989"/>
      <c r="M64" s="989"/>
      <c r="N64" s="989"/>
      <c r="O64" s="989"/>
      <c r="P64" s="989"/>
      <c r="Q64" s="989"/>
      <c r="R64" s="989"/>
      <c r="S64" s="989"/>
      <c r="T64" s="989"/>
      <c r="U64" s="989"/>
      <c r="V64" s="989"/>
      <c r="W64" s="989"/>
      <c r="X64" s="989"/>
      <c r="Y64" s="989"/>
    </row>
    <row r="65" spans="1:25" ht="54.75" customHeight="1">
      <c r="A65" s="421"/>
      <c r="B65" s="416" t="s">
        <v>293</v>
      </c>
      <c r="C65" s="988" t="s">
        <v>440</v>
      </c>
      <c r="D65" s="988"/>
      <c r="E65" s="988"/>
      <c r="F65" s="988"/>
      <c r="G65" s="988"/>
      <c r="H65" s="988"/>
      <c r="I65" s="989"/>
      <c r="J65" s="989"/>
      <c r="K65" s="989"/>
      <c r="L65" s="989"/>
      <c r="M65" s="989"/>
      <c r="N65" s="989"/>
      <c r="O65" s="989"/>
      <c r="P65" s="989"/>
      <c r="Q65" s="989"/>
      <c r="R65" s="989"/>
      <c r="S65" s="989"/>
      <c r="T65" s="989"/>
      <c r="U65" s="989"/>
      <c r="V65" s="989"/>
      <c r="W65" s="989"/>
      <c r="X65" s="989"/>
      <c r="Y65" s="989"/>
    </row>
    <row r="66" spans="1:25" ht="54.75" customHeight="1">
      <c r="A66" s="421"/>
      <c r="B66" s="416" t="s">
        <v>294</v>
      </c>
      <c r="C66" s="988" t="s">
        <v>1561</v>
      </c>
      <c r="D66" s="988"/>
      <c r="E66" s="988"/>
      <c r="F66" s="988"/>
      <c r="G66" s="988"/>
      <c r="H66" s="988"/>
      <c r="I66" s="989"/>
      <c r="J66" s="989"/>
      <c r="K66" s="989"/>
      <c r="L66" s="989"/>
      <c r="M66" s="989"/>
      <c r="N66" s="989"/>
      <c r="O66" s="989"/>
      <c r="P66" s="989"/>
      <c r="Q66" s="989"/>
      <c r="R66" s="989"/>
      <c r="S66" s="989"/>
      <c r="T66" s="989"/>
      <c r="U66" s="989"/>
      <c r="V66" s="989"/>
      <c r="W66" s="989"/>
      <c r="X66" s="989"/>
      <c r="Y66" s="989"/>
    </row>
    <row r="67" spans="1:25" ht="54.75" customHeight="1">
      <c r="A67" s="421"/>
      <c r="B67" s="416" t="s">
        <v>580</v>
      </c>
      <c r="C67" s="988" t="s">
        <v>579</v>
      </c>
      <c r="D67" s="988"/>
      <c r="E67" s="988"/>
      <c r="F67" s="988"/>
      <c r="G67" s="988"/>
      <c r="H67" s="988"/>
      <c r="I67" s="989"/>
      <c r="J67" s="989"/>
      <c r="K67" s="989"/>
      <c r="L67" s="989"/>
      <c r="M67" s="989"/>
      <c r="N67" s="989"/>
      <c r="O67" s="989"/>
      <c r="P67" s="989"/>
      <c r="Q67" s="989"/>
      <c r="R67" s="989"/>
      <c r="S67" s="989"/>
      <c r="T67" s="989"/>
      <c r="U67" s="989"/>
      <c r="V67" s="989"/>
      <c r="W67" s="989"/>
      <c r="X67" s="989"/>
      <c r="Y67" s="989"/>
    </row>
    <row r="68" spans="1:25" ht="24.75" customHeight="1">
      <c r="A68" s="419"/>
      <c r="B68" s="990" t="s">
        <v>581</v>
      </c>
      <c r="C68" s="994" t="s">
        <v>295</v>
      </c>
      <c r="D68" s="994"/>
      <c r="E68" s="994"/>
      <c r="F68" s="994"/>
      <c r="G68" s="994"/>
      <c r="H68" s="994"/>
      <c r="I68" s="989"/>
      <c r="J68" s="989"/>
      <c r="K68" s="989"/>
      <c r="L68" s="989"/>
      <c r="M68" s="989"/>
      <c r="N68" s="989"/>
      <c r="O68" s="989"/>
      <c r="P68" s="989"/>
      <c r="Q68" s="989"/>
      <c r="R68" s="989"/>
      <c r="S68" s="989"/>
      <c r="T68" s="989"/>
      <c r="U68" s="989"/>
      <c r="V68" s="989"/>
      <c r="W68" s="989"/>
      <c r="X68" s="989"/>
      <c r="Y68" s="989"/>
    </row>
    <row r="69" spans="1:25" ht="37.5" customHeight="1">
      <c r="A69" s="419"/>
      <c r="B69" s="991"/>
      <c r="C69" s="992" t="s">
        <v>296</v>
      </c>
      <c r="D69" s="992"/>
      <c r="E69" s="992"/>
      <c r="F69" s="992"/>
      <c r="G69" s="992"/>
      <c r="H69" s="993"/>
      <c r="I69" s="989"/>
      <c r="J69" s="989"/>
      <c r="K69" s="989"/>
      <c r="L69" s="989"/>
      <c r="M69" s="989"/>
      <c r="N69" s="989"/>
      <c r="O69" s="989"/>
      <c r="P69" s="989"/>
      <c r="Q69" s="989"/>
      <c r="R69" s="989"/>
      <c r="S69" s="989"/>
      <c r="T69" s="989"/>
      <c r="U69" s="989"/>
      <c r="V69" s="989"/>
      <c r="W69" s="989"/>
      <c r="X69" s="989"/>
      <c r="Y69" s="989"/>
    </row>
    <row r="70" spans="1:25" ht="15" customHeight="1">
      <c r="A70" s="419"/>
      <c r="B70" s="986" t="s">
        <v>276</v>
      </c>
      <c r="C70" s="986"/>
      <c r="D70" s="986"/>
      <c r="E70" s="986"/>
      <c r="F70" s="986"/>
      <c r="G70" s="986"/>
      <c r="H70" s="986"/>
      <c r="I70" s="987"/>
      <c r="J70" s="987"/>
      <c r="K70" s="987"/>
      <c r="L70" s="987"/>
      <c r="M70" s="987"/>
      <c r="N70" s="987"/>
      <c r="O70" s="987"/>
      <c r="P70" s="987"/>
      <c r="Q70" s="987"/>
      <c r="R70" s="987"/>
      <c r="S70" s="987"/>
      <c r="T70" s="987"/>
      <c r="U70" s="987"/>
      <c r="V70" s="987"/>
      <c r="W70" s="987"/>
      <c r="X70" s="987"/>
      <c r="Y70" s="987"/>
    </row>
  </sheetData>
  <sheetProtection password="E4BE" sheet="1" formatCells="0" formatColumns="0" formatRows="0"/>
  <mergeCells count="103">
    <mergeCell ref="D36:Y50"/>
    <mergeCell ref="B52:Y52"/>
    <mergeCell ref="I55:Y55"/>
    <mergeCell ref="P31:S32"/>
    <mergeCell ref="C55:H55"/>
    <mergeCell ref="C65:H65"/>
    <mergeCell ref="C64:H64"/>
    <mergeCell ref="C60:H60"/>
    <mergeCell ref="T29:Y29"/>
    <mergeCell ref="E31:I31"/>
    <mergeCell ref="E32:I32"/>
    <mergeCell ref="T31:Y32"/>
    <mergeCell ref="K31:N32"/>
    <mergeCell ref="O31:O32"/>
    <mergeCell ref="B53:H54"/>
    <mergeCell ref="C62:H62"/>
    <mergeCell ref="C63:H63"/>
    <mergeCell ref="E30:I30"/>
    <mergeCell ref="K30:N30"/>
    <mergeCell ref="P30:S30"/>
    <mergeCell ref="T30:Y30"/>
    <mergeCell ref="E29:I29"/>
    <mergeCell ref="K29:N29"/>
    <mergeCell ref="P29:S29"/>
    <mergeCell ref="B3:Z4"/>
    <mergeCell ref="R10:Z10"/>
    <mergeCell ref="R11:Z11"/>
    <mergeCell ref="R12:Z12"/>
    <mergeCell ref="I10:K10"/>
    <mergeCell ref="C5:G5"/>
    <mergeCell ref="H5:J5"/>
    <mergeCell ref="K5:N5"/>
    <mergeCell ref="L10:O10"/>
    <mergeCell ref="D7:F7"/>
    <mergeCell ref="G7:H7"/>
    <mergeCell ref="G9:H9"/>
    <mergeCell ref="D9:F9"/>
    <mergeCell ref="P10:Q10"/>
    <mergeCell ref="B70:Y70"/>
    <mergeCell ref="C57:H57"/>
    <mergeCell ref="C56:H56"/>
    <mergeCell ref="I60:Y60"/>
    <mergeCell ref="I68:Y69"/>
    <mergeCell ref="I64:Y64"/>
    <mergeCell ref="I65:Y65"/>
    <mergeCell ref="C61:H61"/>
    <mergeCell ref="I61:Y61"/>
    <mergeCell ref="I62:Y62"/>
    <mergeCell ref="B68:B69"/>
    <mergeCell ref="C69:H69"/>
    <mergeCell ref="C68:H68"/>
    <mergeCell ref="I56:Y56"/>
    <mergeCell ref="I59:Y59"/>
    <mergeCell ref="I58:Y58"/>
    <mergeCell ref="I57:Y57"/>
    <mergeCell ref="C58:H58"/>
    <mergeCell ref="C67:H67"/>
    <mergeCell ref="I67:Y67"/>
    <mergeCell ref="C66:H66"/>
    <mergeCell ref="I66:Y66"/>
    <mergeCell ref="C59:H59"/>
    <mergeCell ref="I63:Y63"/>
    <mergeCell ref="D14:F14"/>
    <mergeCell ref="L11:O11"/>
    <mergeCell ref="L12:O12"/>
    <mergeCell ref="D16:F16"/>
    <mergeCell ref="I17:K17"/>
    <mergeCell ref="L17:Y17"/>
    <mergeCell ref="P24:S25"/>
    <mergeCell ref="T25:Y25"/>
    <mergeCell ref="T24:Y24"/>
    <mergeCell ref="G14:H14"/>
    <mergeCell ref="L16:Y16"/>
    <mergeCell ref="P11:Q11"/>
    <mergeCell ref="P12:Q12"/>
    <mergeCell ref="I16:K16"/>
    <mergeCell ref="G16:H16"/>
    <mergeCell ref="D17:F17"/>
    <mergeCell ref="G17:H17"/>
    <mergeCell ref="A1:Z1"/>
    <mergeCell ref="E26:I26"/>
    <mergeCell ref="E27:I27"/>
    <mergeCell ref="T27:Y27"/>
    <mergeCell ref="G19:H19"/>
    <mergeCell ref="K27:N27"/>
    <mergeCell ref="I53:Y54"/>
    <mergeCell ref="D23:M23"/>
    <mergeCell ref="N23:P23"/>
    <mergeCell ref="D19:F19"/>
    <mergeCell ref="P26:S26"/>
    <mergeCell ref="P27:S27"/>
    <mergeCell ref="E24:I25"/>
    <mergeCell ref="K24:O24"/>
    <mergeCell ref="Q33:S33"/>
    <mergeCell ref="T33:Y33"/>
    <mergeCell ref="E28:I28"/>
    <mergeCell ref="P28:S28"/>
    <mergeCell ref="K28:N28"/>
    <mergeCell ref="T28:Y28"/>
    <mergeCell ref="T26:Y26"/>
    <mergeCell ref="Q23:S23"/>
    <mergeCell ref="K25:O25"/>
    <mergeCell ref="K26:N26"/>
  </mergeCells>
  <phoneticPr fontId="2"/>
  <printOptions horizontalCentered="1"/>
  <pageMargins left="0.59055118110236227" right="0.59055118110236227" top="0.98425196850393704" bottom="0.78740157480314965" header="0.51181102362204722" footer="0.51181102362204722"/>
  <pageSetup paperSize="9" scale="91" fitToHeight="2" pageOrder="overThenDown" orientation="portrait" r:id="rId1"/>
  <headerFooter alignWithMargins="0"/>
  <rowBreaks count="1" manualBreakCount="1">
    <brk id="51" max="2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54</vt:i4>
      </vt:variant>
    </vt:vector>
  </HeadingPairs>
  <TitlesOfParts>
    <vt:vector size="82" baseType="lpstr">
      <vt:lpstr>計画書</vt:lpstr>
      <vt:lpstr>別紙-製造工程</vt:lpstr>
      <vt:lpstr>別紙-第1項、2項方針等</vt:lpstr>
      <vt:lpstr>別紙-第3項(1)基準年</vt:lpstr>
      <vt:lpstr>別紙-第3項(2)現況</vt:lpstr>
      <vt:lpstr>別紙-第4項目標</vt:lpstr>
      <vt:lpstr>別紙-第5項措置</vt:lpstr>
      <vt:lpstr>コード表A</vt:lpstr>
      <vt:lpstr>別紙-第6項自家用車</vt:lpstr>
      <vt:lpstr>別紙-第7項荷主</vt:lpstr>
      <vt:lpstr>別紙-再生可能エネルギー利用状況</vt:lpstr>
      <vt:lpstr>別紙-電力利用状況</vt:lpstr>
      <vt:lpstr>延床面積（業務系事業所のみ入力）</vt:lpstr>
      <vt:lpstr>製造品出荷額（製造業のみ入力）</vt:lpstr>
      <vt:lpstr>【基準年】集計結果表 CO2</vt:lpstr>
      <vt:lpstr>【基準年】集計結果表 CH4</vt:lpstr>
      <vt:lpstr>【基準年】集計結果表 N2O</vt:lpstr>
      <vt:lpstr>【基準年】集計結果表 HFC</vt:lpstr>
      <vt:lpstr>【基準年】集計結果表 PFC</vt:lpstr>
      <vt:lpstr>【基準年】集計結果表 SF6</vt:lpstr>
      <vt:lpstr>【基準年】集計結果表 NF3</vt:lpstr>
      <vt:lpstr>【現況】集計結果表 CO2</vt:lpstr>
      <vt:lpstr>【現況】集計結果表 CH4</vt:lpstr>
      <vt:lpstr>【現況】集計結果表 N2O</vt:lpstr>
      <vt:lpstr>【現況】集計結果表 HFC</vt:lpstr>
      <vt:lpstr>【現況】集計結果表 PFC</vt:lpstr>
      <vt:lpstr>【現況】集計結果表 SF6</vt:lpstr>
      <vt:lpstr>【現況】集計結果表 NF3</vt:lpstr>
      <vt:lpstr>__2020</vt:lpstr>
      <vt:lpstr>__2021</vt:lpstr>
      <vt:lpstr>__2022</vt:lpstr>
      <vt:lpstr>_2013</vt:lpstr>
      <vt:lpstr>_2014</vt:lpstr>
      <vt:lpstr>_2015</vt:lpstr>
      <vt:lpstr>_2016</vt:lpstr>
      <vt:lpstr>_2017</vt:lpstr>
      <vt:lpstr>_2018</vt:lpstr>
      <vt:lpstr>_2019</vt:lpstr>
      <vt:lpstr>_2020</vt:lpstr>
      <vt:lpstr>_2021</vt:lpstr>
      <vt:lpstr>_2022</vt:lpstr>
      <vt:lpstr>_2023</vt:lpstr>
      <vt:lpstr>_2024</vt:lpstr>
      <vt:lpstr>_2025</vt:lpstr>
      <vt:lpstr>'【基準年】集計結果表 CH4'!Print_Area</vt:lpstr>
      <vt:lpstr>'【基準年】集計結果表 CO2'!Print_Area</vt:lpstr>
      <vt:lpstr>'【基準年】集計結果表 HFC'!Print_Area</vt:lpstr>
      <vt:lpstr>'【基準年】集計結果表 N2O'!Print_Area</vt:lpstr>
      <vt:lpstr>'【基準年】集計結果表 NF3'!Print_Area</vt:lpstr>
      <vt:lpstr>'【基準年】集計結果表 PFC'!Print_Area</vt:lpstr>
      <vt:lpstr>'【基準年】集計結果表 SF6'!Print_Area</vt:lpstr>
      <vt:lpstr>'【現況】集計結果表 CH4'!Print_Area</vt:lpstr>
      <vt:lpstr>'【現況】集計結果表 CO2'!Print_Area</vt:lpstr>
      <vt:lpstr>'【現況】集計結果表 HFC'!Print_Area</vt:lpstr>
      <vt:lpstr>'【現況】集計結果表 N2O'!Print_Area</vt:lpstr>
      <vt:lpstr>'【現況】集計結果表 NF3'!Print_Area</vt:lpstr>
      <vt:lpstr>'【現況】集計結果表 PFC'!Print_Area</vt:lpstr>
      <vt:lpstr>'【現況】集計結果表 SF6'!Print_Area</vt:lpstr>
      <vt:lpstr>コード表A!Print_Area</vt:lpstr>
      <vt:lpstr>'延床面積（業務系事業所のみ入力）'!Print_Area</vt:lpstr>
      <vt:lpstr>計画書!Print_Area</vt:lpstr>
      <vt:lpstr>'製造品出荷額（製造業のみ入力）'!Print_Area</vt:lpstr>
      <vt:lpstr>'別紙-再生可能エネルギー利用状況'!Print_Area</vt:lpstr>
      <vt:lpstr>'別紙-製造工程'!Print_Area</vt:lpstr>
      <vt:lpstr>'別紙-第1項、2項方針等'!Print_Area</vt:lpstr>
      <vt:lpstr>'別紙-第3項(1)基準年'!Print_Area</vt:lpstr>
      <vt:lpstr>'別紙-第3項(2)現況'!Print_Area</vt:lpstr>
      <vt:lpstr>'別紙-第4項目標'!Print_Area</vt:lpstr>
      <vt:lpstr>'別紙-第5項措置'!Print_Area</vt:lpstr>
      <vt:lpstr>'別紙-第6項自家用車'!Print_Area</vt:lpstr>
      <vt:lpstr>'別紙-第7項荷主'!Print_Area</vt:lpstr>
      <vt:lpstr>'別紙-電力利用状況'!Print_Area</vt:lpstr>
      <vt:lpstr>'【基準年】集計結果表 CH4'!Print_Titles</vt:lpstr>
      <vt:lpstr>'【基準年】集計結果表 CO2'!Print_Titles</vt:lpstr>
      <vt:lpstr>'【基準年】集計結果表 N2O'!Print_Titles</vt:lpstr>
      <vt:lpstr>'【現況】集計結果表 CH4'!Print_Titles</vt:lpstr>
      <vt:lpstr>'【現況】集計結果表 CO2'!Print_Titles</vt:lpstr>
      <vt:lpstr>'【現況】集計結果表 N2O'!Print_Titles</vt:lpstr>
      <vt:lpstr>'別紙-第3項(1)基準年'!Print_Titles</vt:lpstr>
      <vt:lpstr>'別紙-第3項(2)現況'!Print_Titles</vt:lpstr>
      <vt:lpstr>'別紙-第4項目標'!Print_Titles</vt:lpstr>
      <vt:lpstr>'別紙-第5項措置'!Print_Titles</vt:lpstr>
    </vt:vector>
  </TitlesOfParts>
  <Company>コベルコソフトサービス株式会社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コベルコソフトサービス株式会社</dc:creator>
  <cp:lastModifiedBy>毛利　菜七</cp:lastModifiedBy>
  <cp:lastPrinted>2024-03-26T09:37:02Z</cp:lastPrinted>
  <dcterms:created xsi:type="dcterms:W3CDTF">2004-10-19T02:45:10Z</dcterms:created>
  <dcterms:modified xsi:type="dcterms:W3CDTF">2026-04-02T06:06:36Z</dcterms:modified>
</cp:coreProperties>
</file>