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LB17Z0252\TaikiFS\07 温暖化防止推進\□R5年度□\02_排出抑制・計画\01_HP様式\"/>
    </mc:Choice>
  </mc:AlternateContent>
  <xr:revisionPtr revIDLastSave="0" documentId="13_ncr:1_{B350A320-364E-43F0-832D-499D7EC77534}" xr6:coauthVersionLast="36" xr6:coauthVersionMax="36" xr10:uidLastSave="{00000000-0000-0000-0000-000000000000}"/>
  <bookViews>
    <workbookView xWindow="4755" yWindow="210" windowWidth="18720" windowHeight="10410" xr2:uid="{00000000-000D-0000-FFFF-FFFF00000000}"/>
  </bookViews>
  <sheets>
    <sheet name="排出抑制措置結果報告書" sheetId="1" r:id="rId1"/>
    <sheet name="別紙" sheetId="8" r:id="rId2"/>
    <sheet name="別添-再生可能エネルギー利用状況" sheetId="12" r:id="rId3"/>
    <sheet name="別紙２-その他報告事項等" sheetId="7" r:id="rId4"/>
    <sheet name="（参考）判定シート（エネルギー原油換算）" sheetId="4" r:id="rId5"/>
    <sheet name="Sheet1" sheetId="5" r:id="rId6"/>
  </sheets>
  <externalReferences>
    <externalReference r:id="rId7"/>
  </externalReferences>
  <definedNames>
    <definedName name="__2020">別紙!$O$6:$O$873</definedName>
    <definedName name="__2021">別紙!$O$874:$O$1849</definedName>
    <definedName name="__2022">別紙!$O$1850:$O$2807</definedName>
    <definedName name="_xlnm.Print_Area" localSheetId="4">'（参考）判定シート（エネルギー原油換算）'!$A$1:$P$40</definedName>
    <definedName name="_xlnm.Print_Area" localSheetId="0">排出抑制措置結果報告書!$A$1:$W$28</definedName>
    <definedName name="_xlnm.Print_Area" localSheetId="1">別紙!$A$1:$I$76</definedName>
    <definedName name="_xlnm.Print_Area" localSheetId="2">'別添-再生可能エネルギー利用状況'!$A$1:$L$61</definedName>
  </definedNames>
  <calcPr calcId="191029"/>
</workbook>
</file>

<file path=xl/calcChain.xml><?xml version="1.0" encoding="utf-8"?>
<calcChain xmlns="http://schemas.openxmlformats.org/spreadsheetml/2006/main">
  <c r="F23" i="8" l="1"/>
  <c r="F22" i="8"/>
  <c r="F21" i="8"/>
  <c r="F20" i="8"/>
  <c r="B3" i="8" l="1"/>
  <c r="G55" i="12" s="1"/>
  <c r="J59" i="12"/>
  <c r="E48" i="12"/>
  <c r="E40" i="12"/>
  <c r="G39" i="12"/>
  <c r="G38" i="12"/>
  <c r="G37" i="12"/>
  <c r="G36" i="12"/>
  <c r="G35" i="12"/>
  <c r="G40" i="12" s="1"/>
  <c r="G34" i="12"/>
  <c r="I29" i="12"/>
  <c r="H29" i="12"/>
  <c r="G29" i="12"/>
  <c r="F29" i="12"/>
  <c r="E29" i="12"/>
  <c r="J20" i="12"/>
  <c r="I20" i="12"/>
  <c r="H20" i="12"/>
  <c r="G20" i="12"/>
  <c r="F20" i="12"/>
  <c r="E20" i="12"/>
  <c r="M3" i="8" l="1"/>
  <c r="F10" i="12"/>
  <c r="D56" i="12"/>
  <c r="D59" i="12"/>
  <c r="G69" i="12"/>
  <c r="G72" i="12" s="1"/>
  <c r="G73" i="12" s="1"/>
  <c r="F21" i="12"/>
  <c r="E32" i="12"/>
  <c r="H3" i="12"/>
  <c r="E41" i="12"/>
  <c r="A55" i="12"/>
  <c r="I56" i="12"/>
  <c r="I59" i="12" s="1"/>
  <c r="D69" i="12"/>
  <c r="D60" i="12" l="1"/>
  <c r="D63" i="12" s="1"/>
  <c r="D72" i="12"/>
  <c r="D73" i="12" s="1"/>
  <c r="G8" i="8" l="1"/>
  <c r="G115" i="8"/>
  <c r="G114" i="8"/>
  <c r="G113" i="8"/>
  <c r="G112" i="8"/>
  <c r="G111" i="8"/>
  <c r="G110" i="8"/>
  <c r="G109" i="8"/>
  <c r="G108" i="8"/>
  <c r="F10" i="8" s="1"/>
  <c r="G107" i="8"/>
  <c r="G106" i="8"/>
  <c r="G105" i="8"/>
  <c r="G104" i="8"/>
  <c r="F6" i="8" s="1"/>
  <c r="G103" i="8"/>
  <c r="G102" i="8"/>
  <c r="G101" i="8"/>
  <c r="G100" i="8"/>
  <c r="G99" i="8"/>
  <c r="G98" i="8"/>
  <c r="G97" i="8"/>
  <c r="G96" i="8"/>
  <c r="G95" i="8"/>
  <c r="G94" i="8"/>
  <c r="G93" i="8"/>
  <c r="G92" i="8"/>
  <c r="G91" i="8"/>
  <c r="G90" i="8"/>
  <c r="G89" i="8"/>
  <c r="F42" i="8"/>
  <c r="D42" i="8"/>
  <c r="F35" i="8"/>
  <c r="D35" i="8"/>
  <c r="I25" i="8"/>
  <c r="G25" i="8"/>
  <c r="I23" i="8"/>
  <c r="G23" i="8"/>
  <c r="I22" i="8"/>
  <c r="G22" i="8"/>
  <c r="I21" i="8"/>
  <c r="G21" i="8"/>
  <c r="I20" i="8"/>
  <c r="G20" i="8"/>
  <c r="I19" i="8"/>
  <c r="H19" i="8"/>
  <c r="G19" i="8"/>
  <c r="I18" i="8"/>
  <c r="G18" i="8"/>
  <c r="F18" i="8"/>
  <c r="I17" i="8"/>
  <c r="G17" i="8"/>
  <c r="F17" i="8"/>
  <c r="I16" i="8"/>
  <c r="H16" i="8"/>
  <c r="G16" i="8"/>
  <c r="F16" i="8"/>
  <c r="E16" i="8"/>
  <c r="I15" i="8"/>
  <c r="H15" i="8"/>
  <c r="G15" i="8"/>
  <c r="F15" i="8"/>
  <c r="E15" i="8"/>
  <c r="I14" i="8"/>
  <c r="H14" i="8"/>
  <c r="G14" i="8"/>
  <c r="F14" i="8"/>
  <c r="E14" i="8"/>
  <c r="I13" i="8"/>
  <c r="H13" i="8"/>
  <c r="G13" i="8"/>
  <c r="F13" i="8"/>
  <c r="I12" i="8"/>
  <c r="H12" i="8"/>
  <c r="G12" i="8"/>
  <c r="F12" i="8"/>
  <c r="I11" i="8"/>
  <c r="H11" i="8"/>
  <c r="G11" i="8"/>
  <c r="F11" i="8"/>
  <c r="I10" i="8"/>
  <c r="H10" i="8"/>
  <c r="G10" i="8"/>
  <c r="I9" i="8"/>
  <c r="H9" i="8"/>
  <c r="G9" i="8"/>
  <c r="F9" i="8"/>
  <c r="I8" i="8"/>
  <c r="H8" i="8"/>
  <c r="F8" i="8"/>
  <c r="I7" i="8"/>
  <c r="H7" i="8"/>
  <c r="G7" i="8"/>
  <c r="F7" i="8"/>
  <c r="I6" i="8"/>
  <c r="H6" i="8"/>
  <c r="G6" i="8"/>
  <c r="D43" i="8" l="1"/>
  <c r="I26" i="8"/>
  <c r="G26" i="8"/>
  <c r="D44" i="8" l="1"/>
  <c r="I24" i="1" s="1"/>
  <c r="F16" i="5"/>
  <c r="F15" i="5"/>
  <c r="F14" i="5"/>
  <c r="F13" i="5"/>
  <c r="F12" i="5"/>
  <c r="K11" i="5"/>
  <c r="F11" i="5"/>
  <c r="K10" i="5"/>
  <c r="F10" i="5"/>
  <c r="K9" i="5"/>
  <c r="F9" i="5"/>
  <c r="K8" i="5"/>
  <c r="F8" i="5"/>
  <c r="K7" i="5"/>
  <c r="F7" i="5"/>
  <c r="K6" i="5"/>
  <c r="F6" i="5"/>
  <c r="K5" i="5"/>
  <c r="F5" i="5"/>
  <c r="K4" i="5"/>
  <c r="F4" i="5"/>
  <c r="K3" i="5"/>
  <c r="F3" i="5"/>
  <c r="F37" i="4" l="1"/>
  <c r="H37" i="4" s="1"/>
  <c r="F36" i="4"/>
  <c r="H36" i="4" s="1"/>
  <c r="F35" i="4"/>
  <c r="H35" i="4" s="1"/>
  <c r="F34" i="4"/>
  <c r="H34" i="4" s="1"/>
  <c r="F33" i="4"/>
  <c r="H33" i="4" s="1"/>
  <c r="F32" i="4"/>
  <c r="H32" i="4" s="1"/>
  <c r="F31" i="4"/>
  <c r="H31" i="4" s="1"/>
  <c r="F30" i="4"/>
  <c r="H30" i="4" s="1"/>
  <c r="F29" i="4"/>
  <c r="H29" i="4" s="1"/>
  <c r="F28" i="4"/>
  <c r="H28" i="4" s="1"/>
  <c r="F27" i="4"/>
  <c r="H27" i="4" s="1"/>
  <c r="F26" i="4"/>
  <c r="H26" i="4" s="1"/>
  <c r="F25" i="4"/>
  <c r="H25" i="4" s="1"/>
  <c r="F24" i="4"/>
  <c r="H24" i="4" s="1"/>
  <c r="F23" i="4"/>
  <c r="H23" i="4" s="1"/>
  <c r="F22" i="4"/>
  <c r="H22" i="4" s="1"/>
  <c r="F21" i="4"/>
  <c r="H21" i="4" s="1"/>
  <c r="F20" i="4"/>
  <c r="H20" i="4" s="1"/>
  <c r="F19" i="4"/>
  <c r="H19" i="4" s="1"/>
  <c r="F18" i="4"/>
  <c r="H18" i="4" s="1"/>
  <c r="F17" i="4"/>
  <c r="H17" i="4" s="1"/>
  <c r="F16" i="4"/>
  <c r="H16" i="4" s="1"/>
  <c r="F15" i="4"/>
  <c r="H15" i="4" s="1"/>
  <c r="F14" i="4"/>
  <c r="H14" i="4" s="1"/>
  <c r="F13" i="4"/>
  <c r="H13" i="4" s="1"/>
  <c r="F12" i="4"/>
  <c r="H12" i="4" s="1"/>
  <c r="F11" i="4"/>
  <c r="H11" i="4" s="1"/>
  <c r="F10" i="4"/>
  <c r="H10" i="4" s="1"/>
  <c r="F9" i="4"/>
  <c r="H9" i="4" s="1"/>
  <c r="F8" i="4"/>
  <c r="H8" i="4" s="1"/>
  <c r="H38" i="4" l="1"/>
  <c r="D39" i="4" s="1"/>
  <c r="B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B22" authorId="0" shapeId="0" xr:uid="{00000000-0006-0000-0000-000001000000}">
      <text>
        <r>
          <rPr>
            <b/>
            <sz val="12"/>
            <color indexed="81"/>
            <rFont val="ＭＳ Ｐゴシック"/>
            <family val="3"/>
            <charset val="128"/>
          </rPr>
          <t>実績報告する年度を入力してください。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温暖化対策課</author>
    <author>Administrator</author>
    <author>兵庫県</author>
  </authors>
  <commentList>
    <comment ref="D19" authorId="0" shapeId="0" xr:uid="{52EBE36C-EF54-4CEF-89B7-44B9EEE96D40}">
      <text>
        <r>
          <rPr>
            <b/>
            <sz val="9"/>
            <color indexed="81"/>
            <rFont val="MS P ゴシック"/>
            <family val="3"/>
            <charset val="128"/>
          </rPr>
          <t>他人へ熱を供給した場合、熱供給量をマイナスで記入してください。</t>
        </r>
      </text>
    </comment>
    <comment ref="F19" authorId="0" shapeId="0" xr:uid="{84F68A6D-8EE0-4D07-8317-0497FFC0DB20}">
      <text>
        <r>
          <rPr>
            <b/>
            <sz val="9"/>
            <color indexed="81"/>
            <rFont val="MS P ゴシック"/>
            <family val="3"/>
            <charset val="128"/>
          </rPr>
          <t xml:space="preserve">自社で算出した排出係数（kg-CO2/MJ）を記入してください。不明の場合は0.060kg-CO2/MJで算定してください。
</t>
        </r>
      </text>
    </comment>
    <comment ref="H19" authorId="1" shapeId="0" xr:uid="{D2405842-8D58-432E-B86B-296FB8831EB4}">
      <text>
        <r>
          <rPr>
            <b/>
            <sz val="9"/>
            <color indexed="81"/>
            <rFont val="MS P ゴシック"/>
            <family val="3"/>
            <charset val="128"/>
          </rPr>
          <t>自社で計算した原油換算係数（
L/MJ）を記入してください。不明の場合は0.0263L/MJで算定してください。</t>
        </r>
      </text>
    </comment>
    <comment ref="B21" authorId="2" shapeId="0" xr:uid="{1FD51869-7C00-4EC9-B63C-CF1E0DD89B09}">
      <text>
        <r>
          <rPr>
            <b/>
            <sz val="9"/>
            <color indexed="81"/>
            <rFont val="ＭＳ Ｐゴシック"/>
            <family val="3"/>
            <charset val="128"/>
          </rPr>
          <t xml:space="preserve">電気事業者名を選択して下さい。
</t>
        </r>
      </text>
    </comment>
    <comment ref="B23" authorId="2" shapeId="0" xr:uid="{AE12D4BA-F379-4A16-A3AD-D392A2B796A9}">
      <text>
        <r>
          <rPr>
            <b/>
            <sz val="9"/>
            <color indexed="81"/>
            <rFont val="ＭＳ Ｐゴシック"/>
            <family val="3"/>
            <charset val="128"/>
          </rPr>
          <t xml:space="preserve">電気事業者名を選択して下さい。
</t>
        </r>
      </text>
    </comment>
    <comment ref="D25" authorId="0" shapeId="0" xr:uid="{32EE74E5-16C5-4268-9EF5-2170C6C06AE9}">
      <text>
        <r>
          <rPr>
            <b/>
            <sz val="9"/>
            <color indexed="81"/>
            <rFont val="MS P ゴシック"/>
            <family val="3"/>
            <charset val="128"/>
          </rPr>
          <t>他人へ電気を供給した場合、電気供給量をマイナスで記入してください。</t>
        </r>
      </text>
    </comment>
    <comment ref="F25" authorId="0" shapeId="0" xr:uid="{E6046BDD-4D13-4549-8A12-1C49B0FE02FA}">
      <text>
        <r>
          <rPr>
            <b/>
            <sz val="9"/>
            <color indexed="81"/>
            <rFont val="MS P ゴシック"/>
            <family val="3"/>
            <charset val="128"/>
          </rPr>
          <t xml:space="preserve">自社で算出した排出係数（kg-CO2/kWh）を記入してください。
</t>
        </r>
      </text>
    </comment>
    <comment ref="H25" authorId="0" shapeId="0" xr:uid="{039618EB-4821-469D-9D4E-1AB953BD4693}">
      <text>
        <r>
          <rPr>
            <b/>
            <sz val="9"/>
            <color indexed="81"/>
            <rFont val="MS P ゴシック"/>
            <family val="3"/>
            <charset val="128"/>
          </rPr>
          <t>自社で計算した原油換算係数（L/ kWh）を記入してください。不明の場合は0.252で算定してください。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兵庫県</author>
  </authors>
  <commentList>
    <comment ref="F32" authorId="0" shapeId="0" xr:uid="{296B617F-E144-41E3-8C8A-18047EAC1F4F}">
      <text>
        <r>
          <rPr>
            <b/>
            <sz val="14"/>
            <color indexed="81"/>
            <rFont val="MS P ゴシック"/>
            <family val="3"/>
            <charset val="128"/>
          </rPr>
          <t>小売電気事業者から情報公開がなく、把握できない分は0で入力して下さい。</t>
        </r>
      </text>
    </comment>
    <comment ref="G70" authorId="1" shapeId="0" xr:uid="{1D984303-E0B7-41A5-BF7F-CAD3A86E5BF5}">
      <text>
        <r>
          <rPr>
            <b/>
            <sz val="12"/>
            <color indexed="81"/>
            <rFont val="ＭＳ Ｐゴシック"/>
            <family val="3"/>
            <charset val="128"/>
          </rPr>
          <t>Jクレジット償却分のうち、再エネ熱由来分を単位GJで入力してください。</t>
        </r>
      </text>
    </comment>
    <comment ref="G71" authorId="1" shapeId="0" xr:uid="{49672E5E-FE75-415D-9771-09DF27DC15FF}">
      <text>
        <r>
          <rPr>
            <b/>
            <sz val="12"/>
            <color indexed="81"/>
            <rFont val="ＭＳ Ｐゴシック"/>
            <family val="3"/>
            <charset val="128"/>
          </rPr>
          <t>グリーン熱証書購入分を単位GJで入力してください。</t>
        </r>
      </text>
    </comment>
  </commentList>
</comments>
</file>

<file path=xl/sharedStrings.xml><?xml version="1.0" encoding="utf-8"?>
<sst xmlns="http://schemas.openxmlformats.org/spreadsheetml/2006/main" count="6196" uniqueCount="4919">
  <si>
    <t>市町コード</t>
    <rPh sb="0" eb="2">
      <t>シチョウ</t>
    </rPh>
    <phoneticPr fontId="4"/>
  </si>
  <si>
    <t>事業所番号</t>
    <phoneticPr fontId="4"/>
  </si>
  <si>
    <t>兵庫県知事</t>
    <rPh sb="0" eb="3">
      <t>ヒョウゴケン</t>
    </rPh>
    <rPh sb="3" eb="5">
      <t>チジ</t>
    </rPh>
    <phoneticPr fontId="4"/>
  </si>
  <si>
    <t>様</t>
    <rPh sb="0" eb="1">
      <t>サマ</t>
    </rPh>
    <phoneticPr fontId="4"/>
  </si>
  <si>
    <t>住所（法人にあっては、主たる事務所の所在地）</t>
    <rPh sb="0" eb="2">
      <t>ジュウショ</t>
    </rPh>
    <rPh sb="3" eb="5">
      <t>ホウジン</t>
    </rPh>
    <rPh sb="11" eb="12">
      <t>シュ</t>
    </rPh>
    <rPh sb="14" eb="16">
      <t>ジム</t>
    </rPh>
    <rPh sb="16" eb="17">
      <t>ジョ</t>
    </rPh>
    <rPh sb="18" eb="21">
      <t>ショザイチ</t>
    </rPh>
    <phoneticPr fontId="4"/>
  </si>
  <si>
    <t>氏名（法人にあっては、名称及び代表者の氏名）</t>
    <rPh sb="0" eb="2">
      <t>シメイ</t>
    </rPh>
    <rPh sb="3" eb="5">
      <t>ホウジン</t>
    </rPh>
    <rPh sb="11" eb="13">
      <t>メイショウ</t>
    </rPh>
    <rPh sb="13" eb="14">
      <t>オヨ</t>
    </rPh>
    <rPh sb="15" eb="18">
      <t>ダイヒョウシャ</t>
    </rPh>
    <rPh sb="19" eb="21">
      <t>シメイ</t>
    </rPh>
    <phoneticPr fontId="4"/>
  </si>
  <si>
    <t>様式第６号（条例第142条の３関係）</t>
    <rPh sb="0" eb="2">
      <t>ヨウシキ</t>
    </rPh>
    <rPh sb="2" eb="3">
      <t>ダイ</t>
    </rPh>
    <rPh sb="4" eb="5">
      <t>ゴウ</t>
    </rPh>
    <rPh sb="6" eb="8">
      <t>ジョウレイ</t>
    </rPh>
    <rPh sb="8" eb="9">
      <t>ダイ</t>
    </rPh>
    <rPh sb="12" eb="13">
      <t>ジョウ</t>
    </rPh>
    <rPh sb="15" eb="17">
      <t>カンケイ</t>
    </rPh>
    <phoneticPr fontId="4"/>
  </si>
  <si>
    <t>排 出 抑 制 措 置 結 果 報 告 書</t>
    <rPh sb="0" eb="1">
      <t>ハイ</t>
    </rPh>
    <rPh sb="2" eb="3">
      <t>デ</t>
    </rPh>
    <rPh sb="4" eb="5">
      <t>ヨク</t>
    </rPh>
    <rPh sb="6" eb="7">
      <t>セイ</t>
    </rPh>
    <rPh sb="8" eb="9">
      <t>ソ</t>
    </rPh>
    <rPh sb="10" eb="11">
      <t>チ</t>
    </rPh>
    <rPh sb="12" eb="13">
      <t>ケッ</t>
    </rPh>
    <rPh sb="14" eb="15">
      <t>ハテ</t>
    </rPh>
    <rPh sb="16" eb="17">
      <t>ホウ</t>
    </rPh>
    <rPh sb="18" eb="19">
      <t>コク</t>
    </rPh>
    <rPh sb="20" eb="21">
      <t>ショ</t>
    </rPh>
    <phoneticPr fontId="4"/>
  </si>
  <si>
    <t>日</t>
    <rPh sb="0" eb="1">
      <t>ヒ</t>
    </rPh>
    <phoneticPr fontId="2"/>
  </si>
  <si>
    <t>月</t>
    <rPh sb="0" eb="1">
      <t>ツキ</t>
    </rPh>
    <phoneticPr fontId="2"/>
  </si>
  <si>
    <t>年</t>
    <rPh sb="0" eb="1">
      <t>ネン</t>
    </rPh>
    <phoneticPr fontId="2"/>
  </si>
  <si>
    <t>報告者</t>
    <rPh sb="0" eb="3">
      <t>ホウコクシャ</t>
    </rPh>
    <phoneticPr fontId="4"/>
  </si>
  <si>
    <t xml:space="preserve"> 年度に実施した</t>
    <rPh sb="1" eb="3">
      <t>ネンド</t>
    </rPh>
    <rPh sb="4" eb="6">
      <t>ジッシ</t>
    </rPh>
    <phoneticPr fontId="4"/>
  </si>
  <si>
    <t xml:space="preserve">  温室効果ガス排出抑制措置の
  状況</t>
    <rPh sb="2" eb="4">
      <t>オンシツ</t>
    </rPh>
    <rPh sb="4" eb="6">
      <t>コウカ</t>
    </rPh>
    <rPh sb="8" eb="10">
      <t>ハイシュツ</t>
    </rPh>
    <rPh sb="10" eb="12">
      <t>ヨクセイ</t>
    </rPh>
    <rPh sb="12" eb="14">
      <t>ソチ</t>
    </rPh>
    <rPh sb="18" eb="20">
      <t>ジョウキョウ</t>
    </rPh>
    <phoneticPr fontId="4"/>
  </si>
  <si>
    <t xml:space="preserve"> 年度における</t>
    <rPh sb="1" eb="3">
      <t>ネンド</t>
    </rPh>
    <phoneticPr fontId="4"/>
  </si>
  <si>
    <t>　二酸化炭素排出量</t>
    <rPh sb="1" eb="4">
      <t>ニサンカ</t>
    </rPh>
    <rPh sb="4" eb="6">
      <t>タンソ</t>
    </rPh>
    <rPh sb="6" eb="8">
      <t>ハイシュツ</t>
    </rPh>
    <rPh sb="8" eb="9">
      <t>リョウ</t>
    </rPh>
    <phoneticPr fontId="4"/>
  </si>
  <si>
    <r>
      <t>（kg-CO</t>
    </r>
    <r>
      <rPr>
        <vertAlign val="subscript"/>
        <sz val="11"/>
        <rFont val="ＭＳ 明朝"/>
        <family val="1"/>
        <charset val="128"/>
      </rPr>
      <t>2</t>
    </r>
    <r>
      <rPr>
        <sz val="11"/>
        <rFont val="ＭＳ 明朝"/>
        <family val="1"/>
        <charset val="128"/>
      </rPr>
      <t>)</t>
    </r>
    <phoneticPr fontId="4"/>
  </si>
  <si>
    <t>連絡先</t>
    <rPh sb="0" eb="3">
      <t>レンラクサキ</t>
    </rPh>
    <phoneticPr fontId="4"/>
  </si>
  <si>
    <t>担当部署・担当者氏名</t>
    <rPh sb="0" eb="2">
      <t>タントウ</t>
    </rPh>
    <rPh sb="2" eb="4">
      <t>ブショ</t>
    </rPh>
    <rPh sb="5" eb="8">
      <t>タントウシャ</t>
    </rPh>
    <rPh sb="8" eb="10">
      <t>シメイ</t>
    </rPh>
    <phoneticPr fontId="4"/>
  </si>
  <si>
    <t>電話番号</t>
    <rPh sb="0" eb="2">
      <t>デンワ</t>
    </rPh>
    <rPh sb="2" eb="4">
      <t>バンゴウ</t>
    </rPh>
    <phoneticPr fontId="4"/>
  </si>
  <si>
    <t>電子メールアドレス</t>
    <rPh sb="0" eb="2">
      <t>デンシ</t>
    </rPh>
    <phoneticPr fontId="4"/>
  </si>
  <si>
    <t>ＦＡＸ番号</t>
    <rPh sb="3" eb="5">
      <t>バンゴウ</t>
    </rPh>
    <phoneticPr fontId="4"/>
  </si>
  <si>
    <t>工 場 等 の 名 称</t>
    <rPh sb="0" eb="1">
      <t>コウ</t>
    </rPh>
    <rPh sb="2" eb="3">
      <t>バ</t>
    </rPh>
    <rPh sb="4" eb="5">
      <t>ナド</t>
    </rPh>
    <rPh sb="8" eb="9">
      <t>ナ</t>
    </rPh>
    <rPh sb="10" eb="11">
      <t>ショウ</t>
    </rPh>
    <phoneticPr fontId="4"/>
  </si>
  <si>
    <t>工 場 等 の 所 在 地</t>
    <rPh sb="0" eb="1">
      <t>コウ</t>
    </rPh>
    <rPh sb="2" eb="3">
      <t>バ</t>
    </rPh>
    <rPh sb="4" eb="5">
      <t>トウ</t>
    </rPh>
    <rPh sb="8" eb="9">
      <t>ショ</t>
    </rPh>
    <rPh sb="10" eb="11">
      <t>ザイ</t>
    </rPh>
    <rPh sb="12" eb="13">
      <t>チ</t>
    </rPh>
    <phoneticPr fontId="4"/>
  </si>
  <si>
    <t>業　　　  　種</t>
    <rPh sb="0" eb="1">
      <t>ギョウ</t>
    </rPh>
    <rPh sb="7" eb="8">
      <t>シュ</t>
    </rPh>
    <phoneticPr fontId="4"/>
  </si>
  <si>
    <t>別  紙</t>
    <rPh sb="0" eb="1">
      <t>ベツ</t>
    </rPh>
    <rPh sb="3" eb="4">
      <t>カミ</t>
    </rPh>
    <phoneticPr fontId="4"/>
  </si>
  <si>
    <t>使用の区分</t>
    <rPh sb="0" eb="2">
      <t>シヨウ</t>
    </rPh>
    <rPh sb="3" eb="5">
      <t>クブン</t>
    </rPh>
    <phoneticPr fontId="4"/>
  </si>
  <si>
    <t>燃料等の種類</t>
    <rPh sb="0" eb="2">
      <t>ネンリョウ</t>
    </rPh>
    <rPh sb="2" eb="3">
      <t>トウ</t>
    </rPh>
    <rPh sb="4" eb="6">
      <t>シュルイ</t>
    </rPh>
    <phoneticPr fontId="4"/>
  </si>
  <si>
    <t>使用量 
 (C)</t>
    <rPh sb="0" eb="3">
      <t>シヨウリョウ</t>
    </rPh>
    <phoneticPr fontId="4"/>
  </si>
  <si>
    <t>単位</t>
    <rPh sb="0" eb="2">
      <t>タンイ</t>
    </rPh>
    <phoneticPr fontId="4"/>
  </si>
  <si>
    <t>灯油</t>
    <rPh sb="0" eb="2">
      <t>トウユ</t>
    </rPh>
    <phoneticPr fontId="4"/>
  </si>
  <si>
    <t>Ａ重油</t>
    <rPh sb="1" eb="3">
      <t>ジュウユ</t>
    </rPh>
    <phoneticPr fontId="4"/>
  </si>
  <si>
    <t>都市ガス(13A)</t>
    <rPh sb="0" eb="2">
      <t>トシ</t>
    </rPh>
    <phoneticPr fontId="4"/>
  </si>
  <si>
    <t>液化石油ガス(LPG)</t>
    <rPh sb="0" eb="2">
      <t>エキカ</t>
    </rPh>
    <rPh sb="2" eb="4">
      <t>セキユ</t>
    </rPh>
    <phoneticPr fontId="4"/>
  </si>
  <si>
    <t>液化天然ガス(LNG)</t>
    <rPh sb="0" eb="2">
      <t>エキカ</t>
    </rPh>
    <rPh sb="2" eb="4">
      <t>テンネン</t>
    </rPh>
    <phoneticPr fontId="4"/>
  </si>
  <si>
    <t>原油換算係数</t>
    <rPh sb="0" eb="2">
      <t>ゲンユ</t>
    </rPh>
    <rPh sb="2" eb="4">
      <t>カンサン</t>
    </rPh>
    <rPh sb="4" eb="6">
      <t>ケイスウ</t>
    </rPh>
    <phoneticPr fontId="2"/>
  </si>
  <si>
    <t>←着色されていないセルは入力不要です(以下同じ）。</t>
    <rPh sb="1" eb="3">
      <t>チャクショク</t>
    </rPh>
    <rPh sb="12" eb="14">
      <t>ニュウリョク</t>
    </rPh>
    <rPh sb="14" eb="16">
      <t>フヨウ</t>
    </rPh>
    <rPh sb="19" eb="21">
      <t>イカ</t>
    </rPh>
    <rPh sb="21" eb="22">
      <t>オナ</t>
    </rPh>
    <phoneticPr fontId="4"/>
  </si>
  <si>
    <t>←←事業所番号は送付の封筒に記載しています（必ず記入願います）。不明な場合は、県温暖化対策課にお問い合わせください。</t>
    <rPh sb="39" eb="40">
      <t>ケン</t>
    </rPh>
    <rPh sb="40" eb="43">
      <t>オンダンカ</t>
    </rPh>
    <rPh sb="43" eb="45">
      <t>タイサク</t>
    </rPh>
    <rPh sb="45" eb="46">
      <t>カ</t>
    </rPh>
    <phoneticPr fontId="4"/>
  </si>
  <si>
    <t>　新たに対象となった事業所は、（新）と記入してください。</t>
    <rPh sb="16" eb="17">
      <t>シン</t>
    </rPh>
    <rPh sb="19" eb="21">
      <t>キニュウ</t>
    </rPh>
    <phoneticPr fontId="4"/>
  </si>
  <si>
    <t xml:space="preserve"> エネルギー使用量（燃料、熱および電気）の原油換算表</t>
    <rPh sb="6" eb="9">
      <t>シヨウリョウ</t>
    </rPh>
    <rPh sb="10" eb="12">
      <t>ネンリョウ</t>
    </rPh>
    <rPh sb="13" eb="14">
      <t>ネツ</t>
    </rPh>
    <rPh sb="17" eb="19">
      <t>デンキ</t>
    </rPh>
    <rPh sb="21" eb="23">
      <t>ゲンユ</t>
    </rPh>
    <rPh sb="23" eb="25">
      <t>カンサン</t>
    </rPh>
    <rPh sb="25" eb="26">
      <t>ヒョウ</t>
    </rPh>
    <phoneticPr fontId="4"/>
  </si>
  <si>
    <t>黄色セル</t>
    <rPh sb="0" eb="2">
      <t>キイロ</t>
    </rPh>
    <phoneticPr fontId="4"/>
  </si>
  <si>
    <t>に数値を入力してください。</t>
    <rPh sb="1" eb="3">
      <t>スウチ</t>
    </rPh>
    <rPh sb="4" eb="6">
      <t>ニュウリョク</t>
    </rPh>
    <phoneticPr fontId="4"/>
  </si>
  <si>
    <t>活動の区分</t>
    <phoneticPr fontId="4"/>
  </si>
  <si>
    <t>使用量</t>
    <rPh sb="0" eb="3">
      <t>シヨウリョウ</t>
    </rPh>
    <phoneticPr fontId="4"/>
  </si>
  <si>
    <t>原油換算係数</t>
    <rPh sb="0" eb="2">
      <t>ゲンユ</t>
    </rPh>
    <rPh sb="2" eb="4">
      <t>カンサン</t>
    </rPh>
    <rPh sb="4" eb="6">
      <t>ケイスウ</t>
    </rPh>
    <phoneticPr fontId="4"/>
  </si>
  <si>
    <t>単位
発熱量</t>
    <rPh sb="0" eb="2">
      <t>タンイ</t>
    </rPh>
    <rPh sb="3" eb="5">
      <t>ハツネツ</t>
    </rPh>
    <rPh sb="5" eb="6">
      <t>リョウ</t>
    </rPh>
    <phoneticPr fontId="4"/>
  </si>
  <si>
    <t>原油換算量（kL）</t>
    <rPh sb="0" eb="2">
      <t>ゲンユ</t>
    </rPh>
    <rPh sb="2" eb="4">
      <t>カンザン</t>
    </rPh>
    <rPh sb="4" eb="5">
      <t>リョウ</t>
    </rPh>
    <phoneticPr fontId="4"/>
  </si>
  <si>
    <t>小分類</t>
    <rPh sb="0" eb="3">
      <t>ショウブンルイ</t>
    </rPh>
    <phoneticPr fontId="4"/>
  </si>
  <si>
    <t>名称</t>
    <rPh sb="0" eb="2">
      <t>メイショウ</t>
    </rPh>
    <phoneticPr fontId="4"/>
  </si>
  <si>
    <t>燃料の使用</t>
    <rPh sb="0" eb="2">
      <t>ネンリョウ</t>
    </rPh>
    <rPh sb="3" eb="5">
      <t>シヨウ</t>
    </rPh>
    <phoneticPr fontId="4"/>
  </si>
  <si>
    <t>燃料使用量</t>
    <rPh sb="0" eb="2">
      <t>ネンリョウ</t>
    </rPh>
    <rPh sb="2" eb="5">
      <t>シヨウリョウ</t>
    </rPh>
    <phoneticPr fontId="4"/>
  </si>
  <si>
    <t>原油(コンデンセートを除く。)</t>
  </si>
  <si>
    <t>L（㍑）</t>
    <phoneticPr fontId="4"/>
  </si>
  <si>
    <t>原油のうちコンデンセート(NGL)</t>
    <rPh sb="0" eb="2">
      <t>ゲンユ</t>
    </rPh>
    <phoneticPr fontId="17"/>
  </si>
  <si>
    <t>L（㍑）</t>
    <phoneticPr fontId="4"/>
  </si>
  <si>
    <t/>
  </si>
  <si>
    <t>揮発油（ガソリン）</t>
    <phoneticPr fontId="4"/>
  </si>
  <si>
    <t>ナフサ</t>
  </si>
  <si>
    <t>灯油</t>
  </si>
  <si>
    <t>軽油</t>
  </si>
  <si>
    <t>Ａ重油</t>
  </si>
  <si>
    <t>Ｂ・Ｃ重油</t>
  </si>
  <si>
    <t>石油アスファルト</t>
  </si>
  <si>
    <t>kg（㌕）</t>
    <phoneticPr fontId="4"/>
  </si>
  <si>
    <t>石油コークス</t>
  </si>
  <si>
    <t>液化石油ガス(ＬＰＧ)</t>
    <phoneticPr fontId="4"/>
  </si>
  <si>
    <t>石油系炭化水素ガス</t>
    <phoneticPr fontId="4"/>
  </si>
  <si>
    <t>Nm3</t>
  </si>
  <si>
    <t>液化天然ガス（ＬＮＧ）</t>
    <phoneticPr fontId="4"/>
  </si>
  <si>
    <t>その他可燃性天然ガス</t>
  </si>
  <si>
    <t>原料炭</t>
  </si>
  <si>
    <t>一般炭</t>
  </si>
  <si>
    <t>無煙炭</t>
  </si>
  <si>
    <t>石炭コークス</t>
  </si>
  <si>
    <t>コールタール</t>
  </si>
  <si>
    <t>コークス炉ガス</t>
  </si>
  <si>
    <t>高炉ガス</t>
  </si>
  <si>
    <t>転炉ガス</t>
  </si>
  <si>
    <t>都市ガス(13A)</t>
  </si>
  <si>
    <t>他人から供給された熱の使用</t>
    <phoneticPr fontId="4"/>
  </si>
  <si>
    <t>熱使用量</t>
    <rPh sb="0" eb="1">
      <t>ネツ</t>
    </rPh>
    <rPh sb="1" eb="4">
      <t>シヨウリョウ</t>
    </rPh>
    <phoneticPr fontId="4"/>
  </si>
  <si>
    <t>産業用蒸気</t>
    <rPh sb="0" eb="3">
      <t>サンギョウヨウ</t>
    </rPh>
    <rPh sb="3" eb="5">
      <t>ジョウキ</t>
    </rPh>
    <phoneticPr fontId="17"/>
  </si>
  <si>
    <t>MJ</t>
  </si>
  <si>
    <t>産業用以外の蒸気</t>
    <rPh sb="0" eb="3">
      <t>サンギョウヨウ</t>
    </rPh>
    <rPh sb="3" eb="5">
      <t>イガイ</t>
    </rPh>
    <rPh sb="6" eb="8">
      <t>ジョウキ</t>
    </rPh>
    <phoneticPr fontId="17"/>
  </si>
  <si>
    <t>温水</t>
    <rPh sb="0" eb="2">
      <t>オンスイ</t>
    </rPh>
    <phoneticPr fontId="17"/>
  </si>
  <si>
    <t>冷水</t>
    <rPh sb="0" eb="2">
      <t>レイスイ</t>
    </rPh>
    <phoneticPr fontId="17"/>
  </si>
  <si>
    <t>他人から供給された電気の使用</t>
    <phoneticPr fontId="4"/>
  </si>
  <si>
    <t>kWh</t>
    <phoneticPr fontId="4"/>
  </si>
  <si>
    <t>合計</t>
    <rPh sb="0" eb="2">
      <t>ゴウケイ</t>
    </rPh>
    <phoneticPr fontId="4"/>
  </si>
  <si>
    <t>判定結果：</t>
    <rPh sb="0" eb="2">
      <t>ハンテイ</t>
    </rPh>
    <rPh sb="2" eb="4">
      <t>ケッカ</t>
    </rPh>
    <phoneticPr fontId="4"/>
  </si>
  <si>
    <t>※このシートは事業場の正確なエネルギー使用量（原油換算）を確認するためのもので、提出の必要はありません。</t>
    <rPh sb="7" eb="10">
      <t>ジギョウジョウ</t>
    </rPh>
    <rPh sb="11" eb="13">
      <t>セイカク</t>
    </rPh>
    <rPh sb="19" eb="22">
      <t>シヨウリョウ</t>
    </rPh>
    <rPh sb="23" eb="25">
      <t>ゲンユ</t>
    </rPh>
    <rPh sb="25" eb="27">
      <t>カンサン</t>
    </rPh>
    <rPh sb="29" eb="31">
      <t>カクニン</t>
    </rPh>
    <rPh sb="40" eb="42">
      <t>テイシュツ</t>
    </rPh>
    <rPh sb="43" eb="45">
      <t>ヒツヨウ</t>
    </rPh>
    <phoneticPr fontId="2"/>
  </si>
  <si>
    <t>　判定フロー図を参考に必要な提出書類を確認してください。</t>
    <rPh sb="1" eb="3">
      <t>ハンテイ</t>
    </rPh>
    <rPh sb="6" eb="7">
      <t>ズ</t>
    </rPh>
    <rPh sb="8" eb="10">
      <t>サンコウ</t>
    </rPh>
    <rPh sb="11" eb="13">
      <t>ヒツヨウ</t>
    </rPh>
    <rPh sb="14" eb="16">
      <t>テイシュツ</t>
    </rPh>
    <rPh sb="16" eb="18">
      <t>ショルイ</t>
    </rPh>
    <rPh sb="19" eb="21">
      <t>カクニン</t>
    </rPh>
    <phoneticPr fontId="2"/>
  </si>
  <si>
    <t>電気事業者</t>
    <phoneticPr fontId="2"/>
  </si>
  <si>
    <t>夜間買電（※※）</t>
    <phoneticPr fontId="2"/>
  </si>
  <si>
    <t>上記以外の買電</t>
    <rPh sb="0" eb="2">
      <t>ジョウキ</t>
    </rPh>
    <rPh sb="2" eb="4">
      <t>イガイ</t>
    </rPh>
    <rPh sb="5" eb="6">
      <t>カ</t>
    </rPh>
    <phoneticPr fontId="2"/>
  </si>
  <si>
    <t>買電等（※※※）</t>
    <rPh sb="2" eb="3">
      <t>トウ</t>
    </rPh>
    <phoneticPr fontId="4"/>
  </si>
  <si>
    <t>昼間買電（※）</t>
    <phoneticPr fontId="2"/>
  </si>
  <si>
    <t>燃料等の種類</t>
    <rPh sb="0" eb="2">
      <t>ネンリョウ</t>
    </rPh>
    <rPh sb="2" eb="3">
      <t>トウ</t>
    </rPh>
    <rPh sb="4" eb="6">
      <t>シュルイ</t>
    </rPh>
    <phoneticPr fontId="2"/>
  </si>
  <si>
    <t>単位</t>
    <rPh sb="0" eb="2">
      <t>タンイ</t>
    </rPh>
    <phoneticPr fontId="2"/>
  </si>
  <si>
    <t>単位発熱量（MJ）</t>
    <rPh sb="0" eb="2">
      <t>タンイ</t>
    </rPh>
    <rPh sb="2" eb="5">
      <t>ハツネツリョウ</t>
    </rPh>
    <phoneticPr fontId="2"/>
  </si>
  <si>
    <t>単位発熱量×二酸化炭素排出係数</t>
    <rPh sb="0" eb="2">
      <t>タンイ</t>
    </rPh>
    <rPh sb="2" eb="5">
      <t>ハツネツリョウ</t>
    </rPh>
    <rPh sb="6" eb="9">
      <t>ニサンカ</t>
    </rPh>
    <rPh sb="9" eb="11">
      <t>タンソ</t>
    </rPh>
    <rPh sb="11" eb="13">
      <t>ハイシュツ</t>
    </rPh>
    <rPh sb="13" eb="15">
      <t>ケイスウ</t>
    </rPh>
    <phoneticPr fontId="2"/>
  </si>
  <si>
    <t>原油（コンデンセート除く）</t>
    <rPh sb="0" eb="2">
      <t>ゲンユ</t>
    </rPh>
    <rPh sb="10" eb="11">
      <t>ノゾ</t>
    </rPh>
    <phoneticPr fontId="2"/>
  </si>
  <si>
    <t>石油アスファルト</t>
    <rPh sb="0" eb="2">
      <t>セキユ</t>
    </rPh>
    <phoneticPr fontId="2"/>
  </si>
  <si>
    <t>石油コークス</t>
    <rPh sb="0" eb="2">
      <t>セキユ</t>
    </rPh>
    <phoneticPr fontId="2"/>
  </si>
  <si>
    <t>石油系炭化水素ガス</t>
    <rPh sb="0" eb="3">
      <t>セキユケイ</t>
    </rPh>
    <rPh sb="3" eb="5">
      <t>タンカ</t>
    </rPh>
    <rPh sb="5" eb="7">
      <t>スイソ</t>
    </rPh>
    <phoneticPr fontId="2"/>
  </si>
  <si>
    <t>その他可燃性天然ガス</t>
    <rPh sb="2" eb="3">
      <t>ホカ</t>
    </rPh>
    <rPh sb="3" eb="6">
      <t>カネンセイ</t>
    </rPh>
    <rPh sb="6" eb="8">
      <t>テンネン</t>
    </rPh>
    <phoneticPr fontId="4"/>
  </si>
  <si>
    <t>原料炭</t>
    <rPh sb="0" eb="2">
      <t>ゲンリョウ</t>
    </rPh>
    <rPh sb="2" eb="3">
      <t>スミ</t>
    </rPh>
    <phoneticPr fontId="2"/>
  </si>
  <si>
    <t>一般炭</t>
    <rPh sb="0" eb="2">
      <t>イッパン</t>
    </rPh>
    <rPh sb="2" eb="3">
      <t>スミ</t>
    </rPh>
    <phoneticPr fontId="2"/>
  </si>
  <si>
    <t>無煙炭</t>
    <rPh sb="0" eb="3">
      <t>ムエンタン</t>
    </rPh>
    <phoneticPr fontId="2"/>
  </si>
  <si>
    <t>石炭コークス</t>
    <rPh sb="0" eb="2">
      <t>セキタン</t>
    </rPh>
    <phoneticPr fontId="2"/>
  </si>
  <si>
    <t>コークス炉ガス</t>
    <rPh sb="4" eb="5">
      <t>ロ</t>
    </rPh>
    <phoneticPr fontId="2"/>
  </si>
  <si>
    <t>高炉ガス</t>
    <rPh sb="0" eb="2">
      <t>コウロ</t>
    </rPh>
    <phoneticPr fontId="2"/>
  </si>
  <si>
    <t>転炉ガス</t>
    <rPh sb="0" eb="2">
      <t>テンロ</t>
    </rPh>
    <phoneticPr fontId="2"/>
  </si>
  <si>
    <t>コンデンセート(NGL)</t>
    <phoneticPr fontId="2"/>
  </si>
  <si>
    <t>ナフサ</t>
    <phoneticPr fontId="2"/>
  </si>
  <si>
    <t>コールタール</t>
    <phoneticPr fontId="4"/>
  </si>
  <si>
    <t>燃料の種類</t>
    <rPh sb="0" eb="2">
      <t>ネンリョウ</t>
    </rPh>
    <rPh sb="3" eb="5">
      <t>シュルイ</t>
    </rPh>
    <phoneticPr fontId="2"/>
  </si>
  <si>
    <t>排出係数×44/12</t>
    <rPh sb="0" eb="2">
      <t>ハイシュツ</t>
    </rPh>
    <rPh sb="2" eb="4">
      <t>ケイスウ</t>
    </rPh>
    <phoneticPr fontId="2"/>
  </si>
  <si>
    <t>二酸化炭素
換算係数</t>
    <rPh sb="0" eb="3">
      <t>ニサンカ</t>
    </rPh>
    <rPh sb="3" eb="5">
      <t>タンソ</t>
    </rPh>
    <rPh sb="6" eb="8">
      <t>カンサン</t>
    </rPh>
    <rPh sb="8" eb="10">
      <t>ケイスウ</t>
    </rPh>
    <phoneticPr fontId="2"/>
  </si>
  <si>
    <t>揮発油（ガソリン）</t>
    <rPh sb="0" eb="3">
      <t>キハツユ</t>
    </rPh>
    <phoneticPr fontId="2"/>
  </si>
  <si>
    <t>軽油</t>
    <rPh sb="0" eb="2">
      <t>ケイユ</t>
    </rPh>
    <phoneticPr fontId="2"/>
  </si>
  <si>
    <t>Ｂ・C重油</t>
    <rPh sb="3" eb="5">
      <t>ジュウユ</t>
    </rPh>
    <phoneticPr fontId="4"/>
  </si>
  <si>
    <t>産業用蒸気</t>
    <rPh sb="0" eb="3">
      <t>サンギョウヨウ</t>
    </rPh>
    <rPh sb="3" eb="5">
      <t>ジョウキ</t>
    </rPh>
    <phoneticPr fontId="4"/>
  </si>
  <si>
    <t>電気事業者からの買電</t>
    <rPh sb="0" eb="2">
      <t>デンキ</t>
    </rPh>
    <rPh sb="2" eb="5">
      <t>ジギョウシャ</t>
    </rPh>
    <rPh sb="8" eb="9">
      <t>カ</t>
    </rPh>
    <phoneticPr fontId="4"/>
  </si>
  <si>
    <t>MJ</t>
    <phoneticPr fontId="2"/>
  </si>
  <si>
    <t>産業用以外の蒸気、温水、冷水</t>
    <rPh sb="0" eb="3">
      <t>サンギョウヨウ</t>
    </rPh>
    <rPh sb="3" eb="5">
      <t>イガイ</t>
    </rPh>
    <rPh sb="6" eb="8">
      <t>ジョウキ</t>
    </rPh>
    <rPh sb="9" eb="11">
      <t>オンスイ</t>
    </rPh>
    <rPh sb="12" eb="14">
      <t>レイスイ</t>
    </rPh>
    <phoneticPr fontId="2"/>
  </si>
  <si>
    <r>
      <t>Nm</t>
    </r>
    <r>
      <rPr>
        <vertAlign val="superscript"/>
        <sz val="12"/>
        <color indexed="8"/>
        <rFont val="ＭＳ Ｐゴシック"/>
        <family val="3"/>
        <charset val="128"/>
        <scheme val="minor"/>
      </rPr>
      <t>3</t>
    </r>
    <phoneticPr fontId="2"/>
  </si>
  <si>
    <t>kg（㌕）</t>
    <phoneticPr fontId="4"/>
  </si>
  <si>
    <t>kWh</t>
    <phoneticPr fontId="4"/>
  </si>
  <si>
    <t>L（㍑）</t>
    <phoneticPr fontId="4"/>
  </si>
  <si>
    <t>コンデンセート(NGL)</t>
    <phoneticPr fontId="2"/>
  </si>
  <si>
    <t>ナフサ</t>
    <phoneticPr fontId="2"/>
  </si>
  <si>
    <t>コールタール</t>
    <phoneticPr fontId="4"/>
  </si>
  <si>
    <t>業種</t>
    <rPh sb="0" eb="2">
      <t>ギョウシュ</t>
    </rPh>
    <phoneticPr fontId="4"/>
  </si>
  <si>
    <t>01 農業</t>
  </si>
  <si>
    <t>02 林業</t>
  </si>
  <si>
    <t>03 漁業（水産養殖業を除く）</t>
  </si>
  <si>
    <t>04 水産養殖業</t>
  </si>
  <si>
    <t>05 鉱業,砕石業,砂利採取業</t>
  </si>
  <si>
    <t>06 総合工事業</t>
  </si>
  <si>
    <t>07 職別工事業（設備工事業を除く）</t>
  </si>
  <si>
    <t>08 設備工事業</t>
  </si>
  <si>
    <t>09 食料品製造業</t>
  </si>
  <si>
    <t>10 飲料・たばこ・飼料製造業</t>
  </si>
  <si>
    <t>11 繊維工</t>
  </si>
  <si>
    <t>12 木材・木製品製造業（家具を除く）</t>
  </si>
  <si>
    <t>13 家具・装備品製造業</t>
  </si>
  <si>
    <t>14 パルプ・紙・紙加工品製造業</t>
  </si>
  <si>
    <t>15 印刷・同関連業</t>
  </si>
  <si>
    <t>16 化学工業</t>
  </si>
  <si>
    <t>17 石油製品・石炭製品製造業</t>
  </si>
  <si>
    <t>18 プラスチック製品製造業</t>
  </si>
  <si>
    <t>19 ゴム製品製造業</t>
  </si>
  <si>
    <t>20 なめし革・同製品・毛皮製造業</t>
  </si>
  <si>
    <t>21 窯業・土石製品製造業</t>
  </si>
  <si>
    <t xml:space="preserve">22 鉄鋼業 </t>
  </si>
  <si>
    <t xml:space="preserve">23 非鉄金属製造業 </t>
  </si>
  <si>
    <t>24 金属製品製造業</t>
  </si>
  <si>
    <t xml:space="preserve">25 はん用機械器具製造業 </t>
  </si>
  <si>
    <t xml:space="preserve">26 生産用機械器具製造業 </t>
  </si>
  <si>
    <t>27 業務用機械器具製造業</t>
  </si>
  <si>
    <t xml:space="preserve">28 電子部品・デバイス・電子回路製造業 </t>
  </si>
  <si>
    <t xml:space="preserve">29 電子機械器具製造業 </t>
  </si>
  <si>
    <t>30 情報通信機械器具製造業</t>
  </si>
  <si>
    <t xml:space="preserve">31 輸送用機械器具製造業 </t>
  </si>
  <si>
    <t xml:space="preserve">32 その他の製造業 </t>
  </si>
  <si>
    <t>33 電気業</t>
  </si>
  <si>
    <t>34 ガス業</t>
  </si>
  <si>
    <t>35 熱供給業</t>
  </si>
  <si>
    <t>36 水道業</t>
  </si>
  <si>
    <t>37 通信業</t>
  </si>
  <si>
    <t>38 放送業</t>
  </si>
  <si>
    <t xml:space="preserve">39 情報サービス業 </t>
  </si>
  <si>
    <t>40 インターネット附随サービス業</t>
  </si>
  <si>
    <t xml:space="preserve">41 映像・音声・文字情報製作業 </t>
  </si>
  <si>
    <t xml:space="preserve">42 鉄道業 </t>
  </si>
  <si>
    <t xml:space="preserve">43 道路旅客運送業 </t>
  </si>
  <si>
    <t xml:space="preserve">44 道路貨物運送業 </t>
  </si>
  <si>
    <t xml:space="preserve">45 水運業 </t>
  </si>
  <si>
    <t>46 航空運輸業</t>
  </si>
  <si>
    <t xml:space="preserve">47 倉庫業 </t>
  </si>
  <si>
    <t xml:space="preserve">48 運輸に附帯するサービス業 </t>
  </si>
  <si>
    <t>49 郵便業（信書便事業を含む）</t>
  </si>
  <si>
    <t xml:space="preserve">50 各種商品卸売業 </t>
  </si>
  <si>
    <t xml:space="preserve">51 繊維・衣服等卸売業 </t>
  </si>
  <si>
    <t>52 飲食料品卸売業</t>
  </si>
  <si>
    <t>53 建築材料,鉱物・金属材料等卸売業</t>
  </si>
  <si>
    <t>54 機械器具卸売業</t>
  </si>
  <si>
    <t xml:space="preserve">55 その他の卸売業 </t>
  </si>
  <si>
    <t>56 各種商品卸売業</t>
    <rPh sb="9" eb="10">
      <t>ギョウ</t>
    </rPh>
    <phoneticPr fontId="4"/>
  </si>
  <si>
    <t xml:space="preserve">57 織物・衣服・身の回り品小売業 </t>
  </si>
  <si>
    <t xml:space="preserve">58 飲食料品小売業 </t>
  </si>
  <si>
    <t xml:space="preserve">59 機械器具小売業 </t>
  </si>
  <si>
    <t xml:space="preserve">60 その他の小売業 </t>
  </si>
  <si>
    <t xml:space="preserve">61 無店舗小売業 </t>
  </si>
  <si>
    <t xml:space="preserve">62 銀行業 </t>
  </si>
  <si>
    <t>63 協同組織金融業</t>
  </si>
  <si>
    <t xml:space="preserve">64 貸金業,クレジットカード業等非預金 信用機関 </t>
  </si>
  <si>
    <t xml:space="preserve">65 金融商品取引業,商品先物取扱引業 </t>
  </si>
  <si>
    <t xml:space="preserve">66 補助的金融業等 </t>
  </si>
  <si>
    <t xml:space="preserve">67 保険業（保険媒介代理業,保険サービ ス業を含む） </t>
  </si>
  <si>
    <t xml:space="preserve">68 不動産取引業 </t>
  </si>
  <si>
    <t xml:space="preserve">69 不動産賃貸業・管理業 </t>
  </si>
  <si>
    <t xml:space="preserve">70 物品賃貸業 </t>
  </si>
  <si>
    <t>71 学術・開発研究機関</t>
  </si>
  <si>
    <t>72 専門サービス業（他に分類されないもの）</t>
  </si>
  <si>
    <t>73 広告業</t>
  </si>
  <si>
    <t>74 技術サービス業（他に分類されないもの）</t>
  </si>
  <si>
    <t>75 宿泊業</t>
  </si>
  <si>
    <t xml:space="preserve">76 飲食店 </t>
  </si>
  <si>
    <t>77 持ち帰り・配達飲食サービス業</t>
  </si>
  <si>
    <t xml:space="preserve">78 洗濯・理髪・美容・浴場業 </t>
  </si>
  <si>
    <t xml:space="preserve">79 その他の生活関連サービス業 </t>
  </si>
  <si>
    <t xml:space="preserve">80 娯楽業 </t>
  </si>
  <si>
    <t xml:space="preserve">81 学校教育 </t>
  </si>
  <si>
    <t xml:space="preserve">82 その他の教育,学習支援業 </t>
  </si>
  <si>
    <t xml:space="preserve">83 医療業 </t>
  </si>
  <si>
    <t xml:space="preserve">84 保健衛生 </t>
  </si>
  <si>
    <t xml:space="preserve">85 社会保険・社会福祉・介護事業 </t>
  </si>
  <si>
    <t xml:space="preserve">86 郵便局 </t>
  </si>
  <si>
    <t xml:space="preserve">87 協同組合（他に分類されないもの） </t>
  </si>
  <si>
    <t xml:space="preserve">88 廃棄物処理業 </t>
  </si>
  <si>
    <t xml:space="preserve">89 自動車整備業 </t>
  </si>
  <si>
    <t xml:space="preserve">89 インターネット附随サービス業 </t>
  </si>
  <si>
    <t>90 機械等修理業</t>
  </si>
  <si>
    <t xml:space="preserve">91 職業紹介・労働者派遣業 </t>
  </si>
  <si>
    <t xml:space="preserve">92 その他の事業サービス業 </t>
  </si>
  <si>
    <t>93 政治・経済・文化団体</t>
  </si>
  <si>
    <t>94 宗教</t>
  </si>
  <si>
    <t>95 その他のサービス業</t>
  </si>
  <si>
    <t>96 外国公務</t>
  </si>
  <si>
    <t xml:space="preserve">97 国家公務 </t>
  </si>
  <si>
    <t>98 地方公務</t>
  </si>
  <si>
    <t>99 分類不能の産業</t>
  </si>
  <si>
    <t>年度におけるエネルギー起源二酸化炭素排出量</t>
    <phoneticPr fontId="2"/>
  </si>
  <si>
    <t>二酸化炭素
換算係数
（D）</t>
    <rPh sb="0" eb="3">
      <t>ニサンカ</t>
    </rPh>
    <rPh sb="3" eb="5">
      <t>タンソ</t>
    </rPh>
    <rPh sb="6" eb="8">
      <t>カンサン</t>
    </rPh>
    <rPh sb="8" eb="10">
      <t>ケイスウ</t>
    </rPh>
    <phoneticPr fontId="2"/>
  </si>
  <si>
    <r>
      <t>二酸化炭素
排出量
  (㎏-CO</t>
    </r>
    <r>
      <rPr>
        <vertAlign val="subscript"/>
        <sz val="12"/>
        <rFont val="ＭＳ Ｐ明朝"/>
        <family val="1"/>
        <charset val="128"/>
      </rPr>
      <t>2</t>
    </r>
    <r>
      <rPr>
        <sz val="12"/>
        <rFont val="ＭＳ Ｐ明朝"/>
        <family val="1"/>
        <charset val="128"/>
      </rPr>
      <t>）
(C)×(D)</t>
    </r>
    <rPh sb="0" eb="3">
      <t>ニサンカ</t>
    </rPh>
    <rPh sb="3" eb="5">
      <t>タンソ</t>
    </rPh>
    <rPh sb="6" eb="8">
      <t>ハイシュツ</t>
    </rPh>
    <rPh sb="8" eb="9">
      <t>リョウ</t>
    </rPh>
    <phoneticPr fontId="4"/>
  </si>
  <si>
    <t>原油換算係数（E）</t>
    <rPh sb="0" eb="2">
      <t>ゲンユ</t>
    </rPh>
    <rPh sb="2" eb="4">
      <t>カンサン</t>
    </rPh>
    <rPh sb="4" eb="6">
      <t>ケイスウ</t>
    </rPh>
    <phoneticPr fontId="2"/>
  </si>
  <si>
    <t>原油換算量(kL)
（C）×（E）/1000</t>
    <rPh sb="0" eb="2">
      <t>ゲンユ</t>
    </rPh>
    <rPh sb="2" eb="5">
      <t>カンサンリョウ</t>
    </rPh>
    <phoneticPr fontId="2"/>
  </si>
  <si>
    <t>電気事業者名</t>
    <rPh sb="0" eb="2">
      <t>デンキ</t>
    </rPh>
    <rPh sb="2" eb="6">
      <t>ジギョウシャメイ</t>
    </rPh>
    <phoneticPr fontId="2"/>
  </si>
  <si>
    <t>調整後排出係数</t>
    <rPh sb="0" eb="3">
      <t>チョウセイゴ</t>
    </rPh>
    <rPh sb="3" eb="5">
      <t>ハイシュツ</t>
    </rPh>
    <rPh sb="5" eb="7">
      <t>ケイスウ</t>
    </rPh>
    <phoneticPr fontId="1"/>
  </si>
  <si>
    <t>燃料の使用</t>
    <rPh sb="0" eb="2">
      <t>ネンリョウ</t>
    </rPh>
    <rPh sb="3" eb="5">
      <t>シヨウ</t>
    </rPh>
    <phoneticPr fontId="2"/>
  </si>
  <si>
    <t>__2020</t>
    <phoneticPr fontId="2"/>
  </si>
  <si>
    <t>__2020アークエルテクノ ロジーズ(株)</t>
  </si>
  <si>
    <t>アークエルテクノ ロジーズ(株)</t>
  </si>
  <si>
    <t>__2021</t>
    <phoneticPr fontId="2"/>
  </si>
  <si>
    <t>__2020(株)アースインフィニティ</t>
  </si>
  <si>
    <t>(株)アースインフィニティ</t>
  </si>
  <si>
    <t>__2020アーバンエナジー(株)　メニューA</t>
  </si>
  <si>
    <t>アーバンエナジー(株)　メニューA</t>
  </si>
  <si>
    <t>__2020アーバンエナジー(株)　メニューB</t>
  </si>
  <si>
    <t>アーバンエナジー(株)　メニューB</t>
  </si>
  <si>
    <t>__2020アーバンエナジー(株)　メニューC</t>
  </si>
  <si>
    <t>アーバンエナジー(株)　メニューC</t>
  </si>
  <si>
    <t>__2020アーバンエナジー(株)　メニューD</t>
  </si>
  <si>
    <t>アーバンエナジー(株)　メニューD</t>
  </si>
  <si>
    <t>__2020アーバンエナジー(株)　メニューE</t>
  </si>
  <si>
    <t>アーバンエナジー(株)　メニューE</t>
  </si>
  <si>
    <r>
      <t>Nm</t>
    </r>
    <r>
      <rPr>
        <vertAlign val="superscript"/>
        <sz val="14"/>
        <color indexed="8"/>
        <rFont val="ＭＳ Ｐ明朝"/>
        <family val="1"/>
        <charset val="128"/>
      </rPr>
      <t>3</t>
    </r>
    <phoneticPr fontId="2"/>
  </si>
  <si>
    <t>__2020アーバンエナジー(株)　メニューF</t>
  </si>
  <si>
    <t>アーバンエナジー(株)　メニューF</t>
  </si>
  <si>
    <t>__2020アーバンエナジー(株)　メニューG</t>
  </si>
  <si>
    <t>アーバンエナジー(株)　メニューG</t>
  </si>
  <si>
    <t>__2020アーバンエナジー(株)　メニューH(残差)</t>
  </si>
  <si>
    <t>アーバンエナジー(株)　メニューH(残差)</t>
  </si>
  <si>
    <t>__2020アーバンエナジー(株)　（参考値)事業者全体</t>
  </si>
  <si>
    <t>アーバンエナジー(株)　（参考値)事業者全体</t>
  </si>
  <si>
    <t>他人から供給される
熱の使用</t>
    <rPh sb="0" eb="2">
      <t>タニン</t>
    </rPh>
    <phoneticPr fontId="4"/>
  </si>
  <si>
    <t>__2020アイ・エス・ガステム(株)</t>
  </si>
  <si>
    <t>アイ・エス・ガステム(株)</t>
  </si>
  <si>
    <t>__2020(株)アイ・グリッド・ソリューションズ　メニューA</t>
  </si>
  <si>
    <t>(株)アイ・グリッド・ソリューションズ　メニューA</t>
  </si>
  <si>
    <t>他人へ供給した熱</t>
    <rPh sb="0" eb="2">
      <t>タニン</t>
    </rPh>
    <rPh sb="3" eb="5">
      <t>キョウキュウ</t>
    </rPh>
    <rPh sb="7" eb="8">
      <t>ネツ</t>
    </rPh>
    <phoneticPr fontId="2"/>
  </si>
  <si>
    <t>__2020(株)アイ・グリッド・ソリューションズ　（参考値)事業者全体</t>
  </si>
  <si>
    <t>(株)アイ・グリッド・ソリューションズ　（参考値)事業者全体</t>
  </si>
  <si>
    <t>他人から供給される電気の使用</t>
    <rPh sb="0" eb="2">
      <t>タニン</t>
    </rPh>
    <rPh sb="4" eb="6">
      <t>キョウキュウ</t>
    </rPh>
    <rPh sb="9" eb="11">
      <t>デンキ</t>
    </rPh>
    <rPh sb="12" eb="14">
      <t>シヨウ</t>
    </rPh>
    <phoneticPr fontId="4"/>
  </si>
  <si>
    <t>電気事業者名</t>
    <rPh sb="0" eb="2">
      <t>デンキ</t>
    </rPh>
    <rPh sb="2" eb="5">
      <t>ジギョウシャ</t>
    </rPh>
    <rPh sb="5" eb="6">
      <t>ナ</t>
    </rPh>
    <phoneticPr fontId="2"/>
  </si>
  <si>
    <t>昼間買電</t>
    <rPh sb="0" eb="2">
      <t>ヒルマ</t>
    </rPh>
    <rPh sb="2" eb="3">
      <t>カ</t>
    </rPh>
    <phoneticPr fontId="4"/>
  </si>
  <si>
    <t>__2020(株)アイキューフォーメーション</t>
  </si>
  <si>
    <t>(株)アイキューフォーメーション</t>
  </si>
  <si>
    <t>夜間買電</t>
    <rPh sb="0" eb="2">
      <t>ヤカン</t>
    </rPh>
    <rPh sb="2" eb="3">
      <t>カ</t>
    </rPh>
    <rPh sb="3" eb="4">
      <t>デン</t>
    </rPh>
    <phoneticPr fontId="2"/>
  </si>
  <si>
    <t>__2020愛知電力(株)</t>
  </si>
  <si>
    <t>愛知電力(株)</t>
  </si>
  <si>
    <t>__2020青森県民エナジー(株)</t>
  </si>
  <si>
    <t>青森県民エナジー(株)</t>
  </si>
  <si>
    <t>__2020朝日ガスエナジー(株)</t>
  </si>
  <si>
    <t>朝日ガスエナジー(株)</t>
  </si>
  <si>
    <t>自家発電量</t>
    <rPh sb="0" eb="2">
      <t>ジカ</t>
    </rPh>
    <rPh sb="2" eb="4">
      <t>ハツデン</t>
    </rPh>
    <rPh sb="4" eb="5">
      <t>リョウ</t>
    </rPh>
    <phoneticPr fontId="2"/>
  </si>
  <si>
    <t>化石燃料で発電し自家消費した量</t>
    <rPh sb="0" eb="2">
      <t>カセキ</t>
    </rPh>
    <rPh sb="2" eb="4">
      <t>ネンリョウ</t>
    </rPh>
    <rPh sb="5" eb="7">
      <t>ハツデン</t>
    </rPh>
    <rPh sb="8" eb="10">
      <t>ジカ</t>
    </rPh>
    <rPh sb="10" eb="12">
      <t>ショウヒ</t>
    </rPh>
    <rPh sb="14" eb="15">
      <t>リョウ</t>
    </rPh>
    <phoneticPr fontId="2"/>
  </si>
  <si>
    <t>__2020旭化成(株)　メニューA</t>
  </si>
  <si>
    <t>旭化成(株)　メニューA</t>
  </si>
  <si>
    <t>他人へ供給した電気</t>
    <rPh sb="0" eb="2">
      <t>タニン</t>
    </rPh>
    <rPh sb="3" eb="5">
      <t>キョウキュウ</t>
    </rPh>
    <phoneticPr fontId="2"/>
  </si>
  <si>
    <t>化石燃料で発電し供給した量</t>
    <rPh sb="0" eb="2">
      <t>カセキ</t>
    </rPh>
    <rPh sb="2" eb="4">
      <t>ネンリョウ</t>
    </rPh>
    <rPh sb="5" eb="7">
      <t>ハツデン</t>
    </rPh>
    <rPh sb="8" eb="10">
      <t>キョウキュウ</t>
    </rPh>
    <rPh sb="12" eb="13">
      <t>リョウ</t>
    </rPh>
    <phoneticPr fontId="2"/>
  </si>
  <si>
    <t>ｋWh</t>
    <phoneticPr fontId="2"/>
  </si>
  <si>
    <t>__2020旭化成(株)　メニューB</t>
  </si>
  <si>
    <t>旭化成(株)　メニューB</t>
  </si>
  <si>
    <t>温室効果ガス排出量合計（F）</t>
    <rPh sb="0" eb="2">
      <t>オンシツ</t>
    </rPh>
    <rPh sb="2" eb="4">
      <t>コウカ</t>
    </rPh>
    <rPh sb="6" eb="9">
      <t>ハイシュツリョウ</t>
    </rPh>
    <rPh sb="9" eb="10">
      <t>ゴウ</t>
    </rPh>
    <rPh sb="10" eb="11">
      <t>ケイ</t>
    </rPh>
    <phoneticPr fontId="4"/>
  </si>
  <si>
    <t>原油換算量
合計</t>
    <rPh sb="0" eb="2">
      <t>ゲンユ</t>
    </rPh>
    <rPh sb="2" eb="4">
      <t>カンサン</t>
    </rPh>
    <rPh sb="4" eb="5">
      <t>リョウ</t>
    </rPh>
    <rPh sb="6" eb="8">
      <t>ゴウケイ</t>
    </rPh>
    <phoneticPr fontId="2"/>
  </si>
  <si>
    <t>__2020旭化成(株)　（参考値)事業者全体</t>
  </si>
  <si>
    <t>旭化成(株)　（参考値)事業者全体</t>
  </si>
  <si>
    <t>__2020旭マル牟ガス(株)</t>
  </si>
  <si>
    <t>旭マル牟ガス(株)</t>
  </si>
  <si>
    <t>クレジットによる削減量</t>
    <rPh sb="8" eb="10">
      <t>サクゲン</t>
    </rPh>
    <rPh sb="10" eb="11">
      <t>リョウ</t>
    </rPh>
    <phoneticPr fontId="2"/>
  </si>
  <si>
    <t>__2020足利ガス(株)</t>
  </si>
  <si>
    <t>足利ガス(株)</t>
  </si>
  <si>
    <t>種類</t>
    <rPh sb="0" eb="2">
      <t>シュルイ</t>
    </rPh>
    <phoneticPr fontId="2"/>
  </si>
  <si>
    <t>区分</t>
    <rPh sb="0" eb="2">
      <t>クブン</t>
    </rPh>
    <phoneticPr fontId="2"/>
  </si>
  <si>
    <t>償却量</t>
    <rPh sb="0" eb="2">
      <t>ショウキャク</t>
    </rPh>
    <rPh sb="2" eb="3">
      <t>リョウ</t>
    </rPh>
    <phoneticPr fontId="2"/>
  </si>
  <si>
    <t>参考</t>
    <rPh sb="0" eb="2">
      <t>サンコウ</t>
    </rPh>
    <phoneticPr fontId="2"/>
  </si>
  <si>
    <t>__2020(株)アシストワンエナジー</t>
  </si>
  <si>
    <t>(株)アシストワンエナジー</t>
  </si>
  <si>
    <t>県内</t>
    <rPh sb="0" eb="2">
      <t>ケンナイ</t>
    </rPh>
    <phoneticPr fontId="2"/>
  </si>
  <si>
    <t>J-クレジット等</t>
    <rPh sb="7" eb="8">
      <t>トウ</t>
    </rPh>
    <phoneticPr fontId="2"/>
  </si>
  <si>
    <t>再エネ電力由来</t>
    <rPh sb="0" eb="1">
      <t>サイ</t>
    </rPh>
    <rPh sb="3" eb="5">
      <t>デンリョク</t>
    </rPh>
    <rPh sb="5" eb="7">
      <t>ユライ</t>
    </rPh>
    <phoneticPr fontId="2"/>
  </si>
  <si>
    <r>
      <t>ｋｇ-CO</t>
    </r>
    <r>
      <rPr>
        <vertAlign val="subscript"/>
        <sz val="14"/>
        <rFont val="ＭＳ Ｐ明朝"/>
        <family val="1"/>
        <charset val="128"/>
      </rPr>
      <t>2</t>
    </r>
    <phoneticPr fontId="2"/>
  </si>
  <si>
    <t>__2020アスエネ(株)(旧：リフユーチヤーズ(株'))　メニューA</t>
  </si>
  <si>
    <t>アスエネ(株)(旧：リフユーチヤーズ(株'))　メニューA</t>
  </si>
  <si>
    <t>再エネ熱由来</t>
    <rPh sb="0" eb="1">
      <t>サイ</t>
    </rPh>
    <rPh sb="3" eb="4">
      <t>ネツ</t>
    </rPh>
    <rPh sb="4" eb="6">
      <t>ユライ</t>
    </rPh>
    <phoneticPr fontId="2"/>
  </si>
  <si>
    <t>__2020アスエネ(株)(旧：リフユーチヤーズ(株'))　メニューB</t>
  </si>
  <si>
    <t>アスエネ(株)(旧：リフユーチヤーズ(株'))　メニューB</t>
  </si>
  <si>
    <t>省エネ由来・森林由来</t>
    <rPh sb="0" eb="1">
      <t>ショウ</t>
    </rPh>
    <rPh sb="3" eb="5">
      <t>ユライ</t>
    </rPh>
    <rPh sb="6" eb="8">
      <t>シンリン</t>
    </rPh>
    <rPh sb="8" eb="10">
      <t>ユライ</t>
    </rPh>
    <phoneticPr fontId="2"/>
  </si>
  <si>
    <t>__2020アスエネ(株)(旧：リフユーチヤーズ(株'))　メニューC</t>
  </si>
  <si>
    <t>アスエネ(株)(旧：リフユーチヤーズ(株'))　メニューC</t>
  </si>
  <si>
    <t>グリーン電力証書</t>
    <rPh sb="4" eb="6">
      <t>デンリョク</t>
    </rPh>
    <rPh sb="6" eb="8">
      <t>ショウショ</t>
    </rPh>
    <phoneticPr fontId="2"/>
  </si>
  <si>
    <t>__2020アスエネ(株)(旧：リフユーチヤーズ(株'))　メニューD</t>
  </si>
  <si>
    <t>アスエネ(株)(旧：リフユーチヤーズ(株'))　メニューD</t>
  </si>
  <si>
    <t>グリーン熱証書</t>
    <rPh sb="4" eb="5">
      <t>ネツ</t>
    </rPh>
    <rPh sb="5" eb="7">
      <t>ショウショ</t>
    </rPh>
    <phoneticPr fontId="2"/>
  </si>
  <si>
    <t>__2020アスエネ(株)(旧：リフユーチヤーズ(株'))　（参考値)事業者全体</t>
  </si>
  <si>
    <t>アスエネ(株)(旧：リフユーチヤーズ(株'))　（参考値)事業者全体</t>
  </si>
  <si>
    <t>合計（G1）</t>
    <rPh sb="0" eb="2">
      <t>ゴウケイ</t>
    </rPh>
    <phoneticPr fontId="2"/>
  </si>
  <si>
    <t>__2020アストマックス・エネルギー合同会社(旧:Just Energy Japan合同会社)</t>
  </si>
  <si>
    <t>アストマックス・エネルギー合同会社(旧:Just Energy Japan合同会社)</t>
  </si>
  <si>
    <t>その他</t>
    <rPh sb="2" eb="3">
      <t>タ</t>
    </rPh>
    <phoneticPr fontId="2"/>
  </si>
  <si>
    <t>__2020アストマックス・トレーディング(株)</t>
  </si>
  <si>
    <t>アストマックス・トレーディング(株)</t>
  </si>
  <si>
    <t>__2020アストモスエネルギー(株)</t>
  </si>
  <si>
    <t>アストモスエネルギー(株)</t>
  </si>
  <si>
    <t>__2020厚木瓦斯(株)</t>
  </si>
  <si>
    <t>厚木瓦斯(株)</t>
  </si>
  <si>
    <t>__2020(株)アドバンテック</t>
  </si>
  <si>
    <t>(株)アドバンテック</t>
  </si>
  <si>
    <t>__2020(株)アメニティ電力</t>
  </si>
  <si>
    <t>(株)アメニティ電力</t>
  </si>
  <si>
    <t>__2020有明エナジー(株)</t>
  </si>
  <si>
    <t>有明エナジー(株)</t>
  </si>
  <si>
    <t>合計（G2）</t>
    <rPh sb="0" eb="2">
      <t>ゴウケイ</t>
    </rPh>
    <phoneticPr fontId="2"/>
  </si>
  <si>
    <t>__2020(株)アルファライズ</t>
  </si>
  <si>
    <t>(株)アルファライズ</t>
  </si>
  <si>
    <t>総計（G1+G2)</t>
    <rPh sb="0" eb="2">
      <t>ソウケイ</t>
    </rPh>
    <phoneticPr fontId="2"/>
  </si>
  <si>
    <t>__2020あんしん電力合同会社</t>
  </si>
  <si>
    <t>あんしん電力合同会社</t>
  </si>
  <si>
    <r>
      <t>ｋｇ-CO</t>
    </r>
    <r>
      <rPr>
        <vertAlign val="subscript"/>
        <sz val="14"/>
        <rFont val="ＭＳ Ｐ明朝"/>
        <family val="1"/>
        <charset val="128"/>
      </rPr>
      <t>2</t>
    </r>
    <phoneticPr fontId="2"/>
  </si>
  <si>
    <t>__2020アンビット・エナジー・ジャバン合同会社</t>
  </si>
  <si>
    <t>アンビット・エナジー・ジャバン合同会社</t>
  </si>
  <si>
    <t>__2020アンフィニ(株)　メニューA</t>
  </si>
  <si>
    <t>アンフィニ(株)　メニューA</t>
  </si>
  <si>
    <t>注）二酸化炭素排出量は[使用量]（C）に[二酸化炭素換算係数]（D）を乗じて求める。</t>
    <rPh sb="0" eb="1">
      <t>チュウ</t>
    </rPh>
    <rPh sb="2" eb="5">
      <t>ニサンカ</t>
    </rPh>
    <rPh sb="5" eb="7">
      <t>タンソ</t>
    </rPh>
    <rPh sb="7" eb="10">
      <t>ハイシュツリョウ</t>
    </rPh>
    <rPh sb="12" eb="15">
      <t>シヨウリョウ</t>
    </rPh>
    <rPh sb="21" eb="24">
      <t>ニサンカ</t>
    </rPh>
    <rPh sb="24" eb="26">
      <t>タンソ</t>
    </rPh>
    <rPh sb="26" eb="28">
      <t>カンサン</t>
    </rPh>
    <rPh sb="28" eb="30">
      <t>ケイスウ</t>
    </rPh>
    <rPh sb="35" eb="36">
      <t>ジョウ</t>
    </rPh>
    <rPh sb="38" eb="39">
      <t>モト</t>
    </rPh>
    <phoneticPr fontId="2"/>
  </si>
  <si>
    <t>__2020アンフィニ(株)　メニューB</t>
  </si>
  <si>
    <t>アンフィニ(株)　メニューB</t>
  </si>
  <si>
    <t>注２）昼間買電は8時から22時の電気使用量、夜間買電は22時から8時までの電気使用量であるが、 昼夜間の区別ができない場合は</t>
    <rPh sb="0" eb="1">
      <t>チュウ</t>
    </rPh>
    <rPh sb="3" eb="5">
      <t>ヒルマ</t>
    </rPh>
    <rPh sb="5" eb="6">
      <t>カ</t>
    </rPh>
    <rPh sb="6" eb="7">
      <t>デン</t>
    </rPh>
    <rPh sb="9" eb="10">
      <t>ジ</t>
    </rPh>
    <rPh sb="14" eb="15">
      <t>ジ</t>
    </rPh>
    <rPh sb="16" eb="18">
      <t>デンキ</t>
    </rPh>
    <rPh sb="18" eb="21">
      <t>シヨウリョウ</t>
    </rPh>
    <rPh sb="22" eb="24">
      <t>ヤカン</t>
    </rPh>
    <rPh sb="24" eb="26">
      <t>カイデン</t>
    </rPh>
    <rPh sb="29" eb="30">
      <t>ジ</t>
    </rPh>
    <rPh sb="33" eb="34">
      <t>ジ</t>
    </rPh>
    <rPh sb="37" eb="39">
      <t>デンキ</t>
    </rPh>
    <rPh sb="39" eb="42">
      <t>シヨウリョウ</t>
    </rPh>
    <phoneticPr fontId="2"/>
  </si>
  <si>
    <t>__2020アンフィニ(株)　（参考値)事業者全体</t>
  </si>
  <si>
    <t>アンフィニ(株)　（参考値)事業者全体</t>
  </si>
  <si>
    <t xml:space="preserve">  　   すべての使用量を昼間買電に計上して報告する。</t>
    <rPh sb="12" eb="13">
      <t>リョウ</t>
    </rPh>
    <phoneticPr fontId="2"/>
  </si>
  <si>
    <t>__2020(株)イーエムアイ</t>
  </si>
  <si>
    <t>(株)イーエムアイ</t>
  </si>
  <si>
    <t xml:space="preserve">  　  昼間電力とは電力会社の検針票等の「力率測定用有効電力量」のことで、夜間買電は全使用電力量から力率測定有効電力量を引いて算出する。</t>
    <rPh sb="5" eb="7">
      <t>ヒルマ</t>
    </rPh>
    <rPh sb="7" eb="9">
      <t>デンリョク</t>
    </rPh>
    <rPh sb="11" eb="13">
      <t>デンリョク</t>
    </rPh>
    <rPh sb="13" eb="15">
      <t>カイシャ</t>
    </rPh>
    <rPh sb="16" eb="19">
      <t>ケンシンヒョウ</t>
    </rPh>
    <rPh sb="19" eb="20">
      <t>トウ</t>
    </rPh>
    <rPh sb="22" eb="24">
      <t>リキリツ</t>
    </rPh>
    <rPh sb="24" eb="27">
      <t>ソクテイヨウ</t>
    </rPh>
    <rPh sb="27" eb="29">
      <t>ユウコウ</t>
    </rPh>
    <rPh sb="29" eb="32">
      <t>デンリョクリョウ</t>
    </rPh>
    <rPh sb="38" eb="40">
      <t>ヤカン</t>
    </rPh>
    <rPh sb="40" eb="41">
      <t>カ</t>
    </rPh>
    <rPh sb="43" eb="44">
      <t>ゼン</t>
    </rPh>
    <rPh sb="44" eb="46">
      <t>シヨウ</t>
    </rPh>
    <rPh sb="46" eb="48">
      <t>デンリョク</t>
    </rPh>
    <rPh sb="48" eb="49">
      <t>リョウ</t>
    </rPh>
    <phoneticPr fontId="2"/>
  </si>
  <si>
    <t>__2020(株)イーセル</t>
  </si>
  <si>
    <t>(株)イーセル</t>
  </si>
  <si>
    <t xml:space="preserve">  </t>
    <phoneticPr fontId="2"/>
  </si>
  <si>
    <t>__2020飯田まちづくリ電力(株)</t>
  </si>
  <si>
    <t>飯田まちづくリ電力(株)</t>
  </si>
  <si>
    <t>注３）選択した電力排出係数について、正しいかどうか環境省ホームページを確認する。</t>
    <rPh sb="0" eb="1">
      <t>チュウ</t>
    </rPh>
    <rPh sb="3" eb="5">
      <t>センタク</t>
    </rPh>
    <rPh sb="7" eb="9">
      <t>デンリョク</t>
    </rPh>
    <rPh sb="9" eb="11">
      <t>ハイシュツ</t>
    </rPh>
    <rPh sb="11" eb="13">
      <t>ケイスウ</t>
    </rPh>
    <rPh sb="18" eb="19">
      <t>タダ</t>
    </rPh>
    <rPh sb="25" eb="28">
      <t>カンキョウショウ</t>
    </rPh>
    <rPh sb="35" eb="37">
      <t>カクニン</t>
    </rPh>
    <phoneticPr fontId="2"/>
  </si>
  <si>
    <t>__2020(株)イーネットワーク</t>
  </si>
  <si>
    <t>(株)イーネットワーク</t>
  </si>
  <si>
    <t>環境省ホームページ　https://ghg-santeikohyo.env.go.jp/calc</t>
    <rPh sb="0" eb="3">
      <t>カンキョウショウ</t>
    </rPh>
    <phoneticPr fontId="2"/>
  </si>
  <si>
    <t>__2020(株)イーネットワークシステムズ　メニューA</t>
  </si>
  <si>
    <t>(株)イーネットワークシステムズ　メニューA</t>
  </si>
  <si>
    <r>
      <t>注４）液化石油ガス（LPG）1m</t>
    </r>
    <r>
      <rPr>
        <vertAlign val="superscript"/>
        <sz val="12"/>
        <rFont val="ＭＳ Ｐ明朝"/>
        <family val="1"/>
        <charset val="128"/>
      </rPr>
      <t>3</t>
    </r>
    <r>
      <rPr>
        <sz val="12"/>
        <rFont val="ＭＳ Ｐ明朝"/>
        <family val="1"/>
        <charset val="128"/>
      </rPr>
      <t>＝2.18 kg、液化天然ガス（LNG）1m</t>
    </r>
    <r>
      <rPr>
        <vertAlign val="superscript"/>
        <sz val="12"/>
        <rFont val="ＭＳ Ｐ明朝"/>
        <family val="1"/>
        <charset val="128"/>
      </rPr>
      <t>3</t>
    </r>
    <r>
      <rPr>
        <sz val="12"/>
        <rFont val="ＭＳ Ｐ明朝"/>
        <family val="1"/>
        <charset val="128"/>
      </rPr>
      <t>＝0.714 kgを用いて計算する。</t>
    </r>
    <rPh sb="0" eb="1">
      <t>チュウ</t>
    </rPh>
    <rPh sb="3" eb="5">
      <t>エキカ</t>
    </rPh>
    <rPh sb="5" eb="7">
      <t>セキユ</t>
    </rPh>
    <phoneticPr fontId="2"/>
  </si>
  <si>
    <t>__2020(株)イーネットワークシステムズ　メニューB</t>
  </si>
  <si>
    <t>(株)イーネットワークシステムズ　メニューB</t>
  </si>
  <si>
    <t>注５）他人に電気、熱を供給・販売している場合にはマイナスの使用量や排出係数を入力し、温室効果ガス排出量を自社分から差し引く。</t>
  </si>
  <si>
    <t>__2020(株)イーネットワークシステムズ　（参考値)事業者全体</t>
  </si>
  <si>
    <t>(株)イーネットワークシステムズ　（参考値)事業者全体</t>
  </si>
  <si>
    <t>__2020イーレックス(株)(残差)</t>
  </si>
  <si>
    <t>イーレックス(株)(残差)</t>
  </si>
  <si>
    <t>燃料種別ごとの単位発熱量及び排出係数は、以下のとおりである。</t>
    <rPh sb="0" eb="2">
      <t>ネンリョウ</t>
    </rPh>
    <rPh sb="2" eb="4">
      <t>シュベツ</t>
    </rPh>
    <rPh sb="7" eb="9">
      <t>タンイ</t>
    </rPh>
    <rPh sb="9" eb="12">
      <t>ハツネツリョウ</t>
    </rPh>
    <rPh sb="12" eb="13">
      <t>オヨ</t>
    </rPh>
    <rPh sb="14" eb="16">
      <t>ハイシュツ</t>
    </rPh>
    <rPh sb="16" eb="18">
      <t>ケイスウ</t>
    </rPh>
    <rPh sb="20" eb="22">
      <t>イカ</t>
    </rPh>
    <phoneticPr fontId="2"/>
  </si>
  <si>
    <t>__2020イーレックス(株)　（参考値)事業者全体</t>
  </si>
  <si>
    <t>イーレックス(株)　（参考値)事業者全体</t>
  </si>
  <si>
    <t>__2020イオンディライト(株)</t>
  </si>
  <si>
    <t>イオンディライト(株)</t>
  </si>
  <si>
    <t>__2020(株)池見石油店</t>
  </si>
  <si>
    <t>(株)池見石油店</t>
  </si>
  <si>
    <t>__2020いこま市民バワー(株)</t>
  </si>
  <si>
    <t>いこま市民バワー(株)</t>
  </si>
  <si>
    <t>__2020(株)イシオ</t>
  </si>
  <si>
    <t>(株)イシオ</t>
  </si>
  <si>
    <t>__2020石川電力(株)</t>
  </si>
  <si>
    <t>石川電力(株)</t>
  </si>
  <si>
    <t>__2020出雲ガス(株)</t>
  </si>
  <si>
    <t>出雲ガス(株)</t>
  </si>
  <si>
    <t>__2020伊勢崎ガス(株)</t>
  </si>
  <si>
    <t>伊勢崎ガス(株)</t>
  </si>
  <si>
    <t>__2020伊勢志摩電力(株)</t>
  </si>
  <si>
    <t>伊勢志摩電力(株)</t>
  </si>
  <si>
    <t>__2020(株)いちき串木野電力</t>
  </si>
  <si>
    <t>(株)いちき串木野電力</t>
  </si>
  <si>
    <t>__2020(株)いちたかガスワン</t>
  </si>
  <si>
    <t>(株)いちたかガスワン</t>
  </si>
  <si>
    <t>__2020一般社団法人フライングエステート</t>
  </si>
  <si>
    <t>一般社団法人フライングエステート</t>
  </si>
  <si>
    <t>__2020一般社団法人塩尻市森林公社</t>
  </si>
  <si>
    <t>一般社団法人塩尻市森林公社</t>
  </si>
  <si>
    <t>__2020一般財団法人泉佐野電力　　</t>
  </si>
  <si>
    <t>一般財団法人泉佐野電力　　</t>
  </si>
  <si>
    <t>__2020一般社団法人グリーンこーぷでんき(旧：一般社団法人グリーン・市民電力)</t>
  </si>
  <si>
    <t>一般社団法人グリーンこーぷでんき(旧：一般社団法人グリーン・市民電力)</t>
  </si>
  <si>
    <t>__2020一般社団法人東松島みらいとし機構</t>
  </si>
  <si>
    <t>一般社団法人東松島みらいとし機構</t>
  </si>
  <si>
    <t>__2020出光グリーンパワー(株)　メニューA</t>
  </si>
  <si>
    <t>出光グリーンパワー(株)　メニューA</t>
  </si>
  <si>
    <t>__2020出光グリーンパワー(株)　メニューB</t>
  </si>
  <si>
    <t>出光グリーンパワー(株)　メニューB</t>
  </si>
  <si>
    <t>__2020出光グリーンパワー(株)　メニューC</t>
  </si>
  <si>
    <t>出光グリーンパワー(株)　メニューC</t>
  </si>
  <si>
    <t>__2020出光グリーンパワー(株)　メニューD(残差)</t>
  </si>
  <si>
    <t>出光グリーンパワー(株)　メニューD(残差)</t>
  </si>
  <si>
    <t>__2020出光グリーンパワー(株)　（参考値)事業者全体</t>
  </si>
  <si>
    <t>出光グリーンパワー(株)　（参考値)事業者全体</t>
  </si>
  <si>
    <t>__2020出光興産(株)　メニューA</t>
  </si>
  <si>
    <t>出光興産(株)　メニューA</t>
  </si>
  <si>
    <t>__2020出光興産(株)　メニューB</t>
  </si>
  <si>
    <t>出光興産(株)　メニューB</t>
  </si>
  <si>
    <t>__2020出光興産(株)　メニューC(残差)</t>
  </si>
  <si>
    <t>出光興産(株)　メニューC(残差)</t>
  </si>
  <si>
    <t>__2020出光興産(株)　（参考値)事業者全体</t>
  </si>
  <si>
    <t>出光興産(株)　（参考値)事業者全体</t>
  </si>
  <si>
    <t>__2020伊藤忠エネクス(株)　メニューA</t>
  </si>
  <si>
    <t>伊藤忠エネクス(株)　メニューA</t>
  </si>
  <si>
    <t>__2020伊藤忠エネクス(株)　メニューB(残差)</t>
  </si>
  <si>
    <t>伊藤忠エネクス(株)　メニューB(残差)</t>
  </si>
  <si>
    <t>__2020伊藤忠エネクス(株)　（参考値)事業者全体</t>
  </si>
  <si>
    <t>伊藤忠エネクス(株)　（参考値)事業者全体</t>
  </si>
  <si>
    <t>__2020伊藤忠エネクスホームライフ西日本(株)</t>
  </si>
  <si>
    <t>伊藤忠エネクスホームライフ西日本(株)</t>
  </si>
  <si>
    <t>__2020伊藤忠商事(株)　メニューA</t>
  </si>
  <si>
    <t>伊藤忠商事(株)　メニューA</t>
  </si>
  <si>
    <t>__2020伊藤忠商事(株)　メニューB(残差)</t>
  </si>
  <si>
    <t>伊藤忠商事(株)　メニューB(残差)</t>
  </si>
  <si>
    <t>__2020伊藤忠商事(株)　（参考値)事業者全体</t>
  </si>
  <si>
    <t>伊藤忠商事(株)　（参考値)事業者全体</t>
  </si>
  <si>
    <t>二酸化炭素排出係数</t>
    <rPh sb="0" eb="3">
      <t>ニサンカ</t>
    </rPh>
    <rPh sb="3" eb="5">
      <t>タンソ</t>
    </rPh>
    <rPh sb="5" eb="7">
      <t>ハイシュツ</t>
    </rPh>
    <rPh sb="7" eb="9">
      <t>ケイスウ</t>
    </rPh>
    <phoneticPr fontId="2"/>
  </si>
  <si>
    <t>__2020伊藤忠プランテック(株)</t>
  </si>
  <si>
    <t>伊藤忠プランテック(株)</t>
  </si>
  <si>
    <t>__2020いばらきこーぷ生活協同組合</t>
  </si>
  <si>
    <t>いばらきこーぷ生活協同組合</t>
  </si>
  <si>
    <t>__2020入間ガス(株)</t>
  </si>
  <si>
    <t>入間ガス(株)</t>
  </si>
  <si>
    <t>__2020イワタニ関東(株)</t>
  </si>
  <si>
    <t>イワタニ関東(株)</t>
  </si>
  <si>
    <t>__2020イワタニ三重(株)</t>
  </si>
  <si>
    <t>イワタニ三重(株)</t>
  </si>
  <si>
    <t>__2020イワタニ首都圏(株)</t>
  </si>
  <si>
    <t>イワタニ首都圏(株)</t>
  </si>
  <si>
    <t>__2020イワタニ長野(株)</t>
  </si>
  <si>
    <t>イワタニ長野(株)</t>
  </si>
  <si>
    <t>__2020イワタニ東海(株)</t>
  </si>
  <si>
    <t>イワタニ東海(株)</t>
  </si>
  <si>
    <t>__2020(株)岩手ウッドパワー</t>
  </si>
  <si>
    <t>(株)岩手ウッドパワー</t>
  </si>
  <si>
    <t>__2020岩手電力(株)</t>
  </si>
  <si>
    <t>岩手電力(株)</t>
  </si>
  <si>
    <t>__2020(株)インフオシステム</t>
  </si>
  <si>
    <t>(株)インフオシステム</t>
  </si>
  <si>
    <t>__2020ヴィジョナリーパワー（株）</t>
  </si>
  <si>
    <t>ヴィジョナリーパワー（株）</t>
  </si>
  <si>
    <t>__2020(株)ウエスト電力　メニューA</t>
  </si>
  <si>
    <t>(株)ウエスト電力　メニューA</t>
  </si>
  <si>
    <t>__2020(株)ウエスト電力　（参考値)事業者全体</t>
  </si>
  <si>
    <t>(株)ウエスト電力　（参考値)事業者全体</t>
  </si>
  <si>
    <t>__2020上田ガス(株)</t>
  </si>
  <si>
    <t>上田ガス(株)</t>
  </si>
  <si>
    <t>__2020うすきエネルギー(株)</t>
  </si>
  <si>
    <t>うすきエネルギー(株)</t>
  </si>
  <si>
    <t>__2020(株)ウッドエナジー</t>
  </si>
  <si>
    <t>(株)ウッドエナジー</t>
  </si>
  <si>
    <t>__2020うベ未来エネルギー(株)</t>
  </si>
  <si>
    <t>うベ未来エネルギー(株)</t>
  </si>
  <si>
    <t>__2020エア・ウォーター北海道(株)(旧:北海道エア・ウォーター(株))</t>
  </si>
  <si>
    <t>エア・ウォーター北海道(株)(旧:北海道エア・ウォーター(株))</t>
  </si>
  <si>
    <t>__2020エア・ウ—ター(株)</t>
  </si>
  <si>
    <t>エア・ウ—ター(株)</t>
  </si>
  <si>
    <t>__2020(株)エーこーぷサービス</t>
  </si>
  <si>
    <t>(株)エーこーぷサービス</t>
  </si>
  <si>
    <t>__2020(株)エージーピー　</t>
  </si>
  <si>
    <t>(株)エージーピー　</t>
  </si>
  <si>
    <t>__2020(株)エコア</t>
  </si>
  <si>
    <t>(株)エコア</t>
  </si>
  <si>
    <t>__2020(株)エコスタイル　メニューA</t>
  </si>
  <si>
    <t>(株)エコスタイル　メニューA</t>
  </si>
  <si>
    <t>__2020(株)エコスタイル　メニューB</t>
  </si>
  <si>
    <t>(株)エコスタイル　メニューB</t>
  </si>
  <si>
    <t>__2020(株)エコスタイル　（参考値)事業者全体</t>
  </si>
  <si>
    <t>(株)エコスタイル　（参考値)事業者全体</t>
  </si>
  <si>
    <t>__2020(株)エスエナジー(旧:(株)シトラス)</t>
  </si>
  <si>
    <t>(株)エスエナジー(旧:(株)シトラス)</t>
  </si>
  <si>
    <t>__2020(株)エスケーエナジー</t>
  </si>
  <si>
    <t>(株)エスケーエナジー</t>
  </si>
  <si>
    <t>__2020越後天然ガス(株)</t>
  </si>
  <si>
    <t>越後天然ガス(株)</t>
  </si>
  <si>
    <t>太陽光</t>
    <rPh sb="0" eb="3">
      <t>タイヨウコウ</t>
    </rPh>
    <phoneticPr fontId="2"/>
  </si>
  <si>
    <t>自家発電</t>
    <rPh sb="0" eb="2">
      <t>ジカ</t>
    </rPh>
    <rPh sb="2" eb="4">
      <t>ハツデン</t>
    </rPh>
    <phoneticPr fontId="2"/>
  </si>
  <si>
    <t>__2020(株)エナジードリーム</t>
  </si>
  <si>
    <t>(株)エナジードリーム</t>
  </si>
  <si>
    <t>水力</t>
    <rPh sb="0" eb="2">
      <t>スイリョク</t>
    </rPh>
    <phoneticPr fontId="2"/>
  </si>
  <si>
    <t>他人から受給</t>
    <rPh sb="0" eb="2">
      <t>タニン</t>
    </rPh>
    <rPh sb="4" eb="6">
      <t>ジュキュウ</t>
    </rPh>
    <phoneticPr fontId="2"/>
  </si>
  <si>
    <t>__2020(株)エナネス</t>
  </si>
  <si>
    <t>(株)エナネス</t>
  </si>
  <si>
    <t>風力</t>
    <rPh sb="0" eb="2">
      <t>フウリョク</t>
    </rPh>
    <phoneticPr fontId="2"/>
  </si>
  <si>
    <t>自家生産</t>
    <rPh sb="0" eb="2">
      <t>ジカ</t>
    </rPh>
    <rPh sb="2" eb="4">
      <t>セイサン</t>
    </rPh>
    <phoneticPr fontId="2"/>
  </si>
  <si>
    <t>__2020(株)エナリス・パワー・マーケティング　メニューA</t>
  </si>
  <si>
    <t>(株)エナリス・パワー・マーケティング　メニューA</t>
  </si>
  <si>
    <t>地熱</t>
    <rPh sb="0" eb="2">
      <t>チネツ</t>
    </rPh>
    <phoneticPr fontId="2"/>
  </si>
  <si>
    <t>__2020(株)エナリス・パワー・マーケティング　メニューB</t>
  </si>
  <si>
    <t>(株)エナリス・パワー・マーケティング　メニューB</t>
  </si>
  <si>
    <t>バイオマス</t>
    <phoneticPr fontId="2"/>
  </si>
  <si>
    <t>__2020(株)エナリス・パワー・マーケティング　メニューC</t>
  </si>
  <si>
    <t>(株)エナリス・パワー・マーケティング　メニューC</t>
  </si>
  <si>
    <t>バイオガス</t>
    <phoneticPr fontId="2"/>
  </si>
  <si>
    <t>__2020(株)エナリス・パワー・マーケティング　メニューD</t>
  </si>
  <si>
    <t>(株)エナリス・パワー・マーケティング　メニューD</t>
  </si>
  <si>
    <t>その他</t>
    <rPh sb="2" eb="3">
      <t>ホカ</t>
    </rPh>
    <phoneticPr fontId="2"/>
  </si>
  <si>
    <t>__2020(株)エナリス・パワー・マーケティング　メニューE</t>
  </si>
  <si>
    <t>(株)エナリス・パワー・マーケティング　メニューE</t>
  </si>
  <si>
    <t>__2020(株)エナリス・パワー・マーケティング　メニューF</t>
  </si>
  <si>
    <t>(株)エナリス・パワー・マーケティング　メニューF</t>
  </si>
  <si>
    <t>__2020(株)エナリス・パワー・マーケティング　メニューG</t>
  </si>
  <si>
    <t>(株)エナリス・パワー・マーケティング　メニューG</t>
  </si>
  <si>
    <t>__2020(株)エナリス・パワー・マーケティング　メニューH</t>
  </si>
  <si>
    <t>(株)エナリス・パワー・マーケティング　メニューH</t>
  </si>
  <si>
    <t>__2020(株)エナリス・パワー・マーケティング　メニューI(残差)</t>
  </si>
  <si>
    <t>(株)エナリス・パワー・マーケティング　メニューI(残差)</t>
  </si>
  <si>
    <t>__2020(株)エナリス・パワー・マーケティング　（参考値)事業者全体</t>
  </si>
  <si>
    <t>(株)エナリス・パワー・マーケティング　（参考値)事業者全体</t>
  </si>
  <si>
    <t>__2020(株)エネ・ビジョン</t>
  </si>
  <si>
    <t>(株)エネ・ビジョン</t>
  </si>
  <si>
    <t>__2020(株)エネアーク関西</t>
  </si>
  <si>
    <t>(株)エネアーク関西</t>
  </si>
  <si>
    <t>__2020(株)エネアーク関東</t>
  </si>
  <si>
    <t>(株)エネアーク関東</t>
  </si>
  <si>
    <t>__2020(株)エネクスライフサービス</t>
  </si>
  <si>
    <t>(株)エネクスライフサービス</t>
  </si>
  <si>
    <t>__2020エネサーブ(株)　メニューA</t>
  </si>
  <si>
    <t>エネサーブ(株)　メニューA</t>
  </si>
  <si>
    <t>__2020エネサーブ(株)　メニューB(残差)</t>
  </si>
  <si>
    <t>エネサーブ(株)　メニューB(残差)</t>
  </si>
  <si>
    <t>__2020エネサーブ(株)　（参考値)事業者全体</t>
  </si>
  <si>
    <t>エネサーブ(株)　（参考値)事業者全体</t>
  </si>
  <si>
    <t>__2020(株)エネサンス関東</t>
  </si>
  <si>
    <t>(株)エネサンス関東</t>
  </si>
  <si>
    <t>__2020エネックス(株)</t>
  </si>
  <si>
    <t>エネックス(株)</t>
  </si>
  <si>
    <t>__2020(株)エネット　メニューA</t>
  </si>
  <si>
    <t>(株)エネット　メニューA</t>
  </si>
  <si>
    <t>__2020(株)エネット　メニューB</t>
  </si>
  <si>
    <t>(株)エネット　メニューB</t>
  </si>
  <si>
    <t>__2020(株)エネット　メニューC</t>
  </si>
  <si>
    <t>(株)エネット　メニューC</t>
  </si>
  <si>
    <t>__2020(株)エネット　メニューD</t>
  </si>
  <si>
    <t>(株)エネット　メニューD</t>
  </si>
  <si>
    <t>__2020(株)エネット　メニューE</t>
  </si>
  <si>
    <t>(株)エネット　メニューE</t>
  </si>
  <si>
    <t>__2020(株)エネット　メニューF</t>
  </si>
  <si>
    <t>(株)エネット　メニューF</t>
  </si>
  <si>
    <t>__2020(株)エネット　メニューG</t>
  </si>
  <si>
    <t>(株)エネット　メニューG</t>
  </si>
  <si>
    <t>__2020(株)エネット　メニューH(残差)</t>
  </si>
  <si>
    <t>(株)エネット　メニューH(残差)</t>
  </si>
  <si>
    <t>__2020(株)エネット　（参考値)事業者全体</t>
  </si>
  <si>
    <t>(株)エネット　（参考値)事業者全体</t>
  </si>
  <si>
    <t>__2020エネトレード(株)</t>
  </si>
  <si>
    <t>エネトレード(株)</t>
  </si>
  <si>
    <t>__2020(株)エネフアント　メニューA</t>
  </si>
  <si>
    <t>(株)エネフアント　メニューA</t>
  </si>
  <si>
    <t>__2020(株)エネフアント　メニューB</t>
  </si>
  <si>
    <t>(株)エネフアント　メニューB</t>
  </si>
  <si>
    <t>__2020(株)エネフアント　メニューC (残差)</t>
  </si>
  <si>
    <t>(株)エネフアント　メニューC (残差)</t>
  </si>
  <si>
    <t>__2020(株)エネフアント　（参考値)事業者全体</t>
  </si>
  <si>
    <t>(株)エネフアント　（参考値)事業者全体</t>
  </si>
  <si>
    <t>__2020エネラボ(株)</t>
  </si>
  <si>
    <t>エネラボ(株)</t>
  </si>
  <si>
    <t>__2020(株)エネルギア・ソリューション・アンド・サービス</t>
  </si>
  <si>
    <t>(株)エネルギア・ソリューション・アンド・サービス</t>
  </si>
  <si>
    <t>__2020エネルギーパワー(株)</t>
  </si>
  <si>
    <t>エネルギーパワー(株)</t>
  </si>
  <si>
    <t xml:space="preserve">__2020エバーグリーン・マーケティング(株)　メニューA </t>
  </si>
  <si>
    <t xml:space="preserve">エバーグリーン・マーケティング(株)　メニューA </t>
  </si>
  <si>
    <t>__2020エバーグリーン・マーケティング(株)　メニューB</t>
  </si>
  <si>
    <t>エバーグリーン・マーケティング(株)　メニューB</t>
  </si>
  <si>
    <t>__2020エバーグリーン・マーケティング(株)　メニューC(残差)</t>
  </si>
  <si>
    <t>エバーグリーン・マーケティング(株)　メニューC(残差)</t>
  </si>
  <si>
    <t>__2020エバーグリーン・マーケティング(株)　（参考値)事業者全体</t>
  </si>
  <si>
    <t>エバーグリーン・マーケティング(株)　（参考値)事業者全体</t>
  </si>
  <si>
    <t>__2020エバーグリーン・リテイリング(株)(旧：イーレックス・スパーク・マーケティング(株))　メニューA</t>
  </si>
  <si>
    <t>エバーグリーン・リテイリング(株)(旧：イーレックス・スパーク・マーケティング(株))　メニューA</t>
  </si>
  <si>
    <t>__2020エバーグリーン・リテイリング(株)(旧：イーレックス・スパーク・マーケティング(株))　（参考値)事業者全体</t>
  </si>
  <si>
    <t>エバーグリーン・リテイリング(株)(旧：イーレックス・スパーク・マーケティング(株))　（参考値)事業者全体</t>
  </si>
  <si>
    <t>__2020荏原環境プラント(株)　メニューA</t>
  </si>
  <si>
    <t>荏原環境プラント(株)　メニューA</t>
  </si>
  <si>
    <t>__2020荏原環境プラント(株)　メニューB</t>
  </si>
  <si>
    <t>荏原環境プラント(株)　メニューB</t>
  </si>
  <si>
    <t>__2020荏原環境プラント(株)　メニューC</t>
  </si>
  <si>
    <t>荏原環境プラント(株)　メニューC</t>
  </si>
  <si>
    <t>__2020荏原環境プラント(株)　メニューD</t>
  </si>
  <si>
    <t>荏原環境プラント(株)　メニューD</t>
  </si>
  <si>
    <t>__2020荏原環境プラント(株)　メニューE</t>
  </si>
  <si>
    <t>荏原環境プラント(株)　メニューE</t>
  </si>
  <si>
    <t>__2020荏原環境プラント(株)　メニューF</t>
  </si>
  <si>
    <t>荏原環境プラント(株)　メニューF</t>
  </si>
  <si>
    <t>__2020荏原環境プラント(株)　メニューG</t>
  </si>
  <si>
    <t>荏原環境プラント(株)　メニューG</t>
  </si>
  <si>
    <t>__2020荏原環境プラント(株)　メニューH</t>
  </si>
  <si>
    <t>荏原環境プラント(株)　メニューH</t>
  </si>
  <si>
    <t>__2020荏原環境プラント(株)　メニューI</t>
  </si>
  <si>
    <t>荏原環境プラント(株)　メニューI</t>
  </si>
  <si>
    <t>__2020荏原環境プラント(株)　メニューJ</t>
  </si>
  <si>
    <t>荏原環境プラント(株)　メニューJ</t>
  </si>
  <si>
    <t>__2020荏原環境プラント(株)　メニューK</t>
  </si>
  <si>
    <t>荏原環境プラント(株)　メニューK</t>
  </si>
  <si>
    <t>__2020荏原環境プラント(株)　メニューL</t>
  </si>
  <si>
    <t>荏原環境プラント(株)　メニューL</t>
  </si>
  <si>
    <t>__2020荏原環境プラント(株)　メニューM(残差)</t>
  </si>
  <si>
    <t>荏原環境プラント(株)　メニューM(残差)</t>
  </si>
  <si>
    <t>__2020荏原環境プラント(株)　（参考値)事業者全体</t>
  </si>
  <si>
    <t>荏原環境プラント(株)　（参考値)事業者全体</t>
  </si>
  <si>
    <t>__2020エフィシエント(株)</t>
  </si>
  <si>
    <t>エフィシエント(株)</t>
  </si>
  <si>
    <t>__2020(株)エフエネ</t>
  </si>
  <si>
    <t>(株)エフエネ</t>
  </si>
  <si>
    <t>__2020(株)エフオン　メニューA</t>
  </si>
  <si>
    <t>(株)エフオン　メニューA</t>
  </si>
  <si>
    <t>__2020(株)エフオン　メニューB</t>
  </si>
  <si>
    <t>(株)エフオン　メニューB</t>
  </si>
  <si>
    <t>__2020(株)エフオン　メニューC</t>
  </si>
  <si>
    <t>(株)エフオン　メニューC</t>
  </si>
  <si>
    <t>__2020(株)エフオン　メニューD</t>
  </si>
  <si>
    <t>(株)エフオン　メニューD</t>
  </si>
  <si>
    <t>__2020(株)エフオン　メニューE</t>
  </si>
  <si>
    <t>(株)エフオン　メニューE</t>
  </si>
  <si>
    <t>__2020(株)エフオン　（参考値)事業者全体</t>
  </si>
  <si>
    <t>(株)エフオン　（参考値)事業者全体</t>
  </si>
  <si>
    <t>__2020エフビットコミュニケーションズ(株)　　メニューA</t>
  </si>
  <si>
    <t>エフビットコミュニケーションズ(株)　　メニューA</t>
  </si>
  <si>
    <t>__2020エフビットコミュニケーションズ(株)　　メニューB</t>
  </si>
  <si>
    <t>エフビットコミュニケーションズ(株)　　メニューB</t>
  </si>
  <si>
    <t>__2020エフビットコミュニケーションズ(株)　　メニューC(残差)</t>
  </si>
  <si>
    <t>エフビットコミュニケーションズ(株)　　メニューC(残差)</t>
  </si>
  <si>
    <t>__2020エフビットコミュニケーションズ(株)　　（参考値)事業者全体</t>
  </si>
  <si>
    <t>エフビットコミュニケーションズ(株)　　（参考値)事業者全体</t>
  </si>
  <si>
    <t>__2020(株)エルピオ</t>
  </si>
  <si>
    <t>(株)エルピオ</t>
  </si>
  <si>
    <t>__2020エルメック(株）</t>
  </si>
  <si>
    <t>エルメック(株）</t>
  </si>
  <si>
    <t>__2020おいでんエネルギー(株)</t>
  </si>
  <si>
    <t>おいでんエネルギー(株)</t>
  </si>
  <si>
    <t>__2020王子・伊藤忠エネクス電力販売(株)　メニューA</t>
  </si>
  <si>
    <t>王子・伊藤忠エネクス電力販売(株)　メニューA</t>
  </si>
  <si>
    <t>__2020王子・伊藤忠エネクス電力販売(株)　（参考値)事業者全体</t>
  </si>
  <si>
    <t>王子・伊藤忠エネクス電力販売(株)　（参考値)事業者全体</t>
  </si>
  <si>
    <t>__2020青梅ガス(株)</t>
  </si>
  <si>
    <t>青梅ガス(株)</t>
  </si>
  <si>
    <t>__2020大多喜ガス(株)</t>
  </si>
  <si>
    <t>大多喜ガス(株)</t>
  </si>
  <si>
    <t>__2020大分ケーブルテレコ厶(株)</t>
  </si>
  <si>
    <t>大分ケーブルテレコ厶(株)</t>
  </si>
  <si>
    <t>__2020大垣ガス(株)</t>
  </si>
  <si>
    <t>大垣ガス(株)</t>
  </si>
  <si>
    <t>__2020大阪いずみ市民生活協同組合　メニューA</t>
  </si>
  <si>
    <t>大阪いずみ市民生活協同組合　メニューA</t>
  </si>
  <si>
    <t>__2020大阪いずみ市民生活協同組合　メニューB(残差)</t>
  </si>
  <si>
    <t>大阪いずみ市民生活協同組合　メニューB(残差)</t>
  </si>
  <si>
    <t>__2020大阪いずみ市民生活協同組合　（参考値)事業者全体</t>
  </si>
  <si>
    <t>大阪いずみ市民生活協同組合　（参考値)事業者全体</t>
  </si>
  <si>
    <t>__2020大阪瓦斯(株)　メニューA</t>
  </si>
  <si>
    <t>大阪瓦斯(株)　メニューA</t>
  </si>
  <si>
    <t>__2020大阪瓦斯(株)　メニューB(残差)</t>
  </si>
  <si>
    <t>大阪瓦斯(株)　メニューB(残差)</t>
  </si>
  <si>
    <t>__2020大阪瓦斯(株)　（参考値)事業者全体</t>
  </si>
  <si>
    <t>大阪瓦斯(株)　（参考値)事業者全体</t>
  </si>
  <si>
    <t>__2020おおすみ半島スマートエネルギー(株)</t>
  </si>
  <si>
    <t>おおすみ半島スマートエネルギー(株)</t>
  </si>
  <si>
    <t>__2020(株)おおた電力</t>
  </si>
  <si>
    <t>(株)おおた電力</t>
  </si>
  <si>
    <t>__2020(株)岡崎建材</t>
  </si>
  <si>
    <t>(株)岡崎建材</t>
  </si>
  <si>
    <t>__2020(株)岡崎さくら電力</t>
  </si>
  <si>
    <t>(株)岡崎さくら電力</t>
  </si>
  <si>
    <t>__2020岡田建設(株)</t>
  </si>
  <si>
    <t>岡田建設(株)</t>
  </si>
  <si>
    <t>__2020(株)オカモト</t>
  </si>
  <si>
    <t>(株)オカモト</t>
  </si>
  <si>
    <t>__2020岡山電力(株)</t>
  </si>
  <si>
    <t>岡山電力(株)</t>
  </si>
  <si>
    <t>__2020(株)沖縄ガスニューパワー</t>
  </si>
  <si>
    <t>(株)沖縄ガスニューパワー</t>
  </si>
  <si>
    <t>__2020おきなわこーぷエナジー(株)</t>
  </si>
  <si>
    <t>おきなわこーぷエナジー(株)</t>
  </si>
  <si>
    <t>__2020沖縄電力(株)</t>
  </si>
  <si>
    <t>沖縄電力(株)</t>
  </si>
  <si>
    <t>__2020奥出雲電力(株)</t>
  </si>
  <si>
    <t>奥出雲電力(株)</t>
  </si>
  <si>
    <t>__2020(株)オズエナジー</t>
  </si>
  <si>
    <t>(株)オズエナジー</t>
  </si>
  <si>
    <t>__2020(株)おトクでんき</t>
  </si>
  <si>
    <t>(株)おトクでんき</t>
  </si>
  <si>
    <t>__2020(株)オノプロックス</t>
  </si>
  <si>
    <t>(株)オノプロックス</t>
  </si>
  <si>
    <t>__2020(株)オプテージ</t>
  </si>
  <si>
    <t>(株)オプテージ</t>
  </si>
  <si>
    <t>__2020おまかせ電力(株)</t>
  </si>
  <si>
    <t>おまかせ電力(株)</t>
  </si>
  <si>
    <t>__2020おもてなし山形(株)</t>
  </si>
  <si>
    <t>おもてなし山形(株)</t>
  </si>
  <si>
    <t>__2020オリックス(株)　メニューA</t>
  </si>
  <si>
    <t>オリックス(株)　メニューA</t>
  </si>
  <si>
    <t>__2020オリックス(株)　メニューB</t>
  </si>
  <si>
    <t>オリックス(株)　メニューB</t>
  </si>
  <si>
    <t>__2020オリックス(株)　メニューC</t>
  </si>
  <si>
    <t>オリックス(株)　メニューC</t>
  </si>
  <si>
    <t>__2020オリックス(株)　メニューD</t>
  </si>
  <si>
    <t>オリックス(株)　メニューD</t>
  </si>
  <si>
    <t>__2020オリックス(株)　メニューE</t>
  </si>
  <si>
    <t>オリックス(株)　メニューE</t>
  </si>
  <si>
    <t>__2020オリックス(株)　メニューF</t>
  </si>
  <si>
    <t>オリックス(株)　メニューF</t>
  </si>
  <si>
    <t>__2020オリックス(株)　メニューG(残差)</t>
  </si>
  <si>
    <t>オリックス(株)　メニューG(残差)</t>
  </si>
  <si>
    <t>__2020オリックス(株)　（参考値)事業者全体</t>
  </si>
  <si>
    <t>オリックス(株)　（参考値)事業者全体</t>
  </si>
  <si>
    <t>__2020(株)織戸組</t>
  </si>
  <si>
    <t>(株)織戸組</t>
  </si>
  <si>
    <t>__2020(株)オンテックス</t>
  </si>
  <si>
    <t>(株)オンテックス</t>
  </si>
  <si>
    <t>__2020加賀市総合サービス(株)</t>
  </si>
  <si>
    <t>加賀市総合サービス(株)</t>
  </si>
  <si>
    <t>__2020香川テレビ放送網(株)</t>
  </si>
  <si>
    <t>香川テレビ放送網(株)</t>
  </si>
  <si>
    <t>__2020香川電力(株)　　メニューA</t>
  </si>
  <si>
    <t>香川電力(株)　　メニューA</t>
  </si>
  <si>
    <t>__2020香川電力(株)　　メニューB(残差)</t>
  </si>
  <si>
    <t>香川電力(株)　　メニューB(残差)</t>
  </si>
  <si>
    <t>__2020香川電力(株)　　（参考値)事業者全体</t>
  </si>
  <si>
    <t>香川電力(株)　　（参考値)事業者全体</t>
  </si>
  <si>
    <t>__2020角栄ガス(株)</t>
  </si>
  <si>
    <t>角栄ガス(株)</t>
  </si>
  <si>
    <t>__2020格安電力(株)</t>
  </si>
  <si>
    <t>格安電力(株)</t>
  </si>
  <si>
    <t>__2020神楽電力(株)(旧:有限会社GR I T)</t>
  </si>
  <si>
    <t>神楽電力(株)(旧:有限会社GR I T)</t>
  </si>
  <si>
    <t>__2020鹿児島電力(株)</t>
  </si>
  <si>
    <t>鹿児島電力(株)</t>
  </si>
  <si>
    <t>__2020(株)かづのバワー</t>
  </si>
  <si>
    <t>(株)かづのバワー</t>
  </si>
  <si>
    <t>__2020(株)かみでん里山公社</t>
  </si>
  <si>
    <t>(株)かみでん里山公社</t>
  </si>
  <si>
    <t>__2020亀岡ふるさとエナジー(株)</t>
  </si>
  <si>
    <t>亀岡ふるさとエナジー(株)</t>
  </si>
  <si>
    <t>__2020唐津電力(株)</t>
  </si>
  <si>
    <t>唐津電力(株)</t>
  </si>
  <si>
    <t>__2020カワサキグリーンエナジー(株)(旧：川重商事(株))　メニューA</t>
  </si>
  <si>
    <t>カワサキグリーンエナジー(株)(旧：川重商事(株))　メニューA</t>
  </si>
  <si>
    <t>__2020カワサキグリーンエナジー(株)(旧：川重商事(株))　メニューB</t>
  </si>
  <si>
    <t>カワサキグリーンエナジー(株)(旧：川重商事(株))　メニューB</t>
  </si>
  <si>
    <t>__2020カワサキグリーンエナジー(株)(旧：川重商事(株))　メニューC(残差)</t>
  </si>
  <si>
    <t>カワサキグリーンエナジー(株)(旧：川重商事(株))　メニューC(残差)</t>
  </si>
  <si>
    <t>__2020カワサキグリーンエナジー(株)(旧：川重商事(株))　（参考値)事業者全体</t>
  </si>
  <si>
    <t>カワサキグリーンエナジー(株)(旧：川重商事(株))　（参考値)事業者全体</t>
  </si>
  <si>
    <t>__2020(株)唐津パワーホールディングス</t>
  </si>
  <si>
    <t>(株)唐津パワーホールディングス</t>
  </si>
  <si>
    <t>__2020(株)関西空調　</t>
  </si>
  <si>
    <t>(株)関西空調　</t>
  </si>
  <si>
    <t>__2020関西電力(株)　メニューA</t>
  </si>
  <si>
    <t>関西電力(株)　メニューA</t>
  </si>
  <si>
    <t>__2020関西電力(株)　メニューB</t>
  </si>
  <si>
    <t>関西電力(株)　メニューB</t>
  </si>
  <si>
    <t>__2020関西電力(株)　メニューC</t>
  </si>
  <si>
    <t>関西電力(株)　メニューC</t>
  </si>
  <si>
    <t>__2020関西電力(株)　メニューD(残差)</t>
  </si>
  <si>
    <t>関西電力(株)　メニューD(残差)</t>
  </si>
  <si>
    <t>__2020関西電力(株)　（参考値)事業者全体</t>
  </si>
  <si>
    <t>関西電力(株)　（参考値)事業者全体</t>
  </si>
  <si>
    <t>__2020(株)関電エネルギーソリューション　メニューA</t>
  </si>
  <si>
    <t>(株)関電エネルギーソリューション　メニューA</t>
  </si>
  <si>
    <t>__2020(株)関電エネルギーソリューション　メニューB(残差)</t>
  </si>
  <si>
    <t>(株)関電エネルギーソリューション　メニューB(残差)</t>
  </si>
  <si>
    <t>__2020(株)関電エネルギーソリューション　（参考値)事業者全体</t>
  </si>
  <si>
    <t>(株)関電エネルギーソリューション　（参考値)事業者全体</t>
  </si>
  <si>
    <t>__2020(株)北九州パワー</t>
  </si>
  <si>
    <t>(株)北九州パワー</t>
  </si>
  <si>
    <t>__2020キタコー(株)</t>
  </si>
  <si>
    <t>キタコー(株)</t>
  </si>
  <si>
    <t>__2020北日本ガス(株)</t>
  </si>
  <si>
    <t>北日本ガス(株)</t>
  </si>
  <si>
    <t>__2020北日本石油(株)</t>
  </si>
  <si>
    <t>北日本石油(株)</t>
  </si>
  <si>
    <t>__2020岐阜電力(株)</t>
  </si>
  <si>
    <t>岐阜電力(株)</t>
  </si>
  <si>
    <t>__2020キヤノンマーケティングジャパン(株)</t>
  </si>
  <si>
    <t>キヤノンマーケティングジャパン(株)</t>
  </si>
  <si>
    <t>__2020九州エナジー(株)　メニューA</t>
  </si>
  <si>
    <t>九州エナジー(株)　メニューA</t>
  </si>
  <si>
    <t>__2020九州エナジー(株)　（参考値)事業者全体</t>
  </si>
  <si>
    <t>九州エナジー(株)　（参考値)事業者全体</t>
  </si>
  <si>
    <t>__2020九州電力(株)　メニューA</t>
  </si>
  <si>
    <t>九州電力(株)　メニューA</t>
  </si>
  <si>
    <t>__2020九州電力(株)　メニューB(残差)</t>
  </si>
  <si>
    <t>九州電力(株)　メニューB(残差)</t>
  </si>
  <si>
    <t>__2020九州電力(株)　（参考値)事業者全体</t>
  </si>
  <si>
    <t>九州電力(株)　（参考値)事業者全体</t>
  </si>
  <si>
    <t>__2020九電みらいエナジー(株)</t>
  </si>
  <si>
    <t>九電みらいエナジー(株)</t>
  </si>
  <si>
    <t>__2020九州スポーツ電力（株）</t>
  </si>
  <si>
    <t>九州スポーツ電力（株）</t>
  </si>
  <si>
    <t>__2020京セラ関電エナジー合同会社</t>
  </si>
  <si>
    <t>京セラ関電エナジー合同会社</t>
  </si>
  <si>
    <t>__2020京都新電力(株)</t>
  </si>
  <si>
    <t>京都新電力(株)</t>
  </si>
  <si>
    <t>__2020京都生活協同組合　メニューA</t>
  </si>
  <si>
    <t>京都生活協同組合　メニューA</t>
  </si>
  <si>
    <t>__2020京都生活協同組合　メニューB (残差)</t>
  </si>
  <si>
    <t>京都生活協同組合　メニューB (残差)</t>
  </si>
  <si>
    <t>__2020京都生活協同組合　（参考値）事業者全体</t>
  </si>
  <si>
    <t>京都生活協同組合　（参考値）事業者全体</t>
  </si>
  <si>
    <t>__2020京和ガス(株)</t>
  </si>
  <si>
    <t>京和ガス(株)</t>
  </si>
  <si>
    <t>__2020桐生瓦斯(株)</t>
  </si>
  <si>
    <t>桐生瓦斯(株)</t>
  </si>
  <si>
    <t>__2020近畿電力(株)</t>
  </si>
  <si>
    <t>近畿電力(株)</t>
  </si>
  <si>
    <t>__2020久慈地域エネルギー(株)　メニューA</t>
  </si>
  <si>
    <t>久慈地域エネルギー(株)　メニューA</t>
  </si>
  <si>
    <t>__2020久慈地域エネルギー(株)　（参考値)事業者全体</t>
  </si>
  <si>
    <t>久慈地域エネルギー(株)　（参考値)事業者全体</t>
  </si>
  <si>
    <t>__2020郡上エネルギー(株)</t>
  </si>
  <si>
    <t>郡上エネルギー(株)</t>
  </si>
  <si>
    <t>__2020(株)クボタ</t>
  </si>
  <si>
    <t>(株)クボタ</t>
  </si>
  <si>
    <t>__2020(株)球磨村森電力</t>
  </si>
  <si>
    <t>(株)球磨村森電力</t>
  </si>
  <si>
    <t>__2020熊本電力(株)　</t>
  </si>
  <si>
    <t>熊本電力(株)　</t>
  </si>
  <si>
    <t>__2020(株)グランデータ(旧：(株)ひまわりでんき)</t>
  </si>
  <si>
    <t>(株)グランデータ(旧：(株)ひまわりでんき)</t>
  </si>
  <si>
    <t>__2020グリーナ(株)(旧：ネクストエナジー・アンド・リソース(株))　メニューA</t>
  </si>
  <si>
    <t>グリーナ(株)(旧：ネクストエナジー・アンド・リソース(株))　メニューA</t>
  </si>
  <si>
    <t>__2020グリーナ(株)(旧：ネクストエナジー・アンド・リソース(株))　メニューB</t>
  </si>
  <si>
    <t>グリーナ(株)(旧：ネクストエナジー・アンド・リソース(株))　メニューB</t>
  </si>
  <si>
    <t>__2020グリーナ(株)(旧：ネクストエナジー・アンド・リソース(株))　（参考値)事業者全体</t>
  </si>
  <si>
    <t>グリーナ(株)(旧：ネクストエナジー・アンド・リソース(株))　（参考値)事業者全体</t>
  </si>
  <si>
    <t>__2020(株)クリーンエネルギー総合研究所</t>
  </si>
  <si>
    <t>(株)クリーンエネルギー総合研究所</t>
  </si>
  <si>
    <t>__2020(株)グリーンサークル</t>
  </si>
  <si>
    <t>(株)グリーンサークル</t>
  </si>
  <si>
    <t>__2020グリーンシティこばやし(株)</t>
  </si>
  <si>
    <t>グリーンシティこばやし(株)</t>
  </si>
  <si>
    <t>__2020(株)グリーンパワー大東</t>
  </si>
  <si>
    <t>(株)グリーンパワー大東</t>
  </si>
  <si>
    <t>__2020グリーンピープルズバワー(株)</t>
  </si>
  <si>
    <t>グリーンピープルズバワー(株)</t>
  </si>
  <si>
    <t>__2020(株)グリムスバワー</t>
  </si>
  <si>
    <t>(株)グリムスバワー</t>
  </si>
  <si>
    <t>__2020くるめエネルギー(株)</t>
  </si>
  <si>
    <t>くるめエネルギー(株)</t>
  </si>
  <si>
    <t>__2020グロ ーバルソリューションサービス(株)</t>
  </si>
  <si>
    <t>グロ ーバルソリューションサービス(株)</t>
  </si>
  <si>
    <t>__2020(株)グローアップ</t>
  </si>
  <si>
    <t>(株)グローアップ</t>
  </si>
  <si>
    <t>__2020(株)グローバルエンジニアリング　メニューA</t>
  </si>
  <si>
    <t>(株)グローバルエンジニアリング　メニューA</t>
  </si>
  <si>
    <t>__2020(株)グローバルエンジニアリング　（参考値)事業者全体</t>
  </si>
  <si>
    <t>(株)グローバルエンジニアリング　（参考値)事業者全体</t>
  </si>
  <si>
    <t>__2020(株)グローバルキャスト</t>
  </si>
  <si>
    <t>(株)グローバルキャスト</t>
  </si>
  <si>
    <t>__2020京葉瓦斯(株)</t>
  </si>
  <si>
    <t>京葉瓦斯(株)</t>
  </si>
  <si>
    <t>__2020ゲーテハウス(株)</t>
  </si>
  <si>
    <t>ゲーテハウス(株)</t>
  </si>
  <si>
    <t>__2020(株)ケーブルネット下関</t>
  </si>
  <si>
    <t>(株)ケーブルネット下関</t>
  </si>
  <si>
    <t>__2020気仙沼グリーンエナジー(株)</t>
  </si>
  <si>
    <t>気仙沼グリーンエナジー(株)</t>
  </si>
  <si>
    <t>__2020公益財団法人東京都環境公社</t>
  </si>
  <si>
    <t>公益財団法人東京都環境公社</t>
  </si>
  <si>
    <t>__2020高知ニューエナジー(株）</t>
  </si>
  <si>
    <t>高知ニューエナジー(株）</t>
  </si>
  <si>
    <t>__2020合同会社北上新電力</t>
  </si>
  <si>
    <t>合同会社北上新電力</t>
  </si>
  <si>
    <t>__2020神戸電力(株）</t>
  </si>
  <si>
    <t>神戸電力(株）</t>
  </si>
  <si>
    <t>__2020(株)こーぷでんき東北</t>
  </si>
  <si>
    <t>(株)こーぷでんき東北</t>
  </si>
  <si>
    <t>__2020こーぷ電力(株)</t>
  </si>
  <si>
    <t>こーぷ電力(株)</t>
  </si>
  <si>
    <t>__2020国際航業(株)</t>
  </si>
  <si>
    <t>国際航業(株)</t>
  </si>
  <si>
    <t>__2020小島電機工業(株)</t>
  </si>
  <si>
    <t>小島電機工業(株)</t>
  </si>
  <si>
    <t>__2020御所野縄文電力(株)</t>
  </si>
  <si>
    <t>御所野縄文電力(株)</t>
  </si>
  <si>
    <t>__2020五島市民電力(株)</t>
  </si>
  <si>
    <t>五島市民電力(株)</t>
  </si>
  <si>
    <t>__2020こなんウルトラパワー(株)</t>
  </si>
  <si>
    <t>こなんウルトラパワー(株)</t>
  </si>
  <si>
    <t>__2020(株)コンシェルジュ</t>
  </si>
  <si>
    <t>(株)コンシェルジュ</t>
  </si>
  <si>
    <t>__2020サーラｅエナジー(株)　メニューA</t>
  </si>
  <si>
    <t>サーラｅエナジー(株)　メニューA</t>
  </si>
  <si>
    <t>__2020サーラｅエナジー(株)　メニューB</t>
  </si>
  <si>
    <t>サーラｅエナジー(株)　メニューB</t>
  </si>
  <si>
    <t>__2020サーラｅエナジー(株)　メニューC(残差)</t>
  </si>
  <si>
    <t>サーラｅエナジー(株)　メニューC(残差)</t>
  </si>
  <si>
    <t>__2020サーラｅエナジー(株)　（参考値)事業者全体</t>
  </si>
  <si>
    <t>サーラｅエナジー(株)　（参考値)事業者全体</t>
  </si>
  <si>
    <t>__2020(株)再エネ思考電力(旧：(株)DSグリーンパワー)</t>
  </si>
  <si>
    <t>(株)再エネ思考電力(旧：(株)DSグリーンパワー)</t>
  </si>
  <si>
    <t>__2020(株)サイサン　メニューA</t>
  </si>
  <si>
    <t>(株)サイサン　メニューA</t>
  </si>
  <si>
    <t>__2020(株)サイサン　（参考値)事業者全体</t>
  </si>
  <si>
    <t>(株)サイサン　（参考値)事業者全体</t>
  </si>
  <si>
    <t>__2020埼玉ガス(株)</t>
  </si>
  <si>
    <t>埼玉ガス(株)</t>
  </si>
  <si>
    <t>__2020(株)サイホープロパティーズ</t>
  </si>
  <si>
    <t>(株)サイホープロパティーズ</t>
  </si>
  <si>
    <t>__2020酒田天然瓦斯(株)</t>
  </si>
  <si>
    <t>酒田天然瓦斯(株)</t>
  </si>
  <si>
    <t>__2020坂戸ガス(株)</t>
  </si>
  <si>
    <t>坂戸ガス(株)</t>
  </si>
  <si>
    <t>__2020(株)さくら新電力</t>
  </si>
  <si>
    <t>(株)さくら新電力</t>
  </si>
  <si>
    <t>__2020札幌電力(株)　</t>
  </si>
  <si>
    <t>札幌電力(株)　</t>
  </si>
  <si>
    <t>__2020里山パワーワークス(株)</t>
  </si>
  <si>
    <t>里山パワーワークス(株)</t>
  </si>
  <si>
    <t>__2020(株)サニックス</t>
  </si>
  <si>
    <t>(株)サニックス</t>
  </si>
  <si>
    <t>__2020佐野瓦斯(株)</t>
  </si>
  <si>
    <t>佐野瓦斯(株)</t>
  </si>
  <si>
    <t>__2020サミットエナジー(株)　メニューA</t>
  </si>
  <si>
    <t>サミットエナジー(株)　メニューA</t>
  </si>
  <si>
    <t>__2020サミットエナジー(株)　メニューB(残差)</t>
  </si>
  <si>
    <t>サミットエナジー(株)　メニューB(残差)</t>
  </si>
  <si>
    <t>__2020サミットエナジー(株)　（参考値)事業者全体</t>
  </si>
  <si>
    <t>サミットエナジー(株)　（参考値)事業者全体</t>
  </si>
  <si>
    <t>__2020(株)サン・ビーム</t>
  </si>
  <si>
    <t>(株)サン・ビーム</t>
  </si>
  <si>
    <t>__2020三愛石油(株)</t>
  </si>
  <si>
    <t>三愛石油(株)</t>
  </si>
  <si>
    <t>__2020山陰エレキ・アライアンス(株)</t>
  </si>
  <si>
    <t>山陰エレキ・アライアンス(株)</t>
  </si>
  <si>
    <t>__2020山陰酸素工業(株)</t>
  </si>
  <si>
    <t>山陰酸素工業(株)</t>
  </si>
  <si>
    <t>__2020三光（株）</t>
  </si>
  <si>
    <t>三光（株）</t>
  </si>
  <si>
    <t>__2020サントラベラーズサービス有限会社</t>
  </si>
  <si>
    <t>サントラベラーズサービス有限会社</t>
  </si>
  <si>
    <t>__2020三友エンテック(株)</t>
  </si>
  <si>
    <t>三友エンテック(株)</t>
  </si>
  <si>
    <t>__2020サンリン(株)</t>
  </si>
  <si>
    <t>サンリン(株)</t>
  </si>
  <si>
    <t>__2020(株)シーエナジー</t>
  </si>
  <si>
    <t>(株)シーエナジー</t>
  </si>
  <si>
    <t>__2020(株)ジェイコムウエスト</t>
  </si>
  <si>
    <t>(株)ジェイコムウエスト</t>
  </si>
  <si>
    <t>__2020(株)ジェイコム九州</t>
  </si>
  <si>
    <t>(株)ジェイコム九州</t>
  </si>
  <si>
    <t>__2020(株)ジェイコム埼玉・東日本</t>
  </si>
  <si>
    <t>(株)ジェイコム埼玉・東日本</t>
  </si>
  <si>
    <t>__2020(株)ジェイコム札幌</t>
  </si>
  <si>
    <t>(株)ジェイコム札幌</t>
  </si>
  <si>
    <t>__2020(株)ジェイコム湘南・神奈川</t>
  </si>
  <si>
    <t>(株)ジェイコム湘南・神奈川</t>
  </si>
  <si>
    <t>__2020(株)ジェイコム千葉</t>
  </si>
  <si>
    <t>(株)ジェイコム千葉</t>
  </si>
  <si>
    <t>__2020(株)ジェイコム東京</t>
  </si>
  <si>
    <t>(株)ジェイコム東京</t>
  </si>
  <si>
    <t>__2020シェルジャバン(株)　メニューA</t>
  </si>
  <si>
    <t>シェルジャバン(株)　メニューA</t>
  </si>
  <si>
    <t>__2020シェルジャバン(株)　（参考値)事業者全体</t>
  </si>
  <si>
    <t>シェルジャバン(株)　（参考値)事業者全体</t>
  </si>
  <si>
    <t>__2020(株)しおさい電力</t>
  </si>
  <si>
    <t>(株)しおさい電力</t>
  </si>
  <si>
    <t>__2020(株)シグナストラスト</t>
  </si>
  <si>
    <t>(株)シグナストラスト</t>
  </si>
  <si>
    <t>__2020四国電力(株)　メニューA</t>
  </si>
  <si>
    <t>四国電力(株)　メニューA</t>
  </si>
  <si>
    <t>__2020四国電力(株)　メニューB</t>
  </si>
  <si>
    <t>四国電力(株)　メニューB</t>
  </si>
  <si>
    <t>__2020四国電力(株)　メニューC(残差)</t>
  </si>
  <si>
    <t>四国電力(株)　メニューC(残差)</t>
  </si>
  <si>
    <t>__2020四国電力(株)　（参考値)事業者全体</t>
  </si>
  <si>
    <t>四国電力(株)　（参考値)事業者全体</t>
  </si>
  <si>
    <t>__2020静岡ガス＆パワー(株)　メニューA</t>
  </si>
  <si>
    <t>静岡ガス＆パワー(株)　メニューA</t>
  </si>
  <si>
    <t>__2020静岡ガス＆パワー(株)　メニューB</t>
  </si>
  <si>
    <t>静岡ガス＆パワー(株)　メニューB</t>
  </si>
  <si>
    <t>__2020静岡ガス＆パワー(株)　（参考値)事業者全体</t>
  </si>
  <si>
    <t>静岡ガス＆パワー(株)　（参考値)事業者全体</t>
  </si>
  <si>
    <t>__2020自然電力(株)　メニューA</t>
  </si>
  <si>
    <t>自然電力(株)　メニューA</t>
  </si>
  <si>
    <t>__2020自然電力(株)　メニューB</t>
  </si>
  <si>
    <t>自然電力(株)　メニューB</t>
  </si>
  <si>
    <t>__2020自然電力(株)　メニューC</t>
  </si>
  <si>
    <t>自然電力(株)　メニューC</t>
  </si>
  <si>
    <t>__2020自然電力(株)　メニューD</t>
  </si>
  <si>
    <t>自然電力(株)　メニューD</t>
  </si>
  <si>
    <t>__2020自然電力(株)　メニューE</t>
  </si>
  <si>
    <t>自然電力(株)　メニューE</t>
  </si>
  <si>
    <t>__2020自然電力(株)　メニューF</t>
  </si>
  <si>
    <t>自然電力(株)　メニューF</t>
  </si>
  <si>
    <t>__2020自然電力(株)　メニューG</t>
  </si>
  <si>
    <t>自然電力(株)　メニューG</t>
  </si>
  <si>
    <t>__2020自然電力(株)　メニューH (残差)</t>
  </si>
  <si>
    <t>自然電力(株)　メニューH (残差)</t>
  </si>
  <si>
    <t>__2020自然電力(株)　（参考値)事業者全体</t>
  </si>
  <si>
    <t>自然電力(株)　（参考値)事業者全体</t>
  </si>
  <si>
    <t>__2020(株)シナジアパワー　メニューA</t>
  </si>
  <si>
    <t>(株)シナジアパワー　メニューA</t>
  </si>
  <si>
    <t>__2020(株)シナジアパワー　メニューB</t>
  </si>
  <si>
    <t>(株)シナジアパワー　メニューB</t>
  </si>
  <si>
    <t>__2020(株)シナジアパワー　メニューC</t>
  </si>
  <si>
    <t>(株)シナジアパワー　メニューC</t>
  </si>
  <si>
    <t>__2020(株)シナジアパワー　（参考値)事業者全体</t>
  </si>
  <si>
    <t>(株)シナジアパワー　（参考値)事業者全体</t>
  </si>
  <si>
    <t>__2020シナネン(株)　メニューA</t>
  </si>
  <si>
    <t>シナネン(株)　メニューA</t>
  </si>
  <si>
    <t>__2020シナネン(株)　メニューB</t>
  </si>
  <si>
    <t>シナネン(株)　メニューB</t>
  </si>
  <si>
    <t>__2020シナネン(株)　メニューC</t>
  </si>
  <si>
    <t>シナネン(株)　メニューC</t>
  </si>
  <si>
    <t>__2020シナネン(株)　メニューD</t>
  </si>
  <si>
    <t>シナネン(株)　メニューD</t>
  </si>
  <si>
    <t>__2020シナネン(株)　メニューE</t>
  </si>
  <si>
    <t>シナネン(株)　メニューE</t>
  </si>
  <si>
    <t>__2020シナネン(株)　メニューF(残差)</t>
  </si>
  <si>
    <t>シナネン(株)　メニューF(残差)</t>
  </si>
  <si>
    <t>__2020シナネン(株)　（参考値)事業者全体</t>
  </si>
  <si>
    <t>シナネン(株)　（参考値)事業者全体</t>
  </si>
  <si>
    <t>__2020ジニーエナジー合同会社</t>
  </si>
  <si>
    <t>ジニーエナジー合同会社</t>
  </si>
  <si>
    <t>__2020芝浦電力(株)</t>
  </si>
  <si>
    <t>芝浦電力(株)</t>
  </si>
  <si>
    <t>__2020清水建設(株)</t>
  </si>
  <si>
    <t>清水建設(株)</t>
  </si>
  <si>
    <t>__2020地元電力(株)</t>
  </si>
  <si>
    <t>地元電力(株)</t>
  </si>
  <si>
    <t>__2020(株)ジャバネットサービスイノベーション</t>
  </si>
  <si>
    <t>(株)ジャバネットサービスイノベーション</t>
  </si>
  <si>
    <t>__2020ジャパンベストレスキューシステム(株)</t>
  </si>
  <si>
    <t>ジャパンベストレスキューシステム(株)</t>
  </si>
  <si>
    <t>__2020湘南電力(株)　メニューA</t>
  </si>
  <si>
    <t>湘南電力(株)　メニューA</t>
  </si>
  <si>
    <t>__2020湘南電力(株)　（参考値)事業者全体</t>
  </si>
  <si>
    <t>湘南電力(株)　（参考値)事業者全体</t>
  </si>
  <si>
    <t>__2020(株)情熱電力</t>
  </si>
  <si>
    <t>(株)情熱電力</t>
  </si>
  <si>
    <t>__2020情報ハイウウェイ協同組合</t>
  </si>
  <si>
    <t>情報ハイウウェイ協同組合</t>
  </si>
  <si>
    <t>__2020昭和商事(株)(旧：(株)リエゾンエナジー)</t>
  </si>
  <si>
    <t>昭和商事(株)(旧：(株)リエゾンエナジー)</t>
  </si>
  <si>
    <t>__2020シン・エナジー(株)</t>
  </si>
  <si>
    <t>シン・エナジー(株)</t>
  </si>
  <si>
    <t>__2020(株)新出光</t>
  </si>
  <si>
    <t>(株)新出光</t>
  </si>
  <si>
    <t>__2020新エネルギー開発(株)</t>
  </si>
  <si>
    <t>新エネルギー開発(株)</t>
  </si>
  <si>
    <t>__2020信州電力(株)</t>
  </si>
  <si>
    <t>信州電力(株)</t>
  </si>
  <si>
    <t>__2020新電力いばらき(株)</t>
  </si>
  <si>
    <t>新電力いばらき(株)</t>
  </si>
  <si>
    <t>__2020新電力おおいた(株)</t>
  </si>
  <si>
    <t>新電力おおいた(株)</t>
  </si>
  <si>
    <t>__2020新電力新潟(株)</t>
  </si>
  <si>
    <t>新電力新潟(株)</t>
  </si>
  <si>
    <t>__2020新電力フロンティア(株)</t>
  </si>
  <si>
    <t>新電力フロンティア(株)</t>
  </si>
  <si>
    <t>__2020新日本瓦斯(株)</t>
  </si>
  <si>
    <t>新日本瓦斯(株)</t>
  </si>
  <si>
    <t>__2020(株)翠光トップライン</t>
  </si>
  <si>
    <t>(株)翠光トップライン</t>
  </si>
  <si>
    <t>__2020須賀川瓦斯(株)</t>
  </si>
  <si>
    <t>須賀川瓦斯(株)</t>
  </si>
  <si>
    <t>__2020スズカ電工(株)</t>
  </si>
  <si>
    <t>スズカ電工(株)</t>
  </si>
  <si>
    <t>__2020鈴与商事(株)　メニューA</t>
  </si>
  <si>
    <t>鈴与商事(株)　メニューA</t>
  </si>
  <si>
    <t>__2020鈴与商事(株)　メニューB(残差)</t>
  </si>
  <si>
    <t>鈴与商事(株)　メニューB(残差)</t>
  </si>
  <si>
    <t>__2020鈴与商事(株)　（参考値)事業者全体</t>
  </si>
  <si>
    <t>鈴与商事(株)　（参考値)事業者全体</t>
  </si>
  <si>
    <t>__2020鈴与電力(株)　メニューA</t>
  </si>
  <si>
    <t>鈴与電力(株)　メニューA</t>
  </si>
  <si>
    <t>__2020鈴与電力(株)　（参考値)事業者全体</t>
  </si>
  <si>
    <t>鈴与電力(株)　（参考値)事業者全体</t>
  </si>
  <si>
    <t>__2020スターティア(株)</t>
  </si>
  <si>
    <t>スターティア(株)</t>
  </si>
  <si>
    <t>__2020スマ トエナジー熊本(株)</t>
  </si>
  <si>
    <t>スマ トエナジー熊本(株)</t>
  </si>
  <si>
    <t>__2020(株)スマート</t>
  </si>
  <si>
    <t>(株)スマート</t>
  </si>
  <si>
    <t>__2020スマートエコエナジー(株)　メニューA</t>
  </si>
  <si>
    <t>スマートエコエナジー(株)　メニューA</t>
  </si>
  <si>
    <t>__2020スマートエコエナジー(株)　（参考値)事業者全体</t>
  </si>
  <si>
    <t>スマートエコエナジー(株)　（参考値)事業者全体</t>
  </si>
  <si>
    <t>__2020スマートエナジー磐田(株)　メニューA</t>
  </si>
  <si>
    <t>スマートエナジー磐田(株)　メニューA</t>
  </si>
  <si>
    <t>__2020スマートエナジー磐田(株)　メニューB (残差)</t>
  </si>
  <si>
    <t>スマートエナジー磐田(株)　メニューB (残差)</t>
  </si>
  <si>
    <t>__2020スマートエナジー磐田(株)　（参考値)事業者全体</t>
  </si>
  <si>
    <t>スマートエナジー磐田(株)　（参考値)事業者全体</t>
  </si>
  <si>
    <t>__2020(株)スマートテック　メニューA</t>
  </si>
  <si>
    <t>(株)スマートテック　メニューA</t>
  </si>
  <si>
    <t>__2020(株)スマートテック　メニューB(残差)</t>
  </si>
  <si>
    <t>(株)スマートテック　メニューB(残差)</t>
  </si>
  <si>
    <t>__2020(株)スマートテック　（参考値)事業者全体</t>
  </si>
  <si>
    <t>(株)スマートテック　（参考値)事業者全体</t>
  </si>
  <si>
    <t>__2020諏訪瓦斯(株)</t>
  </si>
  <si>
    <t>諏訪瓦斯(株)</t>
  </si>
  <si>
    <t>__2020生活協同組合こーぷぐんま</t>
  </si>
  <si>
    <t>生活協同組合こーぷぐんま</t>
  </si>
  <si>
    <t>__2020生活協同組合こーぷこうべ</t>
  </si>
  <si>
    <t>生活協同組合こーぷこうべ</t>
  </si>
  <si>
    <t>__2020生活協同組合こーぷしが　メニューA</t>
  </si>
  <si>
    <t>生活協同組合こーぷしが　メニューA</t>
  </si>
  <si>
    <t>__2020生活協同組合こーぷしが　メニューB(残差)</t>
  </si>
  <si>
    <t>生活協同組合こーぷしが　メニューB(残差)</t>
  </si>
  <si>
    <t>__2020生活協同組合こーぷしが　（参考値)事業者全体</t>
  </si>
  <si>
    <t>生活協同組合こーぷしが　（参考値)事業者全体</t>
  </si>
  <si>
    <t>__2020生活協同組合こーぷながの</t>
  </si>
  <si>
    <t>生活協同組合こーぷながの</t>
  </si>
  <si>
    <t>__2020生活協同組合こーぷみらい</t>
  </si>
  <si>
    <t>生活協同組合こーぷみらい</t>
  </si>
  <si>
    <t>__2020生活協同組合ひろしま　メニューA</t>
  </si>
  <si>
    <t>生活協同組合ひろしま　メニューA</t>
  </si>
  <si>
    <t>__2020生活協同組合ひろしま　（参考値)事業者全体</t>
  </si>
  <si>
    <t>生活協同組合ひろしま　（参考値)事業者全体</t>
  </si>
  <si>
    <t>__2020(株)生活クラブエナジー　メニューA</t>
  </si>
  <si>
    <t>(株)生活クラブエナジー　メニューA</t>
  </si>
  <si>
    <t>__2020(株)生活クラブエナジー　（参考値)事業者全体</t>
  </si>
  <si>
    <t>(株)生活クラブエナジー　（参考値)事業者全体</t>
  </si>
  <si>
    <t>__2020西武ガス(株)</t>
  </si>
  <si>
    <t>西武ガス(株)</t>
  </si>
  <si>
    <t>__2020西部瓦斯(株)</t>
  </si>
  <si>
    <t>西部瓦斯(株)</t>
  </si>
  <si>
    <t>__2020積水化学工業(株)　メニューA</t>
  </si>
  <si>
    <t>積水化学工業(株)　メニューA</t>
  </si>
  <si>
    <t>__2020積水化学工業(株)　メニューB(残差)</t>
  </si>
  <si>
    <t>積水化学工業(株)　メニューB(残差)</t>
  </si>
  <si>
    <t>__2020積水化学工業(株)　（参考値)事業者全体</t>
  </si>
  <si>
    <t>積水化学工業(株)　（参考値)事業者全体</t>
  </si>
  <si>
    <t>__2020石油資源開発(株)</t>
  </si>
  <si>
    <t>石油資源開発(株)</t>
  </si>
  <si>
    <t>__2020ゼロワットパワー(株)　メニューA</t>
  </si>
  <si>
    <t>ゼロワットパワー(株)　メニューA</t>
  </si>
  <si>
    <t>__2020ゼロワットパワー(株)　メニューB</t>
  </si>
  <si>
    <t>ゼロワットパワー(株)　メニューB</t>
  </si>
  <si>
    <t>__2020ゼロワットパワー(株)　メニューC</t>
  </si>
  <si>
    <t>ゼロワットパワー(株)　メニューC</t>
  </si>
  <si>
    <t>__2020ゼロワットパワー(株)　メニューD</t>
  </si>
  <si>
    <t>ゼロワットパワー(株)　メニューD</t>
  </si>
  <si>
    <t>__2020ゼロワットパワー(株)　メニューE(残差)</t>
  </si>
  <si>
    <t>ゼロワットパワー(株)　メニューE(残差)</t>
  </si>
  <si>
    <t>__2020ゼロワットパワー(株)　（参考値)事業者全体</t>
  </si>
  <si>
    <t>ゼロワットパワー(株)　（参考値)事業者全体</t>
  </si>
  <si>
    <t>__2020(株)センカク</t>
  </si>
  <si>
    <t>(株)センカク</t>
  </si>
  <si>
    <t>__2020セントラル石油瓦斯(株)(旧：中央セントラルガス(株))</t>
  </si>
  <si>
    <t>セントラル石油瓦斯(株)(旧：中央セントラルガス(株))</t>
  </si>
  <si>
    <t>__2020全農エネルギー(株)</t>
  </si>
  <si>
    <t>全農エネルギー(株)</t>
  </si>
  <si>
    <t>__2020総合エネルギー(株)　メニューA</t>
  </si>
  <si>
    <t>総合エネルギー(株)　メニューA</t>
  </si>
  <si>
    <t>__2020総合エネルギー(株)　メニューB(残差)</t>
  </si>
  <si>
    <t>総合エネルギー(株)　メニューB(残差)</t>
  </si>
  <si>
    <t>__2020総合エネルギー(株)　（参考値)事業者全体</t>
  </si>
  <si>
    <t>総合エネルギー(株)　（参考値)事業者全体</t>
  </si>
  <si>
    <t>__2020そうまIグリッド合同会社</t>
  </si>
  <si>
    <t>そうまIグリッド合同会社</t>
  </si>
  <si>
    <t>__2020大一ガス(株)</t>
  </si>
  <si>
    <t>大一ガス(株)</t>
  </si>
  <si>
    <t>__2020第一日本電力(株)</t>
  </si>
  <si>
    <t>第一日本電力(株)</t>
  </si>
  <si>
    <t>__2020(株)大仙こまちパワー</t>
  </si>
  <si>
    <t>(株)大仙こまちパワー</t>
  </si>
  <si>
    <t>__2020大東ガス(株)　メニューA</t>
  </si>
  <si>
    <t>大東ガス(株)　メニューA</t>
  </si>
  <si>
    <t>__2020大東ガス(株)　（参考値)事業者全体</t>
  </si>
  <si>
    <t>大東ガス(株)　（参考値)事業者全体</t>
  </si>
  <si>
    <t>__2020大東建託パートナーズ(株)(旧：大東エナジー(株))</t>
  </si>
  <si>
    <t>大東建託パートナーズ(株)(旧：大東エナジー(株))</t>
  </si>
  <si>
    <t>__2020ダイヤモンドパワー(株)　メニューA</t>
  </si>
  <si>
    <t>ダイヤモンドパワー(株)　メニューA</t>
  </si>
  <si>
    <t>__2020ダイヤモンドパワー(株)　メニューB</t>
  </si>
  <si>
    <t>ダイヤモンドパワー(株)　メニューB</t>
  </si>
  <si>
    <t>__2020ダイヤモンドパワー(株)　メニューC(残差)</t>
  </si>
  <si>
    <t>ダイヤモンドパワー(株)　メニューC(残差)</t>
  </si>
  <si>
    <t>__2020ダイヤモンドパワー(株)　（参考値)事業者全体</t>
  </si>
  <si>
    <t>ダイヤモンドパワー(株)　（参考値)事業者全体</t>
  </si>
  <si>
    <t>__2020太陽ガス(株)</t>
  </si>
  <si>
    <t>太陽ガス(株)</t>
  </si>
  <si>
    <t>__2020大和エネルギー(株)　メニューA</t>
  </si>
  <si>
    <t>大和エネルギー(株)　メニューA</t>
  </si>
  <si>
    <t>__2020大和エネルギー(株)　（参考値)事業者全体</t>
  </si>
  <si>
    <t>大和エネルギー(株)　（参考値)事業者全体</t>
  </si>
  <si>
    <t>__2020大和ハウス工業(株)　　メニューA</t>
  </si>
  <si>
    <t>大和ハウス工業(株)　　メニューA</t>
  </si>
  <si>
    <t>__2020大和ハウス工業(株)　　メニューB</t>
  </si>
  <si>
    <t>大和ハウス工業(株)　　メニューB</t>
  </si>
  <si>
    <t>__2020大和ハウス工業(株)　　メニューC</t>
  </si>
  <si>
    <t>大和ハウス工業(株)　　メニューC</t>
  </si>
  <si>
    <t>__2020大和ハウス工業(株)　　メニューD</t>
  </si>
  <si>
    <t>大和ハウス工業(株)　　メニューD</t>
  </si>
  <si>
    <t>__2020大和ハウス工業(株)　　メニューE</t>
  </si>
  <si>
    <t>大和ハウス工業(株)　　メニューE</t>
  </si>
  <si>
    <t>__2020大和ハウス工業(株)　　メニューF</t>
  </si>
  <si>
    <t>大和ハウス工業(株)　　メニューF</t>
  </si>
  <si>
    <t>__2020大和ハウス工業(株)　　メニューG</t>
  </si>
  <si>
    <t>大和ハウス工業(株)　　メニューG</t>
  </si>
  <si>
    <t>__2020大和ハウス工業(株)　　メニューH</t>
  </si>
  <si>
    <t>大和ハウス工業(株)　　メニューH</t>
  </si>
  <si>
    <t>__2020大和ハウス工業(株)　　メニューI(残差)</t>
  </si>
  <si>
    <t>大和ハウス工業(株)　　メニューI(残差)</t>
  </si>
  <si>
    <t>__2020大和ハウス工業(株)　　（参考値)事業者全体</t>
  </si>
  <si>
    <t>大和ハウス工業(株)　　（参考値)事業者全体</t>
  </si>
  <si>
    <t>__2020大和ライフエナジア(株)</t>
  </si>
  <si>
    <t>大和ライフエナジア(株)</t>
  </si>
  <si>
    <t>__2020(株)タクマエナジー　メニューA</t>
  </si>
  <si>
    <t>(株)タクマエナジー　メニューA</t>
  </si>
  <si>
    <t>__2020(株)タクマエナジー　メニューB(残差)</t>
  </si>
  <si>
    <t>(株)タクマエナジー　メニューB(残差)</t>
  </si>
  <si>
    <t>__2020(株)タクマエナジー　（参考値)事業者全体</t>
  </si>
  <si>
    <t>(株)タクマエナジー　（参考値)事業者全体</t>
  </si>
  <si>
    <t>__2020たんたんエナジー(株)　メニューA</t>
  </si>
  <si>
    <t>たんたんエナジー(株)　メニューA</t>
  </si>
  <si>
    <t>__2020たんたんエナジー(株)　（参考値)事業者全体</t>
  </si>
  <si>
    <t>たんたんエナジー(株)　（参考値)事業者全体</t>
  </si>
  <si>
    <t>__2020(株)地域電力</t>
  </si>
  <si>
    <t>(株)地域電力</t>
  </si>
  <si>
    <t>__2020(株)地球クラブ　メニューA</t>
  </si>
  <si>
    <t>(株)地球クラブ　メニューA</t>
  </si>
  <si>
    <t>__2020(株)地球クラブ　（参考値)事業者全体</t>
  </si>
  <si>
    <t>(株)地球クラブ　（参考値)事業者全体</t>
  </si>
  <si>
    <t>__2020秩父新電力(株)　メニューA</t>
  </si>
  <si>
    <t>秩父新電力(株)　メニューA</t>
  </si>
  <si>
    <t>__2020秩父新電力(株)　メニューB</t>
  </si>
  <si>
    <t>秩父新電力(株)　メニューB</t>
  </si>
  <si>
    <t>__2020秩父新電力(株)　メニューC (残差)</t>
  </si>
  <si>
    <t>秩父新電力(株)　メニューC (残差)</t>
  </si>
  <si>
    <t>__2020秩父新電力(株)　（参考値)事業者全体</t>
  </si>
  <si>
    <t>秩父新電力(株)　（参考値)事業者全体</t>
  </si>
  <si>
    <t>__2020千葉電力(株)</t>
  </si>
  <si>
    <t>千葉電力(株)</t>
  </si>
  <si>
    <t>__2020(株)地方創生テクノロジーラボ</t>
  </si>
  <si>
    <t>(株)地方創生テクノロジーラボ</t>
  </si>
  <si>
    <t>__2020(株)チャームドライフ</t>
  </si>
  <si>
    <t>(株)チャームドライフ</t>
  </si>
  <si>
    <t>__2020中央電力(株)　メニューA</t>
  </si>
  <si>
    <t>中央電力(株)　メニューA</t>
  </si>
  <si>
    <t>__2020中央電力(株)　（参考値)事業者全体</t>
  </si>
  <si>
    <t>中央電力(株)　（参考値)事業者全体</t>
  </si>
  <si>
    <t>__2020中央電力エナジー(株)</t>
  </si>
  <si>
    <t>中央電力エナジー(株)</t>
  </si>
  <si>
    <t>__2020(株)中海テレビ放送</t>
  </si>
  <si>
    <t>(株)中海テレビ放送</t>
  </si>
  <si>
    <t>__2020中国電力(株)　メニューA</t>
  </si>
  <si>
    <t>中国電力(株)　メニューA</t>
  </si>
  <si>
    <t>__2020中国電力(株)　メニューB</t>
  </si>
  <si>
    <t>中国電力(株)　メニューB</t>
  </si>
  <si>
    <t>__2020中国電力(株)　メニューC(残差)</t>
  </si>
  <si>
    <t>中国電力(株)　メニューC(残差)</t>
  </si>
  <si>
    <t>__2020中国電力(株)　（参考値)事業者全体</t>
  </si>
  <si>
    <t>中国電力(株)　（参考値)事業者全体</t>
  </si>
  <si>
    <t>__2020中小企業支援(株）</t>
  </si>
  <si>
    <t>中小企業支援(株）</t>
  </si>
  <si>
    <t>__2020中部電力ミライズ(株)(旧：中部電力(株))　メニューA</t>
  </si>
  <si>
    <t>中部電力ミライズ(株)(旧：中部電力(株))　メニューA</t>
  </si>
  <si>
    <t>__2020中部電力ミライズ(株)(旧：中部電力(株))　メニューB(残差)</t>
  </si>
  <si>
    <t>中部電力ミライズ(株)(旧：中部電力(株))　メニューB(残差)</t>
  </si>
  <si>
    <t>__2020中部電力ミライズ(株)(旧：中部電力(株))　（参考値)事業者全体</t>
  </si>
  <si>
    <t>中部電力ミライズ(株)(旧：中部電力(株))　（参考値)事業者全体</t>
  </si>
  <si>
    <t>__2020(株)津軽あっぷるパワー</t>
  </si>
  <si>
    <t>(株)津軽あっぷるパワー</t>
  </si>
  <si>
    <t>__2020土浦ケーブルテレビ(株)</t>
  </si>
  <si>
    <t>土浦ケーブルテレビ(株)</t>
  </si>
  <si>
    <t>__2020ツネイシＣバリューズ(株)</t>
  </si>
  <si>
    <t>ツネイシＣバリューズ(株)</t>
  </si>
  <si>
    <t>__2020ティーダッシュ合同会社(旧：ズームエナジージャパン合同会社)</t>
  </si>
  <si>
    <t>ティーダッシュ合同会社(旧：ズームエナジージャパン合同会社)</t>
  </si>
  <si>
    <t>__2020デジタルグリッド(株)　メニューA</t>
  </si>
  <si>
    <t>デジタルグリッド(株)　メニューA</t>
  </si>
  <si>
    <t>__2020デジタルグリッド(株)　メニューB</t>
  </si>
  <si>
    <t>デジタルグリッド(株)　メニューB</t>
  </si>
  <si>
    <t>__2020デジタルグリッド(株)　メニューC (残差)</t>
  </si>
  <si>
    <t>デジタルグリッド(株)　メニューC (残差)</t>
  </si>
  <si>
    <t>__2020デジタルグリッド(株)　（参考値)事業者全体</t>
  </si>
  <si>
    <t>デジタルグリッド(株)　（参考値)事業者全体</t>
  </si>
  <si>
    <t>__2020テス・エンジニアリング(株)　メニューA</t>
  </si>
  <si>
    <t>テス・エンジニアリング(株)　メニューA</t>
  </si>
  <si>
    <t>__2020テス・エンジニアリング(株)　（参考値)事業者全体</t>
  </si>
  <si>
    <t>テス・エンジニアリング(株)　（参考値)事業者全体</t>
  </si>
  <si>
    <t>__2020テプコカスタマーサービス(株)(残差)</t>
  </si>
  <si>
    <t>テプコカスタマーサービス(株)(残差)</t>
  </si>
  <si>
    <t>__2020テプコカスタマーサービス(株)　（参考値)事業者全体</t>
  </si>
  <si>
    <t>テプコカスタマーサービス(株)　（参考値)事業者全体</t>
  </si>
  <si>
    <t>__2020(株)デベロップ(旧：1号発電所(株))</t>
  </si>
  <si>
    <t>(株)デベロップ(旧：1号発電所(株))</t>
  </si>
  <si>
    <t>__2020(株)デライトアップ</t>
  </si>
  <si>
    <t>(株)デライトアップ</t>
  </si>
  <si>
    <t>__2020(株)テレ・マーカー</t>
  </si>
  <si>
    <t>(株)テレ・マーカー</t>
  </si>
  <si>
    <t>__2020(株)デンケン</t>
  </si>
  <si>
    <t>(株)デンケン</t>
  </si>
  <si>
    <t>__2020電力保全サービス(株)</t>
  </si>
  <si>
    <t>電力保全サービス(株)</t>
  </si>
  <si>
    <t>__2020東亜ガス(株）</t>
  </si>
  <si>
    <t>東亜ガス(株）</t>
  </si>
  <si>
    <t>__2020東海電力(株)</t>
  </si>
  <si>
    <t>東海電力(株)</t>
  </si>
  <si>
    <t>__2020東罐商事(株)</t>
  </si>
  <si>
    <t>東罐商事(株)</t>
  </si>
  <si>
    <t>__2020(株)東急パワーサプライ　メニューA</t>
  </si>
  <si>
    <t>(株)東急パワーサプライ　メニューA</t>
  </si>
  <si>
    <t>__2020(株)東急パワーサプライ　（参考値)事業者全体</t>
  </si>
  <si>
    <t>(株)東急パワーサプライ　（参考値)事業者全体</t>
  </si>
  <si>
    <t>__2020東京エコサービス(株)</t>
  </si>
  <si>
    <t>東京エコサービス(株)</t>
  </si>
  <si>
    <t>__2020東京ガス(株)　メニューA</t>
  </si>
  <si>
    <t>東京ガス(株)　メニューA</t>
  </si>
  <si>
    <t>__2020東京ガス(株)　メニューB</t>
  </si>
  <si>
    <t>東京ガス(株)　メニューB</t>
  </si>
  <si>
    <t>__2020東京ガス(株)　（参考値)事業者全体</t>
  </si>
  <si>
    <t>東京ガス(株)　（参考値)事業者全体</t>
  </si>
  <si>
    <t>__2020東京電力エナジーパートナー(株)　メニューA</t>
  </si>
  <si>
    <t>東京電力エナジーパートナー(株)　メニューA</t>
  </si>
  <si>
    <t>__2020東京電力エナジーパートナー(株)　メニューB</t>
  </si>
  <si>
    <t>東京電力エナジーパートナー(株)　メニューB</t>
  </si>
  <si>
    <t>__2020東京電力エナジーパートナー(株)　メニューC</t>
  </si>
  <si>
    <t>東京電力エナジーパートナー(株)　メニューC</t>
  </si>
  <si>
    <t>__2020東京電力エナジーパートナー(株)　メニューD</t>
  </si>
  <si>
    <t>東京電力エナジーパートナー(株)　メニューD</t>
  </si>
  <si>
    <t>__2020東京電力エナジーパートナー(株)　メニューE</t>
  </si>
  <si>
    <t>東京電力エナジーパートナー(株)　メニューE</t>
  </si>
  <si>
    <t>__2020東京電力エナジーパートナー(株)　メニューF</t>
  </si>
  <si>
    <t>東京電力エナジーパートナー(株)　メニューF</t>
  </si>
  <si>
    <t>__2020東京電力エナジーパートナー(株)　メニューG(残差)</t>
  </si>
  <si>
    <t>東京電力エナジーパートナー(株)　メニューG(残差)</t>
  </si>
  <si>
    <t>__2020東京電力エナジーパートナー(株)　（参考値)事業者全体</t>
  </si>
  <si>
    <t>東京電力エナジーパートナー(株)　（参考値)事業者全体</t>
  </si>
  <si>
    <t>__2020東彩ガス(株)</t>
  </si>
  <si>
    <t>東彩ガス(株)</t>
  </si>
  <si>
    <t>__2020東芝エネルギーシステムズ(株)</t>
  </si>
  <si>
    <t>東芝エネルギーシステムズ(株)</t>
  </si>
  <si>
    <t>__2020東邦ガス(株)　メニューA</t>
  </si>
  <si>
    <t>東邦ガス(株)　メニューA</t>
  </si>
  <si>
    <t>__2020東邦ガス(株)　メニューB</t>
  </si>
  <si>
    <t>東邦ガス(株)　メニューB</t>
  </si>
  <si>
    <t>__2020東邦ガス(株)　メニューC(残差)</t>
  </si>
  <si>
    <t>東邦ガス(株)　メニューC(残差)</t>
  </si>
  <si>
    <t>__2020東邦ガス(株)　（参考値)事業者全体</t>
  </si>
  <si>
    <t>東邦ガス(株)　（参考値)事業者全体</t>
  </si>
  <si>
    <t>__2020東北電力(株)　メニューA</t>
  </si>
  <si>
    <t>東北電力(株)　メニューA</t>
  </si>
  <si>
    <t>__2020東北電力(株)　メニューB</t>
  </si>
  <si>
    <t>東北電力(株)　メニューB</t>
  </si>
  <si>
    <t>__2020東北電力(株)　メニューC(残差)</t>
  </si>
  <si>
    <t>東北電力(株)　メニューC(残差)</t>
  </si>
  <si>
    <t>__2020東北電力(株)　（参考値)事業者全体</t>
  </si>
  <si>
    <t>東北電力(株)　（参考値)事業者全体</t>
  </si>
  <si>
    <t>__2020東北電カエナジートレーディング(株)</t>
  </si>
  <si>
    <t>東北電カエナジートレーディング(株)</t>
  </si>
  <si>
    <t>__2020(株)東名</t>
  </si>
  <si>
    <t>(株)東名</t>
  </si>
  <si>
    <t>__2020(株)トーセキ</t>
  </si>
  <si>
    <t>(株)トーセキ</t>
  </si>
  <si>
    <t>__2020(株)卜ーヨーエネルギーファーム</t>
  </si>
  <si>
    <t>(株)卜ーヨーエネルギーファーム</t>
  </si>
  <si>
    <t>__2020(株)ところざわ未来電力　メニューA</t>
  </si>
  <si>
    <t>(株)ところざわ未来電力　メニューA</t>
  </si>
  <si>
    <t>__2020(株)ところざわ未来電力　メニューB (残差)</t>
  </si>
  <si>
    <t>(株)ところざわ未来電力　メニューB (残差)</t>
  </si>
  <si>
    <t>__2020(株)ところざわ未来電力　（参考値)事業者全体</t>
  </si>
  <si>
    <t>(株)ところざわ未来電力　（参考値)事業者全体</t>
  </si>
  <si>
    <t>__2020(株)どさんこバワー</t>
  </si>
  <si>
    <t>(株)どさんこバワー</t>
  </si>
  <si>
    <t>__2020とちぎこーぷ生活協同組合</t>
  </si>
  <si>
    <t>とちぎこーぷ生活協同組合</t>
  </si>
  <si>
    <t>__2020(株)とっとり市民電力</t>
  </si>
  <si>
    <t>(株)とっとり市民電力</t>
  </si>
  <si>
    <t>__2020凸版印刷(株)</t>
  </si>
  <si>
    <t>凸版印刷(株)</t>
  </si>
  <si>
    <t>__2020(株)トドック電力</t>
  </si>
  <si>
    <t>(株)トドック電力</t>
  </si>
  <si>
    <t>__2020(株)登米電力</t>
  </si>
  <si>
    <t>(株)登米電力</t>
  </si>
  <si>
    <t>__2020富山電力(株)</t>
  </si>
  <si>
    <t>富山電力(株)</t>
  </si>
  <si>
    <t>__2020(株)トヨタエナジーソリューションズ</t>
  </si>
  <si>
    <t>(株)トヨタエナジーソリューションズ</t>
  </si>
  <si>
    <t>__2020(株)とんでんホールディングス</t>
  </si>
  <si>
    <t>(株)とんでんホールディングス</t>
  </si>
  <si>
    <t>__2020(株)内藤工業所</t>
  </si>
  <si>
    <t>(株)内藤工業所</t>
  </si>
  <si>
    <t>__2020(株)ながさきサステナエナジー</t>
  </si>
  <si>
    <t>(株)ながさきサステナエナジー</t>
  </si>
  <si>
    <t>__2020長崎地域電力(株)</t>
  </si>
  <si>
    <t>長崎地域電力(株)</t>
  </si>
  <si>
    <t>__2020(株)ナカシマパワーソリューション</t>
  </si>
  <si>
    <t>(株)ナカシマパワーソリューション</t>
  </si>
  <si>
    <t>__2020(株)中之条パワー</t>
  </si>
  <si>
    <t>(株)中之条パワー</t>
  </si>
  <si>
    <t>__2020長野都市ガス(株)</t>
  </si>
  <si>
    <t>長野都市ガス(株)</t>
  </si>
  <si>
    <t>__2020なでしこ電力(株)</t>
  </si>
  <si>
    <t>なでしこ電力(株)</t>
  </si>
  <si>
    <t>__2020奈良電力(株)</t>
  </si>
  <si>
    <t>奈良電力(株)</t>
  </si>
  <si>
    <t>__2020(株)成田香取エネルギー</t>
  </si>
  <si>
    <t>(株)成田香取エネルギー</t>
  </si>
  <si>
    <t>__2020南部だんだんエナジー(株)</t>
  </si>
  <si>
    <t>南部だんだんエナジー(株)</t>
  </si>
  <si>
    <t>__2020(株)ナンワエナジー　メニューA</t>
  </si>
  <si>
    <t>(株)ナンワエナジー　メニューA</t>
  </si>
  <si>
    <t>__2020(株)ナンワエナジー　（参考値)事業者全体</t>
  </si>
  <si>
    <t>(株)ナンワエナジー　（参考値)事業者全体</t>
  </si>
  <si>
    <t>__2020新潟県民電力(株)</t>
  </si>
  <si>
    <t>新潟県民電力(株)</t>
  </si>
  <si>
    <t>__2020新潟スワンエナジー(株)　メニューA</t>
  </si>
  <si>
    <t>新潟スワンエナジー(株)　メニューA</t>
  </si>
  <si>
    <t>__2020新潟スワンエナジー(株)　メニューB</t>
  </si>
  <si>
    <t>新潟スワンエナジー(株)　メニューB</t>
  </si>
  <si>
    <t>__2020新潟スワンエナジー(株)　（参考値)事業者全体</t>
  </si>
  <si>
    <t>新潟スワンエナジー(株)　（参考値)事業者全体</t>
  </si>
  <si>
    <t>__2020(株)西九州させぼパワーズ</t>
  </si>
  <si>
    <t>(株)西九州させぼパワーズ</t>
  </si>
  <si>
    <t>__2020西多摩バイオパワー(株)</t>
  </si>
  <si>
    <t>西多摩バイオパワー(株)</t>
  </si>
  <si>
    <t>__2020西日本電力(株)</t>
  </si>
  <si>
    <t>西日本電力(株)</t>
  </si>
  <si>
    <t>__2020ニシムラ(株)</t>
  </si>
  <si>
    <t>ニシムラ(株)</t>
  </si>
  <si>
    <t>__2020にちほクラウド電力(株)</t>
  </si>
  <si>
    <t>にちほクラウド電力(株)</t>
  </si>
  <si>
    <t>__2020日産トレーデイング(株)</t>
  </si>
  <si>
    <t>日産トレーデイング(株)</t>
  </si>
  <si>
    <t>__2020日鉄エンジニアリング(株)　メニューA</t>
  </si>
  <si>
    <t>日鉄エンジニアリング(株)　メニューA</t>
  </si>
  <si>
    <t>__2020日鉄エンジニアリング(株)　メニューB</t>
  </si>
  <si>
    <t>日鉄エンジニアリング(株)　メニューB</t>
  </si>
  <si>
    <t>__2020日鉄エンジニアリング(株)　（参考値)事業者全体</t>
  </si>
  <si>
    <t>日鉄エンジニアリング(株)　（参考値)事業者全体</t>
  </si>
  <si>
    <t>__2020日本エネルギー総合システム(株)　メニューA</t>
  </si>
  <si>
    <t>日本エネルギー総合システム(株)　メニューA</t>
  </si>
  <si>
    <t>__2020日本エネルギー総合システム(株)　メニューB (残差)</t>
  </si>
  <si>
    <t>日本エネルギー総合システム(株)　メニューB (残差)</t>
  </si>
  <si>
    <t>__2020日本エネルギー総合システム(株)　（参考値)事業者全体</t>
  </si>
  <si>
    <t>日本エネルギー総合システム(株)　（参考値)事業者全体</t>
  </si>
  <si>
    <t>__2020日本瓦斯(株)</t>
  </si>
  <si>
    <t>日本瓦斯(株)</t>
  </si>
  <si>
    <t>__2020(株)日本省電</t>
  </si>
  <si>
    <t>(株)日本省電</t>
  </si>
  <si>
    <t>__2020(株)日本セレモニー(残差)</t>
  </si>
  <si>
    <t>(株)日本セレモニー(残差)</t>
  </si>
  <si>
    <t>__2020(株)日本セレモニー　（参考値)事業者全体</t>
  </si>
  <si>
    <t>(株)日本セレモニー　（参考値)事業者全体</t>
  </si>
  <si>
    <t>__2020日本テクノ(株)</t>
  </si>
  <si>
    <t>日本テクノ(株)</t>
  </si>
  <si>
    <t>__2020日本電灯電力販売(株)</t>
  </si>
  <si>
    <t>日本電灯電力販売(株)</t>
  </si>
  <si>
    <t>__2020日本ファシリティ-ソリューション(株)</t>
  </si>
  <si>
    <t>日本ファシリティ-ソリューション(株)</t>
  </si>
  <si>
    <t>__2020ネイチャーエナジー小国(株)</t>
  </si>
  <si>
    <t>ネイチャーエナジー小国(株)</t>
  </si>
  <si>
    <t>__2020(株)ネクシィーズ・ゼロ</t>
  </si>
  <si>
    <t>(株)ネクシィーズ・ゼロ</t>
  </si>
  <si>
    <t>__2020ネクストパワーやまと(株)</t>
  </si>
  <si>
    <t>ネクストパワーやまと(株)</t>
  </si>
  <si>
    <t>__2020寝屋川電力(株)</t>
  </si>
  <si>
    <t>寝屋川電力(株)</t>
  </si>
  <si>
    <t>__2020(株)能勢・豊能まち作り(旧：(株)イー・コンザル)</t>
  </si>
  <si>
    <t>(株)能勢・豊能まち作り(旧：(株)イー・コンザル)</t>
  </si>
  <si>
    <t>__2020パーパススマートパワー(株)</t>
  </si>
  <si>
    <t>パーパススマートパワー(株)</t>
  </si>
  <si>
    <t>__2020パシフィックパワー(株)</t>
  </si>
  <si>
    <t>パシフィックパワー(株)</t>
  </si>
  <si>
    <t>__2020パナソニック(株)　メニューA</t>
  </si>
  <si>
    <t>パナソニック(株)　メニューA</t>
  </si>
  <si>
    <t>__2020パナソニック(株)　メニューB(残差)</t>
  </si>
  <si>
    <t>パナソニック(株)　メニューB(残差)</t>
  </si>
  <si>
    <t>__2020パナソニック(株)　（参考値)事業者全体</t>
  </si>
  <si>
    <t>パナソニック(株)　（参考値)事業者全体</t>
  </si>
  <si>
    <t>__2020(株)花巻銀河パワー</t>
  </si>
  <si>
    <t>(株)花巻銀河パワー</t>
  </si>
  <si>
    <t>__2020(株)パネイル</t>
  </si>
  <si>
    <t>(株)パネイル</t>
  </si>
  <si>
    <t>__2020(株)はまエネ</t>
  </si>
  <si>
    <t>(株)はまエネ</t>
  </si>
  <si>
    <t>__2020浜田ガス(株)</t>
  </si>
  <si>
    <t>浜田ガス(株)</t>
  </si>
  <si>
    <t>__2020(株)浜松新電力</t>
  </si>
  <si>
    <t>(株)浜松新電力</t>
  </si>
  <si>
    <t>__2020(株)バランスハーツ</t>
  </si>
  <si>
    <t>(株)バランスハーツ</t>
  </si>
  <si>
    <t>__2020はりま電力(株)</t>
  </si>
  <si>
    <t>はりま電力(株)</t>
  </si>
  <si>
    <t>__2020(株)ハルエネ</t>
  </si>
  <si>
    <t>(株)ハルエネ</t>
  </si>
  <si>
    <t>__2020(株)パルシステム電力</t>
  </si>
  <si>
    <t>(株)パルシステム電力</t>
  </si>
  <si>
    <t>__2020(株)パワー・オプティマイザー</t>
  </si>
  <si>
    <t>(株)パワー・オプティマイザー</t>
  </si>
  <si>
    <t>__2020パワーネクスト(株)(旧：パワーシェアリング(株))</t>
  </si>
  <si>
    <t>パワーネクスト(株)(旧：パワーシェアリング(株))</t>
  </si>
  <si>
    <t>__2020バンプーバワートレーディング合同会社</t>
  </si>
  <si>
    <t>バンプーバワートレーディング合同会社</t>
  </si>
  <si>
    <t>__2020ひおき地域エネルギー(株)　メニューA</t>
  </si>
  <si>
    <t>ひおき地域エネルギー(株)　メニューA</t>
  </si>
  <si>
    <t>__2020ひおき地域エネルギー(株)　メニューB</t>
  </si>
  <si>
    <t>ひおき地域エネルギー(株)　メニューB</t>
  </si>
  <si>
    <t>__2020ひおき地域エネルギー(株)　メニューC(残差)</t>
  </si>
  <si>
    <t>ひおき地域エネルギー(株)　メニューC(残差)</t>
  </si>
  <si>
    <t>__2020ひおき地域エネルギー(株)　（参考値)事業者全体</t>
  </si>
  <si>
    <t>ひおき地域エネルギー(株)　（参考値)事業者全体</t>
  </si>
  <si>
    <t>__2020東日本ガス(株)</t>
  </si>
  <si>
    <t>東日本ガス(株)</t>
  </si>
  <si>
    <t>__2020東日本電力(株)</t>
  </si>
  <si>
    <t>東日本電力(株)</t>
  </si>
  <si>
    <t>__2020東広島スマートエネルギー(株)</t>
  </si>
  <si>
    <t>東広島スマートエネルギー(株)</t>
  </si>
  <si>
    <t>__2020日高都市ガス(株)</t>
  </si>
  <si>
    <t>日高都市ガス(株)</t>
  </si>
  <si>
    <t>__2020日田グリーン電力(株)　メニューA</t>
  </si>
  <si>
    <t>日田グリーン電力(株)　メニューA</t>
  </si>
  <si>
    <t>__2020日田グリーン電力(株)　メニューB(残差)</t>
  </si>
  <si>
    <t>日田グリーン電力(株)　メニューB(残差)</t>
  </si>
  <si>
    <t>__2020日田グリーン電力(株)　（参考値)事業者全体</t>
  </si>
  <si>
    <t>日田グリーン電力(株)　（参考値)事業者全体</t>
  </si>
  <si>
    <t>__2020日立造船(株)　メニューA</t>
  </si>
  <si>
    <t>日立造船(株)　メニューA</t>
  </si>
  <si>
    <t>__2020日立造船(株)　メニューB</t>
  </si>
  <si>
    <t>日立造船(株)　メニューB</t>
  </si>
  <si>
    <t>__2020日立造船(株)　メニューC</t>
  </si>
  <si>
    <t>日立造船(株)　メニューC</t>
  </si>
  <si>
    <t>__2020日立造船(株)　メニューD(残差)</t>
  </si>
  <si>
    <t>日立造船(株)　メニューD(残差)</t>
  </si>
  <si>
    <t>__2020日立造船(株)　（参考値)事業者全体</t>
  </si>
  <si>
    <t>日立造船(株)　（参考値)事業者全体</t>
  </si>
  <si>
    <t>__2020(株)ビビット</t>
  </si>
  <si>
    <t>(株)ビビット</t>
  </si>
  <si>
    <t>__2020ヒューリックプロパティソリューション(株)</t>
  </si>
  <si>
    <t>ヒューリックプロパティソリューション(株)</t>
  </si>
  <si>
    <t>__2020兵庫電力(株)</t>
  </si>
  <si>
    <t>兵庫電力(株)</t>
  </si>
  <si>
    <t>__2020弘前ガス(株)</t>
  </si>
  <si>
    <t>弘前ガス(株)</t>
  </si>
  <si>
    <t>__2020(株)広島一電力</t>
  </si>
  <si>
    <t>(株)広島一電力</t>
  </si>
  <si>
    <t>__2020広島電力(株)</t>
  </si>
  <si>
    <t>広島電力(株)</t>
  </si>
  <si>
    <t>__2020ファミリーエナジー合同会社</t>
  </si>
  <si>
    <t>ファミリーエナジー合同会社</t>
  </si>
  <si>
    <t>__2020(株)ファミリーネット・ジャパン　メニューA</t>
  </si>
  <si>
    <t>(株)ファミリーネット・ジャパン　メニューA</t>
  </si>
  <si>
    <t>__2020(株)ファミリーネット・ジャパン　（参考値)事業者全体</t>
  </si>
  <si>
    <t>(株)ファミリーネット・ジャパン　（参考値)事業者全体</t>
  </si>
  <si>
    <t>__2020(株)フィット</t>
  </si>
  <si>
    <t>(株)フィット</t>
  </si>
  <si>
    <t>__2020フィンテックラボ協同組合</t>
  </si>
  <si>
    <t>フィンテックラボ協同組合</t>
  </si>
  <si>
    <t>__2020フェニックスエナジー合同会社(旧:Ethos合同会社)</t>
  </si>
  <si>
    <t>フェニックスエナジー合同会社(旧:Ethos合同会社)</t>
  </si>
  <si>
    <t>__2020(株)フォーバルテレコ厶</t>
  </si>
  <si>
    <t>(株)フォーバルテレコ厶</t>
  </si>
  <si>
    <t>__2020(株)フォレストパワー　メニューA</t>
  </si>
  <si>
    <t>(株)フォレストパワー　メニューA</t>
  </si>
  <si>
    <t>__2020(株)フォレストパワー　メニューB(残差)</t>
  </si>
  <si>
    <t>(株)フォレストパワー　メニューB(残差)</t>
  </si>
  <si>
    <t>__2020(株)フォレストパワー　（参考値)事業者全体</t>
  </si>
  <si>
    <t>(株)フォレストパワー　（参考値)事業者全体</t>
  </si>
  <si>
    <t>__2020ふかやeパワー(株)　メニューA</t>
  </si>
  <si>
    <t>ふかやeパワー(株)　メニューA</t>
  </si>
  <si>
    <t>__2020ふかやeパワー(株)　（参考値)事業者全体</t>
  </si>
  <si>
    <t>ふかやeパワー(株)　（参考値)事業者全体</t>
  </si>
  <si>
    <t>__2020福井電力(株)</t>
  </si>
  <si>
    <t>福井電力(株)</t>
  </si>
  <si>
    <t>__2020福岡電力(株)</t>
  </si>
  <si>
    <t>福岡電力(株)</t>
  </si>
  <si>
    <t>__2020福島フェニックス電力(株)</t>
  </si>
  <si>
    <t>福島フェニックス電力(株)</t>
  </si>
  <si>
    <t>__2020ふくしま新電力(株)</t>
  </si>
  <si>
    <t>ふくしま新電力(株)</t>
  </si>
  <si>
    <t>__2020ふくのしま電力(株)</t>
  </si>
  <si>
    <t>ふくのしま電力(株)</t>
  </si>
  <si>
    <t>__2020福山未来エナジー(株)</t>
  </si>
  <si>
    <t>福山未来エナジー(株)</t>
  </si>
  <si>
    <t>__2020富士山エナジー(株)</t>
  </si>
  <si>
    <t>富士山エナジー(株)</t>
  </si>
  <si>
    <t>__2020富士山電力(株)</t>
  </si>
  <si>
    <t>富士山電力(株)</t>
  </si>
  <si>
    <t>__2020(株)藤田商店　メニューA</t>
  </si>
  <si>
    <t>(株)藤田商店　メニューA</t>
  </si>
  <si>
    <t>__2020(株)藤田商店　（参考値)事業者全体</t>
  </si>
  <si>
    <t>(株)藤田商店　（参考値)事業者全体</t>
  </si>
  <si>
    <t>__2020武州瓦斯(株)　メニューA</t>
  </si>
  <si>
    <t>武州瓦斯(株)　メニューA</t>
  </si>
  <si>
    <t>__2020武州瓦斯(株)　（参考値)事業者全体</t>
  </si>
  <si>
    <t>武州瓦斯(株)　（参考値)事業者全体</t>
  </si>
  <si>
    <t>__2020(株)フソウ・エナジー</t>
  </si>
  <si>
    <t>(株)フソウ・エナジー</t>
  </si>
  <si>
    <t>__2020府中・調布まちなかエナジー(株)</t>
  </si>
  <si>
    <t>府中・調布まちなかエナジー(株)</t>
  </si>
  <si>
    <t>__2020武陽ガス(株)</t>
  </si>
  <si>
    <t>武陽ガス(株)</t>
  </si>
  <si>
    <t>__2020フラワーペイメント(株)</t>
  </si>
  <si>
    <t>フラワーペイメント(株)</t>
  </si>
  <si>
    <t>__2020(株)ぶんごおおのエナジー</t>
  </si>
  <si>
    <t>(株)ぶんごおおのエナジー</t>
  </si>
  <si>
    <t>__2020（株）ホープ</t>
  </si>
  <si>
    <t>（株）ホープ</t>
  </si>
  <si>
    <t>__2020北陸電力(株)　メニューA</t>
  </si>
  <si>
    <t>北陸電力(株)　メニューA</t>
  </si>
  <si>
    <t>__2020北陸電力(株)　メニューB</t>
  </si>
  <si>
    <t>北陸電力(株)　メニューB</t>
  </si>
  <si>
    <t>__2020北陸電力(株)　メニューC(残差)</t>
  </si>
  <si>
    <t>北陸電力(株)　メニューC(残差)</t>
  </si>
  <si>
    <t>__2020北陸電力(株)　（参考値)事業者全体</t>
  </si>
  <si>
    <t>北陸電力(株)　（参考値)事業者全体</t>
  </si>
  <si>
    <t>__2020北海道瓦斯(株)</t>
  </si>
  <si>
    <t>北海道瓦斯(株)</t>
  </si>
  <si>
    <t>__2020北海道電力(株)　メニューA</t>
  </si>
  <si>
    <t>北海道電力(株)　メニューA</t>
  </si>
  <si>
    <t>__2020北海道電力(株)　メニューB(残差)</t>
  </si>
  <si>
    <t>北海道電力(株)　メニューB(残差)</t>
  </si>
  <si>
    <t>__2020北海道電力(株)　（参考値)事業者全体</t>
  </si>
  <si>
    <t>北海道電力(株)　（参考値)事業者全体</t>
  </si>
  <si>
    <t>__2020北海道電カコクリエーション(株)</t>
  </si>
  <si>
    <t>北海道電カコクリエーション(株)</t>
  </si>
  <si>
    <t>__2020(株)坊っちゃん電力</t>
  </si>
  <si>
    <t>(株)坊っちゃん電力</t>
  </si>
  <si>
    <t>__2020穂の国とよはし電力(株)</t>
  </si>
  <si>
    <t>穂の国とよはし電力(株)</t>
  </si>
  <si>
    <t>__2020堀川産業(株)</t>
  </si>
  <si>
    <t>堀川産業(株)</t>
  </si>
  <si>
    <t>__2020本庄ガス(株)</t>
  </si>
  <si>
    <t>本庄ガス(株)</t>
  </si>
  <si>
    <t>__2020(株)まち未来製作所</t>
  </si>
  <si>
    <t>(株)まち未来製作所</t>
  </si>
  <si>
    <t>__2020松阪新電力(株)</t>
  </si>
  <si>
    <t>松阪新電力(株)</t>
  </si>
  <si>
    <t>__2020松本ガス(株)</t>
  </si>
  <si>
    <t>松本ガス(株)</t>
  </si>
  <si>
    <t>__2020真庭バイオエネルギー(株)</t>
  </si>
  <si>
    <t>真庭バイオエネルギー(株)</t>
  </si>
  <si>
    <t>__2020(株)マルイファシリティーズ</t>
  </si>
  <si>
    <t>(株)マルイファシリティーズ</t>
  </si>
  <si>
    <t>__2020丸紅伊那みらいでんき(株)　メニューA</t>
  </si>
  <si>
    <t>丸紅伊那みらいでんき(株)　メニューA</t>
  </si>
  <si>
    <t>__2020丸紅伊那みらいでんき(株)　（参考値)事業者全体</t>
  </si>
  <si>
    <t>丸紅伊那みらいでんき(株)　（参考値)事業者全体</t>
  </si>
  <si>
    <t>__2020丸紅新電力(株)　メニューA</t>
  </si>
  <si>
    <t>丸紅新電力(株)　メニューA</t>
  </si>
  <si>
    <t>__2020丸紅新電力(株)　メニューB</t>
  </si>
  <si>
    <t>丸紅新電力(株)　メニューB</t>
  </si>
  <si>
    <t>__2020丸紅新電力(株)　メニューC</t>
  </si>
  <si>
    <t>丸紅新電力(株)　メニューC</t>
  </si>
  <si>
    <t>__2020丸紅新電力(株)　メニューD</t>
  </si>
  <si>
    <t>丸紅新電力(株)　メニューD</t>
  </si>
  <si>
    <t>__2020丸紅新電力(株)　メニューE</t>
  </si>
  <si>
    <t>丸紅新電力(株)　メニューE</t>
  </si>
  <si>
    <t>__2020丸紅新電力(株)　メニューF(残差)</t>
  </si>
  <si>
    <t>丸紅新電力(株)　メニューF(残差)</t>
  </si>
  <si>
    <t>__2020丸紅新電力(株)　（参考値)事業者全体</t>
  </si>
  <si>
    <t>丸紅新電力(株)　（参考値)事業者全体</t>
  </si>
  <si>
    <t>__2020(株)マルヰ</t>
  </si>
  <si>
    <t>(株)マルヰ</t>
  </si>
  <si>
    <t>__2020(株)三河の山里コミュニティパワー</t>
  </si>
  <si>
    <t>(株)三河の山里コミュニティパワー</t>
  </si>
  <si>
    <t>__2020(株)三郷ひまわりエナジー</t>
  </si>
  <si>
    <t>(株)三郷ひまわりエナジー</t>
  </si>
  <si>
    <t>__2020三井物産(株)　メニューA</t>
  </si>
  <si>
    <t>三井物産(株)　メニューA</t>
  </si>
  <si>
    <t>__2020三井物産(株)　（参考値)事業者全体</t>
  </si>
  <si>
    <t>三井物産(株)　（参考値)事業者全体</t>
  </si>
  <si>
    <t>__2020(株)ミツウロコヴェッセル</t>
  </si>
  <si>
    <t>(株)ミツウロコヴェッセル</t>
  </si>
  <si>
    <t>__2020ミツウロコグリーンエネルギー(株)　メニューA</t>
  </si>
  <si>
    <t>ミツウロコグリーンエネルギー(株)　メニューA</t>
  </si>
  <si>
    <t>__2020ミツウロコグリーンエネルギー(株)　メニューB</t>
  </si>
  <si>
    <t>ミツウロコグリーンエネルギー(株)　メニューB</t>
  </si>
  <si>
    <t>__2020ミツウロコグリーンエネルギー(株)　メニューC</t>
  </si>
  <si>
    <t>ミツウロコグリーンエネルギー(株)　メニューC</t>
  </si>
  <si>
    <t>__2020ミツウロコグリーンエネルギー(株)　メニューD</t>
  </si>
  <si>
    <t>ミツウロコグリーンエネルギー(株)　メニューD</t>
  </si>
  <si>
    <t>__2020ミツウロコグリーンエネルギー(株)　メニューE</t>
  </si>
  <si>
    <t>ミツウロコグリーンエネルギー(株)　メニューE</t>
  </si>
  <si>
    <t>__2020ミツウロコグリーンエネルギー(株)　メニューF</t>
  </si>
  <si>
    <t>ミツウロコグリーンエネルギー(株)　メニューF</t>
  </si>
  <si>
    <t>__2020ミツウロコグリーンエネルギー(株)　メニューG</t>
  </si>
  <si>
    <t>ミツウロコグリーンエネルギー(株)　メニューG</t>
  </si>
  <si>
    <t>__2020ミツウロコグリーンエネルギー(株)　メニューH(残差)</t>
  </si>
  <si>
    <t>ミツウロコグリーンエネルギー(株)　メニューH(残差)</t>
  </si>
  <si>
    <t>__2020ミツウロコグリーンエネルギー(株)　（参考値)事業者全体</t>
  </si>
  <si>
    <t>ミツウロコグリーンエネルギー(株)　（参考値)事業者全体</t>
  </si>
  <si>
    <t>__2020水戸電力(株)</t>
  </si>
  <si>
    <t>水戸電力(株)</t>
  </si>
  <si>
    <t>__2020緑屋電気(株)</t>
  </si>
  <si>
    <t>緑屋電気(株)</t>
  </si>
  <si>
    <t>__2020(株)ミナサポ</t>
  </si>
  <si>
    <t>(株)ミナサポ</t>
  </si>
  <si>
    <t>__2020みなとみらい電力淋)</t>
  </si>
  <si>
    <t>みなとみらい電力淋)</t>
  </si>
  <si>
    <t>__2020みの市民エネルギー(株)</t>
  </si>
  <si>
    <t>みの市民エネルギー(株)</t>
  </si>
  <si>
    <t>__2020(株)美作国電力</t>
  </si>
  <si>
    <t>(株)美作国電力</t>
  </si>
  <si>
    <t>__2020宮城電力(株)</t>
  </si>
  <si>
    <t>宮城電力(株)</t>
  </si>
  <si>
    <t>__2020(株)宮交シティ</t>
  </si>
  <si>
    <t>(株)宮交シティ</t>
  </si>
  <si>
    <t>__2020宮古新電力(株)</t>
  </si>
  <si>
    <t>宮古新電力(株)</t>
  </si>
  <si>
    <t>__2020(株)宮崎ガスリビング</t>
  </si>
  <si>
    <t>(株)宮崎ガスリビング</t>
  </si>
  <si>
    <t>__2020宮崎電力(株)</t>
  </si>
  <si>
    <t>宮崎電力(株)</t>
  </si>
  <si>
    <t>__2020宮崎パワーライン(株)</t>
  </si>
  <si>
    <t>宮崎パワーライン(株)</t>
  </si>
  <si>
    <t>__2020みやまスマートエネルギー(株)</t>
  </si>
  <si>
    <t>みやまスマートエネルギー(株)</t>
  </si>
  <si>
    <t>__2020みよしエナジー(株)</t>
  </si>
  <si>
    <t>みよしエナジー(株)</t>
  </si>
  <si>
    <t>__2020ミライフ(株)</t>
  </si>
  <si>
    <t>ミライフ(株)</t>
  </si>
  <si>
    <t>__2020ミライフ東日本(株)</t>
  </si>
  <si>
    <t>ミライフ東日本(株)</t>
  </si>
  <si>
    <t>__2020(株)みらい電力　メニューA</t>
  </si>
  <si>
    <t>(株)みらい電力　メニューA</t>
  </si>
  <si>
    <t>__2020(株)みらい電力　メニューB(残差)</t>
  </si>
  <si>
    <t>(株)みらい電力　メニューB(残差)</t>
  </si>
  <si>
    <t>__2020(株)みらい電力　（参考値)事業者全体</t>
  </si>
  <si>
    <t>(株)みらい電力　（参考値)事業者全体</t>
  </si>
  <si>
    <t>__2020みんな電力(株)　メニューA</t>
  </si>
  <si>
    <t>みんな電力(株)　メニューA</t>
  </si>
  <si>
    <t>__2020みんな電力(株)　メニューB</t>
  </si>
  <si>
    <t>みんな電力(株)　メニューB</t>
  </si>
  <si>
    <t>__2020みんな電力(株)　メニューC(残差)</t>
  </si>
  <si>
    <t>みんな電力(株)　メニューC(残差)</t>
  </si>
  <si>
    <t>__2020みんな電力(株)　（参考値)事業者全体</t>
  </si>
  <si>
    <t>みんな電力(株)　（参考値)事業者全体</t>
  </si>
  <si>
    <t>__2020(株)明治産業</t>
  </si>
  <si>
    <t>(株)明治産業</t>
  </si>
  <si>
    <t>__2020名南共同エネルギー(株)</t>
  </si>
  <si>
    <t>名南共同エネルギー(株)</t>
  </si>
  <si>
    <t>__2020(株)メディオテック(旧:(株)ダイレクトバワー)</t>
  </si>
  <si>
    <t>(株)メディオテック(旧:(株)ダイレクトバワー)</t>
  </si>
  <si>
    <t>__2020もみじ電力(株)</t>
  </si>
  <si>
    <t>もみじ電力(株)</t>
  </si>
  <si>
    <t>__2020森の灯リ(株)</t>
  </si>
  <si>
    <t>森の灯リ(株)</t>
  </si>
  <si>
    <t>__2020森のエネルギー(株)</t>
  </si>
  <si>
    <t>森のエネルギー(株)</t>
  </si>
  <si>
    <t>__2020森の電力(株)　メニューA</t>
  </si>
  <si>
    <t>森の電力(株)　メニューA</t>
  </si>
  <si>
    <t>__2020森の電力(株)　（参考値)事業者全体</t>
  </si>
  <si>
    <t>森の電力(株)　（参考値)事業者全体</t>
  </si>
  <si>
    <t>__2020弥富ガス協同組合</t>
  </si>
  <si>
    <t>弥富ガス協同組合</t>
  </si>
  <si>
    <t>__2020八幡商事(株)</t>
  </si>
  <si>
    <t>八幡商事(株)</t>
  </si>
  <si>
    <t>__2020(株)やまがた新電力　メニューA</t>
  </si>
  <si>
    <t>(株)やまがた新電力　メニューA</t>
  </si>
  <si>
    <t>__2020(株)やまがた新電力　（参考値)事業者全体</t>
  </si>
  <si>
    <t>(株)やまがた新電力　（参考値)事業者全体</t>
  </si>
  <si>
    <t>__2020やめエネルギー(株)</t>
  </si>
  <si>
    <t>やめエネルギー(株)</t>
  </si>
  <si>
    <t>__2020(株)ユーミー総合研究所(旧：(株)ユーミーエナジー)</t>
  </si>
  <si>
    <t>(株)ユーミー総合研究所(旧：(株)ユーミーエナジー)</t>
  </si>
  <si>
    <t>__2020(株)ユーラスグリーンエナジー　メニューA</t>
  </si>
  <si>
    <t>(株)ユーラスグリーンエナジー　メニューA</t>
  </si>
  <si>
    <t>__2020(株)ユーラスグリーンエナジー　（参考値)事業者全体</t>
  </si>
  <si>
    <t>(株)ユーラスグリーンエナジー　（参考値)事業者全体</t>
  </si>
  <si>
    <t>__2020(株)ユビニティー</t>
  </si>
  <si>
    <t>(株)ユビニティー</t>
  </si>
  <si>
    <t>__2020(株)横須賀アーバンウッドパワー</t>
  </si>
  <si>
    <t>(株)横須賀アーバンウッドパワー</t>
  </si>
  <si>
    <t>__2020横浜ウォーター(株)</t>
  </si>
  <si>
    <t>横浜ウォーター(株)</t>
  </si>
  <si>
    <t>__2020(株)横浜環境デザイン</t>
  </si>
  <si>
    <t>(株)横浜環境デザイン</t>
  </si>
  <si>
    <t>__2020(株)吉田石油店</t>
  </si>
  <si>
    <t>(株)吉田石油店</t>
  </si>
  <si>
    <t>__2020四つ葉電力(株)</t>
  </si>
  <si>
    <t>四つ葉電力(株)</t>
  </si>
  <si>
    <t>__2020米子瓦斯(株)</t>
  </si>
  <si>
    <t>米子瓦斯(株)</t>
  </si>
  <si>
    <t>__2020楽天エナジー(株)(旧:楽天モバイル(株))　メニューA</t>
  </si>
  <si>
    <t>楽天エナジー(株)(旧:楽天モバイル(株))　メニューA</t>
  </si>
  <si>
    <t>__2020楽天エナジー(株)(旧:楽天モバイル(株))　（参考値)事業者全体</t>
  </si>
  <si>
    <t>楽天エナジー(株)(旧:楽天モバイル(株))　（参考値)事業者全体</t>
  </si>
  <si>
    <t>__2020リエスパワー(株)</t>
  </si>
  <si>
    <t>リエスパワー(株)</t>
  </si>
  <si>
    <t>__2020リエスパワーネクスト(株)</t>
  </si>
  <si>
    <t>リエスパワーネクスト(株)</t>
  </si>
  <si>
    <t>__2020陸前高田しみんエネルギー(株)</t>
  </si>
  <si>
    <t>陸前高田しみんエネルギー(株)</t>
  </si>
  <si>
    <t>__2020(株)リクルート</t>
  </si>
  <si>
    <t>(株)リクルート</t>
  </si>
  <si>
    <t>__2020(株)リケン工業</t>
  </si>
  <si>
    <t>(株)リケン工業</t>
  </si>
  <si>
    <t>__2020リコージャパン(株)　メニューA</t>
  </si>
  <si>
    <t>リコージャパン(株)　メニューA</t>
  </si>
  <si>
    <t>__2020リコージャパン(株)　メニューB</t>
  </si>
  <si>
    <t>リコージャパン(株)　メニューB</t>
  </si>
  <si>
    <t>__2020リコージャパン(株)　メニューC</t>
  </si>
  <si>
    <t>リコージャパン(株)　メニューC</t>
  </si>
  <si>
    <t>__2020リコージャパン(株)　メニューD</t>
  </si>
  <si>
    <t>リコージャパン(株)　メニューD</t>
  </si>
  <si>
    <t>__2020リコージャパン(株)　メニューE</t>
  </si>
  <si>
    <t>リコージャパン(株)　メニューE</t>
  </si>
  <si>
    <t>__2020リコージャパン(株)　メニューF(残差)</t>
  </si>
  <si>
    <t>リコージャパン(株)　メニューF(残差)</t>
  </si>
  <si>
    <t>__2020リコージャパン(株)　（参考値)事業者全体</t>
  </si>
  <si>
    <t>リコージャパン(株)　（参考値)事業者全体</t>
  </si>
  <si>
    <t>__2020リストプロバティーズ(株)</t>
  </si>
  <si>
    <t>リストプロバティーズ(株)</t>
  </si>
  <si>
    <t>__2020(株)リミックスポイント　メニューA</t>
  </si>
  <si>
    <t>(株)リミックスポイント　メニューA</t>
  </si>
  <si>
    <t>__2020(株)リミックスポイント　（参考値)事業者全体</t>
  </si>
  <si>
    <t>(株)リミックスポイント　（参考値)事業者全体</t>
  </si>
  <si>
    <t>__2020(株)ルーア</t>
  </si>
  <si>
    <t>(株)ルーア</t>
  </si>
  <si>
    <t>__2020レックスイノベーション(株)</t>
  </si>
  <si>
    <t>レックスイノベーション(株)</t>
  </si>
  <si>
    <t>__2020ローカルエナジー(株)　メニューA</t>
  </si>
  <si>
    <t>ローカルエナジー(株)　メニューA</t>
  </si>
  <si>
    <t>__2020ローカルエナジー(株)　（参考値)事業者全体</t>
  </si>
  <si>
    <t>ローカルエナジー(株)　（参考値)事業者全体</t>
  </si>
  <si>
    <t>__2020口ーカルでんき(株)　メニューA</t>
  </si>
  <si>
    <t>口ーカルでんき(株)　メニューA</t>
  </si>
  <si>
    <t>__2020口ーカルでんき(株)　（参考値)事業者全体</t>
  </si>
  <si>
    <t>口ーカルでんき(株)　（参考値)事業者全体</t>
  </si>
  <si>
    <t>__2020和歌山電力(株)</t>
  </si>
  <si>
    <t>和歌山電力(株)</t>
  </si>
  <si>
    <t>__2020綿半パートナーズ(株)</t>
  </si>
  <si>
    <t>綿半パートナーズ(株)</t>
  </si>
  <si>
    <t>__2020ワタミエナジー(株)　メニューA</t>
  </si>
  <si>
    <t>ワタミエナジー(株)　メニューA</t>
  </si>
  <si>
    <t>__2020ワタミエナジー(株)　（参考値)事業者全体</t>
  </si>
  <si>
    <t>ワタミエナジー(株)　（参考値)事業者全体</t>
  </si>
  <si>
    <t>__2020(株)afterFIT　メニューA</t>
  </si>
  <si>
    <t>(株)afterFIT　メニューA</t>
  </si>
  <si>
    <t>__2020Apaman Energy (株)</t>
  </si>
  <si>
    <t>Apaman Energy (株)</t>
  </si>
  <si>
    <t>__2020Castleton Commodities Japan合同会社</t>
  </si>
  <si>
    <t>Castleton Commodities Japan合同会社</t>
  </si>
  <si>
    <t>__2020(株)CDエナジーダイレクト　メニューA</t>
  </si>
  <si>
    <t>(株)CDエナジーダイレクト　メニューA</t>
  </si>
  <si>
    <t>__2020(株)CDエナジーダイレクト　（参考値)事業者全体</t>
  </si>
  <si>
    <t>(株)CDエナジーダイレクト　（参考値)事業者全体</t>
  </si>
  <si>
    <t>__2020(株)ＣＨＩＢＡむつざわエナジー</t>
  </si>
  <si>
    <t>(株)ＣＨＩＢＡむつざわエナジー</t>
  </si>
  <si>
    <t>__2020Cocoテラスたがわ(株)</t>
  </si>
  <si>
    <t>Cocoテラスたがわ(株)</t>
  </si>
  <si>
    <t>__2020(株)CWS</t>
  </si>
  <si>
    <t>(株)CWS</t>
  </si>
  <si>
    <t>__2020ENEOS(株)(旧：JXTGエネルギー(株))　メニューA</t>
  </si>
  <si>
    <t>ENEOS(株)(旧：JXTGエネルギー(株))　メニューA</t>
  </si>
  <si>
    <t>__2020ENEOS(株)(旧：JXTGエネルギー(株))　メニューB</t>
  </si>
  <si>
    <t>ENEOS(株)(旧：JXTGエネルギー(株))　メニューB</t>
  </si>
  <si>
    <t>__2020ENEOS(株)(旧：JXTGエネルギー(株))　メニューC(残差)</t>
  </si>
  <si>
    <t>ENEOS(株)(旧：JXTGエネルギー(株))　メニューC(残差)</t>
  </si>
  <si>
    <t>__2020ENEOS(株)(旧：JXTGエネルギー(株))　（参考値)事業者全体</t>
  </si>
  <si>
    <t>ENEOS(株)(旧：JXTGエネルギー(株))　（参考値)事業者全体</t>
  </si>
  <si>
    <t>__2020(株)Ｆ－Ｐｏｗｅｒ　メニューA</t>
  </si>
  <si>
    <t>(株)Ｆ－Ｐｏｗｅｒ　メニューA</t>
  </si>
  <si>
    <t>__2020(株)Ｆ－Ｐｏｗｅｒ　メニューB</t>
  </si>
  <si>
    <t>(株)Ｆ－Ｐｏｗｅｒ　メニューB</t>
  </si>
  <si>
    <t>__2020(株)Ｆ－Ｐｏｗｅｒ　メニューC(残差)</t>
  </si>
  <si>
    <t>(株)Ｆ－Ｐｏｗｅｒ　メニューC(残差)</t>
  </si>
  <si>
    <t>__2020(株)Ｆ－Ｐｏｗｅｒ　（参考値)事業者全体</t>
  </si>
  <si>
    <t>(株)Ｆ－Ｐｏｗｅｒ　（参考値)事業者全体</t>
  </si>
  <si>
    <t>__2020FTCエナジー合同会社</t>
  </si>
  <si>
    <t>FTCエナジー合同会社</t>
  </si>
  <si>
    <t>__2020ＦＴエナジー(株)</t>
  </si>
  <si>
    <t>ＦＴエナジー(株)</t>
  </si>
  <si>
    <t>__2020(株)Ｇ－Ｐｏｗｅｒ</t>
  </si>
  <si>
    <t>(株)Ｇ－Ｐｏｗｅｒ</t>
  </si>
  <si>
    <t>__2020GYRO HOLDINGS(株)</t>
  </si>
  <si>
    <t>GYRO HOLDINGS(株)</t>
  </si>
  <si>
    <t>__2020ＨＴＢエナジー(株)</t>
  </si>
  <si>
    <t>ＨＴＢエナジー(株)</t>
  </si>
  <si>
    <t>__2020ISエナジー(株)</t>
  </si>
  <si>
    <t>ISエナジー(株)</t>
  </si>
  <si>
    <t>__2020ＪＡＧ国際エナジー(株)　メニューA</t>
  </si>
  <si>
    <t>ＪＡＧ国際エナジー(株)　メニューA</t>
  </si>
  <si>
    <t>__2020ＪＡＧ国際エナジー(株)　（参考値)事業者全体</t>
  </si>
  <si>
    <t>ＪＡＧ国際エナジー(株)　（参考値)事業者全体</t>
  </si>
  <si>
    <t>__2020(株)Ｊ－ＰＯＷＥＲサプライアンドトレーディング</t>
  </si>
  <si>
    <t>(株)Ｊ－ＰＯＷＥＲサプライアンドトレーディング</t>
  </si>
  <si>
    <t>__2020JPエネルギー(株)</t>
  </si>
  <si>
    <t>JPエネルギー(株)</t>
  </si>
  <si>
    <t>__2020JR西日本住宅サービス(株)</t>
  </si>
  <si>
    <t>JR西日本住宅サービス(株)</t>
  </si>
  <si>
    <t>__2020(株)ＪＴＢコミュニケーションデザイン</t>
  </si>
  <si>
    <t>(株)ＪＴＢコミュニケーションデザイン</t>
  </si>
  <si>
    <t>__2020(株)karch</t>
  </si>
  <si>
    <t>(株)karch</t>
  </si>
  <si>
    <t>__2020ＫＤＤＩ(株)</t>
  </si>
  <si>
    <t>ＫＤＤＩ(株)</t>
  </si>
  <si>
    <t>__2020(株)Ｋｅｎｅｓエネルギーサービス</t>
  </si>
  <si>
    <t>(株)Ｋｅｎｅｓエネルギーサービス</t>
  </si>
  <si>
    <t>__2020KMバワー(株)</t>
  </si>
  <si>
    <t>KMバワー(株)</t>
  </si>
  <si>
    <t>__2020(株)LENETS(旧:NIPPON Platform（株））</t>
  </si>
  <si>
    <t>(株)LENETS(旧:NIPPON Platform（株））</t>
  </si>
  <si>
    <t>__2020(株)Link Life</t>
  </si>
  <si>
    <t>(株)Link Life</t>
  </si>
  <si>
    <t>__2020(株)LIXIL TEPCO スマートパートナーズ　メニューA</t>
  </si>
  <si>
    <t>(株)LIXIL TEPCO スマートパートナーズ　メニューA</t>
  </si>
  <si>
    <t>__2020(株)LIXIL TEPCO スマートパートナーズ　（参考値)事業者全体</t>
  </si>
  <si>
    <t>(株)LIXIL TEPCO スマートパートナーズ　（参考値)事業者全体</t>
  </si>
  <si>
    <t>__2020(株)Ｌｏｏｏｐ　メニューA</t>
  </si>
  <si>
    <t>(株)Ｌｏｏｏｐ　メニューA</t>
  </si>
  <si>
    <t>__2020(株)Ｌｏｏｏｐ　メニューB</t>
  </si>
  <si>
    <t>(株)Ｌｏｏｏｐ　メニューB</t>
  </si>
  <si>
    <t>__2020(株)Ｌｏｏｏｐ　メニューC</t>
  </si>
  <si>
    <t>(株)Ｌｏｏｏｐ　メニューC</t>
  </si>
  <si>
    <t>__2020(株)Ｌｏｏｏｐ　メニューD</t>
  </si>
  <si>
    <t>(株)Ｌｏｏｏｐ　メニューD</t>
  </si>
  <si>
    <t>__2020(株)Ｌｏｏｏｐ　メニューE(残差)</t>
  </si>
  <si>
    <t>(株)Ｌｏｏｏｐ　メニューE(残差)</t>
  </si>
  <si>
    <t>__2020(株)Ｌｏｏｏｐ　（参考値)事業者全体</t>
  </si>
  <si>
    <t>(株)Ｌｏｏｏｐ　（参考値)事業者全体</t>
  </si>
  <si>
    <t>__2020MCPD合同会社</t>
  </si>
  <si>
    <t>MCPD合同会社</t>
  </si>
  <si>
    <t>__2020ＭＣリテールエナジー(株)　メニューA</t>
  </si>
  <si>
    <t>ＭＣリテールエナジー(株)　メニューA</t>
  </si>
  <si>
    <t>__2020ＭＣリテールエナジー(株)　メニューB</t>
  </si>
  <si>
    <t>ＭＣリテールエナジー(株)　メニューB</t>
  </si>
  <si>
    <t>__2020ＭＣリテールエナジー(株)　メニューC</t>
  </si>
  <si>
    <t>ＭＣリテールエナジー(株)　メニューC</t>
  </si>
  <si>
    <t>__2020ＭＣリテールエナジー(株)　（参考値)事業者全体</t>
  </si>
  <si>
    <t>ＭＣリテールエナジー(株)　（参考値)事業者全体</t>
  </si>
  <si>
    <t>__2020MGCエネルギー(株)</t>
  </si>
  <si>
    <t>MGCエネルギー(株)</t>
  </si>
  <si>
    <t>__2020(株)Ｍｉｓｕｍｉ</t>
  </si>
  <si>
    <t>(株)Ｍｉｓｕｍｉ</t>
  </si>
  <si>
    <t>__2020(株)MKエネルギー</t>
  </si>
  <si>
    <t>(株)MKエネルギー</t>
  </si>
  <si>
    <t>__2020ＭＫステーションズ(株)</t>
  </si>
  <si>
    <t>ＭＫステーションズ(株)</t>
  </si>
  <si>
    <t>__2020(株)Mpower</t>
  </si>
  <si>
    <t>(株)Mpower</t>
  </si>
  <si>
    <t>__2020Myシティ電力(株)</t>
  </si>
  <si>
    <t>Myシティ電力(株)</t>
  </si>
  <si>
    <t>__2020Nature(株)</t>
  </si>
  <si>
    <t>Nature(株)</t>
  </si>
  <si>
    <t>__2020(株)NEXT ONE</t>
  </si>
  <si>
    <t>(株)NEXT ONE</t>
  </si>
  <si>
    <t>__2020Ｎｅｘｔ　Ｐｏｗｅｒ(株)</t>
  </si>
  <si>
    <t>Ｎｅｘｔ　Ｐｏｗｅｒ(株)</t>
  </si>
  <si>
    <t>__2020ＮＦパワーサービス(株)　メニューA</t>
  </si>
  <si>
    <t>ＮＦパワーサービス(株)　メニューA</t>
  </si>
  <si>
    <t>__2020ＮＦパワーサービス(株)　メニューB(残差)</t>
  </si>
  <si>
    <t>ＮＦパワーサービス(株)　メニューB(残差)</t>
  </si>
  <si>
    <t>__2020ＮＦパワーサービス(株)　（参考値)事業者全体</t>
  </si>
  <si>
    <t>ＮＦパワーサービス(株)　（参考値)事業者全体</t>
  </si>
  <si>
    <t>__2020(株)ＮＴＴファシリティーズ　メニューA</t>
  </si>
  <si>
    <t>(株)ＮＴＴファシリティーズ　メニューA</t>
  </si>
  <si>
    <t>__2020(株)ＮＴＴファシリティーズ　メニューB(残差)</t>
  </si>
  <si>
    <t>(株)ＮＴＴファシリティーズ　メニューB(残差)</t>
  </si>
  <si>
    <t>__2020(株)ＮＴＴファシリティーズ　（参考値)事業者全体</t>
  </si>
  <si>
    <t>(株)ＮＴＴファシリティーズ　（参考値)事業者全体</t>
  </si>
  <si>
    <t>__2020(株)OKUTA</t>
  </si>
  <si>
    <t>(株)OKUTA</t>
  </si>
  <si>
    <t>__2020(株)Optimized Energy</t>
  </si>
  <si>
    <t>(株)Optimized Energy</t>
  </si>
  <si>
    <t>__2020(株)ＰｉｎＴ</t>
  </si>
  <si>
    <t>(株)ＰｉｎＴ</t>
  </si>
  <si>
    <t>__2020RE100電力（株）　メニューA</t>
  </si>
  <si>
    <t>RE100電力（株）　メニューA</t>
  </si>
  <si>
    <t>__2020RE100電力（株）　（参考値)事業者全体</t>
  </si>
  <si>
    <t>RE100電力（株）　（参考値)事業者全体</t>
  </si>
  <si>
    <t>__2020(株)RenoLabo (旧:松岡一産業(株))</t>
  </si>
  <si>
    <t>(株)RenoLabo (旧:松岡一産業(株))</t>
  </si>
  <si>
    <t>__2020(株)Sanko IB</t>
  </si>
  <si>
    <t>(株)Sanko IB</t>
  </si>
  <si>
    <t>__2020ＳＢパワー(株)　メニューA</t>
  </si>
  <si>
    <t>ＳＢパワー(株)　メニューA</t>
  </si>
  <si>
    <t>__2020ＳＢパワー(株)　メニューB</t>
  </si>
  <si>
    <t>ＳＢパワー(株)　メニューB</t>
  </si>
  <si>
    <t>__2020ＳＢパワー(株)　メニューC</t>
  </si>
  <si>
    <t>ＳＢパワー(株)　メニューC</t>
  </si>
  <si>
    <t>__2020ＳＢパワー(株)　（参考値)事業者全体</t>
  </si>
  <si>
    <t>ＳＢパワー(株)　（参考値)事業者全体</t>
  </si>
  <si>
    <t>__2020(株)ＳＥウイングズ</t>
  </si>
  <si>
    <t>(株)ＳＥウイングズ</t>
  </si>
  <si>
    <t>__2020(株)Ｓｈａｒｅｄ　Ｅｎｅｒｇｙ</t>
  </si>
  <si>
    <t>(株)Ｓｈａｒｅｄ　Ｅｎｅｒｇｙ</t>
  </si>
  <si>
    <t>__2020T&amp;Tエナジー(株)</t>
  </si>
  <si>
    <t>T&amp;Tエナジー(株)</t>
  </si>
  <si>
    <t>__2020TEPC〇ライフサービス(株)</t>
  </si>
  <si>
    <t>TEPC〇ライフサービス(株)</t>
  </si>
  <si>
    <t>__2020TERA Energy(株)</t>
  </si>
  <si>
    <t>TERA Energy(株)</t>
  </si>
  <si>
    <t>__2020(株)TOKYO油電力</t>
  </si>
  <si>
    <t>(株)TOKYO油電力</t>
  </si>
  <si>
    <t>__2020TRENDE(株)</t>
  </si>
  <si>
    <t>TRENDE(株)</t>
  </si>
  <si>
    <t>__2020(株)ＴＴＳパワー</t>
  </si>
  <si>
    <t>(株)ＴＴＳパワー</t>
  </si>
  <si>
    <t>__2020UNIVERGY(株)</t>
  </si>
  <si>
    <t>UNIVERGY(株)</t>
  </si>
  <si>
    <t>__2020(株)ＵＳＥＮ　ＮＥＴＷＯＲＫＳ</t>
  </si>
  <si>
    <t>(株)ＵＳＥＮ　ＮＥＴＷＯＲＫＳ</t>
  </si>
  <si>
    <t>__2020(株)Ｖ－Ｐｏｗｅｒ　メニューA</t>
  </si>
  <si>
    <t>(株)Ｖ－Ｐｏｗｅｒ　メニューA</t>
  </si>
  <si>
    <t>__2020(株)Ｖ－Ｐｏｗｅｒ　（参考値)事業者全体</t>
  </si>
  <si>
    <t>(株)Ｖ－Ｐｏｗｅｒ　（参考値)事業者全体</t>
  </si>
  <si>
    <t>__2020WSエナジー(株)　メニューA</t>
  </si>
  <si>
    <t>WSエナジー(株)　メニューA</t>
  </si>
  <si>
    <t>__2020WSエナジー(株)　（参考値)事業者全体</t>
  </si>
  <si>
    <t>WSエナジー(株)　（参考値)事業者全体</t>
  </si>
  <si>
    <t>__2020代替値</t>
  </si>
  <si>
    <t>代替値</t>
    <rPh sb="0" eb="2">
      <t>ダイタイ</t>
    </rPh>
    <rPh sb="2" eb="3">
      <t>チ</t>
    </rPh>
    <phoneticPr fontId="1"/>
  </si>
  <si>
    <t>__2021大阪いずみ市民生活協同組合　メニューA</t>
  </si>
  <si>
    <t>__2021京都生活協同組合　メニューA</t>
  </si>
  <si>
    <t>__2021生活協同組合コープしが　メニューA</t>
  </si>
  <si>
    <t>生活協同組合コープしが　メニューA</t>
  </si>
  <si>
    <t>__2021生活協同組合ひろしま　メニューA</t>
  </si>
  <si>
    <t>__2021代替値</t>
  </si>
  <si>
    <t>No.</t>
    <phoneticPr fontId="4"/>
  </si>
  <si>
    <t>その他</t>
    <rPh sb="2" eb="3">
      <t>ホカ</t>
    </rPh>
    <phoneticPr fontId="4"/>
  </si>
  <si>
    <t>１　再生可能エネルギーの利用に関するイニシアチブ等への参画状況(導入目標と結果等)</t>
    <rPh sb="2" eb="4">
      <t>サイセイ</t>
    </rPh>
    <rPh sb="4" eb="6">
      <t>カノウ</t>
    </rPh>
    <rPh sb="12" eb="14">
      <t>リヨウ</t>
    </rPh>
    <rPh sb="15" eb="16">
      <t>カン</t>
    </rPh>
    <rPh sb="24" eb="25">
      <t>トウ</t>
    </rPh>
    <rPh sb="27" eb="29">
      <t>サンカク</t>
    </rPh>
    <rPh sb="29" eb="31">
      <t>ジョウキョウ</t>
    </rPh>
    <rPh sb="32" eb="34">
      <t>ドウニュウ</t>
    </rPh>
    <rPh sb="34" eb="36">
      <t>モクヒョウ</t>
    </rPh>
    <rPh sb="37" eb="39">
      <t>ケッカ</t>
    </rPh>
    <rPh sb="39" eb="40">
      <t>トウ</t>
    </rPh>
    <phoneticPr fontId="4"/>
  </si>
  <si>
    <t>参画状況</t>
    <rPh sb="0" eb="2">
      <t>サンカク</t>
    </rPh>
    <rPh sb="2" eb="4">
      <t>ジョウキョウ</t>
    </rPh>
    <phoneticPr fontId="4"/>
  </si>
  <si>
    <t>導入目標</t>
    <rPh sb="0" eb="2">
      <t>ドウニュウ</t>
    </rPh>
    <rPh sb="2" eb="4">
      <t>モクヒョウ</t>
    </rPh>
    <phoneticPr fontId="4"/>
  </si>
  <si>
    <t>参画済</t>
    <rPh sb="0" eb="2">
      <t>サンカク</t>
    </rPh>
    <rPh sb="2" eb="3">
      <t>ズ</t>
    </rPh>
    <phoneticPr fontId="4"/>
  </si>
  <si>
    <t>RE100</t>
    <phoneticPr fontId="4"/>
  </si>
  <si>
    <t>参画予定</t>
    <rPh sb="0" eb="2">
      <t>サンカク</t>
    </rPh>
    <rPh sb="2" eb="4">
      <t>ヨテイ</t>
    </rPh>
    <phoneticPr fontId="4"/>
  </si>
  <si>
    <t>再エネ宣言ReAction</t>
    <rPh sb="0" eb="1">
      <t>サイ</t>
    </rPh>
    <rPh sb="3" eb="5">
      <t>センゲン</t>
    </rPh>
    <phoneticPr fontId="4"/>
  </si>
  <si>
    <t>その他（記入してください）</t>
    <rPh sb="2" eb="3">
      <t>ホカ</t>
    </rPh>
    <rPh sb="4" eb="6">
      <t>キニュウ</t>
    </rPh>
    <phoneticPr fontId="4"/>
  </si>
  <si>
    <t>２　再生可能エネルギー設備導入・利用状況</t>
    <rPh sb="2" eb="4">
      <t>サイセイ</t>
    </rPh>
    <rPh sb="4" eb="6">
      <t>カノウ</t>
    </rPh>
    <rPh sb="11" eb="13">
      <t>セツビ</t>
    </rPh>
    <rPh sb="13" eb="15">
      <t>ドウニュウ</t>
    </rPh>
    <rPh sb="16" eb="18">
      <t>リヨウ</t>
    </rPh>
    <rPh sb="18" eb="20">
      <t>ジョウキョウ</t>
    </rPh>
    <phoneticPr fontId="4"/>
  </si>
  <si>
    <t>区分</t>
    <rPh sb="0" eb="2">
      <t>クブン</t>
    </rPh>
    <phoneticPr fontId="4"/>
  </si>
  <si>
    <t>発電設備</t>
    <rPh sb="0" eb="2">
      <t>ハツデン</t>
    </rPh>
    <rPh sb="2" eb="4">
      <t>セツビ</t>
    </rPh>
    <phoneticPr fontId="4"/>
  </si>
  <si>
    <t>運転開始年月日</t>
    <rPh sb="0" eb="2">
      <t>ウンテン</t>
    </rPh>
    <rPh sb="2" eb="4">
      <t>カイシ</t>
    </rPh>
    <rPh sb="4" eb="7">
      <t>ネンガッピ</t>
    </rPh>
    <phoneticPr fontId="4"/>
  </si>
  <si>
    <t>設備容量（kW）</t>
    <rPh sb="0" eb="2">
      <t>セツビ</t>
    </rPh>
    <rPh sb="2" eb="4">
      <t>ヨウリョウ</t>
    </rPh>
    <phoneticPr fontId="4"/>
  </si>
  <si>
    <t>利用用途</t>
    <rPh sb="0" eb="2">
      <t>リヨウ</t>
    </rPh>
    <rPh sb="2" eb="4">
      <t>ヨウト</t>
    </rPh>
    <phoneticPr fontId="4"/>
  </si>
  <si>
    <t>自家消費量（kWh）</t>
    <rPh sb="0" eb="2">
      <t>ジカ</t>
    </rPh>
    <rPh sb="2" eb="5">
      <t>ショウヒリョウ</t>
    </rPh>
    <phoneticPr fontId="4"/>
  </si>
  <si>
    <t>他人への販売・供給量（kWh）</t>
    <rPh sb="0" eb="2">
      <t>タニン</t>
    </rPh>
    <rPh sb="4" eb="6">
      <t>ハンバイ</t>
    </rPh>
    <rPh sb="7" eb="9">
      <t>キョウキュウ</t>
    </rPh>
    <rPh sb="9" eb="10">
      <t>リョウ</t>
    </rPh>
    <phoneticPr fontId="4"/>
  </si>
  <si>
    <t>環境価値の創出・移転のないもの</t>
    <rPh sb="0" eb="2">
      <t>カンキョウ</t>
    </rPh>
    <rPh sb="2" eb="4">
      <t>カチ</t>
    </rPh>
    <rPh sb="5" eb="7">
      <t>ソウシュツ</t>
    </rPh>
    <rPh sb="8" eb="10">
      <t>イテン</t>
    </rPh>
    <phoneticPr fontId="4"/>
  </si>
  <si>
    <t>環境価値を創出・移転したもの</t>
    <rPh sb="0" eb="2">
      <t>カンキョウ</t>
    </rPh>
    <rPh sb="2" eb="4">
      <t>カチ</t>
    </rPh>
    <rPh sb="5" eb="7">
      <t>ソウシュツ</t>
    </rPh>
    <rPh sb="8" eb="10">
      <t>イテン</t>
    </rPh>
    <phoneticPr fontId="4"/>
  </si>
  <si>
    <t>FIT電気</t>
    <rPh sb="3" eb="5">
      <t>デンキ</t>
    </rPh>
    <phoneticPr fontId="4"/>
  </si>
  <si>
    <t>電気</t>
    <rPh sb="0" eb="2">
      <t>デンキ</t>
    </rPh>
    <phoneticPr fontId="4"/>
  </si>
  <si>
    <t>例</t>
    <rPh sb="0" eb="1">
      <t>レイ</t>
    </rPh>
    <phoneticPr fontId="4"/>
  </si>
  <si>
    <t>太陽光発電設備</t>
    <rPh sb="0" eb="3">
      <t>タイヨウコウ</t>
    </rPh>
    <rPh sb="3" eb="5">
      <t>ハツデン</t>
    </rPh>
    <rPh sb="5" eb="7">
      <t>セツビ</t>
    </rPh>
    <phoneticPr fontId="4"/>
  </si>
  <si>
    <t>木質バイオマス発電</t>
    <rPh sb="0" eb="2">
      <t>モクシツ</t>
    </rPh>
    <rPh sb="7" eb="9">
      <t>ハツデン</t>
    </rPh>
    <phoneticPr fontId="4"/>
  </si>
  <si>
    <t>熱供給設備</t>
    <rPh sb="0" eb="1">
      <t>ネツ</t>
    </rPh>
    <rPh sb="1" eb="3">
      <t>キョウキュウ</t>
    </rPh>
    <rPh sb="3" eb="5">
      <t>セツビ</t>
    </rPh>
    <phoneticPr fontId="4"/>
  </si>
  <si>
    <t>自家消費量（MJ）</t>
    <rPh sb="0" eb="2">
      <t>ジカ</t>
    </rPh>
    <rPh sb="2" eb="5">
      <t>ショウヒリョウ</t>
    </rPh>
    <phoneticPr fontId="4"/>
  </si>
  <si>
    <t>他者への供給熱量（MJ）</t>
    <rPh sb="0" eb="2">
      <t>タシャ</t>
    </rPh>
    <rPh sb="4" eb="6">
      <t>キョウキュウ</t>
    </rPh>
    <rPh sb="6" eb="8">
      <t>ネツリョウ</t>
    </rPh>
    <phoneticPr fontId="4"/>
  </si>
  <si>
    <t>環境価値の創出・移転のないもの</t>
    <rPh sb="0" eb="2">
      <t>カンキョウ</t>
    </rPh>
    <rPh sb="2" eb="4">
      <t>カチ</t>
    </rPh>
    <phoneticPr fontId="4"/>
  </si>
  <si>
    <t>環境価値を創出・移転したもの</t>
    <rPh sb="0" eb="2">
      <t>カンキョウ</t>
    </rPh>
    <rPh sb="2" eb="4">
      <t>カチ</t>
    </rPh>
    <phoneticPr fontId="4"/>
  </si>
  <si>
    <t>熱</t>
    <rPh sb="0" eb="1">
      <t>ネツ</t>
    </rPh>
    <phoneticPr fontId="4"/>
  </si>
  <si>
    <t>木質バイオマスボイラー</t>
    <rPh sb="0" eb="2">
      <t>モクシツ</t>
    </rPh>
    <phoneticPr fontId="4"/>
  </si>
  <si>
    <t>３　他者から供給を受けた再生可能エネルギー利用量（※再生可能エネルギー利用率は契約電気事業者から把握できる分のみ記載してください。）</t>
    <rPh sb="2" eb="4">
      <t>タシャ</t>
    </rPh>
    <rPh sb="6" eb="8">
      <t>キョウキュウ</t>
    </rPh>
    <rPh sb="9" eb="10">
      <t>ウ</t>
    </rPh>
    <rPh sb="12" eb="14">
      <t>サイセイ</t>
    </rPh>
    <rPh sb="14" eb="16">
      <t>カノウ</t>
    </rPh>
    <rPh sb="21" eb="24">
      <t>リヨウリョウ</t>
    </rPh>
    <rPh sb="26" eb="28">
      <t>サイセイ</t>
    </rPh>
    <rPh sb="28" eb="30">
      <t>カノウ</t>
    </rPh>
    <rPh sb="35" eb="38">
      <t>リヨウリツ</t>
    </rPh>
    <rPh sb="39" eb="41">
      <t>ケイヤク</t>
    </rPh>
    <rPh sb="41" eb="43">
      <t>デンキ</t>
    </rPh>
    <rPh sb="43" eb="46">
      <t>ジギョウシャ</t>
    </rPh>
    <rPh sb="48" eb="50">
      <t>ハアク</t>
    </rPh>
    <rPh sb="53" eb="54">
      <t>ブン</t>
    </rPh>
    <rPh sb="56" eb="58">
      <t>キサイ</t>
    </rPh>
    <phoneticPr fontId="4"/>
  </si>
  <si>
    <t>電気事業者の名称</t>
    <rPh sb="0" eb="2">
      <t>デンキ</t>
    </rPh>
    <rPh sb="2" eb="4">
      <t>ジギョウ</t>
    </rPh>
    <rPh sb="4" eb="5">
      <t>シャ</t>
    </rPh>
    <rPh sb="6" eb="8">
      <t>メイショウ</t>
    </rPh>
    <phoneticPr fontId="4"/>
  </si>
  <si>
    <t>プラン等</t>
    <rPh sb="3" eb="4">
      <t>トウ</t>
    </rPh>
    <phoneticPr fontId="4"/>
  </si>
  <si>
    <t>再生可能エネルギー利用率（％）</t>
    <rPh sb="0" eb="2">
      <t>サイセイ</t>
    </rPh>
    <rPh sb="2" eb="4">
      <t>カノウ</t>
    </rPh>
    <rPh sb="9" eb="11">
      <t>リヨウ</t>
    </rPh>
    <rPh sb="11" eb="12">
      <t>リツ</t>
    </rPh>
    <phoneticPr fontId="4"/>
  </si>
  <si>
    <t>再エネ
電気利用量（kWh）</t>
    <rPh sb="0" eb="1">
      <t>サイ</t>
    </rPh>
    <rPh sb="4" eb="6">
      <t>デンキ</t>
    </rPh>
    <rPh sb="6" eb="8">
      <t>リヨウ</t>
    </rPh>
    <rPh sb="8" eb="9">
      <t>リョウ</t>
    </rPh>
    <phoneticPr fontId="4"/>
  </si>
  <si>
    <t>関西電力(株)</t>
    <rPh sb="0" eb="2">
      <t>カンサイ</t>
    </rPh>
    <rPh sb="2" eb="4">
      <t>デンリョク</t>
    </rPh>
    <rPh sb="4" eb="7">
      <t>カブ</t>
    </rPh>
    <phoneticPr fontId="4"/>
  </si>
  <si>
    <t>再エネECOプラン</t>
    <rPh sb="0" eb="1">
      <t>サイ</t>
    </rPh>
    <phoneticPr fontId="4"/>
  </si>
  <si>
    <t>熱供給事業者</t>
    <rPh sb="0" eb="1">
      <t>ネツ</t>
    </rPh>
    <rPh sb="1" eb="3">
      <t>キョウキュウ</t>
    </rPh>
    <rPh sb="3" eb="6">
      <t>ジギョウシャ</t>
    </rPh>
    <phoneticPr fontId="4"/>
  </si>
  <si>
    <t>詳細</t>
    <rPh sb="0" eb="2">
      <t>ショウサイ</t>
    </rPh>
    <phoneticPr fontId="4"/>
  </si>
  <si>
    <t>〇〇エネルギー(株)</t>
    <rPh sb="7" eb="10">
      <t>カブ</t>
    </rPh>
    <phoneticPr fontId="4"/>
  </si>
  <si>
    <t>電気（MWh）</t>
    <rPh sb="0" eb="2">
      <t>デンキ</t>
    </rPh>
    <phoneticPr fontId="4"/>
  </si>
  <si>
    <t>再生可能エネルギー利用量</t>
    <rPh sb="0" eb="2">
      <t>サイセイ</t>
    </rPh>
    <rPh sb="2" eb="4">
      <t>カノウ</t>
    </rPh>
    <rPh sb="9" eb="11">
      <t>リヨウ</t>
    </rPh>
    <phoneticPr fontId="4"/>
  </si>
  <si>
    <t>Jクレジット（再エネ電力由来）</t>
    <rPh sb="7" eb="8">
      <t>サイ</t>
    </rPh>
    <rPh sb="10" eb="12">
      <t>デンリョク</t>
    </rPh>
    <rPh sb="12" eb="14">
      <t>ユライ</t>
    </rPh>
    <phoneticPr fontId="4"/>
  </si>
  <si>
    <t>グリーン電力証書</t>
    <rPh sb="4" eb="6">
      <t>デンリョク</t>
    </rPh>
    <rPh sb="6" eb="8">
      <t>ショウショ</t>
    </rPh>
    <phoneticPr fontId="4"/>
  </si>
  <si>
    <t>工場等におけるエネルギー利用量</t>
    <rPh sb="0" eb="2">
      <t>コウジョウ</t>
    </rPh>
    <rPh sb="2" eb="3">
      <t>トウ</t>
    </rPh>
    <rPh sb="12" eb="14">
      <t>リヨウ</t>
    </rPh>
    <rPh sb="14" eb="15">
      <t>リョウ</t>
    </rPh>
    <phoneticPr fontId="4"/>
  </si>
  <si>
    <t>再エネ利用率</t>
    <rPh sb="0" eb="1">
      <t>サイ</t>
    </rPh>
    <rPh sb="3" eb="6">
      <t>リヨウリツ</t>
    </rPh>
    <phoneticPr fontId="4"/>
  </si>
  <si>
    <t>熱（GJ）</t>
    <rPh sb="0" eb="1">
      <t>ネツ</t>
    </rPh>
    <phoneticPr fontId="4"/>
  </si>
  <si>
    <t>再生可能エネルギー利用量</t>
    <rPh sb="0" eb="2">
      <t>サイセイ</t>
    </rPh>
    <rPh sb="2" eb="4">
      <t>カノウ</t>
    </rPh>
    <rPh sb="9" eb="12">
      <t>リヨウリョウ</t>
    </rPh>
    <phoneticPr fontId="4"/>
  </si>
  <si>
    <t>Jクレジット（再エネ熱由来）</t>
    <rPh sb="7" eb="8">
      <t>サイ</t>
    </rPh>
    <rPh sb="10" eb="11">
      <t>ネツ</t>
    </rPh>
    <rPh sb="11" eb="13">
      <t>ユライ</t>
    </rPh>
    <phoneticPr fontId="4"/>
  </si>
  <si>
    <t>グリーン熱証書</t>
    <rPh sb="4" eb="5">
      <t>ネツ</t>
    </rPh>
    <rPh sb="5" eb="7">
      <t>ショウショ</t>
    </rPh>
    <phoneticPr fontId="4"/>
  </si>
  <si>
    <t>工場等におけるエネルギー利用量</t>
    <rPh sb="0" eb="2">
      <t>コウジョウ</t>
    </rPh>
    <rPh sb="2" eb="3">
      <t>トウ</t>
    </rPh>
    <rPh sb="12" eb="15">
      <t>リヨウリョウ</t>
    </rPh>
    <phoneticPr fontId="4"/>
  </si>
  <si>
    <t>別紙２　その他報告事項等</t>
    <rPh sb="0" eb="2">
      <t>ベッシ</t>
    </rPh>
    <rPh sb="6" eb="7">
      <t>タ</t>
    </rPh>
    <rPh sb="7" eb="9">
      <t>ホウコク</t>
    </rPh>
    <rPh sb="9" eb="11">
      <t>ジコウ</t>
    </rPh>
    <rPh sb="11" eb="12">
      <t>トウ</t>
    </rPh>
    <phoneticPr fontId="4"/>
  </si>
  <si>
    <t>[別添]　再生可能エネルギーの利用状況</t>
    <rPh sb="1" eb="3">
      <t>ベッテン</t>
    </rPh>
    <rPh sb="5" eb="7">
      <t>サイセイ</t>
    </rPh>
    <rPh sb="7" eb="9">
      <t>カノウ</t>
    </rPh>
    <rPh sb="15" eb="17">
      <t>リヨウ</t>
    </rPh>
    <rPh sb="17" eb="19">
      <t>ジョウキョウ</t>
    </rPh>
    <phoneticPr fontId="4"/>
  </si>
  <si>
    <t>未参画予定なし</t>
    <rPh sb="0" eb="1">
      <t>ミ</t>
    </rPh>
    <rPh sb="1" eb="3">
      <t>サンカク</t>
    </rPh>
    <rPh sb="3" eb="5">
      <t>ヨテイ</t>
    </rPh>
    <phoneticPr fontId="4"/>
  </si>
  <si>
    <t>４　工場等における再生可能エネルギー利用率と目標</t>
    <rPh sb="2" eb="4">
      <t>コウジョウ</t>
    </rPh>
    <rPh sb="4" eb="5">
      <t>トウ</t>
    </rPh>
    <rPh sb="9" eb="11">
      <t>サイセイ</t>
    </rPh>
    <rPh sb="11" eb="13">
      <t>カノウ</t>
    </rPh>
    <rPh sb="18" eb="20">
      <t>リヨウ</t>
    </rPh>
    <rPh sb="20" eb="21">
      <t>リツ</t>
    </rPh>
    <rPh sb="22" eb="24">
      <t>モクヒョウ</t>
    </rPh>
    <phoneticPr fontId="4"/>
  </si>
  <si>
    <t>熱（MJ)</t>
    <rPh sb="0" eb="1">
      <t>ネツ</t>
    </rPh>
    <phoneticPr fontId="4"/>
  </si>
  <si>
    <t>2030年度導入目標</t>
    <rPh sb="4" eb="6">
      <t>ネンド</t>
    </rPh>
    <rPh sb="6" eb="8">
      <t>ドウニュウ</t>
    </rPh>
    <rPh sb="8" eb="10">
      <t>モクヒョウ</t>
    </rPh>
    <phoneticPr fontId="4"/>
  </si>
  <si>
    <t>調整後温室効果ガス排出量（F-G1-G2）</t>
    <rPh sb="0" eb="3">
      <t>チョウセイゴ</t>
    </rPh>
    <rPh sb="3" eb="5">
      <t>オンシツ</t>
    </rPh>
    <rPh sb="5" eb="7">
      <t>コウカ</t>
    </rPh>
    <rPh sb="9" eb="12">
      <t>ハイシュツリョウ</t>
    </rPh>
    <phoneticPr fontId="2"/>
  </si>
  <si>
    <t>_2022</t>
    <phoneticPr fontId="2"/>
  </si>
  <si>
    <t>アークエルテクノロジーズ(株)　</t>
  </si>
  <si>
    <t>(株)アースインフィニティ　</t>
  </si>
  <si>
    <t>アーバンエナジー(株)　メニューH</t>
  </si>
  <si>
    <t>アーバンエナジー(株)　メニューI(残差)</t>
  </si>
  <si>
    <t>(株)アイ・グリッド・ソリューションズ　メニューB(残差)</t>
  </si>
  <si>
    <t>アイエスジー(株)（旧：アイ・エス・ガステム(株)）　</t>
  </si>
  <si>
    <t>(株)アイキューブ・マーケティング　</t>
  </si>
  <si>
    <t>会津エナジー(株)　</t>
  </si>
  <si>
    <t>愛知電力(株)　メニューA</t>
  </si>
  <si>
    <t>愛知電力(株)　(参考値)事業者全体</t>
  </si>
  <si>
    <t>青森県民エナジー(株)　</t>
  </si>
  <si>
    <t>朝日ガスエナジー(株)　</t>
  </si>
  <si>
    <t>旭化成(株)　メニューC</t>
  </si>
  <si>
    <t>旭化成(株)　メニューD</t>
  </si>
  <si>
    <t>旭化成(株)　メニューE</t>
  </si>
  <si>
    <t>旭化成(株)　メニューF</t>
  </si>
  <si>
    <t>旭化成(株)　(参考値)事業者全体</t>
  </si>
  <si>
    <t>旭マルヰガス(株)　</t>
  </si>
  <si>
    <t>足利ガス(株)　</t>
  </si>
  <si>
    <t>(株)アシストワンエナジー　</t>
  </si>
  <si>
    <t>アスエネ(株)　メニューA</t>
  </si>
  <si>
    <t>アスエネ(株)　メニューB</t>
  </si>
  <si>
    <t>アスエネ(株)　メニューC</t>
  </si>
  <si>
    <t>アスエネ(株)　メニューD</t>
  </si>
  <si>
    <t>アスエネ(株)　メニューE</t>
  </si>
  <si>
    <t>アスエネ(株)　(参考値)事業者全体</t>
  </si>
  <si>
    <t>アストマックス(株)(旧：アストマックス・トレーディング(株)）　</t>
  </si>
  <si>
    <t>アストマックス・エネルギー合同会社　</t>
  </si>
  <si>
    <t>アストモスエネルギー(株)　</t>
  </si>
  <si>
    <t>厚木瓦斯(株)　メニューA</t>
  </si>
  <si>
    <t>厚木瓦斯(株)　(参考値)事業者全体</t>
  </si>
  <si>
    <t>(株)アドバンテック　メニューA</t>
  </si>
  <si>
    <t>(株)アドバンテック　メニューB</t>
  </si>
  <si>
    <t>(株)アドバンテック　メニューC</t>
  </si>
  <si>
    <t>(株)アドバンテック　メニューD</t>
  </si>
  <si>
    <t>(株)アドバンテック　(参考値)事業者全体</t>
  </si>
  <si>
    <t>(株)アメニティ電力　</t>
  </si>
  <si>
    <t>有明エナジー(株)　</t>
  </si>
  <si>
    <t>(株)アルファライズ　</t>
  </si>
  <si>
    <t>あんしん電力合同会社　</t>
  </si>
  <si>
    <t>アンビット・エナジー・ジャパン合同会社　</t>
  </si>
  <si>
    <t>(株)イーエムアイ　</t>
  </si>
  <si>
    <t>(株)イーセル　</t>
  </si>
  <si>
    <t>飯田まちづくり電力(株)　メニューA</t>
  </si>
  <si>
    <t>飯田まちづくり電力(株)　(参考値)事業者全体</t>
  </si>
  <si>
    <t>(株)イーネットワーク　</t>
  </si>
  <si>
    <t>(株)イーネットワークシステムズ　メニューC</t>
  </si>
  <si>
    <t>(株)イーネットワークシステムズ　メニューD</t>
  </si>
  <si>
    <t>(株)イーネットワークシステムズ　メニューE(残差)</t>
  </si>
  <si>
    <t>イーレックス(株)　</t>
  </si>
  <si>
    <t>イオンディライト(株)　</t>
  </si>
  <si>
    <t>(株)池見石油店　</t>
  </si>
  <si>
    <t>いこま市民パワー(株)　</t>
  </si>
  <si>
    <t>(株)イシオ　</t>
  </si>
  <si>
    <t>石川電力(株)　</t>
  </si>
  <si>
    <t>一般財団法人泉佐野電力　　　</t>
  </si>
  <si>
    <t>いずも縁結び電力(株)　</t>
  </si>
  <si>
    <t>出雲ガス(株)　</t>
  </si>
  <si>
    <t>出雲ケーブルビジョン(株)　</t>
  </si>
  <si>
    <t>伊勢崎ガス(株)　</t>
  </si>
  <si>
    <t>伊勢志摩電力(株)　</t>
  </si>
  <si>
    <t>(株)いちき串木野電力　</t>
  </si>
  <si>
    <t>(株)いちたかガスワン　メニューA</t>
  </si>
  <si>
    <t>(株)いちたかガスワン　(参考値)事業者全体</t>
  </si>
  <si>
    <t>伊藤忠エネクス(株)　メニューB</t>
  </si>
  <si>
    <t>伊藤忠エネクス(株)　メニューC(残差)</t>
  </si>
  <si>
    <t>伊藤忠エネクスホームライフ西日本(株)　</t>
  </si>
  <si>
    <t>伊藤忠プランテック(株)　</t>
  </si>
  <si>
    <t>いばらきコープ生活協同組合　</t>
  </si>
  <si>
    <t>入間ガス(株)　</t>
  </si>
  <si>
    <t>イワタニセントラル北海道(株)　</t>
  </si>
  <si>
    <t>イワタニ関東(株)　</t>
  </si>
  <si>
    <t>イワタニ三重(株)　</t>
  </si>
  <si>
    <t>イワタニ首都圏(株)　</t>
  </si>
  <si>
    <t>イワタニ長野(株)　</t>
  </si>
  <si>
    <t>イワタニ東海(株)　</t>
  </si>
  <si>
    <t>(株)岩手ウッドパワー　</t>
  </si>
  <si>
    <t>岩手電力(株)　</t>
  </si>
  <si>
    <t>(株)インフォシステム　</t>
  </si>
  <si>
    <t>ヴィジョナリーパワー(株)　</t>
  </si>
  <si>
    <t>(株)ウエスト電力　メニューB(残差)</t>
  </si>
  <si>
    <t>上田ガス(株)　</t>
  </si>
  <si>
    <t>うすきエネルギー(株)　</t>
  </si>
  <si>
    <t>(株)ウッドエナジー　</t>
  </si>
  <si>
    <t>宇都宮ライトパワー(株)　</t>
  </si>
  <si>
    <t>うべ未来エネルギー(株)　</t>
  </si>
  <si>
    <t>エア・ウォーター(株)　</t>
  </si>
  <si>
    <t>エア・ウォーター・ライフソリューション(株)（旧：エア・ウォーター北海道(株)）　</t>
  </si>
  <si>
    <t>(株)エーコープサービス　</t>
  </si>
  <si>
    <t>(株)エージーピー　　</t>
  </si>
  <si>
    <t>(株)エコア　</t>
  </si>
  <si>
    <t>(株)エコスタイル　メニューC(残差)</t>
  </si>
  <si>
    <t>(株)エコログ　</t>
  </si>
  <si>
    <t>(株)エスエナジー　</t>
  </si>
  <si>
    <t>(株)エスケーエナジー　</t>
  </si>
  <si>
    <t>越後天然ガス(株)　メニューA</t>
  </si>
  <si>
    <t>越後天然ガス(株)　(参考値)事業者全体</t>
  </si>
  <si>
    <t>エッセンシャルエナジー(株)(旧:(株)アイキューフォーメーション)　</t>
  </si>
  <si>
    <t>(株)エナジードリーム　</t>
  </si>
  <si>
    <t>(株)エナネス　</t>
  </si>
  <si>
    <t>(株)エナリス・パワー・マーケティング　メニューI</t>
  </si>
  <si>
    <t>(株)エナリス・パワー・マーケティング　メニューJ</t>
  </si>
  <si>
    <t>(株)エナリス・パワー・マーケティング　メニューK</t>
  </si>
  <si>
    <t>(株)エナリス・パワー・マーケティング　メニューL(残差)</t>
  </si>
  <si>
    <t>(株)エネ・ビジョン　</t>
  </si>
  <si>
    <t>(株)エネアーク関西　</t>
  </si>
  <si>
    <t>(株)エネアーク関東　</t>
  </si>
  <si>
    <t>(株)エネクスライフサービス　</t>
  </si>
  <si>
    <t>(株)エネサンス関東　</t>
  </si>
  <si>
    <t>エネックス(株)　メニューA</t>
  </si>
  <si>
    <t>エネックス(株)　(参考値)事業者全体</t>
  </si>
  <si>
    <t>エネトレード(株)　</t>
  </si>
  <si>
    <t>(株)エネファント　メニューA</t>
  </si>
  <si>
    <t>(株)エネファント　メニューB</t>
  </si>
  <si>
    <t>(株)エネファント　メニューC(残差)</t>
  </si>
  <si>
    <t>エネラボ(株)　メニューA</t>
  </si>
  <si>
    <t>エネラボ(株)　(参考値)事業者全体</t>
  </si>
  <si>
    <t>(株)エネルギア・ソリューション・アンド・サービス　メニューA</t>
  </si>
  <si>
    <t>(株)エネルギア・ソリューション・アンド・サービス　(参考値)事業者全体</t>
  </si>
  <si>
    <t>エネルギーパワー(株)　メニューA</t>
  </si>
  <si>
    <t>エネルギーパワー(株)　メニューB</t>
  </si>
  <si>
    <t>エネルギーパワー(株)　メニューC</t>
  </si>
  <si>
    <t>エネルギーパワー(株)　メニューD</t>
  </si>
  <si>
    <t>エネルギーパワー(株)　(参考値)事業者全体</t>
  </si>
  <si>
    <t>(株)エネワンでんき(旧：(株)サイサン)　メニューA</t>
  </si>
  <si>
    <t>(株)エネワンでんき(旧：(株)サイサン)　メニューB(残差)</t>
  </si>
  <si>
    <t>エバーグリーン・マーケティング(株)　メニューA</t>
  </si>
  <si>
    <t>エバーグリーン・リテイリング(株)　メニューA</t>
  </si>
  <si>
    <t>エバーグリーン・リテイリング(株)　メニューB(残差)</t>
  </si>
  <si>
    <t>荏原環境プラント(株)　メニューM</t>
  </si>
  <si>
    <t>荏原環境プラント(株)　メニューN(残差)</t>
  </si>
  <si>
    <t>エフィシエント(株)　</t>
  </si>
  <si>
    <t>(株)エフエネ　</t>
  </si>
  <si>
    <t>(株)エフオン　メニューF</t>
  </si>
  <si>
    <t>(株)エフオン　(参考値)事業者全体</t>
  </si>
  <si>
    <t>(株)エルピオ　</t>
  </si>
  <si>
    <t>エルメック(株)　</t>
  </si>
  <si>
    <t>(株)縁人　</t>
  </si>
  <si>
    <t>おいでんエネルギー(株)　メニューA</t>
  </si>
  <si>
    <t>おいでんエネルギー(株)　メニューB</t>
  </si>
  <si>
    <t>おいでんエネルギー(株)　(参考値)事業者全体</t>
  </si>
  <si>
    <t>王子・伊藤忠エネクス電力販売(株)　メニューB</t>
  </si>
  <si>
    <t>王子・伊藤忠エネクス電力販売(株)　メニューC</t>
  </si>
  <si>
    <t>王子・伊藤忠エネクス電力販売(株)　メニューD(残差)</t>
  </si>
  <si>
    <t>青梅ガス(株)　</t>
  </si>
  <si>
    <t>大分ケーブルテレコム(株)　</t>
  </si>
  <si>
    <t>大垣ガス(株)　</t>
  </si>
  <si>
    <t>大阪瓦斯(株)　メニューB</t>
  </si>
  <si>
    <t>大阪瓦斯(株)　メニューC</t>
  </si>
  <si>
    <t>大阪瓦斯(株)　メニューD(残差)</t>
  </si>
  <si>
    <t>おおすみ半島スマートエネルギー(株)　</t>
  </si>
  <si>
    <t>大多喜ガス(株)　</t>
  </si>
  <si>
    <t>(株)おおた電力　</t>
  </si>
  <si>
    <t>(株)岡崎建材　</t>
  </si>
  <si>
    <t>(株)岡崎さくら電力　</t>
  </si>
  <si>
    <t>岡田建設(株)　</t>
  </si>
  <si>
    <t>(株)オカモト　</t>
  </si>
  <si>
    <t>岡山電力(株)　メニューA</t>
  </si>
  <si>
    <t>岡山電力(株)　(参考値)事業者全体</t>
  </si>
  <si>
    <t>(株)沖縄ガスニューパワー　メニューA</t>
  </si>
  <si>
    <t>(株)沖縄ガスニューパワー　(参考値)事業者全体</t>
  </si>
  <si>
    <t>おきなわコープエナジー(株)　</t>
  </si>
  <si>
    <t>沖縄新エネ開発(株)　</t>
  </si>
  <si>
    <t>沖縄電力(株)　メニューA</t>
  </si>
  <si>
    <t>沖縄電力(株)　(参考値)事業者全体</t>
  </si>
  <si>
    <t>奥出雲電力(株)　</t>
  </si>
  <si>
    <t>(株)オズエナジー　</t>
  </si>
  <si>
    <t>(株)おトクでんき　</t>
  </si>
  <si>
    <t>(株)オノプロックス　</t>
  </si>
  <si>
    <t>(株)オプテージ　</t>
  </si>
  <si>
    <t>おまかせ電力(株)　</t>
  </si>
  <si>
    <t>おもてなし山形(株)　</t>
  </si>
  <si>
    <t>オリックス(株)　メニューG</t>
  </si>
  <si>
    <t>オリックス(株)　メニューH(残差)</t>
  </si>
  <si>
    <t>(株)織戸組　メニューA</t>
  </si>
  <si>
    <t>(株)織戸組　(参考値)事業者全体</t>
  </si>
  <si>
    <t>(株)オンテックス　</t>
  </si>
  <si>
    <t>加賀市総合サービス(株)　</t>
  </si>
  <si>
    <t>角栄ガス(株)　</t>
  </si>
  <si>
    <t>格安電力(株)　</t>
  </si>
  <si>
    <t>神楽電力(株)　</t>
  </si>
  <si>
    <t>かけがわ報徳パワー(株)　</t>
  </si>
  <si>
    <t>鹿児島電力(株)　</t>
  </si>
  <si>
    <t>(株)かづのパワー　</t>
  </si>
  <si>
    <t>(株)かみでん里山公社　</t>
  </si>
  <si>
    <t>亀岡ふるさとエナジー(株)　</t>
  </si>
  <si>
    <t>唐津電力(株)　</t>
  </si>
  <si>
    <t>(株)クリーンエネルギー総合研究所　メニューA</t>
  </si>
  <si>
    <t>(株)唐津パワーホールディングス　</t>
  </si>
  <si>
    <t>カワサキグリーンエナジー(株)(旧：川重商事(株)）　メニューA</t>
  </si>
  <si>
    <t>カワサキグリーンエナジー(株)(旧：川重商事(株)）　メニューB</t>
  </si>
  <si>
    <t>カワサキグリーンエナジー(株)(旧：川重商事(株)）　メニューC</t>
  </si>
  <si>
    <t>カワサキグリーンエナジー(株)(旧：川重商事(株)）　メニューD(残差)</t>
  </si>
  <si>
    <t>(株)関西空調　　</t>
  </si>
  <si>
    <t>関西電力(株)　メニューD</t>
  </si>
  <si>
    <t>関西電力(株)　メニューE</t>
  </si>
  <si>
    <t>関西電力(株)　メニューF(残差)</t>
  </si>
  <si>
    <t>合同会社北上新電力　</t>
  </si>
  <si>
    <t>(株)北九州パワー　メニューA</t>
  </si>
  <si>
    <t>(株)北九州パワー　(参考値)事業者全体</t>
  </si>
  <si>
    <t>キタコー(株)　</t>
  </si>
  <si>
    <t>北日本ガス(株)　</t>
  </si>
  <si>
    <t>北日本石油(株)　</t>
  </si>
  <si>
    <t>岐阜電力(株)　</t>
  </si>
  <si>
    <t>キヤノンマーケティングジャパン(株)　</t>
  </si>
  <si>
    <t>九州エナジー(株)　メニューB(残差)</t>
  </si>
  <si>
    <t>九州スポーツ電力(株)　</t>
  </si>
  <si>
    <t>九電みらいエナジー(株)　メニューA</t>
  </si>
  <si>
    <t>九電みらいエナジー(株)　メニューB</t>
  </si>
  <si>
    <t>九電みらいエナジー(株)　(参考値)事業者全体</t>
  </si>
  <si>
    <t>京セラ関電エナジー合同会社　</t>
  </si>
  <si>
    <t>京都生活協同組合　メニューB(残差)</t>
  </si>
  <si>
    <t>(株)京楽産業ホールディングス　</t>
  </si>
  <si>
    <t>桐生瓦斯(株)　</t>
  </si>
  <si>
    <t>近畿電力(株)　</t>
  </si>
  <si>
    <t>(株)クオリティプラス　</t>
  </si>
  <si>
    <t>久慈地域エネルギー(株)　(残差)</t>
  </si>
  <si>
    <t>郡上エネルギー(株)　</t>
  </si>
  <si>
    <t>(株)クボタ　</t>
  </si>
  <si>
    <t>熊本電力(株)　　</t>
  </si>
  <si>
    <t>熊本電力(株)（旧：オンブレナジー(株)）　</t>
  </si>
  <si>
    <t>(株)球磨村森電力　</t>
  </si>
  <si>
    <t>(株)グランデータ　</t>
  </si>
  <si>
    <t>グリーナ(株)　メニューA</t>
  </si>
  <si>
    <t>グリーナ(株)　メニューB</t>
  </si>
  <si>
    <t>グリーナ(株)　メニューC(残差)</t>
  </si>
  <si>
    <t>(株)クリーンエネルギー総合研究所　(参考値)事業者全体</t>
  </si>
  <si>
    <t>一般社団法人グリーンコープでんき　</t>
  </si>
  <si>
    <t>(株)グリーンサークル　</t>
  </si>
  <si>
    <t>グリーンシティこばやし(株)　</t>
  </si>
  <si>
    <t>(株)グリーンパワー大東　メニューA</t>
  </si>
  <si>
    <t>(株)グリーンパワー大東　(参考値)事業者全体</t>
  </si>
  <si>
    <t>グリーンピープルズパワー(株)　</t>
  </si>
  <si>
    <t>(株)クリーンベンチャー２１　</t>
  </si>
  <si>
    <t>(株)グリムスパワー　</t>
  </si>
  <si>
    <t>(株)グルーヴエナジー　</t>
  </si>
  <si>
    <t>くるめエネルギー(株)　</t>
  </si>
  <si>
    <t>(株)グローアップ　</t>
  </si>
  <si>
    <t>(株)グローバルエンジニアリング　メニューB(残差)</t>
  </si>
  <si>
    <t>(株)グローバルキャスト　</t>
  </si>
  <si>
    <t>グローバルソリューションサービス(株)　</t>
  </si>
  <si>
    <t>京葉瓦斯(株)　メニューA</t>
  </si>
  <si>
    <t>京葉瓦斯(株)　(参考値)事業者全体</t>
  </si>
  <si>
    <t>京和ガス(株)　</t>
  </si>
  <si>
    <t>ゲーテハウス(株)　</t>
  </si>
  <si>
    <t>(株)ケーブルネット下関　</t>
  </si>
  <si>
    <t>気仙沼グリーンエナジー(株)　</t>
  </si>
  <si>
    <t>高知ニューエナジー(株)　</t>
  </si>
  <si>
    <t>神戸電力(株)　</t>
  </si>
  <si>
    <t>(株)コープでんき東北　</t>
  </si>
  <si>
    <t>コープ電力(株)　</t>
  </si>
  <si>
    <t>国際航業(株)　</t>
  </si>
  <si>
    <t>小島電機工業(株)　</t>
  </si>
  <si>
    <t>御所野縄文電力(株)　</t>
  </si>
  <si>
    <t>コスモエネルギーソリューションズ(株)(旧：総合エネルギー(株))　メニューA</t>
  </si>
  <si>
    <t>コスモエネルギーソリューションズ(株)(旧：総合エネルギー(株))　メニューB(残差)</t>
  </si>
  <si>
    <t>五島市民電力(株)　メニューA</t>
  </si>
  <si>
    <t>五島市民電力(株)　メニューB</t>
  </si>
  <si>
    <t>五島市民電力(株)　(参考値)事業者全体</t>
  </si>
  <si>
    <t>こなんウルトラパワー(株)　</t>
  </si>
  <si>
    <t>(株)コノミヤホールディングス　</t>
  </si>
  <si>
    <t>(株)コンシェルジュ　メニューA</t>
  </si>
  <si>
    <t>(株)コンシェルジュ　(参考値)事業者全体</t>
  </si>
  <si>
    <t>(株)再エネ思考電力　メニューA</t>
  </si>
  <si>
    <t>(株)再エネ思考電力　メニューB</t>
  </si>
  <si>
    <t>(株)再エネ思考電力　(参考値)事業者全体</t>
  </si>
  <si>
    <t>埼玉ガス(株)　</t>
  </si>
  <si>
    <t>(株)彩の国でんき　</t>
  </si>
  <si>
    <t>(株)サイホープロパティーズ　</t>
  </si>
  <si>
    <t>酒田天然瓦斯(株)　</t>
  </si>
  <si>
    <t>坂戸ガス(株)　</t>
  </si>
  <si>
    <t>(株)さくら新電力　メニューA</t>
  </si>
  <si>
    <t>(株)さくら新電力　(参考値)事業者全体</t>
  </si>
  <si>
    <t>里山パワーワークス(株)　</t>
  </si>
  <si>
    <t>(株)サニックス　メニューA</t>
  </si>
  <si>
    <t>(株)サニックス　メニューB</t>
  </si>
  <si>
    <t>(株)サニックス　メニューC</t>
  </si>
  <si>
    <t>(株)サニックス　(参考値)事業者全体</t>
  </si>
  <si>
    <t>佐野瓦斯(株)　</t>
  </si>
  <si>
    <t>三愛石油(株)　</t>
  </si>
  <si>
    <t>山陰エレキ・アライアンス(株)　</t>
  </si>
  <si>
    <t>山陰酸素工業(株)　</t>
  </si>
  <si>
    <t>(株)三郷ひまわりエナジー　</t>
  </si>
  <si>
    <t>三州電力(株)　</t>
  </si>
  <si>
    <t>サントラベラーズサービス有限会社　</t>
  </si>
  <si>
    <t>三友エンテック(株)　</t>
  </si>
  <si>
    <t>サンリン(株)　メニューA</t>
  </si>
  <si>
    <t>サンリン(株)　(参考値)事業者全体</t>
  </si>
  <si>
    <t>(株)シーエナジー　</t>
  </si>
  <si>
    <t>(株)ジェイコムウエスト　</t>
  </si>
  <si>
    <t>(株)ジェイコム九州　</t>
  </si>
  <si>
    <t>(株)ジェイコム埼玉・東日本　</t>
  </si>
  <si>
    <t>(株)ジェイコム札幌　</t>
  </si>
  <si>
    <t>(株)ジェイコム湘南・神奈川　</t>
  </si>
  <si>
    <t>(株)ジェイコム千葉　</t>
  </si>
  <si>
    <t>(株)ジェイコム東京　</t>
  </si>
  <si>
    <t>シェルジャパン(株)　メニューA</t>
  </si>
  <si>
    <t>シェルジャパン(株)　メニューB</t>
  </si>
  <si>
    <t>シェルジャパン(株)　メニューC(残差)</t>
  </si>
  <si>
    <t>(株)しおさい電力　</t>
  </si>
  <si>
    <t>一般社団法人塩尻市森林公社　</t>
  </si>
  <si>
    <t>(株)シグナストラスト　</t>
  </si>
  <si>
    <t>静岡ガス＆パワー(株)　メニューC(残差)</t>
  </si>
  <si>
    <t>自然電力(株)　(参考値)事業者全体</t>
  </si>
  <si>
    <t>(株)シナジアパワー　メニューD</t>
  </si>
  <si>
    <t>(株)シナジアパワー　メニューE</t>
  </si>
  <si>
    <t>(株)シナジアパワー　メニューF</t>
  </si>
  <si>
    <t>(株)シナジアパワー　メニューG</t>
  </si>
  <si>
    <t>(株)シナジアパワー　メニューH</t>
  </si>
  <si>
    <t>(株)シナジアパワー　メニューI(残差)</t>
  </si>
  <si>
    <t>シナネン(株)　メニューF</t>
  </si>
  <si>
    <t>シナネン(株)　メニューG(残差)</t>
  </si>
  <si>
    <t>ジニーエナジー合同会社　メニューA</t>
  </si>
  <si>
    <t>ジニーエナジー合同会社　メニューB</t>
  </si>
  <si>
    <t>ジニーエナジー合同会社　(参考値)事業者全体</t>
  </si>
  <si>
    <t>芝浦電力(株)　</t>
  </si>
  <si>
    <t>地元電力(株)　</t>
  </si>
  <si>
    <t>(株)ジャパネットサービスイノベーション　</t>
  </si>
  <si>
    <t>ジャパンベストレスキューシステム(株)　</t>
  </si>
  <si>
    <t>自由でんき(株)　</t>
  </si>
  <si>
    <t>湘南電力(株)　メニューB(残差)</t>
  </si>
  <si>
    <t>(株)情熱電力　</t>
  </si>
  <si>
    <t>情報ハイウェイ協同組合　</t>
  </si>
  <si>
    <t>昭和商事(株)　</t>
  </si>
  <si>
    <t>シン・エナジー(株)　メニューA</t>
  </si>
  <si>
    <t>シン・エナジー(株)　メニューB</t>
  </si>
  <si>
    <t>シン・エナジー(株)　メニューC</t>
  </si>
  <si>
    <t>シン・エナジー(株)　(参考値)事業者全体</t>
  </si>
  <si>
    <t>(株)新出光　メニューA</t>
  </si>
  <si>
    <t>(株)新出光　メニューB</t>
  </si>
  <si>
    <t>(株)新出光　メニューC</t>
  </si>
  <si>
    <t>(株)新出光　メニューD</t>
  </si>
  <si>
    <t>(株)新出光　メニューE</t>
  </si>
  <si>
    <t>(株)新出光　メニューF</t>
  </si>
  <si>
    <t>(株)新出光　メニューG</t>
  </si>
  <si>
    <t>(株)新出光　メニューH</t>
  </si>
  <si>
    <t>(株)新出光　(参考値)事業者全体</t>
  </si>
  <si>
    <t>新エネルギー開発(株)　</t>
  </si>
  <si>
    <t>信州電力(株)　</t>
  </si>
  <si>
    <t>新電力いばらき(株)　</t>
  </si>
  <si>
    <t>新電力おおいた(株)　</t>
  </si>
  <si>
    <t>新電力新潟(株)　</t>
  </si>
  <si>
    <t>新電力フロンティア(株)　</t>
  </si>
  <si>
    <t>(株)翠光トップライン　</t>
  </si>
  <si>
    <t>須賀川瓦斯(株)　メニューA</t>
  </si>
  <si>
    <t>須賀川瓦斯(株)　(参考値)事業者全体</t>
  </si>
  <si>
    <t>スズカ電工(株)　</t>
  </si>
  <si>
    <t>鈴与商事(株)　メニューB</t>
  </si>
  <si>
    <t>鈴与商事(株)　メニューC</t>
  </si>
  <si>
    <t>鈴与商事(株)　メニューD(残差)</t>
  </si>
  <si>
    <t>鈴与電力(株)　メニューB</t>
  </si>
  <si>
    <t>鈴与電力(株)　メニューC</t>
  </si>
  <si>
    <t>鈴与電力(株)　メニューD</t>
  </si>
  <si>
    <t>鈴与電力(株)　メニューE(残差)</t>
  </si>
  <si>
    <t>スターティア(株)　メニューA</t>
  </si>
  <si>
    <t>スターティア(株)　(参考値)事業者全体</t>
  </si>
  <si>
    <t>(株)スマート　</t>
  </si>
  <si>
    <t>スマートエコエナジー(株)　メニューB</t>
  </si>
  <si>
    <t>スマートエコエナジー(株)　メニューC(残差)</t>
  </si>
  <si>
    <t>スマートエナジー熊本(株)　</t>
  </si>
  <si>
    <t>スマートエナジー磐田(株)　メニューB</t>
  </si>
  <si>
    <t>スマートエナジー磐田(株)　メニューC(残差)</t>
  </si>
  <si>
    <t>スマート電気(株)　</t>
  </si>
  <si>
    <t>諏訪瓦斯(株)　</t>
  </si>
  <si>
    <t>生活協同組合コープぐんま　</t>
  </si>
  <si>
    <t>生活協同組合コープこうべ　</t>
  </si>
  <si>
    <t>生活協同組合コープしが　メニューB(残差)</t>
  </si>
  <si>
    <t>生活協同組合コープながの　</t>
  </si>
  <si>
    <t>生活協同組合コープみらい　</t>
  </si>
  <si>
    <t>生活協同組合ひろしま　メニューB(残差)</t>
  </si>
  <si>
    <t>(株)生活クラブエナジー　メニューB(残差)</t>
  </si>
  <si>
    <t>西部瓦斯(株)　</t>
  </si>
  <si>
    <t>西武ガス(株)　</t>
  </si>
  <si>
    <t>石油資源開発(株)　</t>
  </si>
  <si>
    <t>ゼロワットパワー(株)　(残差)</t>
  </si>
  <si>
    <t>(株)センカク　</t>
  </si>
  <si>
    <t>セントラル石油瓦斯(株)　</t>
  </si>
  <si>
    <t>全農エネルギー(株)　メニューA</t>
  </si>
  <si>
    <t>全農エネルギー(株)　メニューB</t>
  </si>
  <si>
    <t>全農エネルギー(株)　メニューC</t>
  </si>
  <si>
    <t>全農エネルギー(株)　(参考値)事業者全体</t>
  </si>
  <si>
    <t>そうまＩグリッド合同会社　</t>
  </si>
  <si>
    <t>大一ガス(株)　</t>
  </si>
  <si>
    <t>第一日本電力(株)　</t>
  </si>
  <si>
    <t>大東建託パートナーズ(株)　</t>
  </si>
  <si>
    <t>(株)大仙こまちパワー　</t>
  </si>
  <si>
    <t>大東ガス(株)　メニューB(残差)</t>
  </si>
  <si>
    <t>太陽ガス(株)　</t>
  </si>
  <si>
    <t>大和エネルギー(株)　メニューB(残差)</t>
  </si>
  <si>
    <t>大和ハウス工業(株)　　メニューI</t>
  </si>
  <si>
    <t>大和ハウス工業(株)　　メニューJ</t>
  </si>
  <si>
    <t>大和ハウス工業(株)　　メニューK(残差)</t>
  </si>
  <si>
    <t>大和ライフエナジア(株)　メニューA</t>
  </si>
  <si>
    <t>大和ライフエナジア(株)　(参考値)事業者全体</t>
  </si>
  <si>
    <t>たんたんエナジー(株)　メニューB(残差)</t>
  </si>
  <si>
    <t>(株)地球クラブ　メニューB(残差)</t>
  </si>
  <si>
    <t>秩父新電力(株)　メニューC</t>
  </si>
  <si>
    <t>秩父新電力(株)　メニューD(残差)</t>
  </si>
  <si>
    <t>千葉電力(株)　</t>
  </si>
  <si>
    <t>(株)地方創生テクノロジーラボ　</t>
  </si>
  <si>
    <t>(株)チャームドライフ　</t>
  </si>
  <si>
    <t>中央電力(株)　メニューB</t>
  </si>
  <si>
    <t>中央電力(株)　メニューC</t>
  </si>
  <si>
    <t>中央電力(株)　メニューD(残差)</t>
  </si>
  <si>
    <t>中央電力エナジー(株)　メニューA</t>
  </si>
  <si>
    <t>中央電力エナジー(株)　(参考値)事業者全体</t>
  </si>
  <si>
    <t>(株)中海テレビ放送　</t>
  </si>
  <si>
    <t>(株)中京電力　</t>
  </si>
  <si>
    <t>中国電力(株)　メニューC</t>
  </si>
  <si>
    <t>中国電力(株)　メニューD</t>
  </si>
  <si>
    <t>中国電力(株)　メニューE(残差)</t>
  </si>
  <si>
    <t>中部電力ミライズ(株)　メニューA</t>
  </si>
  <si>
    <t>中部電力ミライズ(株)　メニューB(残差)</t>
  </si>
  <si>
    <t>中小企業支援(株)　</t>
  </si>
  <si>
    <t>(株)津軽あっぷるパワー　</t>
  </si>
  <si>
    <t>土浦ケーブルテレビ(株)　</t>
  </si>
  <si>
    <t>つづくみらいエナジー(株)　メニューA</t>
  </si>
  <si>
    <t>つづくみらいエナジー(株)　(参考値)事業者全体</t>
  </si>
  <si>
    <t>ティーダッシュ合同会社　</t>
  </si>
  <si>
    <t>デジタルグリッド(株)　メニューC</t>
  </si>
  <si>
    <t>デジタルグリッド(株)　メニューD(残差)</t>
  </si>
  <si>
    <t>テス・エンジニアリング(株)　メニューB(残差)</t>
  </si>
  <si>
    <t>テプコカスタマーサービス(株)　</t>
  </si>
  <si>
    <t>(株)デベロップ　</t>
  </si>
  <si>
    <t>(株)デライトアップ　</t>
  </si>
  <si>
    <t>(株)テレ・マーカー　</t>
  </si>
  <si>
    <t>(株)デンケン　</t>
  </si>
  <si>
    <t>電源開発(株)(旧：(株)J-POWERサプライアンドトレーディング)　メニューA</t>
  </si>
  <si>
    <t>電源開発(株)(旧：(株)J-POWERサプライアンドトレーディング)　メニューB</t>
  </si>
  <si>
    <t>電源開発(株)(旧：(株)J-POWERサプライアンドトレーディング)　(参考値)事業者全体</t>
  </si>
  <si>
    <t>電力保全サービス(株)　</t>
  </si>
  <si>
    <t>東亜ガス(株)　</t>
  </si>
  <si>
    <t>(株)東急パワーサプライ　メニューB</t>
  </si>
  <si>
    <t>(株)東急パワーサプライ　メニューC</t>
  </si>
  <si>
    <t>(株)東急パワーサプライ　メニューD</t>
  </si>
  <si>
    <t>(株)東急パワーサプライ　メニューE</t>
  </si>
  <si>
    <t>(株)東急パワーサプライ　メニューF</t>
  </si>
  <si>
    <t>(株)東急パワーサプライ　メニューG(残差)</t>
  </si>
  <si>
    <t>東京エコサービス(株)　メニューA</t>
  </si>
  <si>
    <t>東京エコサービス(株)　(参考値)事業者全体</t>
  </si>
  <si>
    <t>東京ガス(株)　メニューC</t>
  </si>
  <si>
    <t>東京ガス(株)　メニューD</t>
  </si>
  <si>
    <t>東京ガス(株)　メニューE</t>
  </si>
  <si>
    <t>東京ガス(株)　メニューF(残差)</t>
  </si>
  <si>
    <t>東京電力エナジーパートナー(株)　メニューG</t>
  </si>
  <si>
    <t>東京電力エナジーパートナー(株)　メニューH</t>
  </si>
  <si>
    <t>東京電力エナジーパートナー(株)　メニューI</t>
  </si>
  <si>
    <t>東京電力エナジーパートナー(株)　メニューJ(残差)</t>
  </si>
  <si>
    <t>公益財団法人東京都環境公社　</t>
  </si>
  <si>
    <t>東彩ガス(株)　メニューA</t>
  </si>
  <si>
    <t>東彩ガス(株)　(参考値)事業者全体</t>
  </si>
  <si>
    <t>東北電力エナジートレーディング(株)　</t>
  </si>
  <si>
    <t>東北電力フロンティア(株)　</t>
  </si>
  <si>
    <t>(株)東名　</t>
  </si>
  <si>
    <t>(株)トーヨーエネルギーファーム　</t>
  </si>
  <si>
    <t>(株)ところざわ未来電力　メニューB</t>
  </si>
  <si>
    <t>(株)ところざわ未来電力　メニューC(残差)</t>
  </si>
  <si>
    <t>(株)どさんこパワー　メニューA</t>
  </si>
  <si>
    <t>(株)どさんこパワー　(参考値)事業者全体</t>
  </si>
  <si>
    <t>とちぎコープ生活協同組合　</t>
  </si>
  <si>
    <t>(株)とっとり市民電力　メニューA</t>
  </si>
  <si>
    <t>(株)とっとり市民電力　(参考値)事業者全体</t>
  </si>
  <si>
    <t>凸版印刷(株)　メニューA</t>
  </si>
  <si>
    <t>凸版印刷(株)　(参考値)事業者全体</t>
  </si>
  <si>
    <t>(株)トドック電力　</t>
  </si>
  <si>
    <t>(株)登米電力　</t>
  </si>
  <si>
    <t>富山電力(株)　</t>
  </si>
  <si>
    <t>(株)トヨタエナジーソリューションズ　</t>
  </si>
  <si>
    <t>トリニティエナジー(株)　</t>
  </si>
  <si>
    <t>(株)とんでんホールディングス　</t>
  </si>
  <si>
    <t>(株)内藤工業所　</t>
  </si>
  <si>
    <t>永井自動車工業(株)　</t>
  </si>
  <si>
    <t>(株)ながさきサステナエナジー　</t>
  </si>
  <si>
    <t>長崎地域電力(株)　</t>
  </si>
  <si>
    <t>(株)中庄商店　</t>
  </si>
  <si>
    <t>(株)中之条パワー　メニューA</t>
  </si>
  <si>
    <t>(株)中之条パワー　(参考値)事業者全体</t>
  </si>
  <si>
    <t>長野都市ガス(株)　</t>
  </si>
  <si>
    <t>なでしこ電力(株)　</t>
  </si>
  <si>
    <t>奈良電力(株)　</t>
  </si>
  <si>
    <t>(株)成田香取エネルギー　</t>
  </si>
  <si>
    <t>南部だんだんエナジー(株)　</t>
  </si>
  <si>
    <t>(株)ナンワエナジー　メニューB(残差)</t>
  </si>
  <si>
    <t>新潟県民電力(株)　</t>
  </si>
  <si>
    <t>新潟スワンエナジー(株)　メニューC</t>
  </si>
  <si>
    <t>新潟スワンエナジー(株)　メニューD(残差)</t>
  </si>
  <si>
    <t>西川建材工業(株)　</t>
  </si>
  <si>
    <t>(株)西九州させぼパワーズ　</t>
  </si>
  <si>
    <t>ニシムラ(株)　</t>
  </si>
  <si>
    <t>日産トレーデイング(株)　</t>
  </si>
  <si>
    <t>日鉄エンジニアリング(株)　メニューC</t>
  </si>
  <si>
    <t>日鉄エンジニアリング(株)　メニューD</t>
  </si>
  <si>
    <t>日鉄エンジニアリング(株)　メニューE(残差)</t>
  </si>
  <si>
    <t>日本エネルギー総合システム(株)　メニューB(残差)</t>
  </si>
  <si>
    <t>(株)日本海水　</t>
  </si>
  <si>
    <t>日本瓦斯(株)　メニューA</t>
  </si>
  <si>
    <t>日本瓦斯(株)　(参考値)事業者全体</t>
  </si>
  <si>
    <t>(株)日本セレモニー　</t>
  </si>
  <si>
    <t>日本テクノ(株)　メニューA</t>
  </si>
  <si>
    <t>日本テクノ(株)　(参考値)事業者全体</t>
  </si>
  <si>
    <t>日本電灯電力販売(株)　</t>
  </si>
  <si>
    <t>日本ファシリティ・ソリューション(株)　メニューA</t>
  </si>
  <si>
    <t>日本ファシリティ・ソリューション(株)　(参考値)事業者全体</t>
  </si>
  <si>
    <t>ネイチャーエナジー小国(株)　</t>
  </si>
  <si>
    <t>(株)ネクシィーズ・ゼロ　</t>
  </si>
  <si>
    <t>ネクストパワーやまと(株)　メニューA</t>
  </si>
  <si>
    <t>ネクストパワーやまと(株)　(参考値)事業者全体</t>
  </si>
  <si>
    <t>寝屋川電力(株)　</t>
  </si>
  <si>
    <t>(株)能勢・豊能まち作り　</t>
  </si>
  <si>
    <t>パーパススマートパワー(株)　</t>
  </si>
  <si>
    <t>パシフィックパワー(株)　</t>
  </si>
  <si>
    <t>パナソニックオペレーショナルエクセレンス(株)（旧：パナソニック(株)）　メニューA</t>
  </si>
  <si>
    <t>パナソニックオペレーショナルエクセレンス(株)（旧：パナソニック(株)）　メニューB(残差)</t>
  </si>
  <si>
    <t>(株)花巻銀河パワー　</t>
  </si>
  <si>
    <t>(株)はまエネ　</t>
  </si>
  <si>
    <t>浜田ガス(株)　</t>
  </si>
  <si>
    <t>(株)浜松新電力　</t>
  </si>
  <si>
    <t>(株)バランスハーツ　</t>
  </si>
  <si>
    <t>はりま電力(株)　</t>
  </si>
  <si>
    <t>(株)ハルエネ　</t>
  </si>
  <si>
    <t>(株)パルシステム電力　</t>
  </si>
  <si>
    <t>(株)パワー・オプティマイザー　</t>
  </si>
  <si>
    <t>パワーネクスト(株)　</t>
  </si>
  <si>
    <t>バンプーパワートレーディング合同会社　</t>
  </si>
  <si>
    <t>東日本ガス(株)　</t>
  </si>
  <si>
    <t>東広島スマートエネルギー(株)　</t>
  </si>
  <si>
    <t>一般社団法人東松島みらいとし機構　</t>
  </si>
  <si>
    <t>(株)ビジョン　</t>
  </si>
  <si>
    <t>日高都市ガス(株)　</t>
  </si>
  <si>
    <t>日立造船(株)　メニューC(残差)</t>
  </si>
  <si>
    <t>(株)ビビット　</t>
  </si>
  <si>
    <t>ヒューリックプロパティソリューション(株)　</t>
  </si>
  <si>
    <t>兵庫電力(株)　</t>
  </si>
  <si>
    <t>弘前ガス(株)　</t>
  </si>
  <si>
    <t>ファミリーエナジー合同会社　</t>
  </si>
  <si>
    <t>(株)ファミリーネット・ジャパン　メニューB</t>
  </si>
  <si>
    <t>(株)ファミリーネット・ジャパン　メニューC(残差)</t>
  </si>
  <si>
    <t>(株)ファラデー　</t>
  </si>
  <si>
    <t>(株)フィット　</t>
  </si>
  <si>
    <t>フィンテックラボ協同組合　</t>
  </si>
  <si>
    <t>フェニックスエナジー合同会社　</t>
  </si>
  <si>
    <t>(株)フォーバルテレコム　　メニューA</t>
  </si>
  <si>
    <t>(株)フォーバルテレコム　　(参考値)事業者全体</t>
  </si>
  <si>
    <t>ふかやｅパワー(株)　メニューA</t>
  </si>
  <si>
    <t>ふかやｅパワー(株)　メニューB(残差)</t>
  </si>
  <si>
    <t>福井電力(株)　</t>
  </si>
  <si>
    <t>福島フェニックス電力(株)　</t>
  </si>
  <si>
    <t>ふくしま新電力(株)　</t>
  </si>
  <si>
    <t>(株)ふくしま未来パワー　</t>
  </si>
  <si>
    <t>ふくのしま電力(株)　</t>
  </si>
  <si>
    <t>福山未来エナジー(株)　</t>
  </si>
  <si>
    <t>富士山エナジー(株)　</t>
  </si>
  <si>
    <t>(株)富士山電力　</t>
  </si>
  <si>
    <t>(株)藤田商店　メニューB(残差)</t>
  </si>
  <si>
    <t>武州瓦斯(株)　メニューB(残差)</t>
  </si>
  <si>
    <t>(株)フソウ・エナジー　</t>
  </si>
  <si>
    <t>府中・調布まちなかエナジー(株)　</t>
  </si>
  <si>
    <t>武陽ガス(株)　</t>
  </si>
  <si>
    <t>一般社団法人フライングエステート　</t>
  </si>
  <si>
    <t>フラットエナジー(株)　</t>
  </si>
  <si>
    <t>フラワーペイメント(株)　</t>
  </si>
  <si>
    <t>(株)ぶんごおおのエナジー　</t>
  </si>
  <si>
    <t>(株)ホープ　</t>
  </si>
  <si>
    <t>ホームタウンエナジー(株)　</t>
  </si>
  <si>
    <t>(株)ほくだん　</t>
  </si>
  <si>
    <t>北陸電力(株)　メニューC</t>
  </si>
  <si>
    <t>北陸電力(株)　メニューD</t>
  </si>
  <si>
    <t>北陸電力(株)　メニューE(残差)</t>
  </si>
  <si>
    <t>北陸電力ビズエナジーソリューション(株)　</t>
  </si>
  <si>
    <t>北海道瓦斯(株)　メニューA</t>
  </si>
  <si>
    <t>北海道瓦斯(株)　(参考値)事業者全体</t>
  </si>
  <si>
    <t>北海道電力(株)　メニューB</t>
  </si>
  <si>
    <t>北海道電力(株)　メニューC(残差)</t>
  </si>
  <si>
    <t>北海道電力コクリエーション(株)　</t>
  </si>
  <si>
    <t>(株)坊っちゃん電力　</t>
  </si>
  <si>
    <t>穂の国とよはし電力(株)　</t>
  </si>
  <si>
    <t>堀川産業(株)　</t>
  </si>
  <si>
    <t>本庄ガス(株)　</t>
  </si>
  <si>
    <t>(株)まち未来製作所　</t>
  </si>
  <si>
    <t>松阪新電力(株)　</t>
  </si>
  <si>
    <t>松本ガス(株)　</t>
  </si>
  <si>
    <t>真庭バイオエネルギー(株)　</t>
  </si>
  <si>
    <t>(株)マルヰ　</t>
  </si>
  <si>
    <t>(株)マルイファシリティーズ　</t>
  </si>
  <si>
    <t>(株)丸の内電力　</t>
  </si>
  <si>
    <t>丸紅伊那みらいでんき(株)　メニューB(残差)</t>
  </si>
  <si>
    <t>丸紅新電力(株)　メニューE(残差)</t>
  </si>
  <si>
    <t>三河商事(株)　</t>
  </si>
  <si>
    <t>(株)三河の山里コミュニティパワー　</t>
  </si>
  <si>
    <t>三井物産(株)　メニューB(残差)</t>
  </si>
  <si>
    <t>(株)ミツウロコヴェッセル　</t>
  </si>
  <si>
    <t>ミツウロコグリーンエネルギー(株)　メニューH</t>
  </si>
  <si>
    <t>ミツウロコグリーンエネルギー(株)　メニューI</t>
  </si>
  <si>
    <t>ミツウロコグリーンエネルギー(株)　メニューJ(残差)</t>
  </si>
  <si>
    <t>水戸電力(株)　</t>
  </si>
  <si>
    <t>(株)みとや　</t>
  </si>
  <si>
    <t>緑屋電気(株)　</t>
  </si>
  <si>
    <t>(株)ミナサポ　</t>
  </si>
  <si>
    <t>みなとみらい電力(株)　</t>
  </si>
  <si>
    <t>みの市民エネルギー(株)　</t>
  </si>
  <si>
    <t>(株)美作国電力　</t>
  </si>
  <si>
    <t>(株)宮交シティ　</t>
  </si>
  <si>
    <t>宮古新電力(株)　</t>
  </si>
  <si>
    <t>(株)宮崎ガスリビング　</t>
  </si>
  <si>
    <t>宮崎電力(株)　</t>
  </si>
  <si>
    <t>宮崎パワーライン(株)　</t>
  </si>
  <si>
    <t>みやまスマートエネルギー(株)　メニューA</t>
  </si>
  <si>
    <t>みやまスマートエネルギー(株)　(参考値)事業者全体</t>
  </si>
  <si>
    <t>みよしエナジー(株)　</t>
  </si>
  <si>
    <t>ミライフ(株)　</t>
  </si>
  <si>
    <t>ミライフ東日本(株)　</t>
  </si>
  <si>
    <t>(株)明治産業　</t>
  </si>
  <si>
    <t>名南共同エネルギー(株)　</t>
  </si>
  <si>
    <t>(株)メディオテック　メニューA</t>
  </si>
  <si>
    <t>(株)メディオテック　(参考値)事業者全体</t>
  </si>
  <si>
    <t>もみじ電力(株)　</t>
  </si>
  <si>
    <t>森の灯り(株)　</t>
  </si>
  <si>
    <t>森の電力(株)　メニューB(残差)</t>
  </si>
  <si>
    <t>森のエネルギー(株)　</t>
  </si>
  <si>
    <t>八千代エンジニヤリング(株)　</t>
  </si>
  <si>
    <t>弥富ガス協同組合　</t>
  </si>
  <si>
    <t>八幡商事(株)　</t>
  </si>
  <si>
    <t>(株)やまがた新電力　メニューB(残差)</t>
  </si>
  <si>
    <t>やめエネルギー(株)　</t>
  </si>
  <si>
    <t>(株)ユーミー総合研究所(旧：(株)ユーミーエナジー）　</t>
  </si>
  <si>
    <t>(株)ユーラスグリーンエナジー　メニューB(残差)</t>
  </si>
  <si>
    <t>ゆきぐに新電力(株)　</t>
  </si>
  <si>
    <t>(株)ユビニティー　</t>
  </si>
  <si>
    <t>(株)横須賀アーバンウッドパワー　</t>
  </si>
  <si>
    <t>横浜ウォーター(株)　</t>
  </si>
  <si>
    <t>(株)横浜環境デザイン　メニューA</t>
  </si>
  <si>
    <t>(株)横浜環境デザイン　(参考値)事業者全体</t>
  </si>
  <si>
    <t>(株)吉田石油店　</t>
  </si>
  <si>
    <t>四つ葉電力(株)　</t>
  </si>
  <si>
    <t>米子瓦斯(株)　</t>
  </si>
  <si>
    <t>楽天エナジー(株)(旧：楽天モバイル(株))　メニューA</t>
  </si>
  <si>
    <t>楽天エナジー(株)(旧：楽天モバイル(株))　メニューB</t>
  </si>
  <si>
    <t>楽天エナジー(株)(旧：楽天モバイル(株))　メニューC(残差)</t>
  </si>
  <si>
    <t>リエスパワー(株)　</t>
  </si>
  <si>
    <t>リエスパワーネクスト(株)　</t>
  </si>
  <si>
    <t>陸前高田しみんエネルギー(株)　</t>
  </si>
  <si>
    <t>(株)リクルート　</t>
  </si>
  <si>
    <t>(株)リケン工業　</t>
  </si>
  <si>
    <t>リストプロパティーズ(株)　</t>
  </si>
  <si>
    <t>リニューアブル・ジャパン(株)(旧：(株)みらい電力)　メニューA</t>
  </si>
  <si>
    <t>リニューアブル・ジャパン(株)(旧：(株)みらい電力)　メニューB</t>
  </si>
  <si>
    <t>リニューアブル・ジャパン(株)(旧：(株)みらい電力)　メニューC</t>
  </si>
  <si>
    <t>リニューアブル・ジャパン(株)(旧：(株)みらい電力)　メニューD</t>
  </si>
  <si>
    <t>リニューアブル・ジャパン(株)(旧：(株)みらい電力)　メニューE(残差)</t>
  </si>
  <si>
    <t>(株)リミックスポイント　メニューB(残差)</t>
  </si>
  <si>
    <t>(株)ルーア　</t>
  </si>
  <si>
    <t>(株)ルーク　メニューA</t>
  </si>
  <si>
    <t>(株)ルーク　メニューB</t>
  </si>
  <si>
    <t>(株)ルーク　(参考値)事業者全体</t>
  </si>
  <si>
    <t>(株)レクスポート(旧：(株)地域電力)　</t>
  </si>
  <si>
    <t>レックスイノベーション(株)　</t>
  </si>
  <si>
    <t>レネックス電力合同会社　</t>
  </si>
  <si>
    <t>レモンガス(株)　</t>
  </si>
  <si>
    <t>ローカルエナジー(株)　メニューB(残差)</t>
  </si>
  <si>
    <t>ローカルでんき(株)　メニューA</t>
  </si>
  <si>
    <t>ローカルでんき(株)　メニューB(残差)</t>
  </si>
  <si>
    <t>和歌山電力(株)　</t>
  </si>
  <si>
    <t>綿半パートナーズ(株)　</t>
  </si>
  <si>
    <t>ワタミエナジー(株)　メニューB(残差)</t>
  </si>
  <si>
    <t>(株)ａｆｔｅｒＦＩＴ　メニューA</t>
  </si>
  <si>
    <t>Ａｐａｍａｎ　Ｅｎｅｒｇｙ(株)　</t>
  </si>
  <si>
    <t>Ｃａｓｔｌｅｔｏｎ　Ｃｏｍｍｏｄｉｔｉｅｓ　Ｊａｐａｎ合同会社　</t>
  </si>
  <si>
    <t>(株)ＣＤエナジーダイレクト　メニューA</t>
  </si>
  <si>
    <t>(株)ＣＤエナジーダイレクト　メニューB(残差)</t>
  </si>
  <si>
    <t>(株)ＣＨＩＢＡむつざわエナジー　</t>
  </si>
  <si>
    <t>Ｃｏｃｏテラスたがわ(株)　</t>
  </si>
  <si>
    <t>(株)ＣＷＳ　</t>
  </si>
  <si>
    <t>ENEOS(株)　メニューA</t>
  </si>
  <si>
    <t>ENEOS(株)　メニューB</t>
  </si>
  <si>
    <t>ENEOS(株)　メニューC</t>
  </si>
  <si>
    <t>ENEOS(株)　メニューD(残差)</t>
  </si>
  <si>
    <t>ＦＴエナジー(株)　</t>
  </si>
  <si>
    <t>(株)Ｇ－Ｐｏｗｅｒ　</t>
  </si>
  <si>
    <t>GYRO　HOLDINGS(株)　</t>
  </si>
  <si>
    <t>ＨＴＢエナジー(株)　メニューA</t>
  </si>
  <si>
    <t>ＨＴＢエナジー(株)　メニューB</t>
  </si>
  <si>
    <t>ＨＴＢエナジー(株)　(参考値)事業者全体</t>
  </si>
  <si>
    <t>(株)Ｉ＆Ｉ　</t>
  </si>
  <si>
    <t>ＩＳエナジー(株)　</t>
  </si>
  <si>
    <t>ＪＡＧ国際エナジー(株)　(残差)</t>
  </si>
  <si>
    <t>Japan電力(株)(旧：アンフィニ(株))　メニューA</t>
  </si>
  <si>
    <t>Japan電力(株)(旧：アンフィニ(株))　メニューB</t>
  </si>
  <si>
    <t>Japan電力(株)(旧：アンフィニ(株))　メニューC(残差)</t>
  </si>
  <si>
    <t>ＪＰエネルギー(株)　</t>
  </si>
  <si>
    <t>JREトレーディング(株)　</t>
  </si>
  <si>
    <t>JR西日本住宅サービス(株)　</t>
  </si>
  <si>
    <t>(株)ＪＴＢコミュニケーションデザイン　</t>
  </si>
  <si>
    <t>(株)ｋａｒｃｈ　</t>
  </si>
  <si>
    <t>KBN(株)（旧：香川テレビ放送網(株)）　</t>
  </si>
  <si>
    <t>ＫＤＤＩ(株)　メニューA</t>
  </si>
  <si>
    <t>ＫＤＤＩ(株)　(参考値)事業者全体</t>
  </si>
  <si>
    <t>(株)Ｋｅｎｅｓエネルギーサービス　</t>
  </si>
  <si>
    <t>ＫＭパワー(株)　</t>
  </si>
  <si>
    <t>(株)LENETS　</t>
  </si>
  <si>
    <t>(株)Ｌｉｎｋ　Ｌｉｆｅ　</t>
  </si>
  <si>
    <t>(株)ＬＩＸＩＬ　ＴＥＰＣＯ　スマートパートナーズ　メニューA</t>
  </si>
  <si>
    <t>(株)ＬＩＸＩＬ　ＴＥＰＣＯ　スマートパートナーズ　メニューB</t>
  </si>
  <si>
    <t>(株)ＬＩＸＩＬ　ＴＥＰＣＯ　スマートパートナーズ　メニューC(残差)</t>
  </si>
  <si>
    <t>(株)Ｌｏｏｏｐ　メニューE</t>
  </si>
  <si>
    <t>(株)Ｌｏｏｏｐ　メニューF(残差)</t>
  </si>
  <si>
    <t>MCPD(株)（旧：MCPD合同会社）　メニューA</t>
  </si>
  <si>
    <t>MCPD(株)（旧：MCPD合同会社）　メニューB</t>
  </si>
  <si>
    <t>MCPD(株)（旧：MCPD合同会社）　(参考値)事業者全体</t>
  </si>
  <si>
    <t>ＭＣリテールエナジー(株)　メニューD(残差)</t>
  </si>
  <si>
    <t>ＭＧＣエネルギー(株)　</t>
  </si>
  <si>
    <t>(株)Ｍｉｓｕｍｉ　</t>
  </si>
  <si>
    <t>(株)MKエネルギー　</t>
  </si>
  <si>
    <t>ＭＫステーションズ(株)　</t>
  </si>
  <si>
    <t>(株)Mpower　</t>
  </si>
  <si>
    <t>Ｍｙシティ電力(株)　</t>
  </si>
  <si>
    <t>Nature(株)　</t>
  </si>
  <si>
    <t>(株)NEXT ONE　</t>
  </si>
  <si>
    <t>Ｎｅｘｔ　Ｐｏｗｅｒ(株)　</t>
  </si>
  <si>
    <t>NTTアノードエナジー(株)　メニューA</t>
  </si>
  <si>
    <t>NTTアノードエナジー(株)　(参考値)事業者全体</t>
  </si>
  <si>
    <t>(株)OKUTA　</t>
  </si>
  <si>
    <t>(株)Ｏｐｔｉｍｉｚｅｄ　Ｅｎｅｒｇｙ　</t>
  </si>
  <si>
    <t>合同会社Peak8　</t>
  </si>
  <si>
    <t>(株)ＰｉｎＴ　</t>
  </si>
  <si>
    <t>RE100電力(株)　メニューA</t>
  </si>
  <si>
    <t>RE100電力(株)　メニューB(残差)</t>
  </si>
  <si>
    <t>(株)RenoLabo　</t>
  </si>
  <si>
    <t>(株)Sanko IB　</t>
  </si>
  <si>
    <t>ＳＢパワー(株)　メニューC(残差)</t>
  </si>
  <si>
    <t>(株)ＳＥウイングズ　</t>
  </si>
  <si>
    <t>(株)Ｓｈａｒｅｄ　Ｅｎｅｒｇｙ　</t>
  </si>
  <si>
    <t>SustainableEnergy(株)　</t>
  </si>
  <si>
    <t>T＆Tエナジー(株)　</t>
  </si>
  <si>
    <t>TEPCOライフサービス(株)　</t>
  </si>
  <si>
    <t>TERA Energy(株)　</t>
  </si>
  <si>
    <t>TGオクトパスエナジー(株)　メニューA</t>
  </si>
  <si>
    <t>TGオクトパスエナジー(株)　メニューB</t>
  </si>
  <si>
    <t>TGオクトパスエナジー(株)　(参考値)事業者全体</t>
  </si>
  <si>
    <t>(株)ＴＯＫＹＯ油電力　</t>
  </si>
  <si>
    <t>ＴＲＥＮＤＥ(株)　</t>
  </si>
  <si>
    <t>(株)ＴＴＳパワー　</t>
  </si>
  <si>
    <t>UNIVERGY(株)　</t>
  </si>
  <si>
    <t>(株)UPDATER(旧：みんな電力(株))　メニューA</t>
  </si>
  <si>
    <t>(株)UPDATER(旧：みんな電力(株))　メニューB</t>
  </si>
  <si>
    <t>(株)UPDATER(旧：みんな電力(株))　メニューC(残差)</t>
  </si>
  <si>
    <t>(株)ＵＳＥＮ　ＮＥＴＷＯＲＫＳ　</t>
  </si>
  <si>
    <t>(株)Ｖ－Ｐｏｗｅｒ　メニューB</t>
  </si>
  <si>
    <t>(株)Ｖ－Ｐｏｗｅｒ　メニューC(残差)</t>
  </si>
  <si>
    <t>WSエナジー(株)　メニューB</t>
  </si>
  <si>
    <t>WSエナジー(株)　メニューC(残差)</t>
  </si>
  <si>
    <t>Y.W.C(株)　</t>
  </si>
  <si>
    <t>アイエスジー(株)　</t>
  </si>
  <si>
    <t>アストマックス(株)　</t>
  </si>
  <si>
    <t>厚木瓦斯(株)　メニューB(残差)</t>
  </si>
  <si>
    <t>(株)アドバンテック　メニューE(残差)</t>
  </si>
  <si>
    <t>飯田まちづくり電力(株)　メニューB(残差)</t>
  </si>
  <si>
    <t>(株)いちたかガスワン　メニューB(残差)</t>
  </si>
  <si>
    <t>エア・ウォーター・ライフソリューション(株)(旧：エア・ウォーター北海道(株))　</t>
  </si>
  <si>
    <t>(株)エイチティーピー　</t>
  </si>
  <si>
    <t>越後天然ガス(株)　メニューB(残差)</t>
  </si>
  <si>
    <t>エッセンシャルエナジー(株)　</t>
  </si>
  <si>
    <t>(株)エネウィル(旧：ＪＡＧ国際エナジー(株))　メニューA</t>
  </si>
  <si>
    <t>(株)エネウィル(旧：ＪＡＧ国際エナジー(株))　メニューB(残差)</t>
  </si>
  <si>
    <t>(株)エネクル(旧：堀川産業(株))　</t>
  </si>
  <si>
    <t>エネックス(株)　メニューB(残差)</t>
  </si>
  <si>
    <t>エネラボ(株)　メニューB(残差)</t>
  </si>
  <si>
    <t>(株)エネルギア・ソリューション・アンド・サービス　メニューB(残差)</t>
  </si>
  <si>
    <t>エネルギーパワー(株)　メニューE(残差)</t>
  </si>
  <si>
    <t>おいでんエネルギー(株)　メニューC(残差)</t>
  </si>
  <si>
    <t>岡山電力(株)　メニューB(残差)</t>
  </si>
  <si>
    <t>(株)沖縄ガスニューパワー　メニューB(残差)</t>
  </si>
  <si>
    <t>沖縄電力(株)　メニューB(残差)</t>
  </si>
  <si>
    <t>(株)織戸組　メニューB(残差)</t>
  </si>
  <si>
    <t>(株)カーボンニュートラル(旧：西多摩バイオパワー(株))　</t>
  </si>
  <si>
    <t>歌舞伎エナジー(株)　</t>
  </si>
  <si>
    <t>カワサキグリーンエナジー(株)　メニューA</t>
  </si>
  <si>
    <t>カワサキグリーンエナジー(株)　メニューB</t>
  </si>
  <si>
    <t>カワサキグリーンエナジー(株)　メニューC</t>
  </si>
  <si>
    <t>カワサキグリーンエナジー(株)　メニューD(残差)</t>
  </si>
  <si>
    <t>(株)北九州パワー　メニューB(残差)</t>
  </si>
  <si>
    <t>九電みらいエナジー(株)　メニューC(残差)</t>
  </si>
  <si>
    <t>くこくエネルギー(株)(旧：熊本電力(株))　</t>
  </si>
  <si>
    <t>久慈地域エネルギー(株)　</t>
  </si>
  <si>
    <t>(株)クリーンエネルギー総合研究所　メニューB(残差)</t>
  </si>
  <si>
    <t>(株)グリーンパワー大東　メニューB(残差)</t>
  </si>
  <si>
    <t>(株)クローバー・テクノロジーズ(旧：四つ葉電力(株))　</t>
  </si>
  <si>
    <t>(株)ケアネス(旧：(株)ルーア)　</t>
  </si>
  <si>
    <t>京葉瓦斯(株)　メニューB(残差)</t>
  </si>
  <si>
    <t>気仙沼グリーンエナジー(株)　メニューA</t>
  </si>
  <si>
    <t>気仙沼グリーンエナジー(株)　メニューB(残差)</t>
  </si>
  <si>
    <t>コスモエネルギーソリューションズ(株)　メニューA</t>
  </si>
  <si>
    <t>コスモエネルギーソリューションズ(株)　メニューB(残差)</t>
  </si>
  <si>
    <t>五島市民電力(株)　メニューC(残差)</t>
  </si>
  <si>
    <t>(株)コンシェルジュ　メニューB(残差)</t>
  </si>
  <si>
    <t>(株)再エネ思考電力　メニューC(残差)</t>
  </si>
  <si>
    <t>(株)さくら新電力　メニューB(残差)</t>
  </si>
  <si>
    <t>(株)サニックス　メニューD(残差)</t>
  </si>
  <si>
    <t>三愛オブリ(株)(旧：三愛石油(株))　</t>
  </si>
  <si>
    <t>サンリン(株)　メニューB(残差)</t>
  </si>
  <si>
    <t>(株)シーラパワー(旧：愛知電力(株))　メニューA</t>
  </si>
  <si>
    <t>(株)シーラパワー(旧：愛知電力(株))　メニューB(残差)</t>
  </si>
  <si>
    <t>シン・エナジー(株)　メニューD(残差)</t>
  </si>
  <si>
    <t>(株)新出光　メニューI(残差)</t>
  </si>
  <si>
    <t>須賀川瓦斯(株)　メニューB(残差)</t>
  </si>
  <si>
    <t>スターティア(株)　メニューB(残差)</t>
  </si>
  <si>
    <t>全農エネルギー(株)　メニューD(残差)</t>
  </si>
  <si>
    <t>大和ライフエナジア(株)　メニューB(残差)</t>
  </si>
  <si>
    <t>(株)タケエイでんき(旧：(株)横須賀アーバンウッドパワー)　</t>
  </si>
  <si>
    <t>(株)地域創生ホールディングス　</t>
  </si>
  <si>
    <t>中央電力エナジー(株)　メニューB(残差)</t>
  </si>
  <si>
    <t>つづくみらいエナジー(株)　メニューB(残差)</t>
  </si>
  <si>
    <t>電源開発(株)　メニューA</t>
  </si>
  <si>
    <t>電源開発(株)　メニューB</t>
  </si>
  <si>
    <t>電源開発(株)　メニューC(残差)</t>
  </si>
  <si>
    <t>東京エコサービス(株)　メニューB(残差)</t>
  </si>
  <si>
    <t>東彩ガス(株)　メニューB(残差)</t>
  </si>
  <si>
    <t>(株)どさんこパワー　メニューB(残差)</t>
  </si>
  <si>
    <t>(株)とっとり市民電力　メニューB(残差)</t>
  </si>
  <si>
    <t>凸版印刷(株)　メニューB(残差)</t>
  </si>
  <si>
    <t>(株)中之条パワー　メニューB(残差)</t>
  </si>
  <si>
    <t>日本瓦斯(株)(旧：(株)エナジードリーム)　</t>
  </si>
  <si>
    <t>日本瓦斯(株)　メニューB(残差)</t>
  </si>
  <si>
    <t>日本テクノ(株)　メニューB(残差)</t>
  </si>
  <si>
    <t>日本ファシリティ・ソリューション(株)　メニューB(残差)</t>
  </si>
  <si>
    <t>ネクストパワーやまと(株)　メニューB(残差)</t>
  </si>
  <si>
    <t>(株)能勢・豊能まちづくり　</t>
  </si>
  <si>
    <t>パナソニックオペレーショナルエクセレンス(株)(旧：パナソニック(株))　メニューA</t>
  </si>
  <si>
    <t>パナソニックオペレーショナルエクセレンス(株)(旧：パナソニック(株))　メニューB(残差)</t>
  </si>
  <si>
    <t>(株)フォーバルテレコム　　メニューB(残差)</t>
  </si>
  <si>
    <t>府中・調布まちなかエナジー(株)　メニューA</t>
  </si>
  <si>
    <t>府中・調布まちなかエナジー(株)　メニューB(残差)</t>
  </si>
  <si>
    <t>(株)ホープエナジー　</t>
  </si>
  <si>
    <t>北陸電力ビズ・エナジーソリューション(株)　</t>
  </si>
  <si>
    <t>北海道瓦斯(株)　メニューB(残差)</t>
  </si>
  <si>
    <t>三井物産(株)　メニューB</t>
  </si>
  <si>
    <t>三井物産(株)　メニューC(残差)</t>
  </si>
  <si>
    <t>みやまスマートエネルギー(株)　メニューB(残差)</t>
  </si>
  <si>
    <t>(株)メディオテック　メニューB(残差)</t>
  </si>
  <si>
    <t>(株)横浜環境デザイン　メニューB(残差)</t>
  </si>
  <si>
    <t>楽天エナジー(株)　メニューA</t>
  </si>
  <si>
    <t>楽天エナジー(株)　メニューB</t>
  </si>
  <si>
    <t>楽天エナジー(株)　メニューC(残差)</t>
  </si>
  <si>
    <t>(株)ルーク　メニューC(残差)</t>
  </si>
  <si>
    <t>(株)レクスポート　</t>
  </si>
  <si>
    <t>ワンワールドエナジー(株)(旧：(株)地方創生テクノロジーラボ)　</t>
  </si>
  <si>
    <t>ａｕエネルギー＆ライフ(株)(旧：ＫＤＤＩ(株))　メニューA</t>
  </si>
  <si>
    <t>ａｕエネルギー＆ライフ(株)(旧：ＫＤＤＩ(株))　メニューB(残差)</t>
  </si>
  <si>
    <t>ＥＮＥＯＳ(株)　メニューA</t>
  </si>
  <si>
    <t>ＥＮＥＯＳ(株)　メニューB</t>
  </si>
  <si>
    <t>ＥＮＥＯＳ(株)　メニューC</t>
  </si>
  <si>
    <t>ＥＮＥＯＳ(株)　メニューD(残差)</t>
  </si>
  <si>
    <t>ＨＴＢエナジー(株)　メニューC(残差)</t>
  </si>
  <si>
    <t>Ｊａｐａｎ電力(株)　メニューA</t>
  </si>
  <si>
    <t>Ｊａｐａｎ電力(株)　メニューB</t>
  </si>
  <si>
    <t>Ｊａｐａｎ電力(株)　メニューC(残差)</t>
  </si>
  <si>
    <t>ＪＲＥトレーディング(株)　</t>
  </si>
  <si>
    <t>ＪＲ西日本住宅サービス(株)　</t>
  </si>
  <si>
    <t>ＫＢＮ(株)　</t>
  </si>
  <si>
    <t>(株)ＬＥＮＥＴＳ　</t>
  </si>
  <si>
    <t>ＭＣＰＤ(株)(旧：ＭＣＰＤ合同会社)　メニューA</t>
  </si>
  <si>
    <t>ＭＣＰＤ(株)(旧：ＭＣＰＤ合同会社)　メニューB</t>
  </si>
  <si>
    <t>ＭＣＰＤ(株)(旧：ＭＣＰＤ合同会社)　(参考値)事業者全体</t>
  </si>
  <si>
    <t>(株)Ｍｐｏｗｅｒ　</t>
  </si>
  <si>
    <t>(株)ＮＥＸＴ　ＯＮＥ　</t>
  </si>
  <si>
    <t>ＮＴＴアノードエナジー(株)　メニューA</t>
  </si>
  <si>
    <t>ＮＴＴアノードエナジー(株)　メニューB(残差)</t>
  </si>
  <si>
    <t>合同会社Ｐｅａｋ８　</t>
  </si>
  <si>
    <t>Ｑ．ＥＮＥＳＴでんき(株)(旧：ジニーエナジー合同会社)　メニューA</t>
  </si>
  <si>
    <t>Ｑ．ＥＮＥＳＴでんき(株)(旧：ジニーエナジー合同会社)　メニューB</t>
  </si>
  <si>
    <t>Ｑ．ＥＮＥＳＴでんき(株)(旧：ジニーエナジー合同会社)　メニューC(残差)</t>
  </si>
  <si>
    <t>ＲＥ１００電力(株)　メニューA</t>
  </si>
  <si>
    <t>ＲＥ１００電力(株)　メニューB(残差)</t>
  </si>
  <si>
    <t>(株)ＲｅｎｏＬａｂｏ　</t>
  </si>
  <si>
    <t>(株)Ｓａｎｋｏ　ＩＢ　</t>
  </si>
  <si>
    <t>ＳｕｓｔａｉｎａｂｌｅＥｎｅｒｇｙ(株)　</t>
  </si>
  <si>
    <t>Ｔ＆Ｔエナジー(株)　</t>
  </si>
  <si>
    <t>ＴＥＰＣＯライフサービス(株)　</t>
  </si>
  <si>
    <t>ＴＧオクトパスエナジー(株)　メニューA</t>
  </si>
  <si>
    <t>ＴＧオクトパスエナジー(株)　メニューB</t>
  </si>
  <si>
    <t>ＴＧオクトパスエナジー(株)　(参考値)事業者全体</t>
  </si>
  <si>
    <t>ＵＮＩＶＥＲＧＹ(株)　</t>
  </si>
  <si>
    <t>(株)ＵＰＤＡＴＥＲ　メニューA</t>
  </si>
  <si>
    <t>(株)ＵＰＤＡＴＥＲ　メニューB</t>
  </si>
  <si>
    <t>(株)ＵＰＤＡＴＥＲ　メニューC(残差)</t>
  </si>
  <si>
    <t>(株)Ｕ－ＰＯＷＥＲ　</t>
  </si>
  <si>
    <t>ＷＳエナジー(株)　メニューA</t>
  </si>
  <si>
    <t>ＷＳエナジー(株)　メニューB</t>
  </si>
  <si>
    <t>ＷＳエナジー(株)　メニューC(残差)</t>
  </si>
  <si>
    <t>Ｙ．Ｗ．Ｃ(株)　</t>
  </si>
  <si>
    <t>代替値</t>
    <rPh sb="0" eb="2">
      <t>ダイタイ</t>
    </rPh>
    <rPh sb="2" eb="3">
      <t>アタイ</t>
    </rPh>
    <phoneticPr fontId="1"/>
  </si>
  <si>
    <t>__2021アークエルテクノロジーズ(株)　</t>
  </si>
  <si>
    <t>__2021(株)アースインフィニティ　</t>
  </si>
  <si>
    <t>__2021アーバンエナジー(株)　メニューA</t>
  </si>
  <si>
    <t>__2021アーバンエナジー(株)　メニューB</t>
  </si>
  <si>
    <t>__2021アーバンエナジー(株)　メニューC</t>
  </si>
  <si>
    <t>__2021アーバンエナジー(株)　メニューD</t>
  </si>
  <si>
    <t>__2021アーバンエナジー(株)　メニューE</t>
  </si>
  <si>
    <t>__2021アーバンエナジー(株)　メニューF</t>
  </si>
  <si>
    <t>__2021アーバンエナジー(株)　メニューG</t>
  </si>
  <si>
    <t>__2021アーバンエナジー(株)　メニューH</t>
  </si>
  <si>
    <t>__2021アーバンエナジー(株)　メニューI(残差)</t>
  </si>
  <si>
    <t>__2021(株)アイ・グリッド・ソリューションズ　メニューA</t>
  </si>
  <si>
    <t>__2021(株)アイ・グリッド・ソリューションズ　メニューB(残差)</t>
  </si>
  <si>
    <t>__2021アイエスジー(株)（旧：アイ・エス・ガステム(株)）　</t>
  </si>
  <si>
    <t>__2021(株)アイキューブ・マーケティング　</t>
  </si>
  <si>
    <t>__2021会津エナジー(株)　</t>
  </si>
  <si>
    <t>__2021愛知電力(株)　メニューA</t>
  </si>
  <si>
    <t>__2021愛知電力(株)　(参考値)事業者全体</t>
  </si>
  <si>
    <t>__2021青森県民エナジー(株)　</t>
  </si>
  <si>
    <t>__2021朝日ガスエナジー(株)　</t>
  </si>
  <si>
    <t>__2021旭化成(株)　メニューA</t>
  </si>
  <si>
    <t>__2021旭化成(株)　メニューB</t>
  </si>
  <si>
    <t>__2021旭化成(株)　メニューC</t>
  </si>
  <si>
    <t>__2021旭化成(株)　メニューD</t>
  </si>
  <si>
    <t>__2021旭化成(株)　メニューE</t>
  </si>
  <si>
    <t>__2021旭化成(株)　メニューF</t>
  </si>
  <si>
    <t>__2021旭化成(株)　(参考値)事業者全体</t>
  </si>
  <si>
    <t>__2021旭マルヰガス(株)　</t>
  </si>
  <si>
    <t>__2021足利ガス(株)　</t>
  </si>
  <si>
    <t>__2021(株)アシストワンエナジー　</t>
  </si>
  <si>
    <t>__2021アスエネ(株)　メニューA</t>
  </si>
  <si>
    <t>__2021アスエネ(株)　メニューB</t>
  </si>
  <si>
    <t>__2021アスエネ(株)　メニューC</t>
  </si>
  <si>
    <t>__2021アスエネ(株)　メニューD</t>
  </si>
  <si>
    <t>__2021アスエネ(株)　メニューE</t>
  </si>
  <si>
    <t>__2021アスエネ(株)　(参考値)事業者全体</t>
  </si>
  <si>
    <t>__2021アストマックス(株)(旧：アストマックス・トレーディング(株)）　</t>
  </si>
  <si>
    <t>__2021アストマックス・エネルギー合同会社　</t>
  </si>
  <si>
    <t>__2021アストモスエネルギー(株)　</t>
  </si>
  <si>
    <t>__2021厚木瓦斯(株)　メニューA</t>
  </si>
  <si>
    <t>__2021厚木瓦斯(株)　(参考値)事業者全体</t>
  </si>
  <si>
    <t>__2021(株)アドバンテック　メニューA</t>
  </si>
  <si>
    <t>__2021(株)アドバンテック　メニューB</t>
  </si>
  <si>
    <t>__2021(株)アドバンテック　メニューC</t>
  </si>
  <si>
    <t>__2021(株)アドバンテック　メニューD</t>
  </si>
  <si>
    <t>__2021(株)アドバンテック　(参考値)事業者全体</t>
  </si>
  <si>
    <t>__2021(株)アメニティ電力　</t>
  </si>
  <si>
    <t>__2021有明エナジー(株)　</t>
  </si>
  <si>
    <t>__2021(株)アルファライズ　</t>
  </si>
  <si>
    <t>__2021あんしん電力合同会社　</t>
  </si>
  <si>
    <t>__2021アンビット・エナジー・ジャパン合同会社　</t>
  </si>
  <si>
    <t>__2021(株)イーエムアイ　</t>
  </si>
  <si>
    <t>__2021(株)イーセル　</t>
  </si>
  <si>
    <t>__2021飯田まちづくり電力(株)　メニューA</t>
  </si>
  <si>
    <t>__2021飯田まちづくり電力(株)　(参考値)事業者全体</t>
  </si>
  <si>
    <t>__2021(株)イーネットワーク　</t>
  </si>
  <si>
    <t>__2021(株)イーネットワークシステムズ　メニューA</t>
  </si>
  <si>
    <t>__2021(株)イーネットワークシステムズ　メニューB</t>
  </si>
  <si>
    <t>__2021(株)イーネットワークシステムズ　メニューC</t>
  </si>
  <si>
    <t>__2021(株)イーネットワークシステムズ　メニューD</t>
  </si>
  <si>
    <t>__2021(株)イーネットワークシステムズ　メニューE(残差)</t>
  </si>
  <si>
    <t>__2021イーレックス(株)　</t>
  </si>
  <si>
    <t>__2021イオンディライト(株)　</t>
  </si>
  <si>
    <t>__2021(株)池見石油店　</t>
  </si>
  <si>
    <t>__2021いこま市民パワー(株)　</t>
  </si>
  <si>
    <t>__2021(株)イシオ　</t>
  </si>
  <si>
    <t>__2021石川電力(株)　</t>
  </si>
  <si>
    <t>__2021一般財団法人泉佐野電力　　　</t>
  </si>
  <si>
    <t>__2021いずも縁結び電力(株)　</t>
  </si>
  <si>
    <t>__2021出雲ガス(株)　</t>
  </si>
  <si>
    <t>__2021出雲ケーブルビジョン(株)　</t>
  </si>
  <si>
    <t>__2021伊勢崎ガス(株)　</t>
  </si>
  <si>
    <t>__2021伊勢志摩電力(株)　</t>
  </si>
  <si>
    <t>__2021(株)いちき串木野電力　</t>
  </si>
  <si>
    <t>__2021(株)いちたかガスワン　メニューA</t>
  </si>
  <si>
    <t>__2021(株)いちたかガスワン　(参考値)事業者全体</t>
  </si>
  <si>
    <t>__2021出光グリーンパワー(株)　メニューA</t>
  </si>
  <si>
    <t>__2021出光グリーンパワー(株)　メニューB</t>
  </si>
  <si>
    <t>__2021出光グリーンパワー(株)　メニューC</t>
  </si>
  <si>
    <t>__2021出光グリーンパワー(株)　メニューD(残差)</t>
  </si>
  <si>
    <t>__2021出光興産(株)　メニューA</t>
  </si>
  <si>
    <t>__2021出光興産(株)　メニューB</t>
  </si>
  <si>
    <t>__2021出光興産(株)　メニューC(残差)</t>
  </si>
  <si>
    <t>__2021伊藤忠エネクス(株)　メニューA</t>
  </si>
  <si>
    <t>__2021伊藤忠エネクス(株)　メニューB</t>
  </si>
  <si>
    <t>__2021伊藤忠エネクス(株)　メニューC(残差)</t>
  </si>
  <si>
    <t>__2021伊藤忠エネクスホームライフ西日本(株)　</t>
  </si>
  <si>
    <t>__2021伊藤忠商事(株)　メニューA</t>
  </si>
  <si>
    <t>__2021伊藤忠商事(株)　メニューB(残差)</t>
  </si>
  <si>
    <t>__2021伊藤忠プランテック(株)　</t>
  </si>
  <si>
    <t>__2021いばらきコープ生活協同組合　</t>
  </si>
  <si>
    <t>__2021入間ガス(株)　</t>
  </si>
  <si>
    <t>__2021イワタニセントラル北海道(株)　</t>
  </si>
  <si>
    <t>__2021イワタニ関東(株)　</t>
  </si>
  <si>
    <t>__2021イワタニ三重(株)　</t>
  </si>
  <si>
    <t>__2021イワタニ首都圏(株)　</t>
  </si>
  <si>
    <t>__2021イワタニ長野(株)　</t>
  </si>
  <si>
    <t>__2021イワタニ東海(株)　</t>
  </si>
  <si>
    <t>__2021(株)岩手ウッドパワー　</t>
  </si>
  <si>
    <t>__2021岩手電力(株)　</t>
  </si>
  <si>
    <t>__2021(株)インフォシステム　</t>
  </si>
  <si>
    <t>__2021ヴィジョナリーパワー(株)　</t>
  </si>
  <si>
    <t>__2021(株)ウエスト電力　メニューA</t>
  </si>
  <si>
    <t>__2021(株)ウエスト電力　メニューB(残差)</t>
  </si>
  <si>
    <t>__2021上田ガス(株)　</t>
  </si>
  <si>
    <t>__2021うすきエネルギー(株)　</t>
  </si>
  <si>
    <t>__2021(株)ウッドエナジー　</t>
  </si>
  <si>
    <t>__2021宇都宮ライトパワー(株)　</t>
  </si>
  <si>
    <t>__2021うべ未来エネルギー(株)　</t>
  </si>
  <si>
    <t>__2021エア・ウォーター(株)　</t>
  </si>
  <si>
    <t>__2021エア・ウォーター・ライフソリューション(株)（旧：エア・ウォーター北海道(株)）　</t>
  </si>
  <si>
    <t>__2021(株)エーコープサービス　</t>
  </si>
  <si>
    <t>__2021(株)エージーピー　　</t>
  </si>
  <si>
    <t>__2021(株)エコア　</t>
  </si>
  <si>
    <t>__2021(株)エコスタイル　メニューA</t>
  </si>
  <si>
    <t>__2021(株)エコスタイル　メニューB</t>
  </si>
  <si>
    <t>__2021(株)エコスタイル　メニューC(残差)</t>
  </si>
  <si>
    <t>__2021(株)エコログ　</t>
  </si>
  <si>
    <t>__2021(株)エスエナジー　</t>
  </si>
  <si>
    <t>__2021(株)エスケーエナジー　</t>
  </si>
  <si>
    <t>__2021越後天然ガス(株)　メニューA</t>
  </si>
  <si>
    <t>__2021越後天然ガス(株)　(参考値)事業者全体</t>
  </si>
  <si>
    <t>__2021エッセンシャルエナジー(株)(旧:(株)アイキューフォーメーション)　</t>
  </si>
  <si>
    <t>__2021(株)エナジードリーム　</t>
  </si>
  <si>
    <t>__2021(株)エナネス　</t>
  </si>
  <si>
    <t>__2021(株)エナリス・パワー・マーケティング　メニューA</t>
  </si>
  <si>
    <t>__2021(株)エナリス・パワー・マーケティング　メニューB</t>
  </si>
  <si>
    <t>__2021(株)エナリス・パワー・マーケティング　メニューC</t>
  </si>
  <si>
    <t>__2021(株)エナリス・パワー・マーケティング　メニューD</t>
  </si>
  <si>
    <t>__2021(株)エナリス・パワー・マーケティング　メニューE</t>
  </si>
  <si>
    <t>__2021(株)エナリス・パワー・マーケティング　メニューF</t>
  </si>
  <si>
    <t>__2021(株)エナリス・パワー・マーケティング　メニューG</t>
  </si>
  <si>
    <t>__2021(株)エナリス・パワー・マーケティング　メニューH</t>
  </si>
  <si>
    <t>__2021(株)エナリス・パワー・マーケティング　メニューI</t>
  </si>
  <si>
    <t>__2021(株)エナリス・パワー・マーケティング　メニューJ</t>
  </si>
  <si>
    <t>__2021(株)エナリス・パワー・マーケティング　メニューK</t>
  </si>
  <si>
    <t>__2021(株)エナリス・パワー・マーケティング　メニューL(残差)</t>
  </si>
  <si>
    <t>__2021(株)エネ・ビジョン　</t>
  </si>
  <si>
    <t>__2021(株)エネアーク関西　</t>
  </si>
  <si>
    <t>__2021(株)エネアーク関東　</t>
  </si>
  <si>
    <t>__2021(株)エネクスライフサービス　</t>
  </si>
  <si>
    <t>__2021エネサーブ(株)　メニューA</t>
  </si>
  <si>
    <t>__2021エネサーブ(株)　メニューB(残差)</t>
  </si>
  <si>
    <t>__2021(株)エネサンス関東　</t>
  </si>
  <si>
    <t>__2021エネックス(株)　メニューA</t>
  </si>
  <si>
    <t>__2021エネックス(株)　(参考値)事業者全体</t>
  </si>
  <si>
    <t>__2021(株)エネット　メニューA</t>
  </si>
  <si>
    <t>__2021(株)エネット　メニューB</t>
  </si>
  <si>
    <t>__2021(株)エネット　メニューC</t>
  </si>
  <si>
    <t>__2021(株)エネット　メニューD</t>
  </si>
  <si>
    <t>__2021(株)エネット　メニューE</t>
  </si>
  <si>
    <t>__2021(株)エネット　メニューF</t>
  </si>
  <si>
    <t>__2021(株)エネット　メニューG</t>
  </si>
  <si>
    <t>__2021(株)エネット　メニューH(残差)</t>
  </si>
  <si>
    <t>__2021エネトレード(株)　</t>
  </si>
  <si>
    <t>__2021(株)エネファント　メニューA</t>
  </si>
  <si>
    <t>__2021(株)エネファント　メニューB</t>
  </si>
  <si>
    <t>__2021(株)エネファント　メニューC(残差)</t>
  </si>
  <si>
    <t>__2021エネラボ(株)　メニューA</t>
  </si>
  <si>
    <t>__2021エネラボ(株)　(参考値)事業者全体</t>
  </si>
  <si>
    <t>__2021(株)エネルギア・ソリューション・アンド・サービス　メニューA</t>
  </si>
  <si>
    <t>__2021(株)エネルギア・ソリューション・アンド・サービス　(参考値)事業者全体</t>
  </si>
  <si>
    <t>__2021エネルギーパワー(株)　メニューA</t>
  </si>
  <si>
    <t>__2021エネルギーパワー(株)　メニューB</t>
  </si>
  <si>
    <t>__2021エネルギーパワー(株)　メニューC</t>
  </si>
  <si>
    <t>__2021エネルギーパワー(株)　メニューD</t>
  </si>
  <si>
    <t>__2021エネルギーパワー(株)　(参考値)事業者全体</t>
  </si>
  <si>
    <t>__2021(株)エネワンでんき(旧：(株)サイサン)　メニューA</t>
  </si>
  <si>
    <t>__2021(株)エネワンでんき(旧：(株)サイサン)　メニューB(残差)</t>
  </si>
  <si>
    <t>__2021エバーグリーン・マーケティング(株)　メニューA</t>
  </si>
  <si>
    <t>__2021エバーグリーン・マーケティング(株)　メニューB</t>
  </si>
  <si>
    <t>__2021エバーグリーン・マーケティング(株)　メニューC(残差)</t>
  </si>
  <si>
    <t>__2021エバーグリーン・リテイリング(株)　メニューA</t>
  </si>
  <si>
    <t>__2021エバーグリーン・リテイリング(株)　メニューB(残差)</t>
  </si>
  <si>
    <t>__2021荏原環境プラント(株)　メニューA</t>
  </si>
  <si>
    <t>__2021荏原環境プラント(株)　メニューB</t>
  </si>
  <si>
    <t>__2021荏原環境プラント(株)　メニューC</t>
  </si>
  <si>
    <t>__2021荏原環境プラント(株)　メニューD</t>
  </si>
  <si>
    <t>__2021荏原環境プラント(株)　メニューE</t>
  </si>
  <si>
    <t>__2021荏原環境プラント(株)　メニューF</t>
  </si>
  <si>
    <t>__2021荏原環境プラント(株)　メニューG</t>
  </si>
  <si>
    <t>__2021荏原環境プラント(株)　メニューH</t>
  </si>
  <si>
    <t>__2021荏原環境プラント(株)　メニューI</t>
  </si>
  <si>
    <t>__2021荏原環境プラント(株)　メニューJ</t>
  </si>
  <si>
    <t>__2021荏原環境プラント(株)　メニューK</t>
  </si>
  <si>
    <t>__2021荏原環境プラント(株)　メニューL</t>
  </si>
  <si>
    <t>__2021荏原環境プラント(株)　メニューM</t>
  </si>
  <si>
    <t>__2021荏原環境プラント(株)　メニューN(残差)</t>
  </si>
  <si>
    <t>__2021エフィシエント(株)　</t>
  </si>
  <si>
    <t>__2021(株)エフエネ　</t>
  </si>
  <si>
    <t>__2021(株)エフオン　メニューA</t>
  </si>
  <si>
    <t>__2021(株)エフオン　メニューB</t>
  </si>
  <si>
    <t>__2021(株)エフオン　メニューC</t>
  </si>
  <si>
    <t>__2021(株)エフオン　メニューD</t>
  </si>
  <si>
    <t>__2021(株)エフオン　メニューE</t>
  </si>
  <si>
    <t>__2021(株)エフオン　メニューF</t>
  </si>
  <si>
    <t>__2021(株)エフオン　(参考値)事業者全体</t>
  </si>
  <si>
    <t>__2021エフビットコミュニケーションズ(株)　　メニューA</t>
  </si>
  <si>
    <t>__2021エフビットコミュニケーションズ(株)　　メニューB</t>
  </si>
  <si>
    <t>__2021エフビットコミュニケーションズ(株)　　メニューC(残差)</t>
  </si>
  <si>
    <t>__2021(株)エルピオ　</t>
  </si>
  <si>
    <t>__2021エルメック(株)　</t>
  </si>
  <si>
    <t>__2021(株)縁人　</t>
  </si>
  <si>
    <t>__2021おいでんエネルギー(株)　メニューA</t>
  </si>
  <si>
    <t>__2021おいでんエネルギー(株)　メニューB</t>
  </si>
  <si>
    <t>__2021おいでんエネルギー(株)　(参考値)事業者全体</t>
  </si>
  <si>
    <t>__2021王子・伊藤忠エネクス電力販売(株)　メニューA</t>
  </si>
  <si>
    <t>__2021王子・伊藤忠エネクス電力販売(株)　メニューB</t>
  </si>
  <si>
    <t>__2021王子・伊藤忠エネクス電力販売(株)　メニューC</t>
  </si>
  <si>
    <t>__2021王子・伊藤忠エネクス電力販売(株)　メニューD(残差)</t>
  </si>
  <si>
    <t>__2021青梅ガス(株)　</t>
  </si>
  <si>
    <t>__2021大分ケーブルテレコム(株)　</t>
  </si>
  <si>
    <t>__2021大垣ガス(株)　</t>
  </si>
  <si>
    <t>__2021大阪いずみ市民生活協同組合　メニューB(残差)</t>
  </si>
  <si>
    <t>__2021大阪瓦斯(株)　メニューA</t>
  </si>
  <si>
    <t>__2021大阪瓦斯(株)　メニューB</t>
  </si>
  <si>
    <t>__2021大阪瓦斯(株)　メニューC</t>
  </si>
  <si>
    <t>__2021大阪瓦斯(株)　メニューD(残差)</t>
  </si>
  <si>
    <t>__2021おおすみ半島スマートエネルギー(株)　</t>
  </si>
  <si>
    <t>__2021大多喜ガス(株)　</t>
  </si>
  <si>
    <t>__2021(株)おおた電力　</t>
  </si>
  <si>
    <t>__2021(株)岡崎建材　</t>
  </si>
  <si>
    <t>__2021(株)岡崎さくら電力　</t>
  </si>
  <si>
    <t>__2021岡田建設(株)　</t>
  </si>
  <si>
    <t>__2021(株)オカモト　</t>
  </si>
  <si>
    <t>__2021岡山電力(株)　メニューA</t>
  </si>
  <si>
    <t>__2021岡山電力(株)　(参考値)事業者全体</t>
  </si>
  <si>
    <t>__2021(株)沖縄ガスニューパワー　メニューA</t>
  </si>
  <si>
    <t>__2021(株)沖縄ガスニューパワー　(参考値)事業者全体</t>
  </si>
  <si>
    <t>__2021おきなわコープエナジー(株)　</t>
  </si>
  <si>
    <t>__2021沖縄新エネ開発(株)　</t>
  </si>
  <si>
    <t>__2021沖縄電力(株)　メニューA</t>
  </si>
  <si>
    <t>__2021沖縄電力(株)　(参考値)事業者全体</t>
  </si>
  <si>
    <t>__2021奥出雲電力(株)　</t>
  </si>
  <si>
    <t>__2021(株)オズエナジー　</t>
  </si>
  <si>
    <t>__2021(株)おトクでんき　</t>
  </si>
  <si>
    <t>__2021(株)オノプロックス　</t>
  </si>
  <si>
    <t>__2021(株)オプテージ　</t>
  </si>
  <si>
    <t>__2021おまかせ電力(株)　</t>
  </si>
  <si>
    <t>__2021おもてなし山形(株)　</t>
  </si>
  <si>
    <t>__2021オリックス(株)　メニューA</t>
  </si>
  <si>
    <t>__2021オリックス(株)　メニューB</t>
  </si>
  <si>
    <t>__2021オリックス(株)　メニューC</t>
  </si>
  <si>
    <t>__2021オリックス(株)　メニューD</t>
  </si>
  <si>
    <t>__2021オリックス(株)　メニューE</t>
  </si>
  <si>
    <t>__2021オリックス(株)　メニューF</t>
  </si>
  <si>
    <t>__2021オリックス(株)　メニューG</t>
  </si>
  <si>
    <t>__2021オリックス(株)　メニューH(残差)</t>
  </si>
  <si>
    <t>__2021(株)織戸組　メニューA</t>
  </si>
  <si>
    <t>__2021(株)織戸組　(参考値)事業者全体</t>
  </si>
  <si>
    <t>__2021(株)オンテックス　</t>
  </si>
  <si>
    <t>__2021加賀市総合サービス(株)　</t>
  </si>
  <si>
    <t>__2021香川電力(株)　　メニューA</t>
  </si>
  <si>
    <t>__2021香川電力(株)　　メニューB(残差)</t>
  </si>
  <si>
    <t>__2021角栄ガス(株)　</t>
  </si>
  <si>
    <t>__2021格安電力(株)　</t>
  </si>
  <si>
    <t>__2021神楽電力(株)　</t>
  </si>
  <si>
    <t>__2021かけがわ報徳パワー(株)　</t>
  </si>
  <si>
    <t>__2021鹿児島電力(株)　</t>
  </si>
  <si>
    <t>__2021(株)かづのパワー　</t>
  </si>
  <si>
    <t>__2021(株)かみでん里山公社　</t>
  </si>
  <si>
    <t>__2021亀岡ふるさとエナジー(株)　</t>
  </si>
  <si>
    <t>__2021唐津電力(株)　</t>
  </si>
  <si>
    <t>__2021(株)クリーンエネルギー総合研究所　メニューA</t>
  </si>
  <si>
    <t>__2021(株)唐津パワーホールディングス　</t>
  </si>
  <si>
    <t>__2021カワサキグリーンエナジー(株)(旧：川重商事(株)）　メニューA</t>
  </si>
  <si>
    <t>__2021カワサキグリーンエナジー(株)(旧：川重商事(株)）　メニューB</t>
  </si>
  <si>
    <t>__2021カワサキグリーンエナジー(株)(旧：川重商事(株)）　メニューC</t>
  </si>
  <si>
    <t>__2021カワサキグリーンエナジー(株)(旧：川重商事(株)）　メニューD(残差)</t>
  </si>
  <si>
    <t>__2021(株)関西空調　　</t>
  </si>
  <si>
    <t>__2021関西電力(株)　メニューA</t>
  </si>
  <si>
    <t>__2021関西電力(株)　メニューB</t>
  </si>
  <si>
    <t>__2021関西電力(株)　メニューC</t>
  </si>
  <si>
    <t>__2021関西電力(株)　メニューD</t>
  </si>
  <si>
    <t>__2021関西電力(株)　メニューE</t>
  </si>
  <si>
    <t>__2021関西電力(株)　メニューF(残差)</t>
  </si>
  <si>
    <t>__2021(株)関電エネルギーソリューション　メニューA</t>
  </si>
  <si>
    <t>__2021(株)関電エネルギーソリューション　メニューB(残差)</t>
  </si>
  <si>
    <t>__2021合同会社北上新電力　</t>
  </si>
  <si>
    <t>__2021(株)北九州パワー　メニューA</t>
  </si>
  <si>
    <t>__2021(株)北九州パワー　(参考値)事業者全体</t>
  </si>
  <si>
    <t>__2021キタコー(株)　</t>
  </si>
  <si>
    <t>__2021北日本ガス(株)　</t>
  </si>
  <si>
    <t>__2021北日本石油(株)　</t>
  </si>
  <si>
    <t>__2021岐阜電力(株)　</t>
  </si>
  <si>
    <t>__2021キヤノンマーケティングジャパン(株)　</t>
  </si>
  <si>
    <t>__2021九州エナジー(株)　メニューA</t>
  </si>
  <si>
    <t>__2021九州エナジー(株)　メニューB(残差)</t>
  </si>
  <si>
    <t>__2021九州スポーツ電力(株)　</t>
  </si>
  <si>
    <t>__2021九州電力(株)　メニューA</t>
  </si>
  <si>
    <t>__2021九州電力(株)　メニューB(残差)</t>
  </si>
  <si>
    <t>__2021九電みらいエナジー(株)　メニューA</t>
  </si>
  <si>
    <t>__2021九電みらいエナジー(株)　メニューB</t>
  </si>
  <si>
    <t>__2021九電みらいエナジー(株)　(参考値)事業者全体</t>
  </si>
  <si>
    <t>__2021京セラ関電エナジー合同会社　</t>
  </si>
  <si>
    <t>__2021京都生活協同組合　メニューB(残差)</t>
  </si>
  <si>
    <t>__2021(株)京楽産業ホールディングス　</t>
  </si>
  <si>
    <t>__2021桐生瓦斯(株)　</t>
  </si>
  <si>
    <t>__2021近畿電力(株)　</t>
  </si>
  <si>
    <t>__2021(株)クオリティプラス　</t>
  </si>
  <si>
    <t>__2021久慈地域エネルギー(株)　(残差)</t>
  </si>
  <si>
    <t>__2021郡上エネルギー(株)　</t>
  </si>
  <si>
    <t>__2021(株)クボタ　</t>
  </si>
  <si>
    <t>__2021熊本電力(株)　　</t>
  </si>
  <si>
    <t>__2021熊本電力(株)（旧：オンブレナジー(株)）　</t>
  </si>
  <si>
    <t>__2021(株)球磨村森電力　</t>
  </si>
  <si>
    <t>__2021(株)グランデータ　</t>
  </si>
  <si>
    <t>__2021グリーナ(株)　メニューA</t>
  </si>
  <si>
    <t>__2021グリーナ(株)　メニューB</t>
  </si>
  <si>
    <t>__2021グリーナ(株)　メニューC(残差)</t>
  </si>
  <si>
    <t>__2021(株)クリーンエネルギー総合研究所　(参考値)事業者全体</t>
  </si>
  <si>
    <t>__2021一般社団法人グリーンコープでんき　</t>
  </si>
  <si>
    <t>__2021(株)グリーンサークル　</t>
  </si>
  <si>
    <t>__2021グリーンシティこばやし(株)　</t>
  </si>
  <si>
    <t>__2021(株)グリーンパワー大東　メニューA</t>
  </si>
  <si>
    <t>__2021(株)グリーンパワー大東　(参考値)事業者全体</t>
  </si>
  <si>
    <t>__2021グリーンピープルズパワー(株)　</t>
  </si>
  <si>
    <t>__2021(株)クリーンベンチャー２１　</t>
  </si>
  <si>
    <t>__2021(株)グリムスパワー　</t>
  </si>
  <si>
    <t>__2021(株)グルーヴエナジー　</t>
  </si>
  <si>
    <t>__2021くるめエネルギー(株)　</t>
  </si>
  <si>
    <t>__2021(株)グローアップ　</t>
  </si>
  <si>
    <t>__2021(株)グローバルエンジニアリング　メニューA</t>
  </si>
  <si>
    <t>__2021(株)グローバルエンジニアリング　メニューB(残差)</t>
  </si>
  <si>
    <t>__2021(株)グローバルキャスト　</t>
  </si>
  <si>
    <t>__2021グローバルソリューションサービス(株)　</t>
  </si>
  <si>
    <t>__2021京葉瓦斯(株)　メニューA</t>
  </si>
  <si>
    <t>__2021京葉瓦斯(株)　(参考値)事業者全体</t>
  </si>
  <si>
    <t>__2021京和ガス(株)　</t>
  </si>
  <si>
    <t>__2021ゲーテハウス(株)　</t>
  </si>
  <si>
    <t>__2021(株)ケーブルネット下関　</t>
  </si>
  <si>
    <t>__2021気仙沼グリーンエナジー(株)　</t>
  </si>
  <si>
    <t>__2021高知ニューエナジー(株)　</t>
  </si>
  <si>
    <t>__2021神戸電力(株)　</t>
  </si>
  <si>
    <t>__2021(株)コープでんき東北　</t>
  </si>
  <si>
    <t>__2021コープ電力(株)　</t>
  </si>
  <si>
    <t>__2021国際航業(株)　</t>
  </si>
  <si>
    <t>__2021小島電機工業(株)　</t>
  </si>
  <si>
    <t>__2021御所野縄文電力(株)　</t>
  </si>
  <si>
    <t>__2021コスモエネルギーソリューションズ(株)(旧：総合エネルギー(株))　メニューA</t>
  </si>
  <si>
    <t>__2021コスモエネルギーソリューションズ(株)(旧：総合エネルギー(株))　メニューB(残差)</t>
  </si>
  <si>
    <t>__2021五島市民電力(株)　メニューA</t>
  </si>
  <si>
    <t>__2021五島市民電力(株)　メニューB</t>
  </si>
  <si>
    <t>__2021五島市民電力(株)　(参考値)事業者全体</t>
  </si>
  <si>
    <t>__2021こなんウルトラパワー(株)　</t>
  </si>
  <si>
    <t>__2021(株)コノミヤホールディングス　</t>
  </si>
  <si>
    <t>__2021(株)コンシェルジュ　メニューA</t>
  </si>
  <si>
    <t>__2021(株)コンシェルジュ　(参考値)事業者全体</t>
  </si>
  <si>
    <t>__2021サーラｅエナジー(株)　メニューA</t>
  </si>
  <si>
    <t>__2021サーラｅエナジー(株)　メニューB</t>
  </si>
  <si>
    <t>__2021サーラｅエナジー(株)　メニューC(残差)</t>
  </si>
  <si>
    <t>__2021(株)再エネ思考電力　メニューA</t>
  </si>
  <si>
    <t>__2021(株)再エネ思考電力　メニューB</t>
  </si>
  <si>
    <t>__2021(株)再エネ思考電力　(参考値)事業者全体</t>
  </si>
  <si>
    <t>__2021埼玉ガス(株)　</t>
  </si>
  <si>
    <t>__2021(株)彩の国でんき　</t>
  </si>
  <si>
    <t>__2021(株)サイホープロパティーズ　</t>
  </si>
  <si>
    <t>__2021酒田天然瓦斯(株)　</t>
  </si>
  <si>
    <t>__2021坂戸ガス(株)　</t>
  </si>
  <si>
    <t>__2021(株)さくら新電力　メニューA</t>
  </si>
  <si>
    <t>__2021(株)さくら新電力　(参考値)事業者全体</t>
  </si>
  <si>
    <t>__2021里山パワーワークス(株)　</t>
  </si>
  <si>
    <t>__2021(株)サニックス　メニューA</t>
  </si>
  <si>
    <t>__2021(株)サニックス　メニューB</t>
  </si>
  <si>
    <t>__2021(株)サニックス　メニューC</t>
  </si>
  <si>
    <t>__2021(株)サニックス　(参考値)事業者全体</t>
  </si>
  <si>
    <t>__2021佐野瓦斯(株)　</t>
  </si>
  <si>
    <t>__2021サミットエナジー(株)　メニューA</t>
  </si>
  <si>
    <t>__2021サミットエナジー(株)　メニューB(残差)</t>
  </si>
  <si>
    <t>__2021三愛石油(株)　</t>
  </si>
  <si>
    <t>__2021山陰エレキ・アライアンス(株)　</t>
  </si>
  <si>
    <t>__2021山陰酸素工業(株)　</t>
  </si>
  <si>
    <t>__2021(株)三郷ひまわりエナジー　</t>
  </si>
  <si>
    <t>__2021三州電力(株)　</t>
  </si>
  <si>
    <t>__2021サントラベラーズサービス有限会社　</t>
  </si>
  <si>
    <t>__2021三友エンテック(株)　</t>
  </si>
  <si>
    <t>__2021サンリン(株)　メニューA</t>
  </si>
  <si>
    <t>__2021サンリン(株)　(参考値)事業者全体</t>
  </si>
  <si>
    <t>__2021(株)シーエナジー　</t>
  </si>
  <si>
    <t>__2021(株)ジェイコムウエスト　</t>
  </si>
  <si>
    <t>__2021(株)ジェイコム九州　</t>
  </si>
  <si>
    <t>__2021(株)ジェイコム埼玉・東日本　</t>
  </si>
  <si>
    <t>__2021(株)ジェイコム札幌　</t>
  </si>
  <si>
    <t>__2021(株)ジェイコム湘南・神奈川　</t>
  </si>
  <si>
    <t>__2021(株)ジェイコム千葉　</t>
  </si>
  <si>
    <t>__2021(株)ジェイコム東京　</t>
  </si>
  <si>
    <t>__2021シェルジャパン(株)　メニューA</t>
  </si>
  <si>
    <t>__2021シェルジャパン(株)　メニューB</t>
  </si>
  <si>
    <t>__2021シェルジャパン(株)　メニューC(残差)</t>
  </si>
  <si>
    <t>__2021(株)しおさい電力　</t>
  </si>
  <si>
    <t>__2021一般社団法人塩尻市森林公社　</t>
  </si>
  <si>
    <t>__2021(株)シグナストラスト　</t>
  </si>
  <si>
    <t>__2021四国電力(株)　メニューA</t>
  </si>
  <si>
    <t>__2021四国電力(株)　メニューB</t>
  </si>
  <si>
    <t>__2021四国電力(株)　メニューC(残差)</t>
  </si>
  <si>
    <t>__2021静岡ガス＆パワー(株)　メニューA</t>
  </si>
  <si>
    <t>__2021静岡ガス＆パワー(株)　メニューB</t>
  </si>
  <si>
    <t>__2021静岡ガス＆パワー(株)　メニューC(残差)</t>
  </si>
  <si>
    <t>__2021自然電力(株)　メニューA</t>
  </si>
  <si>
    <t>__2021自然電力(株)　メニューB</t>
  </si>
  <si>
    <t>__2021自然電力(株)　メニューC</t>
  </si>
  <si>
    <t>__2021自然電力(株)　メニューD</t>
  </si>
  <si>
    <t>__2021自然電力(株)　(参考値)事業者全体</t>
  </si>
  <si>
    <t>__2021(株)シナジアパワー　メニューA</t>
  </si>
  <si>
    <t>__2021(株)シナジアパワー　メニューB</t>
  </si>
  <si>
    <t>__2021(株)シナジアパワー　メニューC</t>
  </si>
  <si>
    <t>__2021(株)シナジアパワー　メニューD</t>
  </si>
  <si>
    <t>__2021(株)シナジアパワー　メニューE</t>
  </si>
  <si>
    <t>__2021(株)シナジアパワー　メニューF</t>
  </si>
  <si>
    <t>__2021(株)シナジアパワー　メニューG</t>
  </si>
  <si>
    <t>__2021(株)シナジアパワー　メニューH</t>
  </si>
  <si>
    <t>__2021(株)シナジアパワー　メニューI(残差)</t>
  </si>
  <si>
    <t>__2021シナネン(株)　メニューA</t>
  </si>
  <si>
    <t>__2021シナネン(株)　メニューB</t>
  </si>
  <si>
    <t>__2021シナネン(株)　メニューC</t>
  </si>
  <si>
    <t>__2021シナネン(株)　メニューD</t>
  </si>
  <si>
    <t>__2021シナネン(株)　メニューE</t>
  </si>
  <si>
    <t>__2021シナネン(株)　メニューF</t>
  </si>
  <si>
    <t>__2021シナネン(株)　メニューG(残差)</t>
  </si>
  <si>
    <t>__2021ジニーエナジー合同会社　メニューA</t>
  </si>
  <si>
    <t>__2021ジニーエナジー合同会社　メニューB</t>
  </si>
  <si>
    <t>__2021ジニーエナジー合同会社　(参考値)事業者全体</t>
  </si>
  <si>
    <t>__2021芝浦電力(株)　</t>
  </si>
  <si>
    <t>__2021地元電力(株)　</t>
  </si>
  <si>
    <t>__2021(株)ジャパネットサービスイノベーション　</t>
  </si>
  <si>
    <t>__2021ジャパンベストレスキューシステム(株)　</t>
  </si>
  <si>
    <t>__2021自由でんき(株)　</t>
  </si>
  <si>
    <t>__2021湘南電力(株)　メニューA</t>
  </si>
  <si>
    <t>__2021湘南電力(株)　メニューB(残差)</t>
  </si>
  <si>
    <t>__2021(株)情熱電力　</t>
  </si>
  <si>
    <t>__2021情報ハイウェイ協同組合　</t>
  </si>
  <si>
    <t>__2021昭和商事(株)　</t>
  </si>
  <si>
    <t>__2021シン・エナジー(株)　メニューA</t>
  </si>
  <si>
    <t>__2021シン・エナジー(株)　メニューB</t>
  </si>
  <si>
    <t>__2021シン・エナジー(株)　メニューC</t>
  </si>
  <si>
    <t>__2021シン・エナジー(株)　(参考値)事業者全体</t>
  </si>
  <si>
    <t>__2021(株)新出光　メニューA</t>
  </si>
  <si>
    <t>__2021(株)新出光　メニューB</t>
  </si>
  <si>
    <t>__2021(株)新出光　メニューC</t>
  </si>
  <si>
    <t>__2021(株)新出光　メニューD</t>
  </si>
  <si>
    <t>__2021(株)新出光　メニューE</t>
  </si>
  <si>
    <t>__2021(株)新出光　メニューF</t>
  </si>
  <si>
    <t>__2021(株)新出光　メニューG</t>
  </si>
  <si>
    <t>__2021(株)新出光　メニューH</t>
  </si>
  <si>
    <t>__2021(株)新出光　(参考値)事業者全体</t>
  </si>
  <si>
    <t>__2021新エネルギー開発(株)　</t>
  </si>
  <si>
    <t>__2021信州電力(株)　</t>
  </si>
  <si>
    <t>__2021新電力いばらき(株)　</t>
  </si>
  <si>
    <t>__2021新電力おおいた(株)　</t>
  </si>
  <si>
    <t>__2021新電力新潟(株)　</t>
  </si>
  <si>
    <t>__2021新電力フロンティア(株)　</t>
  </si>
  <si>
    <t>__2021(株)翠光トップライン　</t>
  </si>
  <si>
    <t>__2021須賀川瓦斯(株)　メニューA</t>
  </si>
  <si>
    <t>__2021須賀川瓦斯(株)　(参考値)事業者全体</t>
  </si>
  <si>
    <t>__2021スズカ電工(株)　</t>
  </si>
  <si>
    <t>__2021鈴与商事(株)　メニューA</t>
  </si>
  <si>
    <t>__2021鈴与商事(株)　メニューB</t>
  </si>
  <si>
    <t>__2021鈴与商事(株)　メニューC</t>
  </si>
  <si>
    <t>__2021鈴与商事(株)　メニューD(残差)</t>
  </si>
  <si>
    <t>__2021鈴与電力(株)　メニューA</t>
  </si>
  <si>
    <t>__2021鈴与電力(株)　メニューB</t>
  </si>
  <si>
    <t>__2021鈴与電力(株)　メニューC</t>
  </si>
  <si>
    <t>__2021鈴与電力(株)　メニューD</t>
  </si>
  <si>
    <t>__2021鈴与電力(株)　メニューE(残差)</t>
  </si>
  <si>
    <t>__2021スターティア(株)　メニューA</t>
  </si>
  <si>
    <t>__2021スターティア(株)　(参考値)事業者全体</t>
  </si>
  <si>
    <t>__2021(株)スマート　</t>
  </si>
  <si>
    <t>__2021スマートエコエナジー(株)　メニューA</t>
  </si>
  <si>
    <t>__2021スマートエコエナジー(株)　メニューB</t>
  </si>
  <si>
    <t>__2021スマートエコエナジー(株)　メニューC(残差)</t>
  </si>
  <si>
    <t>__2021スマートエナジー熊本(株)　</t>
  </si>
  <si>
    <t>__2021スマートエナジー磐田(株)　メニューA</t>
  </si>
  <si>
    <t>__2021スマートエナジー磐田(株)　メニューB</t>
  </si>
  <si>
    <t>__2021スマートエナジー磐田(株)　メニューC(残差)</t>
  </si>
  <si>
    <t>__2021(株)スマートテック　メニューA</t>
  </si>
  <si>
    <t>__2021(株)スマートテック　メニューB(残差)</t>
  </si>
  <si>
    <t>__2021スマート電気(株)　</t>
  </si>
  <si>
    <t>__2021諏訪瓦斯(株)　</t>
  </si>
  <si>
    <t>__2021生活協同組合コープぐんま　</t>
  </si>
  <si>
    <t>__2021生活協同組合コープこうべ　</t>
  </si>
  <si>
    <t>__2021生活協同組合コープしが　メニューB(残差)</t>
  </si>
  <si>
    <t>__2021生活協同組合コープながの　</t>
  </si>
  <si>
    <t>__2021生活協同組合コープみらい　</t>
  </si>
  <si>
    <t>__2021生活協同組合ひろしま　メニューB(残差)</t>
  </si>
  <si>
    <t>__2021(株)生活クラブエナジー　メニューA</t>
  </si>
  <si>
    <t>__2021(株)生活クラブエナジー　メニューB(残差)</t>
  </si>
  <si>
    <t>__2021西部瓦斯(株)　</t>
  </si>
  <si>
    <t>__2021西武ガス(株)　</t>
  </si>
  <si>
    <t>__2021積水化学工業(株)　メニューA</t>
  </si>
  <si>
    <t>__2021積水化学工業(株)　メニューB(残差)</t>
  </si>
  <si>
    <t>__2021石油資源開発(株)　</t>
  </si>
  <si>
    <t>__2021ゼロワットパワー(株)　(残差)</t>
  </si>
  <si>
    <t>__2021(株)センカク　</t>
  </si>
  <si>
    <t>__2021セントラル石油瓦斯(株)　</t>
  </si>
  <si>
    <t>__2021全農エネルギー(株)　メニューA</t>
  </si>
  <si>
    <t>__2021全農エネルギー(株)　メニューB</t>
  </si>
  <si>
    <t>__2021全農エネルギー(株)　メニューC</t>
  </si>
  <si>
    <t>__2021全農エネルギー(株)　(参考値)事業者全体</t>
  </si>
  <si>
    <t>__2021そうまＩグリッド合同会社　</t>
  </si>
  <si>
    <t>__2021大一ガス(株)　</t>
  </si>
  <si>
    <t>__2021第一日本電力(株)　</t>
  </si>
  <si>
    <t>__2021大東建託パートナーズ(株)　</t>
  </si>
  <si>
    <t>__2021(株)大仙こまちパワー　</t>
  </si>
  <si>
    <t>__2021大東ガス(株)　メニューA</t>
  </si>
  <si>
    <t>__2021大東ガス(株)　メニューB(残差)</t>
  </si>
  <si>
    <t>__2021ダイヤモンドパワー(株)　メニューA</t>
  </si>
  <si>
    <t>__2021ダイヤモンドパワー(株)　メニューB</t>
  </si>
  <si>
    <t>__2021ダイヤモンドパワー(株)　メニューC(残差)</t>
  </si>
  <si>
    <t>__2021太陽ガス(株)　</t>
  </si>
  <si>
    <t>__2021大和エネルギー(株)　メニューA</t>
  </si>
  <si>
    <t>__2021大和エネルギー(株)　メニューB(残差)</t>
  </si>
  <si>
    <t>__2021大和ハウス工業(株)　　メニューA</t>
  </si>
  <si>
    <t>__2021大和ハウス工業(株)　　メニューB</t>
  </si>
  <si>
    <t>__2021大和ハウス工業(株)　　メニューC</t>
  </si>
  <si>
    <t>__2021大和ハウス工業(株)　　メニューD</t>
  </si>
  <si>
    <t>__2021大和ハウス工業(株)　　メニューE</t>
  </si>
  <si>
    <t>__2021大和ハウス工業(株)　　メニューF</t>
  </si>
  <si>
    <t>__2021大和ハウス工業(株)　　メニューG</t>
  </si>
  <si>
    <t>__2021大和ハウス工業(株)　　メニューH</t>
  </si>
  <si>
    <t>__2021大和ハウス工業(株)　　メニューI</t>
  </si>
  <si>
    <t>__2021大和ハウス工業(株)　　メニューJ</t>
  </si>
  <si>
    <t>__2021大和ハウス工業(株)　　メニューK(残差)</t>
  </si>
  <si>
    <t>__2021大和ライフエナジア(株)　メニューA</t>
  </si>
  <si>
    <t>__2021大和ライフエナジア(株)　(参考値)事業者全体</t>
  </si>
  <si>
    <t>__2021(株)タクマエナジー　メニューA</t>
  </si>
  <si>
    <t>__2021(株)タクマエナジー　メニューB(残差)</t>
  </si>
  <si>
    <t>__2021たんたんエナジー(株)　メニューA</t>
  </si>
  <si>
    <t>__2021たんたんエナジー(株)　メニューB(残差)</t>
  </si>
  <si>
    <t>__2021(株)地球クラブ　メニューA</t>
  </si>
  <si>
    <t>__2021(株)地球クラブ　メニューB(残差)</t>
  </si>
  <si>
    <t>__2021秩父新電力(株)　メニューA</t>
  </si>
  <si>
    <t>__2021秩父新電力(株)　メニューB</t>
  </si>
  <si>
    <t>__2021秩父新電力(株)　メニューC</t>
  </si>
  <si>
    <t>__2021秩父新電力(株)　メニューD(残差)</t>
  </si>
  <si>
    <t>__2021千葉電力(株)　</t>
  </si>
  <si>
    <t>__2021(株)地方創生テクノロジーラボ　</t>
  </si>
  <si>
    <t>__2021(株)チャームドライフ　</t>
  </si>
  <si>
    <t>__2021中央電力(株)　メニューA</t>
  </si>
  <si>
    <t>__2021中央電力(株)　メニューB</t>
  </si>
  <si>
    <t>__2021中央電力(株)　メニューC</t>
  </si>
  <si>
    <t>__2021中央電力(株)　メニューD(残差)</t>
  </si>
  <si>
    <t>__2021中央電力エナジー(株)　メニューA</t>
  </si>
  <si>
    <t>__2021中央電力エナジー(株)　(参考値)事業者全体</t>
  </si>
  <si>
    <t>__2021(株)中海テレビ放送　</t>
  </si>
  <si>
    <t>__2021(株)中京電力　</t>
  </si>
  <si>
    <t>__2021中国電力(株)　メニューA</t>
  </si>
  <si>
    <t>__2021中国電力(株)　メニューB</t>
  </si>
  <si>
    <t>__2021中国電力(株)　メニューC</t>
  </si>
  <si>
    <t>__2021中国電力(株)　メニューD</t>
  </si>
  <si>
    <t>__2021中国電力(株)　メニューE(残差)</t>
  </si>
  <si>
    <t>__2021中部電力ミライズ(株)　メニューA</t>
  </si>
  <si>
    <t>__2021中部電力ミライズ(株)　メニューB(残差)</t>
  </si>
  <si>
    <t>__2021中小企業支援(株)　</t>
  </si>
  <si>
    <t>__2021(株)津軽あっぷるパワー　</t>
  </si>
  <si>
    <t>__2021土浦ケーブルテレビ(株)　</t>
  </si>
  <si>
    <t>__2021つづくみらいエナジー(株)　メニューA</t>
  </si>
  <si>
    <t>__2021つづくみらいエナジー(株)　(参考値)事業者全体</t>
  </si>
  <si>
    <t>__2021ティーダッシュ合同会社　</t>
  </si>
  <si>
    <t>__2021デジタルグリッド(株)　メニューA</t>
  </si>
  <si>
    <t>__2021デジタルグリッド(株)　メニューB</t>
  </si>
  <si>
    <t>__2021デジタルグリッド(株)　メニューC</t>
  </si>
  <si>
    <t>__2021デジタルグリッド(株)　メニューD(残差)</t>
  </si>
  <si>
    <t>__2021テス・エンジニアリング(株)　メニューA</t>
  </si>
  <si>
    <t>__2021テス・エンジニアリング(株)　メニューB(残差)</t>
  </si>
  <si>
    <t>__2021テプコカスタマーサービス(株)　</t>
  </si>
  <si>
    <t>__2021(株)デベロップ　</t>
  </si>
  <si>
    <t>__2021(株)デライトアップ　</t>
  </si>
  <si>
    <t>__2021(株)テレ・マーカー　</t>
  </si>
  <si>
    <t>__2021(株)デンケン　</t>
  </si>
  <si>
    <t>__2021電源開発(株)(旧：(株)J-POWERサプライアンドトレーディング)　メニューA</t>
  </si>
  <si>
    <t>__2021電源開発(株)(旧：(株)J-POWERサプライアンドトレーディング)　メニューB</t>
  </si>
  <si>
    <t>__2021電源開発(株)(旧：(株)J-POWERサプライアンドトレーディング)　(参考値)事業者全体</t>
  </si>
  <si>
    <t>__2021電力保全サービス(株)　</t>
  </si>
  <si>
    <t>__2021東亜ガス(株)　</t>
  </si>
  <si>
    <t>__2021(株)東急パワーサプライ　メニューA</t>
  </si>
  <si>
    <t>__2021(株)東急パワーサプライ　メニューB</t>
  </si>
  <si>
    <t>__2021(株)東急パワーサプライ　メニューC</t>
  </si>
  <si>
    <t>__2021(株)東急パワーサプライ　メニューD</t>
  </si>
  <si>
    <t>__2021(株)東急パワーサプライ　メニューE</t>
  </si>
  <si>
    <t>__2021(株)東急パワーサプライ　メニューF</t>
  </si>
  <si>
    <t>__2021(株)東急パワーサプライ　メニューG(残差)</t>
  </si>
  <si>
    <t>__2021東京エコサービス(株)　メニューA</t>
  </si>
  <si>
    <t>__2021東京エコサービス(株)　(参考値)事業者全体</t>
  </si>
  <si>
    <t>__2021東京ガス(株)　メニューA</t>
  </si>
  <si>
    <t>__2021東京ガス(株)　メニューB</t>
  </si>
  <si>
    <t>__2021東京ガス(株)　メニューC</t>
  </si>
  <si>
    <t>__2021東京ガス(株)　メニューD</t>
  </si>
  <si>
    <t>__2021東京ガス(株)　メニューE</t>
  </si>
  <si>
    <t>__2021東京ガス(株)　メニューF(残差)</t>
  </si>
  <si>
    <t>__2021東京電力エナジーパートナー(株)　メニューA</t>
  </si>
  <si>
    <t>__2021東京電力エナジーパートナー(株)　メニューB</t>
  </si>
  <si>
    <t>__2021東京電力エナジーパートナー(株)　メニューC</t>
  </si>
  <si>
    <t>__2021東京電力エナジーパートナー(株)　メニューD</t>
  </si>
  <si>
    <t>__2021東京電力エナジーパートナー(株)　メニューE</t>
  </si>
  <si>
    <t>__2021東京電力エナジーパートナー(株)　メニューF</t>
  </si>
  <si>
    <t>__2021東京電力エナジーパートナー(株)　メニューG</t>
  </si>
  <si>
    <t>__2021東京電力エナジーパートナー(株)　メニューH</t>
  </si>
  <si>
    <t>__2021東京電力エナジーパートナー(株)　メニューI</t>
  </si>
  <si>
    <t>__2021東京電力エナジーパートナー(株)　メニューJ(残差)</t>
  </si>
  <si>
    <t>__2021公益財団法人東京都環境公社　</t>
  </si>
  <si>
    <t>__2021東彩ガス(株)　メニューA</t>
  </si>
  <si>
    <t>__2021東彩ガス(株)　(参考値)事業者全体</t>
  </si>
  <si>
    <t>__2021東邦ガス(株)　メニューA</t>
  </si>
  <si>
    <t>__2021東邦ガス(株)　メニューB</t>
  </si>
  <si>
    <t>__2021東邦ガス(株)　メニューC(残差)</t>
  </si>
  <si>
    <t>__2021東北電力(株)　メニューA</t>
  </si>
  <si>
    <t>__2021東北電力(株)　メニューB</t>
  </si>
  <si>
    <t>__2021東北電力(株)　メニューC(残差)</t>
  </si>
  <si>
    <t>__2021東北電力エナジートレーディング(株)　</t>
  </si>
  <si>
    <t>__2021東北電力フロンティア(株)　</t>
  </si>
  <si>
    <t>__2021(株)東名　</t>
  </si>
  <si>
    <t>__2021(株)トーヨーエネルギーファーム　</t>
  </si>
  <si>
    <t>__2021(株)ところざわ未来電力　メニューA</t>
  </si>
  <si>
    <t>__2021(株)ところざわ未来電力　メニューB</t>
  </si>
  <si>
    <t>__2021(株)ところざわ未来電力　メニューC(残差)</t>
  </si>
  <si>
    <t>__2021(株)どさんこパワー　メニューA</t>
  </si>
  <si>
    <t>__2021(株)どさんこパワー　(参考値)事業者全体</t>
  </si>
  <si>
    <t>__2021とちぎコープ生活協同組合　</t>
  </si>
  <si>
    <t>__2021(株)とっとり市民電力　メニューA</t>
  </si>
  <si>
    <t>__2021(株)とっとり市民電力　(参考値)事業者全体</t>
  </si>
  <si>
    <t>__2021凸版印刷(株)　メニューA</t>
  </si>
  <si>
    <t>__2021凸版印刷(株)　(参考値)事業者全体</t>
  </si>
  <si>
    <t>__2021(株)トドック電力　</t>
  </si>
  <si>
    <t>__2021(株)登米電力　</t>
  </si>
  <si>
    <t>__2021富山電力(株)　</t>
  </si>
  <si>
    <t>__2021(株)トヨタエナジーソリューションズ　</t>
  </si>
  <si>
    <t>__2021トリニティエナジー(株)　</t>
  </si>
  <si>
    <t>__2021(株)とんでんホールディングス　</t>
  </si>
  <si>
    <t>__2021(株)内藤工業所　</t>
  </si>
  <si>
    <t>__2021永井自動車工業(株)　</t>
  </si>
  <si>
    <t>__2021(株)ながさきサステナエナジー　</t>
  </si>
  <si>
    <t>__2021長崎地域電力(株)　</t>
  </si>
  <si>
    <t>__2021(株)中庄商店　</t>
  </si>
  <si>
    <t>__2021(株)中之条パワー　メニューA</t>
  </si>
  <si>
    <t>__2021(株)中之条パワー　(参考値)事業者全体</t>
  </si>
  <si>
    <t>__2021長野都市ガス(株)　</t>
  </si>
  <si>
    <t>__2021なでしこ電力(株)　</t>
  </si>
  <si>
    <t>__2021奈良電力(株)　</t>
  </si>
  <si>
    <t>__2021(株)成田香取エネルギー　</t>
  </si>
  <si>
    <t>__2021南部だんだんエナジー(株)　</t>
  </si>
  <si>
    <t>__2021(株)ナンワエナジー　メニューA</t>
  </si>
  <si>
    <t>__2021(株)ナンワエナジー　メニューB(残差)</t>
  </si>
  <si>
    <t>__2021新潟県民電力(株)　</t>
  </si>
  <si>
    <t>__2021新潟スワンエナジー(株)　メニューA</t>
  </si>
  <si>
    <t>__2021新潟スワンエナジー(株)　メニューB</t>
  </si>
  <si>
    <t>__2021新潟スワンエナジー(株)　メニューC</t>
  </si>
  <si>
    <t>__2021新潟スワンエナジー(株)　メニューD(残差)</t>
  </si>
  <si>
    <t>__2021西川建材工業(株)　</t>
  </si>
  <si>
    <t>__2021(株)西九州させぼパワーズ　</t>
  </si>
  <si>
    <t>__2021ニシムラ(株)　</t>
  </si>
  <si>
    <t>__2021日産トレーデイング(株)　</t>
  </si>
  <si>
    <t>__2021日鉄エンジニアリング(株)　メニューA</t>
  </si>
  <si>
    <t>__2021日鉄エンジニアリング(株)　メニューB</t>
  </si>
  <si>
    <t>__2021日鉄エンジニアリング(株)　メニューC</t>
  </si>
  <si>
    <t>__2021日鉄エンジニアリング(株)　メニューD</t>
  </si>
  <si>
    <t>__2021日鉄エンジニアリング(株)　メニューE(残差)</t>
  </si>
  <si>
    <t>__2021日本エネルギー総合システム(株)　メニューA</t>
  </si>
  <si>
    <t>__2021日本エネルギー総合システム(株)　メニューB(残差)</t>
  </si>
  <si>
    <t>__2021(株)日本海水　</t>
  </si>
  <si>
    <t>__2021日本瓦斯(株)　メニューA</t>
  </si>
  <si>
    <t>__2021日本瓦斯(株)　(参考値)事業者全体</t>
  </si>
  <si>
    <t>__2021(株)日本セレモニー　</t>
  </si>
  <si>
    <t>__2021日本テクノ(株)　メニューA</t>
  </si>
  <si>
    <t>__2021日本テクノ(株)　(参考値)事業者全体</t>
  </si>
  <si>
    <t>__2021日本電灯電力販売(株)　</t>
  </si>
  <si>
    <t>__2021日本ファシリティ・ソリューション(株)　メニューA</t>
  </si>
  <si>
    <t>__2021日本ファシリティ・ソリューション(株)　(参考値)事業者全体</t>
  </si>
  <si>
    <t>__2021ネイチャーエナジー小国(株)　</t>
  </si>
  <si>
    <t>__2021(株)ネクシィーズ・ゼロ　</t>
  </si>
  <si>
    <t>__2021ネクストパワーやまと(株)　メニューA</t>
  </si>
  <si>
    <t>__2021ネクストパワーやまと(株)　(参考値)事業者全体</t>
  </si>
  <si>
    <t>__2021寝屋川電力(株)　</t>
  </si>
  <si>
    <t>__2021(株)能勢・豊能まち作り　</t>
  </si>
  <si>
    <t>__2021パーパススマートパワー(株)　</t>
  </si>
  <si>
    <t>__2021パシフィックパワー(株)　</t>
  </si>
  <si>
    <t>__2021パナソニックオペレーショナルエクセレンス(株)（旧：パナソニック(株)）　メニューA</t>
  </si>
  <si>
    <t>__2021パナソニックオペレーショナルエクセレンス(株)（旧：パナソニック(株)）　メニューB(残差)</t>
  </si>
  <si>
    <t>__2021(株)花巻銀河パワー　</t>
  </si>
  <si>
    <t>__2021(株)はまエネ　</t>
  </si>
  <si>
    <t>__2021浜田ガス(株)　</t>
  </si>
  <si>
    <t>__2021(株)浜松新電力　</t>
  </si>
  <si>
    <t>__2021(株)バランスハーツ　</t>
  </si>
  <si>
    <t>__2021はりま電力(株)　</t>
  </si>
  <si>
    <t>__2021(株)ハルエネ　</t>
  </si>
  <si>
    <t>__2021(株)パルシステム電力　</t>
  </si>
  <si>
    <t>__2021(株)パワー・オプティマイザー　</t>
  </si>
  <si>
    <t>__2021パワーネクスト(株)　</t>
  </si>
  <si>
    <t>__2021バンプーパワートレーディング合同会社　</t>
  </si>
  <si>
    <t>__2021ひおき地域エネルギー(株)　メニューA</t>
  </si>
  <si>
    <t>__2021ひおき地域エネルギー(株)　メニューB</t>
  </si>
  <si>
    <t>__2021ひおき地域エネルギー(株)　メニューC(残差)</t>
  </si>
  <si>
    <t>__2021東日本ガス(株)　</t>
  </si>
  <si>
    <t>__2021東広島スマートエネルギー(株)　</t>
  </si>
  <si>
    <t>__2021一般社団法人東松島みらいとし機構　</t>
  </si>
  <si>
    <t>__2021(株)ビジョン　</t>
  </si>
  <si>
    <t>__2021日高都市ガス(株)　</t>
  </si>
  <si>
    <t>__2021日田グリーン電力(株)　メニューA</t>
  </si>
  <si>
    <t>__2021日田グリーン電力(株)　メニューB(残差)</t>
  </si>
  <si>
    <t>__2021日立造船(株)　メニューA</t>
  </si>
  <si>
    <t>__2021日立造船(株)　メニューB</t>
  </si>
  <si>
    <t>__2021日立造船(株)　メニューC(残差)</t>
  </si>
  <si>
    <t>__2021(株)ビビット　</t>
  </si>
  <si>
    <t>__2021ヒューリックプロパティソリューション(株)　</t>
  </si>
  <si>
    <t>__2021兵庫電力(株)　</t>
  </si>
  <si>
    <t>__2021弘前ガス(株)　</t>
  </si>
  <si>
    <t>__2021ファミリーエナジー合同会社　</t>
  </si>
  <si>
    <t>__2021(株)ファミリーネット・ジャパン　メニューA</t>
  </si>
  <si>
    <t>__2021(株)ファミリーネット・ジャパン　メニューB</t>
  </si>
  <si>
    <t>__2021(株)ファミリーネット・ジャパン　メニューC(残差)</t>
  </si>
  <si>
    <t>__2021(株)ファラデー　</t>
  </si>
  <si>
    <t>__2021(株)フィット　</t>
  </si>
  <si>
    <t>__2021フィンテックラボ協同組合　</t>
  </si>
  <si>
    <t>__2021フェニックスエナジー合同会社　</t>
  </si>
  <si>
    <t>__2021(株)フォーバルテレコム　　メニューA</t>
  </si>
  <si>
    <t>__2021(株)フォーバルテレコム　　(参考値)事業者全体</t>
  </si>
  <si>
    <t>__2021(株)フォレストパワー　メニューA</t>
  </si>
  <si>
    <t>__2021(株)フォレストパワー　メニューB(残差)</t>
  </si>
  <si>
    <t>__2021ふかやｅパワー(株)　メニューA</t>
  </si>
  <si>
    <t>__2021ふかやｅパワー(株)　メニューB(残差)</t>
  </si>
  <si>
    <t>__2021福井電力(株)　</t>
  </si>
  <si>
    <t>__2021福島フェニックス電力(株)　</t>
  </si>
  <si>
    <t>__2021ふくしま新電力(株)　</t>
  </si>
  <si>
    <t>__2021(株)ふくしま未来パワー　</t>
  </si>
  <si>
    <t>__2021ふくのしま電力(株)　</t>
  </si>
  <si>
    <t>__2021福山未来エナジー(株)　</t>
  </si>
  <si>
    <t>__2021富士山エナジー(株)　</t>
  </si>
  <si>
    <t>__2021(株)富士山電力　</t>
  </si>
  <si>
    <t>__2021(株)藤田商店　メニューA</t>
  </si>
  <si>
    <t>__2021(株)藤田商店　メニューB(残差)</t>
  </si>
  <si>
    <t>__2021武州瓦斯(株)　メニューA</t>
  </si>
  <si>
    <t>__2021武州瓦斯(株)　メニューB(残差)</t>
  </si>
  <si>
    <t>__2021(株)フソウ・エナジー　</t>
  </si>
  <si>
    <t>__2021府中・調布まちなかエナジー(株)　</t>
  </si>
  <si>
    <t>__2021武陽ガス(株)　</t>
  </si>
  <si>
    <t>__2021一般社団法人フライングエステート　</t>
  </si>
  <si>
    <t>__2021フラットエナジー(株)　</t>
  </si>
  <si>
    <t>__2021フラワーペイメント(株)　</t>
  </si>
  <si>
    <t>__2021(株)ぶんごおおのエナジー　</t>
  </si>
  <si>
    <t>__2021(株)ホープ　</t>
  </si>
  <si>
    <t>__2021ホームタウンエナジー(株)　</t>
  </si>
  <si>
    <t>__2021(株)ほくだん　</t>
  </si>
  <si>
    <t>__2021北陸電力(株)　メニューA</t>
  </si>
  <si>
    <t>__2021北陸電力(株)　メニューB</t>
  </si>
  <si>
    <t>__2021北陸電力(株)　メニューC</t>
  </si>
  <si>
    <t>__2021北陸電力(株)　メニューD</t>
  </si>
  <si>
    <t>__2021北陸電力(株)　メニューE(残差)</t>
  </si>
  <si>
    <t>__2021北陸電力ビズエナジーソリューション(株)　</t>
  </si>
  <si>
    <t>__2021北海道瓦斯(株)　メニューA</t>
  </si>
  <si>
    <t>__2021北海道瓦斯(株)　(参考値)事業者全体</t>
  </si>
  <si>
    <t>__2021北海道電力(株)　メニューA</t>
  </si>
  <si>
    <t>__2021北海道電力(株)　メニューB</t>
  </si>
  <si>
    <t>__2021北海道電力(株)　メニューC(残差)</t>
  </si>
  <si>
    <t>__2021北海道電力コクリエーション(株)　</t>
  </si>
  <si>
    <t>__2021(株)坊っちゃん電力　</t>
  </si>
  <si>
    <t>__2021穂の国とよはし電力(株)　</t>
  </si>
  <si>
    <t>__2021堀川産業(株)　</t>
  </si>
  <si>
    <t>__2021本庄ガス(株)　</t>
  </si>
  <si>
    <t>__2021(株)まち未来製作所　</t>
  </si>
  <si>
    <t>__2021松阪新電力(株)　</t>
  </si>
  <si>
    <t>__2021松本ガス(株)　</t>
  </si>
  <si>
    <t>__2021真庭バイオエネルギー(株)　</t>
  </si>
  <si>
    <t>__2021(株)マルヰ　</t>
  </si>
  <si>
    <t>__2021(株)マルイファシリティーズ　</t>
  </si>
  <si>
    <t>__2021(株)丸の内電力　</t>
  </si>
  <si>
    <t>__2021丸紅伊那みらいでんき(株)　メニューA</t>
  </si>
  <si>
    <t>__2021丸紅伊那みらいでんき(株)　メニューB(残差)</t>
  </si>
  <si>
    <t>__2021丸紅新電力(株)　メニューA</t>
  </si>
  <si>
    <t>__2021丸紅新電力(株)　メニューB</t>
  </si>
  <si>
    <t>__2021丸紅新電力(株)　メニューC</t>
  </si>
  <si>
    <t>__2021丸紅新電力(株)　メニューD</t>
  </si>
  <si>
    <t>__2021丸紅新電力(株)　メニューE(残差)</t>
  </si>
  <si>
    <t>__2021三河商事(株)　</t>
  </si>
  <si>
    <t>__2021(株)三河の山里コミュニティパワー　</t>
  </si>
  <si>
    <t>__2021三井物産(株)　メニューA</t>
  </si>
  <si>
    <t>__2021三井物産(株)　メニューB(残差)</t>
  </si>
  <si>
    <t>__2021(株)ミツウロコヴェッセル　</t>
  </si>
  <si>
    <t>__2021ミツウロコグリーンエネルギー(株)　メニューA</t>
  </si>
  <si>
    <t>__2021ミツウロコグリーンエネルギー(株)　メニューB</t>
  </si>
  <si>
    <t>__2021ミツウロコグリーンエネルギー(株)　メニューC</t>
  </si>
  <si>
    <t>__2021ミツウロコグリーンエネルギー(株)　メニューD</t>
  </si>
  <si>
    <t>__2021ミツウロコグリーンエネルギー(株)　メニューE</t>
  </si>
  <si>
    <t>__2021ミツウロコグリーンエネルギー(株)　メニューF</t>
  </si>
  <si>
    <t>__2021ミツウロコグリーンエネルギー(株)　メニューG</t>
  </si>
  <si>
    <t>__2021ミツウロコグリーンエネルギー(株)　メニューH</t>
  </si>
  <si>
    <t>__2021ミツウロコグリーンエネルギー(株)　メニューI</t>
  </si>
  <si>
    <t>__2021ミツウロコグリーンエネルギー(株)　メニューJ(残差)</t>
  </si>
  <si>
    <t>__2021水戸電力(株)　</t>
  </si>
  <si>
    <t>__2021(株)みとや　</t>
  </si>
  <si>
    <t>__2021緑屋電気(株)　</t>
  </si>
  <si>
    <t>__2021(株)ミナサポ　</t>
  </si>
  <si>
    <t>__2021みなとみらい電力(株)　</t>
  </si>
  <si>
    <t>__2021みの市民エネルギー(株)　</t>
  </si>
  <si>
    <t>__2021(株)美作国電力　</t>
  </si>
  <si>
    <t>__2021(株)宮交シティ　</t>
  </si>
  <si>
    <t>__2021宮古新電力(株)　</t>
  </si>
  <si>
    <t>__2021(株)宮崎ガスリビング　</t>
  </si>
  <si>
    <t>__2021宮崎電力(株)　</t>
  </si>
  <si>
    <t>__2021宮崎パワーライン(株)　</t>
  </si>
  <si>
    <t>__2021みやまスマートエネルギー(株)　メニューA</t>
  </si>
  <si>
    <t>__2021みやまスマートエネルギー(株)　(参考値)事業者全体</t>
  </si>
  <si>
    <t>__2021みよしエナジー(株)　</t>
  </si>
  <si>
    <t>__2021ミライフ(株)　</t>
  </si>
  <si>
    <t>__2021ミライフ東日本(株)　</t>
  </si>
  <si>
    <t>__2021(株)明治産業　</t>
  </si>
  <si>
    <t>__2021名南共同エネルギー(株)　</t>
  </si>
  <si>
    <t>__2021(株)メディオテック　メニューA</t>
  </si>
  <si>
    <t>__2021(株)メディオテック　(参考値)事業者全体</t>
  </si>
  <si>
    <t>__2021もみじ電力(株)　</t>
  </si>
  <si>
    <t>__2021森の灯り(株)　</t>
  </si>
  <si>
    <t>__2021森の電力(株)　メニューA</t>
  </si>
  <si>
    <t>__2021森の電力(株)　メニューB(残差)</t>
  </si>
  <si>
    <t>__2021森のエネルギー(株)　</t>
  </si>
  <si>
    <t>__2021八千代エンジニヤリング(株)　</t>
  </si>
  <si>
    <t>__2021弥富ガス協同組合　</t>
  </si>
  <si>
    <t>__2021八幡商事(株)　</t>
  </si>
  <si>
    <t>__2021(株)やまがた新電力　メニューA</t>
  </si>
  <si>
    <t>__2021(株)やまがた新電力　メニューB(残差)</t>
  </si>
  <si>
    <t>__2021やめエネルギー(株)　</t>
  </si>
  <si>
    <t>__2021(株)ユーミー総合研究所(旧：(株)ユーミーエナジー）　</t>
  </si>
  <si>
    <t>__2021(株)ユーラスグリーンエナジー　メニューA</t>
  </si>
  <si>
    <t>__2021(株)ユーラスグリーンエナジー　メニューB(残差)</t>
  </si>
  <si>
    <t>__2021ゆきぐに新電力(株)　</t>
  </si>
  <si>
    <t>__2021(株)ユビニティー　</t>
  </si>
  <si>
    <t>__2021(株)横須賀アーバンウッドパワー　</t>
  </si>
  <si>
    <t>__2021横浜ウォーター(株)　</t>
  </si>
  <si>
    <t>__2021(株)横浜環境デザイン　メニューA</t>
  </si>
  <si>
    <t>__2021(株)横浜環境デザイン　(参考値)事業者全体</t>
  </si>
  <si>
    <t>__2021(株)吉田石油店　</t>
  </si>
  <si>
    <t>__2021四つ葉電力(株)　</t>
  </si>
  <si>
    <t>__2021米子瓦斯(株)　</t>
  </si>
  <si>
    <t>__2021楽天エナジー(株)(旧：楽天モバイル(株))　メニューA</t>
  </si>
  <si>
    <t>__2021楽天エナジー(株)(旧：楽天モバイル(株))　メニューB</t>
  </si>
  <si>
    <t>__2021楽天エナジー(株)(旧：楽天モバイル(株))　メニューC(残差)</t>
  </si>
  <si>
    <t>__2021リエスパワー(株)　</t>
  </si>
  <si>
    <t>__2021リエスパワーネクスト(株)　</t>
  </si>
  <si>
    <t>__2021陸前高田しみんエネルギー(株)　</t>
  </si>
  <si>
    <t>__2021(株)リクルート　</t>
  </si>
  <si>
    <t>__2021(株)リケン工業　</t>
  </si>
  <si>
    <t>__2021リコージャパン(株)　メニューA</t>
  </si>
  <si>
    <t>__2021リコージャパン(株)　メニューB</t>
  </si>
  <si>
    <t>__2021リコージャパン(株)　メニューC</t>
  </si>
  <si>
    <t>__2021リコージャパン(株)　メニューD</t>
  </si>
  <si>
    <t>__2021リコージャパン(株)　メニューE</t>
  </si>
  <si>
    <t>__2021リコージャパン(株)　メニューF(残差)</t>
  </si>
  <si>
    <t>__2021リストプロパティーズ(株)　</t>
  </si>
  <si>
    <t>__2021リニューアブル・ジャパン(株)(旧：(株)みらい電力)　メニューA</t>
  </si>
  <si>
    <t>__2021リニューアブル・ジャパン(株)(旧：(株)みらい電力)　メニューB</t>
  </si>
  <si>
    <t>__2021リニューアブル・ジャパン(株)(旧：(株)みらい電力)　メニューC</t>
  </si>
  <si>
    <t>__2021リニューアブル・ジャパン(株)(旧：(株)みらい電力)　メニューD</t>
  </si>
  <si>
    <t>__2021リニューアブル・ジャパン(株)(旧：(株)みらい電力)　メニューE(残差)</t>
  </si>
  <si>
    <t>__2021(株)リミックスポイント　メニューA</t>
  </si>
  <si>
    <t>__2021(株)リミックスポイント　メニューB(残差)</t>
  </si>
  <si>
    <t>__2021(株)ルーア　</t>
  </si>
  <si>
    <t>__2021(株)ルーク　メニューA</t>
  </si>
  <si>
    <t>__2021(株)ルーク　メニューB</t>
  </si>
  <si>
    <t>__2021(株)ルーク　(参考値)事業者全体</t>
  </si>
  <si>
    <t>__2021(株)レクスポート(旧：(株)地域電力)　</t>
  </si>
  <si>
    <t>__2021レックスイノベーション(株)　</t>
  </si>
  <si>
    <t>__2021レネックス電力合同会社　</t>
  </si>
  <si>
    <t>__2021レモンガス(株)　</t>
  </si>
  <si>
    <t>__2021ローカルエナジー(株)　メニューA</t>
  </si>
  <si>
    <t>__2021ローカルエナジー(株)　メニューB(残差)</t>
  </si>
  <si>
    <t>__2021ローカルでんき(株)　メニューA</t>
  </si>
  <si>
    <t>__2021ローカルでんき(株)　メニューB(残差)</t>
  </si>
  <si>
    <t>__2021和歌山電力(株)　</t>
  </si>
  <si>
    <t>__2021綿半パートナーズ(株)　</t>
  </si>
  <si>
    <t>__2021ワタミエナジー(株)　メニューA</t>
  </si>
  <si>
    <t>__2021ワタミエナジー(株)　メニューB(残差)</t>
  </si>
  <si>
    <t>__2021(株)ａｆｔｅｒＦＩＴ　メニューA</t>
  </si>
  <si>
    <t>__2021Ａｐａｍａｎ　Ｅｎｅｒｇｙ(株)　</t>
  </si>
  <si>
    <t>__2021Ｃａｓｔｌｅｔｏｎ　Ｃｏｍｍｏｄｉｔｉｅｓ　Ｊａｐａｎ合同会社　</t>
  </si>
  <si>
    <t>__2021(株)ＣＤエナジーダイレクト　メニューA</t>
  </si>
  <si>
    <t>__2021(株)ＣＤエナジーダイレクト　メニューB(残差)</t>
  </si>
  <si>
    <t>__2021(株)ＣＨＩＢＡむつざわエナジー　</t>
  </si>
  <si>
    <t>__2021Ｃｏｃｏテラスたがわ(株)　</t>
  </si>
  <si>
    <t>__2021(株)ＣＷＳ　</t>
  </si>
  <si>
    <t>__2021ENEOS(株)　メニューA</t>
  </si>
  <si>
    <t>__2021ENEOS(株)　メニューB</t>
  </si>
  <si>
    <t>__2021ENEOS(株)　メニューC</t>
  </si>
  <si>
    <t>__2021ENEOS(株)　メニューD(残差)</t>
  </si>
  <si>
    <t>__2021(株)Ｆ－Ｐｏｗｅｒ　メニューA</t>
  </si>
  <si>
    <t>__2021(株)Ｆ－Ｐｏｗｅｒ　メニューB</t>
  </si>
  <si>
    <t>__2021(株)Ｆ－Ｐｏｗｅｒ　メニューC(残差)</t>
  </si>
  <si>
    <t>__2021ＦＴエナジー(株)　</t>
  </si>
  <si>
    <t>__2021(株)Ｇ－Ｐｏｗｅｒ　</t>
  </si>
  <si>
    <t>__2021GYRO　HOLDINGS(株)　</t>
  </si>
  <si>
    <t>__2021ＨＴＢエナジー(株)　メニューA</t>
  </si>
  <si>
    <t>__2021ＨＴＢエナジー(株)　メニューB</t>
  </si>
  <si>
    <t>__2021ＨＴＢエナジー(株)　(参考値)事業者全体</t>
  </si>
  <si>
    <t>__2021(株)Ｉ＆Ｉ　</t>
  </si>
  <si>
    <t>__2021ＩＳエナジー(株)　</t>
  </si>
  <si>
    <t>__2021ＪＡＧ国際エナジー(株)　(残差)</t>
  </si>
  <si>
    <t>__2021Japan電力(株)(旧：アンフィニ(株))　メニューA</t>
  </si>
  <si>
    <t>__2021Japan電力(株)(旧：アンフィニ(株))　メニューB</t>
  </si>
  <si>
    <t>__2021Japan電力(株)(旧：アンフィニ(株))　メニューC(残差)</t>
  </si>
  <si>
    <t>__2021ＪＰエネルギー(株)　</t>
  </si>
  <si>
    <t>__2021JREトレーディング(株)　</t>
  </si>
  <si>
    <t>__2021JR西日本住宅サービス(株)　</t>
  </si>
  <si>
    <t>__2021(株)ＪＴＢコミュニケーションデザイン　</t>
  </si>
  <si>
    <t>__2021(株)ｋａｒｃｈ　</t>
  </si>
  <si>
    <t>__2021KBN(株)（旧：香川テレビ放送網(株)）　</t>
  </si>
  <si>
    <t>__2021ＫＤＤＩ(株)　メニューA</t>
  </si>
  <si>
    <t>__2021ＫＤＤＩ(株)　(参考値)事業者全体</t>
  </si>
  <si>
    <t>__2021(株)Ｋｅｎｅｓエネルギーサービス　</t>
  </si>
  <si>
    <t>__2021ＫＭパワー(株)　</t>
  </si>
  <si>
    <t>__2021(株)LENETS　</t>
  </si>
  <si>
    <t>__2021(株)Ｌｉｎｋ　Ｌｉｆｅ　</t>
  </si>
  <si>
    <t>__2021(株)ＬＩＸＩＬ　ＴＥＰＣＯ　スマートパートナーズ　メニューA</t>
  </si>
  <si>
    <t>__2021(株)ＬＩＸＩＬ　ＴＥＰＣＯ　スマートパートナーズ　メニューB</t>
  </si>
  <si>
    <t>__2021(株)ＬＩＸＩＬ　ＴＥＰＣＯ　スマートパートナーズ　メニューC(残差)</t>
  </si>
  <si>
    <t>__2021(株)Ｌｏｏｏｐ　メニューA</t>
  </si>
  <si>
    <t>__2021(株)Ｌｏｏｏｐ　メニューB</t>
  </si>
  <si>
    <t>__2021(株)Ｌｏｏｏｐ　メニューC</t>
  </si>
  <si>
    <t>__2021(株)Ｌｏｏｏｐ　メニューD</t>
  </si>
  <si>
    <t>__2021(株)Ｌｏｏｏｐ　メニューE</t>
  </si>
  <si>
    <t>__2021(株)Ｌｏｏｏｐ　メニューF(残差)</t>
  </si>
  <si>
    <t>__2021MCPD(株)（旧：MCPD合同会社）　メニューA</t>
  </si>
  <si>
    <t>__2021MCPD(株)（旧：MCPD合同会社）　メニューB</t>
  </si>
  <si>
    <t>__2021MCPD(株)（旧：MCPD合同会社）　(参考値)事業者全体</t>
  </si>
  <si>
    <t>__2021ＭＣリテールエナジー(株)　メニューA</t>
  </si>
  <si>
    <t>__2021ＭＣリテールエナジー(株)　メニューB</t>
  </si>
  <si>
    <t>__2021ＭＣリテールエナジー(株)　メニューC</t>
  </si>
  <si>
    <t>__2021ＭＣリテールエナジー(株)　メニューD(残差)</t>
  </si>
  <si>
    <t>__2021ＭＧＣエネルギー(株)　</t>
  </si>
  <si>
    <t>__2021(株)Ｍｉｓｕｍｉ　</t>
  </si>
  <si>
    <t>__2021(株)MKエネルギー　</t>
  </si>
  <si>
    <t>__2021ＭＫステーションズ(株)　</t>
  </si>
  <si>
    <t>__2021(株)Mpower　</t>
  </si>
  <si>
    <t>__2021Ｍｙシティ電力(株)　</t>
  </si>
  <si>
    <t>__2021Nature(株)　</t>
  </si>
  <si>
    <t>__2021(株)NEXT ONE　</t>
  </si>
  <si>
    <t>__2021Ｎｅｘｔ　Ｐｏｗｅｒ(株)　</t>
  </si>
  <si>
    <t>__2021ＮＦパワーサービス(株)　メニューA</t>
  </si>
  <si>
    <t>__2021ＮＦパワーサービス(株)　メニューB(残差)</t>
  </si>
  <si>
    <t>__2021NTTアノードエナジー(株)　メニューA</t>
  </si>
  <si>
    <t>__2021NTTアノードエナジー(株)　(参考値)事業者全体</t>
  </si>
  <si>
    <t>__2021(株)OKUTA　</t>
  </si>
  <si>
    <t>__2021(株)Ｏｐｔｉｍｉｚｅｄ　Ｅｎｅｒｇｙ　</t>
  </si>
  <si>
    <t>__2021合同会社Peak8　</t>
  </si>
  <si>
    <t>__2021(株)ＰｉｎＴ　</t>
  </si>
  <si>
    <t>__2021RE100電力(株)　メニューA</t>
  </si>
  <si>
    <t>__2021RE100電力(株)　メニューB(残差)</t>
  </si>
  <si>
    <t>__2021(株)RenoLabo　</t>
  </si>
  <si>
    <t>__2021(株)Sanko IB　</t>
  </si>
  <si>
    <t>__2021ＳＢパワー(株)　メニューA</t>
  </si>
  <si>
    <t>__2021ＳＢパワー(株)　メニューB</t>
  </si>
  <si>
    <t>__2021ＳＢパワー(株)　メニューC(残差)</t>
  </si>
  <si>
    <t>__2021(株)ＳＥウイングズ　</t>
  </si>
  <si>
    <t>__2021(株)Ｓｈａｒｅｄ　Ｅｎｅｒｇｙ　</t>
  </si>
  <si>
    <t>__2021SustainableEnergy(株)　</t>
  </si>
  <si>
    <t>__2021T＆Tエナジー(株)　</t>
  </si>
  <si>
    <t>__2021TEPCOライフサービス(株)　</t>
  </si>
  <si>
    <t>__2021TERA Energy(株)　</t>
  </si>
  <si>
    <t>__2021TGオクトパスエナジー(株)　メニューA</t>
  </si>
  <si>
    <t>__2021TGオクトパスエナジー(株)　メニューB</t>
  </si>
  <si>
    <t>__2021TGオクトパスエナジー(株)　(参考値)事業者全体</t>
  </si>
  <si>
    <t>__2021(株)ＴＯＫＹＯ油電力　</t>
  </si>
  <si>
    <t>__2021ＴＲＥＮＤＥ(株)　</t>
  </si>
  <si>
    <t>__2021(株)ＴＴＳパワー　</t>
  </si>
  <si>
    <t>__2021UNIVERGY(株)　</t>
  </si>
  <si>
    <t>__2021(株)UPDATER(旧：みんな電力(株))　メニューA</t>
  </si>
  <si>
    <t>__2021(株)UPDATER(旧：みんな電力(株))　メニューB</t>
  </si>
  <si>
    <t>__2021(株)UPDATER(旧：みんな電力(株))　メニューC(残差)</t>
  </si>
  <si>
    <t>__2021(株)ＵＳＥＮ　ＮＥＴＷＯＲＫＳ　</t>
  </si>
  <si>
    <t>__2021(株)Ｖ－Ｐｏｗｅｒ　メニューA</t>
  </si>
  <si>
    <t>__2021(株)Ｖ－Ｐｏｗｅｒ　メニューB</t>
  </si>
  <si>
    <t>__2021(株)Ｖ－Ｐｏｗｅｒ　メニューC(残差)</t>
  </si>
  <si>
    <t>__2021WSエナジー(株)　メニューA</t>
  </si>
  <si>
    <t>__2021WSエナジー(株)　メニューB</t>
  </si>
  <si>
    <t>__2021WSエナジー(株)　メニューC(残差)</t>
  </si>
  <si>
    <t>__2021Y.W.C(株)　</t>
  </si>
  <si>
    <t>__2022アークエルテクノロジーズ(株)　</t>
  </si>
  <si>
    <t>__2022(株)アースインフィニティ　</t>
  </si>
  <si>
    <t>__2022アーバンエナジー(株)　メニューA</t>
  </si>
  <si>
    <t>__2022アーバンエナジー(株)　メニューB</t>
  </si>
  <si>
    <t>__2022アーバンエナジー(株)　メニューC</t>
  </si>
  <si>
    <t>__2022アーバンエナジー(株)　メニューD</t>
  </si>
  <si>
    <t>__2022アーバンエナジー(株)　メニューE</t>
  </si>
  <si>
    <t>__2022アーバンエナジー(株)　メニューF</t>
  </si>
  <si>
    <t>__2022アーバンエナジー(株)　メニューG</t>
  </si>
  <si>
    <t>__2022アーバンエナジー(株)　メニューH</t>
  </si>
  <si>
    <t>__2022アーバンエナジー(株)　メニューI(残差)</t>
  </si>
  <si>
    <t>__2022(株)アイ・グリッド・ソリューションズ　メニューA</t>
  </si>
  <si>
    <t>__2022(株)アイ・グリッド・ソリューションズ　メニューB(残差)</t>
  </si>
  <si>
    <t>__2022アイエスジー(株)　</t>
  </si>
  <si>
    <t>__2022(株)アイキューブ・マーケティング　</t>
  </si>
  <si>
    <t>__2022会津エナジー(株)　</t>
  </si>
  <si>
    <t>__2022青森県民エナジー(株)　</t>
  </si>
  <si>
    <t>__2022朝日ガスエナジー(株)　</t>
  </si>
  <si>
    <t>__2022旭化成(株)　メニューA</t>
  </si>
  <si>
    <t>__2022旭化成(株)　メニューB</t>
  </si>
  <si>
    <t>__2022旭化成(株)　メニューC</t>
  </si>
  <si>
    <t>__2022旭化成(株)　メニューD</t>
  </si>
  <si>
    <t>__2022旭化成(株)　メニューE</t>
  </si>
  <si>
    <t>__2022旭化成(株)　メニューF</t>
  </si>
  <si>
    <t>__2022旭化成(株)　(参考値)事業者全体</t>
  </si>
  <si>
    <t>__2022旭マルヰガス(株)　</t>
  </si>
  <si>
    <t>__2022足利ガス(株)　</t>
  </si>
  <si>
    <t>__2022(株)アシストワンエナジー　</t>
  </si>
  <si>
    <t>__2022アスエネ(株)　メニューA</t>
  </si>
  <si>
    <t>__2022アスエネ(株)　メニューB</t>
  </si>
  <si>
    <t>__2022アスエネ(株)　メニューC</t>
  </si>
  <si>
    <t>__2022アスエネ(株)　メニューD</t>
  </si>
  <si>
    <t>__2022アスエネ(株)　メニューE</t>
  </si>
  <si>
    <t>__2022アスエネ(株)　(参考値)事業者全体</t>
  </si>
  <si>
    <t>__2022アストマックス(株)　</t>
  </si>
  <si>
    <t>__2022アストマックス・エネルギー合同会社　</t>
  </si>
  <si>
    <t>__2022アストモスエネルギー(株)　</t>
  </si>
  <si>
    <t>__2022厚木瓦斯(株)　メニューA</t>
  </si>
  <si>
    <t>__2022厚木瓦斯(株)　メニューB(残差)</t>
  </si>
  <si>
    <t>__2022(株)アドバンテック　メニューA</t>
  </si>
  <si>
    <t>__2022(株)アドバンテック　メニューB</t>
  </si>
  <si>
    <t>__2022(株)アドバンテック　メニューC</t>
  </si>
  <si>
    <t>__2022(株)アドバンテック　メニューD</t>
  </si>
  <si>
    <t>__2022(株)アドバンテック　メニューE(残差)</t>
  </si>
  <si>
    <t>__2022(株)アメニティ電力　</t>
  </si>
  <si>
    <t>__2022有明エナジー(株)　</t>
  </si>
  <si>
    <t>__2022(株)アルファライズ　</t>
  </si>
  <si>
    <t>__2022あんしん電力合同会社　</t>
  </si>
  <si>
    <t>__2022アンビット・エナジー・ジャパン合同会社　</t>
  </si>
  <si>
    <t>__2022(株)イーエムアイ　</t>
  </si>
  <si>
    <t>__2022(株)イーセル　</t>
  </si>
  <si>
    <t>__2022飯田まちづくり電力(株)　メニューA</t>
  </si>
  <si>
    <t>__2022飯田まちづくり電力(株)　メニューB(残差)</t>
  </si>
  <si>
    <t>__2022(株)イーネットワーク　</t>
  </si>
  <si>
    <t>__2022(株)イーネットワークシステムズ　メニューA</t>
  </si>
  <si>
    <t>__2022(株)イーネットワークシステムズ　メニューB</t>
  </si>
  <si>
    <t>__2022(株)イーネットワークシステムズ　メニューC</t>
  </si>
  <si>
    <t>__2022(株)イーネットワークシステムズ　メニューD</t>
  </si>
  <si>
    <t>__2022(株)イーネットワークシステムズ　メニューE(残差)</t>
  </si>
  <si>
    <t>__2022イーレックス(株)　</t>
  </si>
  <si>
    <t>__2022イオンディライト(株)　</t>
  </si>
  <si>
    <t>__2022(株)池見石油店　</t>
  </si>
  <si>
    <t>__2022いこま市民パワー(株)　</t>
  </si>
  <si>
    <t>__2022(株)イシオ　</t>
  </si>
  <si>
    <t>__2022石川電力(株)　</t>
  </si>
  <si>
    <t>__2022一般財団法人泉佐野電力　　　</t>
  </si>
  <si>
    <t>__2022いずも縁結び電力(株)　</t>
  </si>
  <si>
    <t>__2022出雲ガス(株)　</t>
  </si>
  <si>
    <t>__2022出雲ケーブルビジョン(株)　</t>
  </si>
  <si>
    <t>__2022伊勢崎ガス(株)　</t>
  </si>
  <si>
    <t>__2022伊勢志摩電力(株)　</t>
  </si>
  <si>
    <t>__2022(株)いちき串木野電力　</t>
  </si>
  <si>
    <t>__2022(株)いちたかガスワン　メニューA</t>
  </si>
  <si>
    <t>__2022(株)いちたかガスワン　メニューB(残差)</t>
  </si>
  <si>
    <t>__2022出光グリーンパワー(株)　メニューA</t>
  </si>
  <si>
    <t>__2022出光グリーンパワー(株)　メニューB</t>
  </si>
  <si>
    <t>__2022出光グリーンパワー(株)　メニューC</t>
  </si>
  <si>
    <t>__2022出光グリーンパワー(株)　メニューD(残差)</t>
  </si>
  <si>
    <t>__2022出光興産(株)　メニューA</t>
  </si>
  <si>
    <t>__2022出光興産(株)　メニューB</t>
  </si>
  <si>
    <t>__2022出光興産(株)　メニューC(残差)</t>
  </si>
  <si>
    <t>__2022伊藤忠エネクス(株)　メニューA</t>
  </si>
  <si>
    <t>__2022伊藤忠エネクス(株)　メニューB</t>
  </si>
  <si>
    <t>__2022伊藤忠エネクス(株)　メニューC(残差)</t>
  </si>
  <si>
    <t>__2022伊藤忠エネクスホームライフ西日本(株)　</t>
  </si>
  <si>
    <t>__2022伊藤忠商事(株)　メニューA</t>
  </si>
  <si>
    <t>__2022伊藤忠商事(株)　メニューB(残差)</t>
  </si>
  <si>
    <t>__2022伊藤忠プランテック(株)　</t>
  </si>
  <si>
    <t>__2022いばらきコープ生活協同組合　</t>
  </si>
  <si>
    <t>__2022入間ガス(株)　</t>
  </si>
  <si>
    <t>__2022イワタニセントラル北海道(株)　</t>
  </si>
  <si>
    <t>__2022イワタニ東海(株)　</t>
  </si>
  <si>
    <t>__2022イワタニ長野(株)　</t>
  </si>
  <si>
    <t>__2022イワタニ関東(株)　</t>
  </si>
  <si>
    <t>__2022イワタニ三重(株)　</t>
  </si>
  <si>
    <t>__2022イワタニ首都圏(株)　</t>
  </si>
  <si>
    <t>__2022(株)岩手ウッドパワー　</t>
  </si>
  <si>
    <t>__2022岩手電力(株)　</t>
  </si>
  <si>
    <t>__2022(株)インフォシステム　</t>
  </si>
  <si>
    <t>__2022ヴィジョナリーパワー(株)　</t>
  </si>
  <si>
    <t>__2022(株)ウエスト電力　メニューA</t>
  </si>
  <si>
    <t>__2022(株)ウエスト電力　メニューB(残差)</t>
  </si>
  <si>
    <t>__2022上田ガス(株)　</t>
  </si>
  <si>
    <t>__2022うすきエネルギー(株)　</t>
  </si>
  <si>
    <t>__2022(株)ウッドエナジー　</t>
  </si>
  <si>
    <t>__2022宇都宮ライトパワー(株)　</t>
  </si>
  <si>
    <t>__2022うべ未来エネルギー(株)　</t>
  </si>
  <si>
    <t>__2022エア・ウォーター(株)　</t>
  </si>
  <si>
    <t>__2022エア・ウォーター・ライフソリューション(株)(旧：エア・ウォーター北海道(株))　</t>
  </si>
  <si>
    <t>__2022(株)エイチティーピー　</t>
  </si>
  <si>
    <t>__2022(株)エーコープサービス　</t>
  </si>
  <si>
    <t>__2022(株)エージーピー　　</t>
  </si>
  <si>
    <t>__2022(株)エコア　</t>
  </si>
  <si>
    <t>__2022(株)エコスタイル　メニューA</t>
  </si>
  <si>
    <t>__2022(株)エコスタイル　メニューB</t>
  </si>
  <si>
    <t>__2022(株)エコスタイル　メニューC(残差)</t>
  </si>
  <si>
    <t>__2022(株)エコログ　</t>
  </si>
  <si>
    <t>__2022(株)エスエナジー　</t>
  </si>
  <si>
    <t>__2022(株)エスケーエナジー　</t>
  </si>
  <si>
    <t>__2022越後天然ガス(株)　メニューA</t>
  </si>
  <si>
    <t>__2022越後天然ガス(株)　メニューB(残差)</t>
  </si>
  <si>
    <t>__2022エッセンシャルエナジー(株)　</t>
  </si>
  <si>
    <t>__2022(株)エナネス　</t>
  </si>
  <si>
    <t>__2022(株)エナリス・パワー・マーケティング　メニューA</t>
  </si>
  <si>
    <t>__2022(株)エナリス・パワー・マーケティング　メニューB</t>
  </si>
  <si>
    <t>__2022(株)エナリス・パワー・マーケティング　メニューC</t>
  </si>
  <si>
    <t>__2022(株)エナリス・パワー・マーケティング　メニューD</t>
  </si>
  <si>
    <t>__2022(株)エナリス・パワー・マーケティング　メニューE</t>
  </si>
  <si>
    <t>__2022(株)エナリス・パワー・マーケティング　メニューF</t>
  </si>
  <si>
    <t>__2022(株)エナリス・パワー・マーケティング　メニューG</t>
  </si>
  <si>
    <t>__2022(株)エナリス・パワー・マーケティング　メニューH</t>
  </si>
  <si>
    <t>__2022(株)エナリス・パワー・マーケティング　メニューI</t>
  </si>
  <si>
    <t>__2022(株)エナリス・パワー・マーケティング　メニューJ</t>
  </si>
  <si>
    <t>__2022(株)エナリス・パワー・マーケティング　メニューK</t>
  </si>
  <si>
    <t>__2022(株)エナリス・パワー・マーケティング　メニューL(残差)</t>
  </si>
  <si>
    <t>__2022(株)エネ・ビジョン　</t>
  </si>
  <si>
    <t>__2022(株)エネアーク関西　</t>
  </si>
  <si>
    <t>__2022(株)エネアーク関東　</t>
  </si>
  <si>
    <t>__2022(株)エネウィル(旧：ＪＡＧ国際エナジー(株))　メニューA</t>
  </si>
  <si>
    <t>__2022(株)エネウィル(旧：ＪＡＧ国際エナジー(株))　メニューB(残差)</t>
  </si>
  <si>
    <t>__2022(株)エネクスライフサービス　</t>
  </si>
  <si>
    <t>__2022(株)エネクル(旧：堀川産業(株))　</t>
  </si>
  <si>
    <t>__2022エネサーブ(株)　メニューA</t>
  </si>
  <si>
    <t>__2022エネサーブ(株)　メニューB(残差)</t>
  </si>
  <si>
    <t>__2022(株)エネサンス関東　</t>
  </si>
  <si>
    <t>__2022エネックス(株)　メニューA</t>
  </si>
  <si>
    <t>__2022エネックス(株)　メニューB(残差)</t>
  </si>
  <si>
    <t>__2022(株)エネット　メニューA</t>
  </si>
  <si>
    <t>__2022(株)エネット　メニューB</t>
  </si>
  <si>
    <t>__2022(株)エネット　メニューC</t>
  </si>
  <si>
    <t>__2022(株)エネット　メニューD</t>
  </si>
  <si>
    <t>__2022(株)エネット　メニューE</t>
  </si>
  <si>
    <t>__2022(株)エネット　メニューF</t>
  </si>
  <si>
    <t>__2022(株)エネット　メニューG</t>
  </si>
  <si>
    <t>__2022(株)エネット　メニューH(残差)</t>
  </si>
  <si>
    <t>__2022エネトレード(株)　</t>
  </si>
  <si>
    <t>__2022(株)エネファント　メニューA</t>
  </si>
  <si>
    <t>__2022(株)エネファント　メニューB</t>
  </si>
  <si>
    <t>__2022(株)エネファント　メニューC(残差)</t>
  </si>
  <si>
    <t>__2022エネラボ(株)　メニューA</t>
  </si>
  <si>
    <t>__2022エネラボ(株)　メニューB(残差)</t>
  </si>
  <si>
    <t>__2022(株)エネルギア・ソリューション・アンド・サービス　メニューA</t>
  </si>
  <si>
    <t>__2022(株)エネルギア・ソリューション・アンド・サービス　メニューB(残差)</t>
  </si>
  <si>
    <t>__2022エネルギーパワー(株)　メニューA</t>
  </si>
  <si>
    <t>__2022エネルギーパワー(株)　メニューB</t>
  </si>
  <si>
    <t>__2022エネルギーパワー(株)　メニューC</t>
  </si>
  <si>
    <t>__2022エネルギーパワー(株)　メニューD</t>
  </si>
  <si>
    <t>__2022エネルギーパワー(株)　メニューE(残差)</t>
  </si>
  <si>
    <t>__2022(株)エネワンでんき(旧：(株)サイサン)　メニューA</t>
  </si>
  <si>
    <t>__2022(株)エネワンでんき(旧：(株)サイサン)　メニューB(残差)</t>
  </si>
  <si>
    <t>__2022エバーグリーン・マーケティング(株)　メニューA</t>
  </si>
  <si>
    <t>__2022エバーグリーン・マーケティング(株)　メニューB</t>
  </si>
  <si>
    <t>__2022エバーグリーン・マーケティング(株)　メニューC(残差)</t>
  </si>
  <si>
    <t>__2022エバーグリーン・リテイリング(株)　メニューA</t>
  </si>
  <si>
    <t>__2022エバーグリーン・リテイリング(株)　メニューB(残差)</t>
  </si>
  <si>
    <t>__2022荏原環境プラント(株)　メニューA</t>
  </si>
  <si>
    <t>__2022荏原環境プラント(株)　メニューB</t>
  </si>
  <si>
    <t>__2022荏原環境プラント(株)　メニューC</t>
  </si>
  <si>
    <t>__2022荏原環境プラント(株)　メニューD</t>
  </si>
  <si>
    <t>__2022荏原環境プラント(株)　メニューE</t>
  </si>
  <si>
    <t>__2022荏原環境プラント(株)　メニューF</t>
  </si>
  <si>
    <t>__2022荏原環境プラント(株)　メニューG</t>
  </si>
  <si>
    <t>__2022荏原環境プラント(株)　メニューH</t>
  </si>
  <si>
    <t>__2022荏原環境プラント(株)　メニューI</t>
  </si>
  <si>
    <t>__2022荏原環境プラント(株)　メニューJ</t>
  </si>
  <si>
    <t>__2022荏原環境プラント(株)　メニューK</t>
  </si>
  <si>
    <t>__2022荏原環境プラント(株)　メニューL</t>
  </si>
  <si>
    <t>__2022荏原環境プラント(株)　メニューM</t>
  </si>
  <si>
    <t>__2022荏原環境プラント(株)　メニューN(残差)</t>
  </si>
  <si>
    <t>__2022エフィシエント(株)　</t>
  </si>
  <si>
    <t>__2022(株)エフエネ　</t>
  </si>
  <si>
    <t>__2022(株)エフオン　メニューA</t>
  </si>
  <si>
    <t>__2022(株)エフオン　メニューB</t>
  </si>
  <si>
    <t>__2022(株)エフオン　メニューC</t>
  </si>
  <si>
    <t>__2022(株)エフオン　メニューD</t>
  </si>
  <si>
    <t>__2022(株)エフオン　メニューE</t>
  </si>
  <si>
    <t>__2022(株)エフオン　メニューF</t>
  </si>
  <si>
    <t>__2022(株)エフオン　(参考値)事業者全体</t>
  </si>
  <si>
    <t>__2022エフビットコミュニケーションズ(株)　　メニューA</t>
  </si>
  <si>
    <t>__2022エフビットコミュニケーションズ(株)　　メニューB</t>
  </si>
  <si>
    <t>__2022エフビットコミュニケーションズ(株)　　メニューC(残差)</t>
  </si>
  <si>
    <t>__2022(株)エルピオ　</t>
  </si>
  <si>
    <t>__2022エルメック(株)　</t>
  </si>
  <si>
    <t>__2022(株)縁人　</t>
  </si>
  <si>
    <t>__2022おいでんエネルギー(株)　メニューA</t>
  </si>
  <si>
    <t>__2022おいでんエネルギー(株)　メニューB</t>
  </si>
  <si>
    <t>__2022おいでんエネルギー(株)　メニューC(残差)</t>
  </si>
  <si>
    <t>__2022王子・伊藤忠エネクス電力販売(株)　メニューA</t>
  </si>
  <si>
    <t>__2022王子・伊藤忠エネクス電力販売(株)　メニューB</t>
  </si>
  <si>
    <t>__2022王子・伊藤忠エネクス電力販売(株)　メニューC</t>
  </si>
  <si>
    <t>__2022王子・伊藤忠エネクス電力販売(株)　メニューD(残差)</t>
  </si>
  <si>
    <t>__2022青梅ガス(株)　</t>
  </si>
  <si>
    <t>__2022大分ケーブルテレコム(株)　</t>
  </si>
  <si>
    <t>__2022大垣ガス(株)　</t>
  </si>
  <si>
    <t>__2022大阪いずみ市民生活協同組合　メニューA</t>
  </si>
  <si>
    <t>__2022大阪いずみ市民生活協同組合　メニューB(残差)</t>
  </si>
  <si>
    <t>__2022大阪瓦斯(株)　メニューA</t>
  </si>
  <si>
    <t>__2022大阪瓦斯(株)　メニューB</t>
  </si>
  <si>
    <t>__2022大阪瓦斯(株)　メニューC</t>
  </si>
  <si>
    <t>__2022大阪瓦斯(株)　メニューD(残差)</t>
  </si>
  <si>
    <t>__2022おおすみ半島スマートエネルギー(株)　</t>
  </si>
  <si>
    <t>__2022大多喜ガス(株)　</t>
  </si>
  <si>
    <t>__2022(株)おおた電力　</t>
  </si>
  <si>
    <t>__2022(株)岡崎建材　</t>
  </si>
  <si>
    <t>__2022(株)岡崎さくら電力　</t>
  </si>
  <si>
    <t>__2022岡田建設(株)　</t>
  </si>
  <si>
    <t>__2022(株)オカモト　</t>
  </si>
  <si>
    <t>__2022岡山電力(株)　メニューA</t>
  </si>
  <si>
    <t>__2022岡山電力(株)　メニューB(残差)</t>
  </si>
  <si>
    <t>__2022(株)沖縄ガスニューパワー　メニューA</t>
  </si>
  <si>
    <t>__2022(株)沖縄ガスニューパワー　メニューB(残差)</t>
  </si>
  <si>
    <t>__2022おきなわコープエナジー(株)　</t>
  </si>
  <si>
    <t>__2022沖縄新エネ開発(株)　</t>
  </si>
  <si>
    <t>__2022沖縄電力(株)　メニューA</t>
  </si>
  <si>
    <t>__2022沖縄電力(株)　メニューB(残差)</t>
  </si>
  <si>
    <t>__2022奥出雲電力(株)　</t>
  </si>
  <si>
    <t>__2022(株)オズエナジー　</t>
  </si>
  <si>
    <t>__2022(株)オノプロックス　</t>
  </si>
  <si>
    <t>__2022(株)オプテージ　</t>
  </si>
  <si>
    <t>__2022おもてなし山形(株)　</t>
  </si>
  <si>
    <t>__2022オリックス(株)　メニューA</t>
  </si>
  <si>
    <t>__2022オリックス(株)　メニューB</t>
  </si>
  <si>
    <t>__2022オリックス(株)　メニューC</t>
  </si>
  <si>
    <t>__2022オリックス(株)　メニューD</t>
  </si>
  <si>
    <t>__2022オリックス(株)　メニューE</t>
  </si>
  <si>
    <t>__2022オリックス(株)　メニューF</t>
  </si>
  <si>
    <t>__2022オリックス(株)　メニューG</t>
  </si>
  <si>
    <t>__2022オリックス(株)　メニューH(残差)</t>
  </si>
  <si>
    <t>__2022(株)織戸組　メニューA</t>
  </si>
  <si>
    <t>__2022(株)織戸組　メニューB(残差)</t>
  </si>
  <si>
    <t>__2022(株)カーボンニュートラル(旧：西多摩バイオパワー(株))　</t>
  </si>
  <si>
    <t>__2022加賀市総合サービス(株)　</t>
  </si>
  <si>
    <t>__2022香川電力(株)　　メニューA</t>
  </si>
  <si>
    <t>__2022香川電力(株)　　メニューB(残差)</t>
  </si>
  <si>
    <t>__2022角栄ガス(株)　</t>
  </si>
  <si>
    <t>__2022格安電力(株)　</t>
  </si>
  <si>
    <t>__2022神楽電力(株)　</t>
  </si>
  <si>
    <t>__2022かけがわ報徳パワー(株)　</t>
  </si>
  <si>
    <t>__2022鹿児島電力(株)　</t>
  </si>
  <si>
    <t>__2022歌舞伎エナジー(株)　</t>
  </si>
  <si>
    <t>__2022(株)かみでん里山公社　</t>
  </si>
  <si>
    <t>__2022亀岡ふるさとエナジー(株)　</t>
  </si>
  <si>
    <t>__2022唐津電力(株)　</t>
  </si>
  <si>
    <t>__2022(株)唐津パワーホールディングス　</t>
  </si>
  <si>
    <t>__2022カワサキグリーンエナジー(株)　メニューA</t>
  </si>
  <si>
    <t>__2022カワサキグリーンエナジー(株)　メニューB</t>
  </si>
  <si>
    <t>__2022カワサキグリーンエナジー(株)　メニューC</t>
  </si>
  <si>
    <t>__2022カワサキグリーンエナジー(株)　メニューD(残差)</t>
  </si>
  <si>
    <t>__2022(株)関西空調　　</t>
  </si>
  <si>
    <t>__2022関西電力(株)　メニューA</t>
  </si>
  <si>
    <t>__2022関西電力(株)　メニューB</t>
  </si>
  <si>
    <t>__2022関西電力(株)　メニューC</t>
  </si>
  <si>
    <t>__2022関西電力(株)　メニューD</t>
  </si>
  <si>
    <t>__2022関西電力(株)　メニューE</t>
  </si>
  <si>
    <t>__2022関西電力(株)　メニューF(残差)</t>
  </si>
  <si>
    <t>__2022(株)関電エネルギーソリューション　メニューA</t>
  </si>
  <si>
    <t>__2022(株)関電エネルギーソリューション　メニューB(残差)</t>
  </si>
  <si>
    <t>__2022合同会社北上新電力　</t>
  </si>
  <si>
    <t>__2022(株)北九州パワー　メニューA</t>
  </si>
  <si>
    <t>__2022(株)北九州パワー　メニューB(残差)</t>
  </si>
  <si>
    <t>__2022キタコー(株)　</t>
  </si>
  <si>
    <t>__2022北日本ガス(株)　</t>
  </si>
  <si>
    <t>__2022北日本石油(株)　</t>
  </si>
  <si>
    <t>__2022岐阜電力(株)　</t>
  </si>
  <si>
    <t>__2022キヤノンマーケティングジャパン(株)　</t>
  </si>
  <si>
    <t>__2022九州エナジー(株)　メニューA</t>
  </si>
  <si>
    <t>__2022九州エナジー(株)　メニューB(残差)</t>
  </si>
  <si>
    <t>__2022九州電力(株)　メニューA</t>
  </si>
  <si>
    <t>__2022九州電力(株)　メニューB(残差)</t>
  </si>
  <si>
    <t>__2022九電みらいエナジー(株)　メニューA</t>
  </si>
  <si>
    <t>__2022九電みらいエナジー(株)　メニューB</t>
  </si>
  <si>
    <t>__2022九電みらいエナジー(株)　メニューC(残差)</t>
  </si>
  <si>
    <t>__2022京セラ関電エナジー合同会社　</t>
  </si>
  <si>
    <t>__2022京都生活協同組合　メニューA</t>
  </si>
  <si>
    <t>__2022京都生活協同組合　メニューB(残差)</t>
  </si>
  <si>
    <t>__2022(株)京楽産業ホールディングス　</t>
  </si>
  <si>
    <t>__2022桐生瓦斯(株)　</t>
  </si>
  <si>
    <t>__2022近畿電力(株)　</t>
  </si>
  <si>
    <t>__2022(株)クオリティプラス　</t>
  </si>
  <si>
    <t>__2022くこくエネルギー(株)(旧：熊本電力(株))　</t>
  </si>
  <si>
    <t>__2022久慈地域エネルギー(株)　</t>
  </si>
  <si>
    <t>__2022(株)クボタ　</t>
  </si>
  <si>
    <t>__2022(株)球磨村森電力　</t>
  </si>
  <si>
    <t>__2022(株)グランデータ　</t>
  </si>
  <si>
    <t>__2022グリーナ(株)　メニューA</t>
  </si>
  <si>
    <t>__2022グリーナ(株)　メニューB</t>
  </si>
  <si>
    <t>__2022グリーナ(株)　メニューC(残差)</t>
  </si>
  <si>
    <t>__2022(株)クリーンエネルギー総合研究所　メニューA</t>
  </si>
  <si>
    <t>__2022(株)クリーンエネルギー総合研究所　メニューB(残差)</t>
  </si>
  <si>
    <t>__2022一般社団法人グリーンコープでんき　</t>
  </si>
  <si>
    <t>__2022(株)グリーンサークル　</t>
  </si>
  <si>
    <t>__2022グリーンシティこばやし(株)　</t>
  </si>
  <si>
    <t>__2022(株)グリーンパワー大東　メニューA</t>
  </si>
  <si>
    <t>__2022(株)グリーンパワー大東　メニューB(残差)</t>
  </si>
  <si>
    <t>__2022グリーンピープルズパワー(株)　</t>
  </si>
  <si>
    <t>__2022(株)クリーンベンチャー２１　</t>
  </si>
  <si>
    <t>__2022(株)グリムスパワー　</t>
  </si>
  <si>
    <t>__2022(株)グルーヴエナジー　</t>
  </si>
  <si>
    <t>__2022くるめエネルギー(株)　</t>
  </si>
  <si>
    <t>__2022(株)グローアップ　</t>
  </si>
  <si>
    <t>__2022(株)クローバー・テクノロジーズ(旧：四つ葉電力(株))　</t>
  </si>
  <si>
    <t>__2022(株)グローバルエンジニアリング　メニューA</t>
  </si>
  <si>
    <t>__2022(株)グローバルエンジニアリング　メニューB(残差)</t>
  </si>
  <si>
    <t>__2022(株)グローバルキャスト　</t>
  </si>
  <si>
    <t>__2022グローバルソリューションサービス(株)　</t>
  </si>
  <si>
    <t>__2022(株)ケアネス(旧：(株)ルーア)　</t>
  </si>
  <si>
    <t>__2022京葉瓦斯(株)　メニューA</t>
  </si>
  <si>
    <t>__2022京葉瓦斯(株)　メニューB(残差)</t>
  </si>
  <si>
    <t>__2022京和ガス(株)　</t>
  </si>
  <si>
    <t>__2022ゲーテハウス(株)　</t>
  </si>
  <si>
    <t>__2022(株)ケーブルネット下関　</t>
  </si>
  <si>
    <t>__2022気仙沼グリーンエナジー(株)　メニューA</t>
  </si>
  <si>
    <t>__2022気仙沼グリーンエナジー(株)　メニューB(残差)</t>
  </si>
  <si>
    <t>__2022高知ニューエナジー(株)　</t>
  </si>
  <si>
    <t>__2022神戸電力(株)　</t>
  </si>
  <si>
    <t>__2022(株)コープでんき東北　</t>
  </si>
  <si>
    <t>__2022コープ電力(株)　</t>
  </si>
  <si>
    <t>__2022国際航業(株)　</t>
  </si>
  <si>
    <t>__2022小島電機工業(株)　</t>
  </si>
  <si>
    <t>__2022御所野縄文電力(株)　</t>
  </si>
  <si>
    <t>__2022コスモエネルギーソリューションズ(株)　メニューA</t>
  </si>
  <si>
    <t>__2022コスモエネルギーソリューションズ(株)　メニューB(残差)</t>
  </si>
  <si>
    <t>__2022五島市民電力(株)　メニューA</t>
  </si>
  <si>
    <t>__2022五島市民電力(株)　メニューB</t>
  </si>
  <si>
    <t>__2022五島市民電力(株)　メニューC(残差)</t>
  </si>
  <si>
    <t>__2022こなんウルトラパワー(株)　</t>
  </si>
  <si>
    <t>__2022(株)コノミヤホールディングス　</t>
  </si>
  <si>
    <t>__2022(株)コンシェルジュ　メニューA</t>
  </si>
  <si>
    <t>__2022(株)コンシェルジュ　メニューB(残差)</t>
  </si>
  <si>
    <t>__2022サーラｅエナジー(株)　メニューA</t>
  </si>
  <si>
    <t>__2022サーラｅエナジー(株)　メニューB</t>
  </si>
  <si>
    <t>__2022サーラｅエナジー(株)　メニューC(残差)</t>
  </si>
  <si>
    <t>__2022(株)再エネ思考電力　メニューA</t>
  </si>
  <si>
    <t>__2022(株)再エネ思考電力　メニューB</t>
  </si>
  <si>
    <t>__2022(株)再エネ思考電力　メニューC(残差)</t>
  </si>
  <si>
    <t>__2022埼玉ガス(株)　</t>
  </si>
  <si>
    <t>__2022(株)彩の国でんき　</t>
  </si>
  <si>
    <t>__2022(株)サイホープロパティーズ　</t>
  </si>
  <si>
    <t>__2022酒田天然瓦斯(株)　</t>
  </si>
  <si>
    <t>__2022坂戸ガス(株)　</t>
  </si>
  <si>
    <t>__2022(株)さくら新電力　メニューA</t>
  </si>
  <si>
    <t>__2022(株)さくら新電力　メニューB(残差)</t>
  </si>
  <si>
    <t>__2022里山パワーワークス(株)　</t>
  </si>
  <si>
    <t>__2022(株)サニックス　メニューA</t>
  </si>
  <si>
    <t>__2022(株)サニックス　メニューB</t>
  </si>
  <si>
    <t>__2022(株)サニックス　メニューC</t>
  </si>
  <si>
    <t>__2022(株)サニックス　メニューD(残差)</t>
  </si>
  <si>
    <t>__2022佐野瓦斯(株)　</t>
  </si>
  <si>
    <t>__2022サミットエナジー(株)　メニューA</t>
  </si>
  <si>
    <t>__2022サミットエナジー(株)　メニューB(残差)</t>
  </si>
  <si>
    <t>__2022三愛オブリ(株)(旧：三愛石油(株))　</t>
  </si>
  <si>
    <t>__2022山陰エレキ・アライアンス(株)　</t>
  </si>
  <si>
    <t>__2022山陰酸素工業(株)　</t>
  </si>
  <si>
    <t>__2022(株)三郷ひまわりエナジー　</t>
  </si>
  <si>
    <t>__2022三州電力(株)　</t>
  </si>
  <si>
    <t>__2022サントラベラーズサービス有限会社　</t>
  </si>
  <si>
    <t>__2022三友エンテック(株)　</t>
  </si>
  <si>
    <t>__2022サンリン(株)　メニューA</t>
  </si>
  <si>
    <t>__2022サンリン(株)　メニューB(残差)</t>
  </si>
  <si>
    <t>__2022(株)シーエナジー　</t>
  </si>
  <si>
    <t>__2022(株)シーラパワー(旧：愛知電力(株))　メニューA</t>
  </si>
  <si>
    <t>__2022(株)シーラパワー(旧：愛知電力(株))　メニューB(残差)</t>
  </si>
  <si>
    <t>__2022(株)ジェイコムウエスト　</t>
  </si>
  <si>
    <t>__2022(株)ジェイコム九州　</t>
  </si>
  <si>
    <t>__2022(株)ジェイコム埼玉・東日本　</t>
  </si>
  <si>
    <t>__2022(株)ジェイコム札幌　</t>
  </si>
  <si>
    <t>__2022(株)ジェイコム湘南・神奈川　</t>
  </si>
  <si>
    <t>__2022(株)ジェイコム千葉　</t>
  </si>
  <si>
    <t>__2022(株)ジェイコム東京　</t>
  </si>
  <si>
    <t>__2022シェルジャパン(株)　メニューA</t>
  </si>
  <si>
    <t>__2022シェルジャパン(株)　メニューB</t>
  </si>
  <si>
    <t>__2022シェルジャパン(株)　メニューC(残差)</t>
  </si>
  <si>
    <t>__2022(株)しおさい電力　</t>
  </si>
  <si>
    <t>__2022(株)シグナストラスト　</t>
  </si>
  <si>
    <t>__2022四国電力(株)　メニューA</t>
  </si>
  <si>
    <t>__2022四国電力(株)　メニューB</t>
  </si>
  <si>
    <t>__2022四国電力(株)　メニューC(残差)</t>
  </si>
  <si>
    <t>__2022静岡ガス＆パワー(株)　メニューA</t>
  </si>
  <si>
    <t>__2022静岡ガス＆パワー(株)　メニューB</t>
  </si>
  <si>
    <t>__2022静岡ガス＆パワー(株)　メニューC(残差)</t>
  </si>
  <si>
    <t>__2022自然電力(株)　メニューA</t>
  </si>
  <si>
    <t>__2022自然電力(株)　メニューB</t>
  </si>
  <si>
    <t>__2022自然電力(株)　メニューC</t>
  </si>
  <si>
    <t>__2022自然電力(株)　メニューD</t>
  </si>
  <si>
    <t>__2022自然電力(株)　(参考値)事業者全体</t>
  </si>
  <si>
    <t>__2022(株)シナジアパワー　メニューA</t>
  </si>
  <si>
    <t>__2022(株)シナジアパワー　メニューB</t>
  </si>
  <si>
    <t>__2022(株)シナジアパワー　メニューC</t>
  </si>
  <si>
    <t>__2022(株)シナジアパワー　メニューD</t>
  </si>
  <si>
    <t>__2022(株)シナジアパワー　メニューE</t>
  </si>
  <si>
    <t>__2022(株)シナジアパワー　メニューF</t>
  </si>
  <si>
    <t>__2022(株)シナジアパワー　メニューG</t>
  </si>
  <si>
    <t>__2022(株)シナジアパワー　メニューH</t>
  </si>
  <si>
    <t>__2022(株)シナジアパワー　メニューI(残差)</t>
  </si>
  <si>
    <t>__2022シナネン(株)　メニューA</t>
  </si>
  <si>
    <t>__2022シナネン(株)　メニューB</t>
  </si>
  <si>
    <t>__2022シナネン(株)　メニューC</t>
  </si>
  <si>
    <t>__2022シナネン(株)　メニューD</t>
  </si>
  <si>
    <t>__2022シナネン(株)　メニューE</t>
  </si>
  <si>
    <t>__2022シナネン(株)　メニューF</t>
  </si>
  <si>
    <t>__2022シナネン(株)　メニューG(残差)</t>
  </si>
  <si>
    <t>__2022芝浦電力(株)　</t>
  </si>
  <si>
    <t>__2022(株)ジャパネットサービスイノベーション　</t>
  </si>
  <si>
    <t>__2022自由でんき(株)　</t>
  </si>
  <si>
    <t>__2022湘南電力(株)　メニューA</t>
  </si>
  <si>
    <t>__2022湘南電力(株)　メニューB(残差)</t>
  </si>
  <si>
    <t>__2022(株)情熱電力　</t>
  </si>
  <si>
    <t>__2022情報ハイウェイ協同組合　</t>
  </si>
  <si>
    <t>__2022シン・エナジー(株)　メニューA</t>
  </si>
  <si>
    <t>__2022シン・エナジー(株)　メニューB</t>
  </si>
  <si>
    <t>__2022シン・エナジー(株)　メニューC</t>
  </si>
  <si>
    <t>__2022シン・エナジー(株)　メニューD(残差)</t>
  </si>
  <si>
    <t>__2022(株)新出光　メニューA</t>
  </si>
  <si>
    <t>__2022(株)新出光　メニューB</t>
  </si>
  <si>
    <t>__2022(株)新出光　メニューC</t>
  </si>
  <si>
    <t>__2022(株)新出光　メニューD</t>
  </si>
  <si>
    <t>__2022(株)新出光　メニューE</t>
  </si>
  <si>
    <t>__2022(株)新出光　メニューF</t>
  </si>
  <si>
    <t>__2022(株)新出光　メニューG</t>
  </si>
  <si>
    <t>__2022(株)新出光　メニューH</t>
  </si>
  <si>
    <t>__2022(株)新出光　メニューI(残差)</t>
  </si>
  <si>
    <t>__2022新エネルギー開発(株)　</t>
  </si>
  <si>
    <t>__2022新電力いばらき(株)　</t>
  </si>
  <si>
    <t>__2022新電力おおいた(株)　</t>
  </si>
  <si>
    <t>__2022新電力新潟(株)　</t>
  </si>
  <si>
    <t>__2022(株)翠光トップライン　</t>
  </si>
  <si>
    <t>__2022須賀川瓦斯(株)　メニューA</t>
  </si>
  <si>
    <t>__2022須賀川瓦斯(株)　メニューB(残差)</t>
  </si>
  <si>
    <t>__2022スズカ電工(株)　</t>
  </si>
  <si>
    <t>__2022鈴与商事(株)　メニューA</t>
  </si>
  <si>
    <t>__2022鈴与商事(株)　メニューB</t>
  </si>
  <si>
    <t>__2022鈴与商事(株)　メニューC</t>
  </si>
  <si>
    <t>__2022鈴与商事(株)　メニューD(残差)</t>
  </si>
  <si>
    <t>__2022鈴与電力(株)　メニューA</t>
  </si>
  <si>
    <t>__2022鈴与電力(株)　メニューB</t>
  </si>
  <si>
    <t>__2022鈴与電力(株)　メニューC</t>
  </si>
  <si>
    <t>__2022鈴与電力(株)　メニューD</t>
  </si>
  <si>
    <t>__2022鈴与電力(株)　メニューE(残差)</t>
  </si>
  <si>
    <t>__2022スターティア(株)　メニューA</t>
  </si>
  <si>
    <t>__2022スターティア(株)　メニューB(残差)</t>
  </si>
  <si>
    <t>__2022(株)スマート　</t>
  </si>
  <si>
    <t>__2022スマートエコエナジー(株)　メニューA</t>
  </si>
  <si>
    <t>__2022スマートエコエナジー(株)　メニューB</t>
  </si>
  <si>
    <t>__2022スマートエコエナジー(株)　メニューC(残差)</t>
  </si>
  <si>
    <t>__2022スマートエナジー熊本(株)　</t>
  </si>
  <si>
    <t>__2022スマートエナジー磐田(株)　メニューA</t>
  </si>
  <si>
    <t>__2022スマートエナジー磐田(株)　メニューB</t>
  </si>
  <si>
    <t>__2022スマートエナジー磐田(株)　メニューC(残差)</t>
  </si>
  <si>
    <t>__2022(株)スマートテック　メニューA</t>
  </si>
  <si>
    <t>__2022(株)スマートテック　メニューB(残差)</t>
  </si>
  <si>
    <t>__2022スマート電気(株)　</t>
  </si>
  <si>
    <t>__2022諏訪瓦斯(株)　</t>
  </si>
  <si>
    <t>__2022生活協同組合コープぐんま　</t>
  </si>
  <si>
    <t>__2022生活協同組合コープこうべ　</t>
  </si>
  <si>
    <t>__2022生活協同組合コープしが　メニューA</t>
  </si>
  <si>
    <t>__2022生活協同組合コープしが　メニューB(残差)</t>
  </si>
  <si>
    <t>__2022生活協同組合コープながの　</t>
  </si>
  <si>
    <t>__2022生活協同組合コープみらい　</t>
  </si>
  <si>
    <t>__2022生活協同組合ひろしま　メニューA</t>
  </si>
  <si>
    <t>__2022生活協同組合ひろしま　メニューB(残差)</t>
  </si>
  <si>
    <t>__2022(株)生活クラブエナジー　メニューA</t>
  </si>
  <si>
    <t>__2022(株)生活クラブエナジー　メニューB(残差)</t>
  </si>
  <si>
    <t>__2022西部瓦斯(株)　</t>
  </si>
  <si>
    <t>__2022西武ガス(株)　</t>
  </si>
  <si>
    <t>__2022積水化学工業(株)　メニューA</t>
  </si>
  <si>
    <t>__2022積水化学工業(株)　メニューB(残差)</t>
  </si>
  <si>
    <t>__2022石油資源開発(株)　</t>
  </si>
  <si>
    <t>__2022ゼロワットパワー(株)　メニューA</t>
  </si>
  <si>
    <t>__2022(株)センカク　</t>
  </si>
  <si>
    <t>__2022セントラル石油瓦斯(株)　</t>
  </si>
  <si>
    <t>__2022全農エネルギー(株)　メニューA</t>
  </si>
  <si>
    <t>__2022全農エネルギー(株)　メニューB</t>
  </si>
  <si>
    <t>__2022全農エネルギー(株)　メニューC</t>
  </si>
  <si>
    <t>__2022全農エネルギー(株)　メニューD(残差)</t>
  </si>
  <si>
    <t>__2022そうまＩグリッド合同会社　</t>
  </si>
  <si>
    <t>__2022大一ガス(株)　</t>
  </si>
  <si>
    <t>__2022(株)大仙こまちパワー　</t>
  </si>
  <si>
    <t>__2022大東ガス(株)　メニューA</t>
  </si>
  <si>
    <t>__2022大東ガス(株)　メニューB(残差)</t>
  </si>
  <si>
    <t>__2022大東建託パートナーズ(株)　</t>
  </si>
  <si>
    <t>__2022ダイヤモンドパワー(株)　メニューA</t>
  </si>
  <si>
    <t>__2022ダイヤモンドパワー(株)　メニューB</t>
  </si>
  <si>
    <t>__2022ダイヤモンドパワー(株)　メニューC(残差)</t>
  </si>
  <si>
    <t>__2022太陽ガス(株)　</t>
  </si>
  <si>
    <t>__2022大和エネルギー(株)　メニューA</t>
  </si>
  <si>
    <t>__2022大和エネルギー(株)　メニューB(残差)</t>
  </si>
  <si>
    <t>__2022大和ハウス工業(株)　　メニューA</t>
  </si>
  <si>
    <t>__2022大和ハウス工業(株)　　メニューB</t>
  </si>
  <si>
    <t>__2022大和ハウス工業(株)　　メニューC</t>
  </si>
  <si>
    <t>__2022大和ハウス工業(株)　　メニューD</t>
  </si>
  <si>
    <t>__2022大和ハウス工業(株)　　メニューE</t>
  </si>
  <si>
    <t>__2022大和ハウス工業(株)　　メニューF</t>
  </si>
  <si>
    <t>__2022大和ハウス工業(株)　　メニューG</t>
  </si>
  <si>
    <t>__2022大和ハウス工業(株)　　メニューH</t>
  </si>
  <si>
    <t>__2022大和ハウス工業(株)　　メニューI</t>
  </si>
  <si>
    <t>__2022大和ハウス工業(株)　　メニューJ</t>
  </si>
  <si>
    <t>__2022大和ハウス工業(株)　　メニューK(残差)</t>
  </si>
  <si>
    <t>__2022大和ライフエナジア(株)　メニューA</t>
  </si>
  <si>
    <t>__2022大和ライフエナジア(株)　メニューB(残差)</t>
  </si>
  <si>
    <t>__2022(株)タクマエナジー　メニューA</t>
  </si>
  <si>
    <t>__2022(株)タクマエナジー　メニューB(残差)</t>
  </si>
  <si>
    <t>__2022(株)タケエイでんき(旧：(株)横須賀アーバンウッドパワー)　</t>
  </si>
  <si>
    <t>__2022たんたんエナジー(株)　メニューA</t>
  </si>
  <si>
    <t>__2022たんたんエナジー(株)　メニューB(残差)</t>
  </si>
  <si>
    <t>__2022(株)地域創生ホールディングス　</t>
  </si>
  <si>
    <t>__2022(株)地球クラブ　メニューA</t>
  </si>
  <si>
    <t>__2022(株)地球クラブ　メニューB(残差)</t>
  </si>
  <si>
    <t>__2022秩父新電力(株)　メニューA</t>
  </si>
  <si>
    <t>__2022秩父新電力(株)　メニューB</t>
  </si>
  <si>
    <t>__2022秩父新電力(株)　メニューC</t>
  </si>
  <si>
    <t>__2022秩父新電力(株)　メニューD(残差)</t>
  </si>
  <si>
    <t>__2022千葉電力(株)　</t>
  </si>
  <si>
    <t>__2022(株)チャームドライフ　</t>
  </si>
  <si>
    <t>__2022中央電力(株)　メニューA</t>
  </si>
  <si>
    <t>__2022中央電力(株)　メニューB</t>
  </si>
  <si>
    <t>__2022中央電力(株)　メニューC</t>
  </si>
  <si>
    <t>__2022中央電力(株)　メニューD(残差)</t>
  </si>
  <si>
    <t>__2022(株)中海テレビ放送　</t>
  </si>
  <si>
    <t>__2022(株)中京電力　</t>
  </si>
  <si>
    <t>__2022中国電力(株)　メニューA</t>
  </si>
  <si>
    <t>__2022中国電力(株)　メニューB</t>
  </si>
  <si>
    <t>__2022中国電力(株)　メニューC</t>
  </si>
  <si>
    <t>__2022中国電力(株)　メニューD</t>
  </si>
  <si>
    <t>__2022中国電力(株)　メニューE(残差)</t>
  </si>
  <si>
    <t>__2022中小企業支援(株)　</t>
  </si>
  <si>
    <t>__2022中部電力ミライズ(株)　メニューA</t>
  </si>
  <si>
    <t>__2022中部電力ミライズ(株)　メニューB(残差)</t>
  </si>
  <si>
    <t>__2022中央電力エナジー(株)　メニューA</t>
  </si>
  <si>
    <t>__2022中央電力エナジー(株)　メニューB(残差)</t>
  </si>
  <si>
    <t>__2022(株)津軽あっぷるパワー　</t>
  </si>
  <si>
    <t>__2022土浦ケーブルテレビ(株)　</t>
  </si>
  <si>
    <t>__2022つづくみらいエナジー(株)　メニューA</t>
  </si>
  <si>
    <t>__2022つづくみらいエナジー(株)　メニューB(残差)</t>
  </si>
  <si>
    <t>__2022ティーダッシュ合同会社　</t>
  </si>
  <si>
    <t>__2022デジタルグリッド(株)　メニューA</t>
  </si>
  <si>
    <t>__2022デジタルグリッド(株)　メニューB</t>
  </si>
  <si>
    <t>__2022デジタルグリッド(株)　メニューC</t>
  </si>
  <si>
    <t>__2022デジタルグリッド(株)　メニューD(残差)</t>
  </si>
  <si>
    <t>__2022テス・エンジニアリング(株)　メニューA</t>
  </si>
  <si>
    <t>__2022テス・エンジニアリング(株)　メニューB(残差)</t>
  </si>
  <si>
    <t>__2022テプコカスタマーサービス(株)　</t>
  </si>
  <si>
    <t>__2022(株)デベロップ　</t>
  </si>
  <si>
    <t>__2022(株)デライトアップ　</t>
  </si>
  <si>
    <t>__2022(株)テレ・マーカー　</t>
  </si>
  <si>
    <t>__2022(株)デンケン　</t>
  </si>
  <si>
    <t>__2022電源開発(株)　メニューA</t>
  </si>
  <si>
    <t>__2022電源開発(株)　メニューB</t>
  </si>
  <si>
    <t>__2022電源開発(株)　メニューC(残差)</t>
  </si>
  <si>
    <t>__2022電力保全サービス(株)　</t>
  </si>
  <si>
    <t>__2022東亜ガス(株)　</t>
  </si>
  <si>
    <t>__2022(株)東急パワーサプライ　メニューA</t>
  </si>
  <si>
    <t>__2022(株)東急パワーサプライ　メニューB</t>
  </si>
  <si>
    <t>__2022(株)東急パワーサプライ　メニューC</t>
  </si>
  <si>
    <t>__2022(株)東急パワーサプライ　メニューD</t>
  </si>
  <si>
    <t>__2022(株)東急パワーサプライ　メニューE</t>
  </si>
  <si>
    <t>__2022(株)東急パワーサプライ　メニューF</t>
  </si>
  <si>
    <t>__2022(株)東急パワーサプライ　メニューG(残差)</t>
  </si>
  <si>
    <t>__2022東京エコサービス(株)　メニューA</t>
  </si>
  <si>
    <t>__2022東京エコサービス(株)　メニューB(残差)</t>
  </si>
  <si>
    <t>__2022東京ガス(株)　メニューA</t>
  </si>
  <si>
    <t>__2022東京ガス(株)　メニューB</t>
  </si>
  <si>
    <t>__2022東京ガス(株)　メニューC</t>
  </si>
  <si>
    <t>__2022東京ガス(株)　メニューD</t>
  </si>
  <si>
    <t>__2022東京ガス(株)　メニューE</t>
  </si>
  <si>
    <t>__2022東京ガス(株)　メニューF(残差)</t>
  </si>
  <si>
    <t>__2022東京電力エナジーパートナー(株)　メニューA</t>
  </si>
  <si>
    <t>__2022東京電力エナジーパートナー(株)　メニューB</t>
  </si>
  <si>
    <t>__2022東京電力エナジーパートナー(株)　メニューC</t>
  </si>
  <si>
    <t>__2022東京電力エナジーパートナー(株)　メニューD</t>
  </si>
  <si>
    <t>__2022東京電力エナジーパートナー(株)　メニューE</t>
  </si>
  <si>
    <t>__2022東京電力エナジーパートナー(株)　メニューF</t>
  </si>
  <si>
    <t>__2022東京電力エナジーパートナー(株)　メニューG</t>
  </si>
  <si>
    <t>__2022東京電力エナジーパートナー(株)　メニューH</t>
  </si>
  <si>
    <t>__2022東京電力エナジーパートナー(株)　メニューI</t>
  </si>
  <si>
    <t>__2022東京電力エナジーパートナー(株)　メニューJ(残差)</t>
  </si>
  <si>
    <t>__2022公益財団法人東京都環境公社　</t>
  </si>
  <si>
    <t>__2022東彩ガス(株)　メニューA</t>
  </si>
  <si>
    <t>__2022東彩ガス(株)　メニューB(残差)</t>
  </si>
  <si>
    <t>__2022東邦ガス(株)　メニューA</t>
  </si>
  <si>
    <t>__2022東邦ガス(株)　メニューB</t>
  </si>
  <si>
    <t>__2022東邦ガス(株)　メニューC(残差)</t>
  </si>
  <si>
    <t>__2022東北電力(株)　メニューA</t>
  </si>
  <si>
    <t>__2022東北電力(株)　メニューB</t>
  </si>
  <si>
    <t>__2022東北電力(株)　メニューC(残差)</t>
  </si>
  <si>
    <t>__2022東北電力エナジートレーディング(株)　</t>
  </si>
  <si>
    <t>__2022東北電力フロンティア(株)　</t>
  </si>
  <si>
    <t>__2022(株)東名　</t>
  </si>
  <si>
    <t>__2022(株)トーヨーエネルギーファーム　</t>
  </si>
  <si>
    <t>__2022(株)ところざわ未来電力　メニューA</t>
  </si>
  <si>
    <t>__2022(株)ところざわ未来電力　メニューB</t>
  </si>
  <si>
    <t>__2022(株)ところざわ未来電力　メニューC(残差)</t>
  </si>
  <si>
    <t>__2022(株)どさんこパワー　メニューA</t>
  </si>
  <si>
    <t>__2022(株)どさんこパワー　メニューB(残差)</t>
  </si>
  <si>
    <t>__2022とちぎコープ生活協同組合　</t>
  </si>
  <si>
    <t>__2022(株)とっとり市民電力　メニューA</t>
  </si>
  <si>
    <t>__2022(株)とっとり市民電力　メニューB(残差)</t>
  </si>
  <si>
    <t>__2022凸版印刷(株)　メニューA</t>
  </si>
  <si>
    <t>__2022凸版印刷(株)　メニューB(残差)</t>
  </si>
  <si>
    <t>__2022(株)トドック電力　</t>
  </si>
  <si>
    <t>__2022(株)登米電力　</t>
  </si>
  <si>
    <t>__2022富山電力(株)　</t>
  </si>
  <si>
    <t>__2022(株)トヨタエナジーソリューションズ　</t>
  </si>
  <si>
    <t>__2022トリニティエナジー(株)　</t>
  </si>
  <si>
    <t>__2022(株)とんでんホールディングス　</t>
  </si>
  <si>
    <t>__2022(株)内藤工業所　</t>
  </si>
  <si>
    <t>__2022永井自動車工業(株)　</t>
  </si>
  <si>
    <t>__2022(株)ながさきサステナエナジー　</t>
  </si>
  <si>
    <t>__2022長崎地域電力(株)　</t>
  </si>
  <si>
    <t>__2022(株)中庄商店　</t>
  </si>
  <si>
    <t>__2022(株)中之条パワー　メニューA</t>
  </si>
  <si>
    <t>__2022(株)中之条パワー　メニューB(残差)</t>
  </si>
  <si>
    <t>__2022長野都市ガス(株)　</t>
  </si>
  <si>
    <t>__2022なでしこ電力(株)　</t>
  </si>
  <si>
    <t>__2022奈良電力(株)　</t>
  </si>
  <si>
    <t>__2022(株)成田香取エネルギー　</t>
  </si>
  <si>
    <t>__2022南部だんだんエナジー(株)　</t>
  </si>
  <si>
    <t>__2022(株)ナンワエナジー　メニューA</t>
  </si>
  <si>
    <t>__2022(株)ナンワエナジー　メニューB(残差)</t>
  </si>
  <si>
    <t>__2022新潟県民電力(株)　</t>
  </si>
  <si>
    <t>__2022新潟スワンエナジー(株)　メニューA</t>
  </si>
  <si>
    <t>__2022新潟スワンエナジー(株)　メニューB</t>
  </si>
  <si>
    <t>__2022新潟スワンエナジー(株)　メニューC</t>
  </si>
  <si>
    <t>__2022新潟スワンエナジー(株)　メニューD(残差)</t>
  </si>
  <si>
    <t>__2022西川建材工業(株)　</t>
  </si>
  <si>
    <t>__2022(株)西九州させぼパワーズ　</t>
  </si>
  <si>
    <t>__2022ニシムラ(株)　</t>
  </si>
  <si>
    <t>__2022日産トレーデイング(株)　</t>
  </si>
  <si>
    <t>__2022日鉄エンジニアリング(株)　メニューA</t>
  </si>
  <si>
    <t>__2022日鉄エンジニアリング(株)　メニューB</t>
  </si>
  <si>
    <t>__2022日鉄エンジニアリング(株)　メニューC</t>
  </si>
  <si>
    <t>__2022日鉄エンジニアリング(株)　メニューD</t>
  </si>
  <si>
    <t>__2022日鉄エンジニアリング(株)　メニューE(残差)</t>
  </si>
  <si>
    <t>__2022日本エネルギー総合システム(株)　メニューA</t>
  </si>
  <si>
    <t>__2022日本エネルギー総合システム(株)　メニューB(残差)</t>
  </si>
  <si>
    <t>__2022(株)日本海水　</t>
  </si>
  <si>
    <t>__2022日本瓦斯(株)(旧：(株)エナジードリーム)　</t>
  </si>
  <si>
    <t>__2022日本瓦斯(株)　メニューA</t>
  </si>
  <si>
    <t>__2022日本瓦斯(株)　メニューB(残差)</t>
  </si>
  <si>
    <t>__2022(株)日本セレモニー　</t>
  </si>
  <si>
    <t>__2022日本テクノ(株)　メニューA</t>
  </si>
  <si>
    <t>__2022日本テクノ(株)　メニューB(残差)</t>
  </si>
  <si>
    <t>__2022日本ファシリティ・ソリューション(株)　メニューA</t>
  </si>
  <si>
    <t>__2022日本ファシリティ・ソリューション(株)　メニューB(残差)</t>
  </si>
  <si>
    <t>__2022ネイチャーエナジー小国(株)　</t>
  </si>
  <si>
    <t>__2022(株)ネクシィーズ・ゼロ　</t>
  </si>
  <si>
    <t>__2022ネクストパワーやまと(株)　メニューA</t>
  </si>
  <si>
    <t>__2022ネクストパワーやまと(株)　メニューB(残差)</t>
  </si>
  <si>
    <t>__2022寝屋川電力(株)　</t>
  </si>
  <si>
    <t>__2022(株)能勢・豊能まちづくり　</t>
  </si>
  <si>
    <t>__2022パーパススマートパワー(株)　</t>
  </si>
  <si>
    <t>__2022パシフィックパワー(株)　</t>
  </si>
  <si>
    <t>__2022パナソニックオペレーショナルエクセレンス(株)(旧：パナソニック(株))　メニューA</t>
  </si>
  <si>
    <t>__2022パナソニックオペレーショナルエクセレンス(株)(旧：パナソニック(株))　メニューB(残差)</t>
  </si>
  <si>
    <t>__2022(株)花巻銀河パワー　</t>
  </si>
  <si>
    <t>__2022(株)はまエネ　</t>
  </si>
  <si>
    <t>__2022浜田ガス(株)　</t>
  </si>
  <si>
    <t>__2022(株)浜松新電力　</t>
  </si>
  <si>
    <t>__2022(株)バランスハーツ　</t>
  </si>
  <si>
    <t>__2022はりま電力(株)　</t>
  </si>
  <si>
    <t>__2022(株)ハルエネ　</t>
  </si>
  <si>
    <t>__2022(株)パルシステム電力　</t>
  </si>
  <si>
    <t>__2022(株)パワー・オプティマイザー　</t>
  </si>
  <si>
    <t>__2022パワーネクスト(株)　</t>
  </si>
  <si>
    <t>__2022バンプーパワートレーディング合同会社　</t>
  </si>
  <si>
    <t>__2022ひおき地域エネルギー(株)　メニューA</t>
  </si>
  <si>
    <t>__2022ひおき地域エネルギー(株)　メニューB</t>
  </si>
  <si>
    <t>__2022ひおき地域エネルギー(株)　メニューC(残差)</t>
  </si>
  <si>
    <t>__2022東日本ガス(株)　</t>
  </si>
  <si>
    <t>__2022東広島スマートエネルギー(株)　</t>
  </si>
  <si>
    <t>__2022一般社団法人東松島みらいとし機構　</t>
  </si>
  <si>
    <t>__2022(株)ビジョン　</t>
  </si>
  <si>
    <t>__2022日高都市ガス(株)　</t>
  </si>
  <si>
    <t>__2022日田グリーン電力(株)　メニューA</t>
  </si>
  <si>
    <t>__2022日田グリーン電力(株)　メニューB(残差)</t>
  </si>
  <si>
    <t>__2022日立造船(株)　メニューA</t>
  </si>
  <si>
    <t>__2022日立造船(株)　メニューB</t>
  </si>
  <si>
    <t>__2022日立造船(株)　メニューC(残差)</t>
  </si>
  <si>
    <t>__2022(株)ビビット　</t>
  </si>
  <si>
    <t>__2022ヒューリックプロパティソリューション(株)　</t>
  </si>
  <si>
    <t>__2022兵庫電力(株)　</t>
  </si>
  <si>
    <t>__2022弘前ガス(株)　</t>
  </si>
  <si>
    <t>__2022(株)ファミリーネット・ジャパン　メニューA</t>
  </si>
  <si>
    <t>__2022(株)ファミリーネット・ジャパン　メニューB</t>
  </si>
  <si>
    <t>__2022(株)ファミリーネット・ジャパン　メニューC(残差)</t>
  </si>
  <si>
    <t>__2022(株)ファラデー　</t>
  </si>
  <si>
    <t>__2022(株)フィット　</t>
  </si>
  <si>
    <t>__2022フィンテックラボ協同組合　</t>
  </si>
  <si>
    <t>__2022(株)フォーバルテレコム　　メニューA</t>
  </si>
  <si>
    <t>__2022(株)フォーバルテレコム　　メニューB(残差)</t>
  </si>
  <si>
    <t>__2022(株)フォレストパワー　メニューA</t>
  </si>
  <si>
    <t>__2022(株)フォレストパワー　メニューB(残差)</t>
  </si>
  <si>
    <t>__2022ふかやｅパワー(株)　メニューA</t>
  </si>
  <si>
    <t>__2022ふかやｅパワー(株)　メニューB(残差)</t>
  </si>
  <si>
    <t>__2022福井電力(株)　</t>
  </si>
  <si>
    <t>__2022福島フェニックス電力(株)　</t>
  </si>
  <si>
    <t>__2022ふくしま新電力(株)　</t>
  </si>
  <si>
    <t>__2022(株)ふくしま未来パワー　</t>
  </si>
  <si>
    <t>__2022ふくのしま電力(株)　</t>
  </si>
  <si>
    <t>__2022福山未来エナジー(株)　</t>
  </si>
  <si>
    <t>__2022富士山エナジー(株)　</t>
  </si>
  <si>
    <t>__2022(株)富士山電力　</t>
  </si>
  <si>
    <t>__2022(株)藤田商店　メニューA</t>
  </si>
  <si>
    <t>__2022(株)藤田商店　メニューB(残差)</t>
  </si>
  <si>
    <t>__2022武州瓦斯(株)　メニューA</t>
  </si>
  <si>
    <t>__2022武州瓦斯(株)　メニューB(残差)</t>
  </si>
  <si>
    <t>__2022(株)フソウ・エナジー　</t>
  </si>
  <si>
    <t>__2022府中・調布まちなかエナジー(株)　メニューA</t>
  </si>
  <si>
    <t>__2022府中・調布まちなかエナジー(株)　メニューB(残差)</t>
  </si>
  <si>
    <t>__2022武陽ガス(株)　</t>
  </si>
  <si>
    <t>__2022フラットエナジー(株)　</t>
  </si>
  <si>
    <t>__2022フラワーペイメント(株)　</t>
  </si>
  <si>
    <t>__2022(株)ぶんごおおのエナジー　</t>
  </si>
  <si>
    <t>__2022(株)ホープエナジー　</t>
  </si>
  <si>
    <t>__2022ホームタウンエナジー(株)　</t>
  </si>
  <si>
    <t>__2022(株)ほくだん　</t>
  </si>
  <si>
    <t>__2022北陸電力(株)　メニューA</t>
  </si>
  <si>
    <t>__2022北陸電力(株)　メニューB</t>
  </si>
  <si>
    <t>__2022北陸電力(株)　メニューC</t>
  </si>
  <si>
    <t>__2022北陸電力(株)　メニューD</t>
  </si>
  <si>
    <t>__2022北陸電力(株)　メニューE(残差)</t>
  </si>
  <si>
    <t>__2022北陸電力ビズ・エナジーソリューション(株)　</t>
  </si>
  <si>
    <t>__2022北海道瓦斯(株)　メニューA</t>
  </si>
  <si>
    <t>__2022北海道瓦斯(株)　メニューB(残差)</t>
  </si>
  <si>
    <t>__2022北海道電力(株)　メニューA</t>
  </si>
  <si>
    <t>__2022北海道電力(株)　メニューB</t>
  </si>
  <si>
    <t>__2022北海道電力(株)　メニューC(残差)</t>
  </si>
  <si>
    <t>__2022北海道電力コクリエーション(株)　</t>
  </si>
  <si>
    <t>__2022(株)坊っちゃん電力　</t>
  </si>
  <si>
    <t>__2022穂の国とよはし電力(株)　</t>
  </si>
  <si>
    <t>__2022本庄ガス(株)　</t>
  </si>
  <si>
    <t>__2022(株)まち未来製作所　</t>
  </si>
  <si>
    <t>__2022松阪新電力(株)　</t>
  </si>
  <si>
    <t>__2022松本ガス(株)　</t>
  </si>
  <si>
    <t>__2022真庭バイオエネルギー(株)　</t>
  </si>
  <si>
    <t>__2022(株)マルヰ　</t>
  </si>
  <si>
    <t>__2022(株)マルイファシリティーズ　</t>
  </si>
  <si>
    <t>__2022(株)丸の内電力　</t>
  </si>
  <si>
    <t>__2022丸紅伊那みらいでんき(株)　メニューA</t>
  </si>
  <si>
    <t>__2022丸紅伊那みらいでんき(株)　メニューB(残差)</t>
  </si>
  <si>
    <t>__2022丸紅新電力(株)　メニューA</t>
  </si>
  <si>
    <t>__2022丸紅新電力(株)　メニューB</t>
  </si>
  <si>
    <t>__2022丸紅新電力(株)　メニューC</t>
  </si>
  <si>
    <t>__2022丸紅新電力(株)　メニューD</t>
  </si>
  <si>
    <t>__2022丸紅新電力(株)　メニューE(残差)</t>
  </si>
  <si>
    <t>__2022三河商事(株)　</t>
  </si>
  <si>
    <t>__2022(株)三河の山里コミュニティパワー　</t>
  </si>
  <si>
    <t>__2022三井物産(株)　メニューA</t>
  </si>
  <si>
    <t>__2022三井物産(株)　メニューB</t>
  </si>
  <si>
    <t>__2022三井物産(株)　メニューC(残差)</t>
  </si>
  <si>
    <t>__2022(株)ミツウロコヴェッセル　</t>
  </si>
  <si>
    <t>__2022ミツウロコグリーンエネルギー(株)　メニューA</t>
  </si>
  <si>
    <t>__2022ミツウロコグリーンエネルギー(株)　メニューB</t>
  </si>
  <si>
    <t>__2022ミツウロコグリーンエネルギー(株)　メニューC</t>
  </si>
  <si>
    <t>__2022ミツウロコグリーンエネルギー(株)　メニューD</t>
  </si>
  <si>
    <t>__2022ミツウロコグリーンエネルギー(株)　メニューE</t>
  </si>
  <si>
    <t>__2022ミツウロコグリーンエネルギー(株)　メニューF</t>
  </si>
  <si>
    <t>__2022ミツウロコグリーンエネルギー(株)　メニューG</t>
  </si>
  <si>
    <t>__2022ミツウロコグリーンエネルギー(株)　メニューH</t>
  </si>
  <si>
    <t>__2022ミツウロコグリーンエネルギー(株)　メニューI</t>
  </si>
  <si>
    <t>__2022ミツウロコグリーンエネルギー(株)　メニューJ(残差)</t>
  </si>
  <si>
    <t>__2022水戸電力(株)　</t>
  </si>
  <si>
    <t>__2022(株)みとや　</t>
  </si>
  <si>
    <t>__2022緑屋電気(株)　</t>
  </si>
  <si>
    <t>__2022(株)ミナサポ　</t>
  </si>
  <si>
    <t>__2022みなとみらい電力(株)　</t>
  </si>
  <si>
    <t>__2022みの市民エネルギー(株)　</t>
  </si>
  <si>
    <t>__2022(株)美作国電力　</t>
  </si>
  <si>
    <t>__2022(株)宮交シティ　</t>
  </si>
  <si>
    <t>__2022宮古新電力(株)　</t>
  </si>
  <si>
    <t>__2022(株)宮崎ガスリビング　</t>
  </si>
  <si>
    <t>__2022宮崎電力(株)　</t>
  </si>
  <si>
    <t>__2022宮崎パワーライン(株)　</t>
  </si>
  <si>
    <t>__2022みやまスマートエネルギー(株)　メニューA</t>
  </si>
  <si>
    <t>__2022みやまスマートエネルギー(株)　メニューB(残差)</t>
  </si>
  <si>
    <t>__2022みよしエナジー(株)　</t>
  </si>
  <si>
    <t>__2022ミライフ(株)　</t>
  </si>
  <si>
    <t>__2022ミライフ東日本(株)　</t>
  </si>
  <si>
    <t>__2022(株)明治産業　</t>
  </si>
  <si>
    <t>__2022名南共同エネルギー(株)　</t>
  </si>
  <si>
    <t>__2022(株)メディオテック　メニューA</t>
  </si>
  <si>
    <t>__2022(株)メディオテック　メニューB(残差)</t>
  </si>
  <si>
    <t>__2022もみじ電力(株)　</t>
  </si>
  <si>
    <t>__2022森の灯り(株)　</t>
  </si>
  <si>
    <t>__2022森のエネルギー(株)　</t>
  </si>
  <si>
    <t>__2022森の電力(株)　メニューA</t>
  </si>
  <si>
    <t>__2022森の電力(株)　メニューB(残差)</t>
  </si>
  <si>
    <t>__2022八千代エンジニヤリング(株)　</t>
  </si>
  <si>
    <t>__2022弥富ガス協同組合　</t>
  </si>
  <si>
    <t>__2022八幡商事(株)　</t>
  </si>
  <si>
    <t>__2022(株)やまがた新電力　メニューA</t>
  </si>
  <si>
    <t>__2022(株)やまがた新電力　メニューB(残差)</t>
  </si>
  <si>
    <t>__2022やめエネルギー(株)　</t>
  </si>
  <si>
    <t>__2022(株)ユーラスグリーンエナジー　メニューA</t>
  </si>
  <si>
    <t>__2022(株)ユーラスグリーンエナジー　メニューB(残差)</t>
  </si>
  <si>
    <t>__2022ゆきぐに新電力(株)　</t>
  </si>
  <si>
    <t>__2022(株)ユビニティー　</t>
  </si>
  <si>
    <t>__2022横浜ウォーター(株)　</t>
  </si>
  <si>
    <t>__2022(株)横浜環境デザイン　メニューA</t>
  </si>
  <si>
    <t>__2022(株)横浜環境デザイン　メニューB(残差)</t>
  </si>
  <si>
    <t>__2022(株)吉田石油店　</t>
  </si>
  <si>
    <t>__2022米子瓦斯(株)　</t>
  </si>
  <si>
    <t>__2022楽天エナジー(株)　メニューA</t>
  </si>
  <si>
    <t>__2022楽天エナジー(株)　メニューB</t>
  </si>
  <si>
    <t>__2022楽天エナジー(株)　メニューC(残差)</t>
  </si>
  <si>
    <t>__2022リエスパワー(株)　</t>
  </si>
  <si>
    <t>__2022リエスパワーネクスト(株)　</t>
  </si>
  <si>
    <t>__2022陸前高田しみんエネルギー(株)　</t>
  </si>
  <si>
    <t>__2022(株)リクルート　</t>
  </si>
  <si>
    <t>__2022(株)リケン工業　</t>
  </si>
  <si>
    <t>__2022リコージャパン(株)　メニューA</t>
  </si>
  <si>
    <t>__2022リコージャパン(株)　メニューB</t>
  </si>
  <si>
    <t>__2022リコージャパン(株)　メニューC</t>
  </si>
  <si>
    <t>__2022リコージャパン(株)　メニューD</t>
  </si>
  <si>
    <t>__2022リコージャパン(株)　メニューE</t>
  </si>
  <si>
    <t>__2022リコージャパン(株)　メニューF(残差)</t>
  </si>
  <si>
    <t>__2022リストプロパティーズ(株)　</t>
  </si>
  <si>
    <t>__2022リニューアブル・ジャパン(株)(旧：(株)みらい電力)　メニューA</t>
  </si>
  <si>
    <t>__2022リニューアブル・ジャパン(株)(旧：(株)みらい電力)　メニューB</t>
  </si>
  <si>
    <t>__2022リニューアブル・ジャパン(株)(旧：(株)みらい電力)　メニューC</t>
  </si>
  <si>
    <t>__2022リニューアブル・ジャパン(株)(旧：(株)みらい電力)　メニューD</t>
  </si>
  <si>
    <t>__2022リニューアブル・ジャパン(株)(旧：(株)みらい電力)　メニューE(残差)</t>
  </si>
  <si>
    <t>__2022(株)リミックスポイント　メニューA</t>
  </si>
  <si>
    <t>__2022(株)リミックスポイント　メニューB(残差)</t>
  </si>
  <si>
    <t>__2022(株)ルーク　メニューA</t>
  </si>
  <si>
    <t>__2022(株)ルーク　メニューB</t>
  </si>
  <si>
    <t>__2022(株)ルーク　メニューC(残差)</t>
  </si>
  <si>
    <t>__2022(株)レクスポート　</t>
  </si>
  <si>
    <t>__2022レネックス電力合同会社　</t>
  </si>
  <si>
    <t>__2022レモンガス(株)　</t>
  </si>
  <si>
    <t>__2022ローカルエナジー(株)　メニューA</t>
  </si>
  <si>
    <t>__2022ローカルエナジー(株)　メニューB(残差)</t>
  </si>
  <si>
    <t>__2022ローカルでんき(株)　メニューA</t>
  </si>
  <si>
    <t>__2022ローカルでんき(株)　メニューB(残差)</t>
  </si>
  <si>
    <t>__2022和歌山電力(株)　</t>
  </si>
  <si>
    <t>__2022綿半パートナーズ(株)　</t>
  </si>
  <si>
    <t>__2022ワタミエナジー(株)　メニューA</t>
  </si>
  <si>
    <t>__2022ワタミエナジー(株)　メニューB(残差)</t>
  </si>
  <si>
    <t>__2022ワンワールドエナジー(株)(旧：(株)地方創生テクノロジーラボ)　</t>
  </si>
  <si>
    <t>__2022(株)ａｆｔｅｒＦＩＴ　メニューA</t>
  </si>
  <si>
    <t>__2022Ａｐａｍａｎ　Ｅｎｅｒｇｙ(株)　</t>
  </si>
  <si>
    <t>__2022ａｕエネルギー＆ライフ(株)(旧：ＫＤＤＩ(株))　メニューA</t>
  </si>
  <si>
    <t>__2022ａｕエネルギー＆ライフ(株)(旧：ＫＤＤＩ(株))　メニューB(残差)</t>
  </si>
  <si>
    <t>__2022Ｃａｓｔｌｅｔｏｎ　Ｃｏｍｍｏｄｉｔｉｅｓ　Ｊａｐａｎ合同会社　</t>
  </si>
  <si>
    <t>__2022(株)ＣＤエナジーダイレクト　メニューA</t>
  </si>
  <si>
    <t>__2022(株)ＣＤエナジーダイレクト　メニューB(残差)</t>
  </si>
  <si>
    <t>__2022(株)ＣＨＩＢＡむつざわエナジー　</t>
  </si>
  <si>
    <t>__2022Ｃｏｃｏテラスたがわ(株)　</t>
  </si>
  <si>
    <t>__2022(株)ＣＷＳ　</t>
  </si>
  <si>
    <t>__2022ＥＮＥＯＳ(株)　メニューA</t>
  </si>
  <si>
    <t>__2022ＥＮＥＯＳ(株)　メニューB</t>
  </si>
  <si>
    <t>__2022ＥＮＥＯＳ(株)　メニューC</t>
  </si>
  <si>
    <t>__2022ＥＮＥＯＳ(株)　メニューD(残差)</t>
  </si>
  <si>
    <t>__2022(株)Ｆ－Ｐｏｗｅｒ　メニューA</t>
  </si>
  <si>
    <t>__2022(株)Ｆ－Ｐｏｗｅｒ　メニューB</t>
  </si>
  <si>
    <t>__2022(株)Ｆ－Ｐｏｗｅｒ　メニューC(残差)</t>
  </si>
  <si>
    <t>__2022ＦＴエナジー(株)　</t>
  </si>
  <si>
    <t>__2022ＨＴＢエナジー(株)　メニューA</t>
  </si>
  <si>
    <t>__2022ＨＴＢエナジー(株)　メニューB</t>
  </si>
  <si>
    <t>__2022ＨＴＢエナジー(株)　メニューC(残差)</t>
  </si>
  <si>
    <t>__2022(株)Ｉ＆Ｉ　</t>
  </si>
  <si>
    <t>__2022Ｊａｐａｎ電力(株)　メニューA</t>
  </si>
  <si>
    <t>__2022Ｊａｐａｎ電力(株)　メニューB</t>
  </si>
  <si>
    <t>__2022Ｊａｐａｎ電力(株)　メニューC(残差)</t>
  </si>
  <si>
    <t>__2022ＪＰエネルギー(株)　</t>
  </si>
  <si>
    <t>__2022ＪＲＥトレーディング(株)　</t>
  </si>
  <si>
    <t>__2022ＪＲ西日本住宅サービス(株)　</t>
  </si>
  <si>
    <t>__2022(株)ＪＴＢコミュニケーションデザイン　</t>
  </si>
  <si>
    <t>__2022(株)ｋａｒｃｈ　</t>
  </si>
  <si>
    <t>__2022ＫＢＮ(株)　</t>
  </si>
  <si>
    <t>__2022(株)Ｋｅｎｅｓエネルギーサービス　</t>
  </si>
  <si>
    <t>__2022(株)ＬＥＮＥＴＳ　</t>
  </si>
  <si>
    <t>__2022(株)Ｌｉｎｋ　Ｌｉｆｅ　</t>
  </si>
  <si>
    <t>__2022(株)ＬＩＸＩＬ　ＴＥＰＣＯ　スマートパートナーズ　メニューA</t>
  </si>
  <si>
    <t>__2022(株)ＬＩＸＩＬ　ＴＥＰＣＯ　スマートパートナーズ　メニューB</t>
  </si>
  <si>
    <t>__2022(株)ＬＩＸＩＬ　ＴＥＰＣＯ　スマートパートナーズ　メニューC(残差)</t>
  </si>
  <si>
    <t>__2022(株)Ｌｏｏｏｐ　メニューA</t>
  </si>
  <si>
    <t>__2022(株)Ｌｏｏｏｐ　メニューB</t>
  </si>
  <si>
    <t>__2022(株)Ｌｏｏｏｐ　メニューC</t>
  </si>
  <si>
    <t>__2022(株)Ｌｏｏｏｐ　メニューD</t>
  </si>
  <si>
    <t>__2022(株)Ｌｏｏｏｐ　メニューE</t>
  </si>
  <si>
    <t>__2022(株)Ｌｏｏｏｐ　メニューF(残差)</t>
  </si>
  <si>
    <t>__2022ＭＣＰＤ(株)(旧：ＭＣＰＤ合同会社)　メニューA</t>
  </si>
  <si>
    <t>__2022ＭＣＰＤ(株)(旧：ＭＣＰＤ合同会社)　メニューB</t>
  </si>
  <si>
    <t>__2022ＭＣＰＤ(株)(旧：ＭＣＰＤ合同会社)　(参考値)事業者全体</t>
  </si>
  <si>
    <t>__2022ＭＣリテールエナジー(株)　メニューA</t>
  </si>
  <si>
    <t>__2022ＭＣリテールエナジー(株)　メニューB</t>
  </si>
  <si>
    <t>__2022ＭＣリテールエナジー(株)　メニューC</t>
  </si>
  <si>
    <t>__2022ＭＣリテールエナジー(株)　メニューD(残差)</t>
  </si>
  <si>
    <t>__2022ＭＧＣエネルギー(株)　</t>
  </si>
  <si>
    <t>__2022(株)Ｍｉｓｕｍｉ　</t>
  </si>
  <si>
    <t>__2022(株)MKエネルギー　</t>
  </si>
  <si>
    <t>__2022ＭＫステーションズ(株)　</t>
  </si>
  <si>
    <t>__2022(株)Ｍｐｏｗｅｒ　</t>
  </si>
  <si>
    <t>__2022Ｍｙシティ電力(株)　</t>
  </si>
  <si>
    <t>__2022(株)ＮＥＸＴ　ＯＮＥ　</t>
  </si>
  <si>
    <t>__2022Ｎｅｘｔ　Ｐｏｗｅｒ(株)　</t>
  </si>
  <si>
    <t>__2022ＮＦパワーサービス(株)　メニューA</t>
  </si>
  <si>
    <t>__2022ＮＦパワーサービス(株)　メニューB(残差)</t>
  </si>
  <si>
    <t>__2022ＮＴＴアノードエナジー(株)　メニューA</t>
  </si>
  <si>
    <t>__2022ＮＴＴアノードエナジー(株)　メニューB(残差)</t>
  </si>
  <si>
    <t>__2022(株)Ｏｐｔｉｍｉｚｅｄ　Ｅｎｅｒｇｙ　</t>
  </si>
  <si>
    <t>__2022合同会社Ｐｅａｋ８　</t>
  </si>
  <si>
    <t>__2022(株)ＰｉｎＴ　</t>
  </si>
  <si>
    <t>__2022Ｑ．ＥＮＥＳＴでんき(株)(旧：ジニーエナジー合同会社)　メニューA</t>
  </si>
  <si>
    <t>__2022Ｑ．ＥＮＥＳＴでんき(株)(旧：ジニーエナジー合同会社)　メニューB</t>
  </si>
  <si>
    <t>__2022Ｑ．ＥＮＥＳＴでんき(株)(旧：ジニーエナジー合同会社)　メニューC(残差)</t>
  </si>
  <si>
    <t>__2022ＲＥ１００電力(株)　メニューA</t>
  </si>
  <si>
    <t>__2022ＲＥ１００電力(株)　メニューB(残差)</t>
  </si>
  <si>
    <t>__2022(株)ＲｅｎｏＬａｂｏ　</t>
  </si>
  <si>
    <t>__2022(株)Ｓａｎｋｏ　ＩＢ　</t>
  </si>
  <si>
    <t>__2022ＳＢパワー(株)　メニューA</t>
  </si>
  <si>
    <t>__2022ＳＢパワー(株)　メニューB</t>
  </si>
  <si>
    <t>__2022ＳＢパワー(株)　メニューC(残差)</t>
  </si>
  <si>
    <t>__2022(株)ＳＥウイングズ　</t>
  </si>
  <si>
    <t>__2022(株)Ｓｈａｒｅｄ　Ｅｎｅｒｇｙ　</t>
  </si>
  <si>
    <t>__2022ＳｕｓｔａｉｎａｂｌｅＥｎｅｒｇｙ(株)　</t>
  </si>
  <si>
    <t>__2022Ｔ＆Ｔエナジー(株)　</t>
  </si>
  <si>
    <t>__2022ＴＥＰＣＯライフサービス(株)　</t>
  </si>
  <si>
    <t>__2022TERA Energy(株)　</t>
  </si>
  <si>
    <t>__2022ＴＧオクトパスエナジー(株)　メニューA</t>
  </si>
  <si>
    <t>__2022ＴＧオクトパスエナジー(株)　メニューB</t>
  </si>
  <si>
    <t>__2022ＴＧオクトパスエナジー(株)　(参考値)事業者全体</t>
  </si>
  <si>
    <t>__2022(株)ＴＯＫＹＯ油電力　</t>
  </si>
  <si>
    <t>__2022ＴＲＥＮＤＥ(株)　</t>
  </si>
  <si>
    <t>__2022(株)ＴＴＳパワー　</t>
  </si>
  <si>
    <t>__2022ＵＮＩＶＥＲＧＹ(株)　</t>
  </si>
  <si>
    <t>__2022(株)ＵＰＤＡＴＥＲ　メニューA</t>
  </si>
  <si>
    <t>__2022(株)ＵＰＤＡＴＥＲ　メニューB</t>
  </si>
  <si>
    <t>__2022(株)ＵＰＤＡＴＥＲ　メニューC(残差)</t>
  </si>
  <si>
    <t>__2022(株)Ｕ－ＰＯＷＥＲ　</t>
  </si>
  <si>
    <t>__2022(株)Ｖ－Ｐｏｗｅｒ　メニューA</t>
  </si>
  <si>
    <t>__2022(株)Ｖ－Ｐｏｗｅｒ　メニューB</t>
  </si>
  <si>
    <t>__2022(株)Ｖ－Ｐｏｗｅｒ　メニューC(残差)</t>
  </si>
  <si>
    <t>__2022ＷＳエナジー(株)　メニューA</t>
  </si>
  <si>
    <t>__2022ＷＳエナジー(株)　メニューB</t>
  </si>
  <si>
    <t>__2022ＷＳエナジー(株)　メニューC(残差)</t>
  </si>
  <si>
    <t>__2022Ｙ．Ｗ．Ｃ(株)　</t>
  </si>
  <si>
    <t>__2022代替値</t>
    <rPh sb="6" eb="8">
      <t>ダイタイ</t>
    </rPh>
    <rPh sb="8" eb="9">
      <t>アタイ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</si>
</sst>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0_ "/>
    <numFmt numFmtId="177" formatCode="0.000_ "/>
    <numFmt numFmtId="178" formatCode="0.000_);[Red]\(0.000\)"/>
    <numFmt numFmtId="179" formatCode="0.0"/>
    <numFmt numFmtId="180" formatCode="0000000"/>
    <numFmt numFmtId="181" formatCode="#,##0_);[Red]\(#,##0\)"/>
    <numFmt numFmtId="182" formatCode="#,##0_ "/>
    <numFmt numFmtId="183" formatCode="0.00000_ "/>
    <numFmt numFmtId="184" formatCode="0.0000_);[Red]\(0.0000\)"/>
    <numFmt numFmtId="185" formatCode="0_ "/>
    <numFmt numFmtId="186" formatCode="0.0_ "/>
    <numFmt numFmtId="187" formatCode="#,##0.00_ ;[Red]\-#,##0.00\ "/>
    <numFmt numFmtId="188" formatCode="0.0000_ "/>
    <numFmt numFmtId="189" formatCode="0.00_);[Red]\(0.00\)"/>
    <numFmt numFmtId="190" formatCode="0_);[Red]\(0\)"/>
    <numFmt numFmtId="191" formatCode="#,##0.000;[Red]\-#,##0.000"/>
    <numFmt numFmtId="192" formatCode="0.0%"/>
  </numFmts>
  <fonts count="5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明朝"/>
      <family val="1"/>
      <charset val="128"/>
    </font>
    <font>
      <sz val="6"/>
      <name val="ＭＳ Ｐゴシック"/>
      <family val="3"/>
      <charset val="128"/>
    </font>
    <font>
      <u/>
      <sz val="11"/>
      <name val="ＭＳ 明朝"/>
      <family val="1"/>
      <charset val="128"/>
    </font>
    <font>
      <u/>
      <sz val="11"/>
      <color indexed="10"/>
      <name val="ＭＳ 明朝"/>
      <family val="1"/>
      <charset val="128"/>
    </font>
    <font>
      <sz val="11"/>
      <name val="ＭＳ Ｐゴシック"/>
      <family val="3"/>
      <charset val="128"/>
    </font>
    <font>
      <i/>
      <sz val="11"/>
      <color indexed="10"/>
      <name val="ＭＳ 明朝"/>
      <family val="1"/>
      <charset val="128"/>
    </font>
    <font>
      <vertAlign val="subscript"/>
      <sz val="11"/>
      <name val="ＭＳ 明朝"/>
      <family val="1"/>
      <charset val="128"/>
    </font>
    <font>
      <sz val="11"/>
      <name val="ＭＳ Ｐ明朝"/>
      <family val="1"/>
      <charset val="128"/>
    </font>
    <font>
      <u/>
      <sz val="11"/>
      <color theme="10"/>
      <name val="ＭＳ Ｐゴシック"/>
      <family val="2"/>
      <charset val="128"/>
      <scheme val="minor"/>
    </font>
    <font>
      <sz val="12"/>
      <name val="ＭＳ 明朝"/>
      <family val="1"/>
      <charset val="128"/>
    </font>
    <font>
      <b/>
      <i/>
      <sz val="11"/>
      <color rgb="FF0000FF"/>
      <name val="ＭＳ 明朝"/>
      <family val="1"/>
      <charset val="128"/>
    </font>
    <font>
      <sz val="8"/>
      <name val="ＭＳ 明朝"/>
      <family val="1"/>
      <charset val="128"/>
    </font>
    <font>
      <sz val="9"/>
      <name val="ＭＳ 明朝"/>
      <family val="1"/>
      <charset val="128"/>
    </font>
    <font>
      <b/>
      <sz val="9"/>
      <name val="ＭＳ 明朝"/>
      <family val="1"/>
      <charset val="128"/>
    </font>
    <font>
      <sz val="11"/>
      <color indexed="8"/>
      <name val="ＭＳ Ｐゴシック"/>
      <family val="3"/>
      <charset val="128"/>
    </font>
    <font>
      <sz val="11"/>
      <color indexed="8"/>
      <name val="ＭＳ 明朝"/>
      <family val="1"/>
      <charset val="128"/>
    </font>
    <font>
      <sz val="9"/>
      <color indexed="8"/>
      <name val="ＭＳ 明朝"/>
      <family val="1"/>
      <charset val="128"/>
    </font>
    <font>
      <sz val="10"/>
      <color indexed="8"/>
      <name val="ＭＳ 明朝"/>
      <family val="1"/>
      <charset val="128"/>
    </font>
    <font>
      <sz val="11"/>
      <color indexed="9"/>
      <name val="ＭＳ 明朝"/>
      <family val="1"/>
      <charset val="128"/>
    </font>
    <font>
      <b/>
      <sz val="12"/>
      <color indexed="10"/>
      <name val="ＭＳ 明朝"/>
      <family val="1"/>
      <charset val="128"/>
    </font>
    <font>
      <b/>
      <sz val="11"/>
      <color indexed="10"/>
      <name val="ＭＳ 明朝"/>
      <family val="1"/>
      <charset val="128"/>
    </font>
    <font>
      <b/>
      <sz val="14"/>
      <color rgb="FFFF0000"/>
      <name val="ＭＳ 明朝"/>
      <family val="1"/>
      <charset val="128"/>
    </font>
    <font>
      <sz val="12"/>
      <name val="ＭＳ Ｐゴシック"/>
      <family val="3"/>
      <charset val="128"/>
      <scheme val="minor"/>
    </font>
    <font>
      <sz val="12"/>
      <name val="ＭＳ Ｐ明朝"/>
      <family val="1"/>
      <charset val="128"/>
    </font>
    <font>
      <sz val="12"/>
      <color indexed="8"/>
      <name val="ＭＳ Ｐ明朝"/>
      <family val="1"/>
      <charset val="128"/>
    </font>
    <font>
      <sz val="12"/>
      <color theme="1"/>
      <name val="ＭＳ Ｐ明朝"/>
      <family val="1"/>
      <charset val="128"/>
    </font>
    <font>
      <sz val="11"/>
      <color theme="1"/>
      <name val="ＭＳ Ｐゴシック"/>
      <family val="3"/>
      <charset val="128"/>
      <scheme val="minor"/>
    </font>
    <font>
      <sz val="12"/>
      <color indexed="8"/>
      <name val="ＭＳ Ｐゴシック"/>
      <family val="3"/>
      <charset val="128"/>
      <scheme val="minor"/>
    </font>
    <font>
      <vertAlign val="superscript"/>
      <sz val="12"/>
      <color indexed="8"/>
      <name val="ＭＳ Ｐゴシック"/>
      <family val="3"/>
      <charset val="128"/>
      <scheme val="minor"/>
    </font>
    <font>
      <b/>
      <sz val="12"/>
      <color indexed="81"/>
      <name val="ＭＳ Ｐゴシック"/>
      <family val="3"/>
      <charset val="128"/>
    </font>
    <font>
      <sz val="11"/>
      <color theme="1"/>
      <name val="ＭＳ 明朝"/>
      <family val="1"/>
      <charset val="128"/>
    </font>
    <font>
      <b/>
      <sz val="12"/>
      <name val="ＭＳ ゴシック"/>
      <family val="3"/>
      <charset val="128"/>
    </font>
    <font>
      <sz val="12"/>
      <name val="ＭＳ Ｐゴシック"/>
      <family val="3"/>
      <charset val="128"/>
    </font>
    <font>
      <sz val="10"/>
      <name val="ＭＳ Ｐゴシック"/>
      <family val="3"/>
      <charset val="128"/>
    </font>
    <font>
      <b/>
      <sz val="9"/>
      <color indexed="81"/>
      <name val="ＭＳ Ｐゴシック"/>
      <family val="3"/>
      <charset val="128"/>
    </font>
    <font>
      <sz val="14"/>
      <name val="ＭＳ Ｐゴシック"/>
      <family val="3"/>
      <charset val="128"/>
    </font>
    <font>
      <sz val="14"/>
      <name val="ＭＳ Ｐ明朝"/>
      <family val="1"/>
      <charset val="128"/>
    </font>
    <font>
      <sz val="14"/>
      <color indexed="8"/>
      <name val="ＭＳ Ｐ明朝"/>
      <family val="1"/>
      <charset val="128"/>
    </font>
    <font>
      <b/>
      <sz val="9"/>
      <color indexed="81"/>
      <name val="MS P ゴシック"/>
      <family val="3"/>
      <charset val="128"/>
    </font>
    <font>
      <vertAlign val="subscript"/>
      <sz val="12"/>
      <name val="ＭＳ Ｐ明朝"/>
      <family val="1"/>
      <charset val="128"/>
    </font>
    <font>
      <vertAlign val="superscript"/>
      <sz val="14"/>
      <color indexed="8"/>
      <name val="ＭＳ Ｐ明朝"/>
      <family val="1"/>
      <charset val="128"/>
    </font>
    <font>
      <sz val="14"/>
      <color theme="1"/>
      <name val="ＭＳ Ｐ明朝"/>
      <family val="1"/>
      <charset val="128"/>
    </font>
    <font>
      <sz val="10"/>
      <name val="ＭＳ Ｐ明朝"/>
      <family val="1"/>
      <charset val="128"/>
    </font>
    <font>
      <sz val="10"/>
      <color theme="1"/>
      <name val="ＭＳ Ｐ明朝"/>
      <family val="1"/>
      <charset val="128"/>
    </font>
    <font>
      <sz val="11"/>
      <color indexed="8"/>
      <name val="ＭＳ Ｐ明朝"/>
      <family val="1"/>
      <charset val="128"/>
    </font>
    <font>
      <sz val="12"/>
      <color theme="1"/>
      <name val="ＭＳ Ｐゴシック"/>
      <family val="2"/>
      <charset val="128"/>
      <scheme val="minor"/>
    </font>
    <font>
      <sz val="14"/>
      <color theme="1"/>
      <name val="ＭＳ 明朝"/>
      <family val="1"/>
      <charset val="128"/>
    </font>
    <font>
      <vertAlign val="subscript"/>
      <sz val="14"/>
      <name val="ＭＳ Ｐ明朝"/>
      <family val="1"/>
      <charset val="128"/>
    </font>
    <font>
      <sz val="11"/>
      <name val="ＭＳ Ｐゴシック"/>
      <family val="2"/>
      <charset val="128"/>
      <scheme val="minor"/>
    </font>
    <font>
      <vertAlign val="superscript"/>
      <sz val="12"/>
      <name val="ＭＳ Ｐ明朝"/>
      <family val="1"/>
      <charset val="128"/>
    </font>
    <font>
      <b/>
      <sz val="12"/>
      <name val="ＭＳ Ｐゴシック"/>
      <family val="3"/>
      <charset val="128"/>
      <scheme val="minor"/>
    </font>
    <font>
      <sz val="16"/>
      <name val="ＭＳ Ｐゴシック"/>
      <family val="3"/>
      <charset val="128"/>
    </font>
    <font>
      <sz val="11"/>
      <color rgb="FFFF0000"/>
      <name val="ＭＳ Ｐゴシック"/>
      <family val="3"/>
      <charset val="128"/>
    </font>
    <font>
      <sz val="12"/>
      <color rgb="FFFF0000"/>
      <name val="ＭＳ Ｐゴシック"/>
      <family val="3"/>
      <charset val="128"/>
    </font>
    <font>
      <b/>
      <sz val="14"/>
      <color indexed="81"/>
      <name val="MS P ゴシック"/>
      <family val="3"/>
      <charset val="128"/>
    </font>
  </fonts>
  <fills count="1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66"/>
        <bgColor indexed="64"/>
      </patternFill>
    </fill>
    <fill>
      <patternFill patternType="solid">
        <fgColor indexed="22"/>
        <bgColor indexed="64"/>
      </patternFill>
    </fill>
    <fill>
      <patternFill patternType="solid">
        <fgColor indexed="15"/>
        <bgColor indexed="64"/>
      </patternFill>
    </fill>
    <fill>
      <patternFill patternType="solid">
        <fgColor indexed="42"/>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thin">
        <color indexed="64"/>
      </bottom>
      <diagonal/>
    </border>
    <border>
      <left style="thin">
        <color theme="1"/>
      </left>
      <right style="thin">
        <color indexed="64"/>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style="thin">
        <color indexed="64"/>
      </right>
      <top/>
      <bottom style="thin">
        <color indexed="64"/>
      </bottom>
      <diagonal/>
    </border>
    <border>
      <left style="thin">
        <color indexed="64"/>
      </left>
      <right style="thin">
        <color indexed="64"/>
      </right>
      <top style="thin">
        <color indexed="64"/>
      </top>
      <bottom style="medium">
        <color theme="3"/>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medium">
        <color theme="3"/>
      </right>
      <top style="thin">
        <color theme="1"/>
      </top>
      <bottom style="thin">
        <color indexed="64"/>
      </bottom>
      <diagonal/>
    </border>
    <border>
      <left style="medium">
        <color theme="3"/>
      </left>
      <right style="thin">
        <color indexed="64"/>
      </right>
      <top style="medium">
        <color theme="3"/>
      </top>
      <bottom style="thin">
        <color indexed="64"/>
      </bottom>
      <diagonal/>
    </border>
    <border>
      <left style="thin">
        <color indexed="64"/>
      </left>
      <right/>
      <top style="medium">
        <color theme="3"/>
      </top>
      <bottom/>
      <diagonal/>
    </border>
    <border>
      <left/>
      <right/>
      <top style="medium">
        <color theme="3"/>
      </top>
      <bottom/>
      <diagonal/>
    </border>
    <border>
      <left/>
      <right style="thin">
        <color indexed="64"/>
      </right>
      <top style="medium">
        <color theme="3"/>
      </top>
      <bottom/>
      <diagonal/>
    </border>
    <border>
      <left/>
      <right style="medium">
        <color theme="3"/>
      </right>
      <top style="medium">
        <color theme="3"/>
      </top>
      <bottom/>
      <diagonal/>
    </border>
    <border>
      <left style="medium">
        <color theme="3"/>
      </left>
      <right/>
      <top style="thin">
        <color indexed="64"/>
      </top>
      <bottom style="thin">
        <color indexed="64"/>
      </bottom>
      <diagonal/>
    </border>
    <border>
      <left/>
      <right style="medium">
        <color theme="3"/>
      </right>
      <top/>
      <bottom/>
      <diagonal/>
    </border>
    <border>
      <left style="thin">
        <color indexed="64"/>
      </left>
      <right/>
      <top/>
      <bottom style="medium">
        <color theme="3"/>
      </bottom>
      <diagonal/>
    </border>
    <border>
      <left/>
      <right/>
      <top/>
      <bottom style="medium">
        <color theme="3"/>
      </bottom>
      <diagonal/>
    </border>
    <border>
      <left/>
      <right style="thin">
        <color indexed="64"/>
      </right>
      <top/>
      <bottom style="medium">
        <color theme="3"/>
      </bottom>
      <diagonal/>
    </border>
    <border>
      <left/>
      <right style="medium">
        <color theme="3"/>
      </right>
      <top/>
      <bottom style="medium">
        <color theme="3"/>
      </bottom>
      <diagonal/>
    </border>
    <border>
      <left style="thin">
        <color indexed="64"/>
      </left>
      <right style="thin">
        <color indexed="64"/>
      </right>
      <top style="medium">
        <color theme="3"/>
      </top>
      <bottom style="thin">
        <color indexed="64"/>
      </bottom>
      <diagonal/>
    </border>
    <border>
      <left style="thin">
        <color indexed="64"/>
      </left>
      <right style="medium">
        <color theme="3"/>
      </right>
      <top style="medium">
        <color theme="3"/>
      </top>
      <bottom style="thin">
        <color indexed="64"/>
      </bottom>
      <diagonal/>
    </border>
    <border>
      <left style="medium">
        <color theme="3"/>
      </left>
      <right style="thin">
        <color indexed="64"/>
      </right>
      <top style="thin">
        <color indexed="64"/>
      </top>
      <bottom style="thin">
        <color indexed="64"/>
      </bottom>
      <diagonal/>
    </border>
    <border>
      <left style="thin">
        <color indexed="64"/>
      </left>
      <right style="medium">
        <color theme="3"/>
      </right>
      <top style="thin">
        <color indexed="64"/>
      </top>
      <bottom style="thin">
        <color indexed="64"/>
      </bottom>
      <diagonal/>
    </border>
    <border>
      <left style="medium">
        <color theme="3"/>
      </left>
      <right style="thin">
        <color indexed="64"/>
      </right>
      <top style="thin">
        <color indexed="64"/>
      </top>
      <bottom style="medium">
        <color theme="3"/>
      </bottom>
      <diagonal/>
    </border>
    <border>
      <left style="thin">
        <color indexed="64"/>
      </left>
      <right style="medium">
        <color theme="3"/>
      </right>
      <top style="thin">
        <color indexed="64"/>
      </top>
      <bottom style="medium">
        <color theme="3"/>
      </bottom>
      <diagonal/>
    </border>
    <border>
      <left style="thin">
        <color indexed="64"/>
      </left>
      <right style="thin">
        <color indexed="64"/>
      </right>
      <top style="medium">
        <color theme="3"/>
      </top>
      <bottom style="thin">
        <color theme="1"/>
      </bottom>
      <diagonal/>
    </border>
    <border>
      <left style="thin">
        <color theme="3"/>
      </left>
      <right/>
      <top/>
      <bottom/>
      <diagonal/>
    </border>
    <border>
      <left style="medium">
        <color theme="3"/>
      </left>
      <right style="medium">
        <color indexed="64"/>
      </right>
      <top style="medium">
        <color theme="3"/>
      </top>
      <bottom style="thin">
        <color indexed="64"/>
      </bottom>
      <diagonal/>
    </border>
    <border>
      <left style="medium">
        <color theme="3"/>
      </left>
      <right style="medium">
        <color indexed="64"/>
      </right>
      <top style="thin">
        <color indexed="64"/>
      </top>
      <bottom style="medium">
        <color theme="3"/>
      </bottom>
      <diagonal/>
    </border>
    <border>
      <left style="medium">
        <color theme="3"/>
      </left>
      <right style="medium">
        <color theme="3"/>
      </right>
      <top style="medium">
        <color theme="3"/>
      </top>
      <bottom style="thin">
        <color indexed="64"/>
      </bottom>
      <diagonal/>
    </border>
    <border>
      <left style="medium">
        <color theme="3"/>
      </left>
      <right style="medium">
        <color theme="3"/>
      </right>
      <top style="thin">
        <color indexed="64"/>
      </top>
      <bottom style="medium">
        <color theme="3"/>
      </bottom>
      <diagonal/>
    </border>
    <border>
      <left style="medium">
        <color theme="3"/>
      </left>
      <right/>
      <top style="thin">
        <color indexed="64"/>
      </top>
      <bottom style="medium">
        <color theme="3"/>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7" fillId="0" borderId="0">
      <alignment vertical="center"/>
    </xf>
    <xf numFmtId="0" fontId="17" fillId="0" borderId="0"/>
    <xf numFmtId="0" fontId="7" fillId="0" borderId="0"/>
  </cellStyleXfs>
  <cellXfs count="574">
    <xf numFmtId="0" fontId="0" fillId="0" borderId="0" xfId="0">
      <alignment vertical="center"/>
    </xf>
    <xf numFmtId="0" fontId="3" fillId="0" borderId="0" xfId="0" applyFont="1" applyAlignment="1" applyProtection="1">
      <alignment vertical="center"/>
    </xf>
    <xf numFmtId="0" fontId="3" fillId="0" borderId="0" xfId="0" applyFont="1" applyFill="1" applyBorder="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vertical="center"/>
    </xf>
    <xf numFmtId="0" fontId="8" fillId="0" borderId="0" xfId="0" applyFont="1" applyAlignment="1" applyProtection="1">
      <alignment vertical="center"/>
    </xf>
    <xf numFmtId="0" fontId="13" fillId="0" borderId="0" xfId="0" applyFont="1" applyAlignment="1" applyProtection="1">
      <alignment vertical="center"/>
    </xf>
    <xf numFmtId="0" fontId="11" fillId="0" borderId="0" xfId="2" applyAlignment="1" applyProtection="1">
      <alignment vertical="center"/>
    </xf>
    <xf numFmtId="0" fontId="14" fillId="0" borderId="0" xfId="0" applyFont="1" applyAlignment="1" applyProtection="1">
      <alignment vertical="center"/>
    </xf>
    <xf numFmtId="49" fontId="15" fillId="0" borderId="0" xfId="3" applyNumberFormat="1" applyFont="1" applyAlignment="1" applyProtection="1">
      <alignment vertical="center"/>
    </xf>
    <xf numFmtId="0" fontId="15" fillId="0" borderId="0" xfId="3" applyNumberFormat="1" applyFont="1" applyAlignment="1" applyProtection="1">
      <alignment vertical="center"/>
    </xf>
    <xf numFmtId="49" fontId="15" fillId="0" borderId="0" xfId="3" applyNumberFormat="1" applyFont="1" applyFill="1" applyBorder="1" applyAlignment="1" applyProtection="1">
      <alignment vertical="center"/>
    </xf>
    <xf numFmtId="0" fontId="16" fillId="4" borderId="1" xfId="3" applyNumberFormat="1" applyFont="1" applyFill="1" applyBorder="1" applyAlignment="1" applyProtection="1">
      <alignment horizontal="center" vertical="center"/>
    </xf>
    <xf numFmtId="49" fontId="16" fillId="0" borderId="0" xfId="3" applyNumberFormat="1" applyFont="1" applyAlignment="1" applyProtection="1">
      <alignment horizontal="left" vertical="center"/>
    </xf>
    <xf numFmtId="49" fontId="15" fillId="5" borderId="1" xfId="3" applyNumberFormat="1" applyFont="1" applyFill="1" applyBorder="1" applyAlignment="1" applyProtection="1">
      <alignment horizontal="center" vertical="center"/>
    </xf>
    <xf numFmtId="49" fontId="15" fillId="5" borderId="19" xfId="3" applyNumberFormat="1" applyFont="1" applyFill="1" applyBorder="1" applyAlignment="1" applyProtection="1">
      <alignment horizontal="center" vertical="center"/>
    </xf>
    <xf numFmtId="49" fontId="15" fillId="5" borderId="7" xfId="3" applyNumberFormat="1" applyFont="1" applyFill="1" applyBorder="1" applyAlignment="1" applyProtection="1">
      <alignment horizontal="center" vertical="center"/>
    </xf>
    <xf numFmtId="49" fontId="18" fillId="0" borderId="2" xfId="4" applyNumberFormat="1" applyFont="1" applyFill="1" applyBorder="1" applyAlignment="1" applyProtection="1">
      <alignment horizontal="left" vertical="center" shrinkToFit="1"/>
    </xf>
    <xf numFmtId="49" fontId="3" fillId="0" borderId="10" xfId="3" applyNumberFormat="1" applyFont="1" applyFill="1" applyBorder="1" applyAlignment="1" applyProtection="1">
      <alignment vertical="center" shrinkToFit="1"/>
    </xf>
    <xf numFmtId="0" fontId="19" fillId="0" borderId="7" xfId="4" applyFont="1" applyFill="1" applyBorder="1" applyAlignment="1" applyProtection="1">
      <alignment horizontal="left" vertical="center" wrapText="1" shrinkToFit="1"/>
    </xf>
    <xf numFmtId="181" fontId="15" fillId="4" borderId="1" xfId="3" applyNumberFormat="1" applyFont="1" applyFill="1" applyBorder="1" applyAlignment="1" applyProtection="1">
      <alignment vertical="center" shrinkToFit="1"/>
      <protection locked="0"/>
    </xf>
    <xf numFmtId="0" fontId="20" fillId="0" borderId="1" xfId="4" applyFont="1" applyFill="1" applyBorder="1" applyAlignment="1" applyProtection="1">
      <alignment horizontal="left" vertical="center"/>
    </xf>
    <xf numFmtId="177" fontId="15" fillId="5" borderId="1" xfId="3" applyNumberFormat="1" applyFont="1" applyFill="1" applyBorder="1" applyAlignment="1" applyProtection="1">
      <alignment vertical="center" shrinkToFit="1"/>
    </xf>
    <xf numFmtId="0" fontId="15" fillId="5" borderId="1" xfId="3" applyNumberFormat="1" applyFont="1" applyFill="1" applyBorder="1" applyAlignment="1" applyProtection="1">
      <alignment vertical="center" shrinkToFit="1"/>
    </xf>
    <xf numFmtId="182" fontId="15" fillId="5" borderId="1" xfId="3" applyNumberFormat="1" applyFont="1" applyFill="1" applyBorder="1" applyAlignment="1" applyProtection="1">
      <alignment vertical="center" shrinkToFit="1"/>
      <protection hidden="1"/>
    </xf>
    <xf numFmtId="49" fontId="15" fillId="0" borderId="0" xfId="3" applyNumberFormat="1" applyFont="1" applyFill="1" applyAlignment="1" applyProtection="1">
      <alignment vertical="center"/>
    </xf>
    <xf numFmtId="183" fontId="15" fillId="0" borderId="0" xfId="3" applyNumberFormat="1" applyFont="1" applyFill="1" applyAlignment="1" applyProtection="1">
      <alignment vertical="center"/>
    </xf>
    <xf numFmtId="49" fontId="21" fillId="0" borderId="8" xfId="4" applyNumberFormat="1" applyFont="1" applyFill="1" applyBorder="1" applyAlignment="1" applyProtection="1">
      <alignment horizontal="left" vertical="center" shrinkToFit="1"/>
    </xf>
    <xf numFmtId="49" fontId="21" fillId="0" borderId="10" xfId="3" applyNumberFormat="1" applyFont="1" applyFill="1" applyBorder="1" applyAlignment="1" applyProtection="1">
      <alignment vertical="center" shrinkToFit="1"/>
    </xf>
    <xf numFmtId="0" fontId="19" fillId="0" borderId="7" xfId="4" applyFont="1" applyFill="1" applyBorder="1" applyAlignment="1" applyProtection="1">
      <alignment horizontal="left" vertical="center" wrapText="1"/>
    </xf>
    <xf numFmtId="0" fontId="20" fillId="0" borderId="1" xfId="4" applyFont="1" applyFill="1" applyBorder="1" applyAlignment="1" applyProtection="1">
      <alignment horizontal="left" vertical="center" wrapText="1"/>
    </xf>
    <xf numFmtId="49" fontId="3" fillId="0" borderId="8" xfId="4" applyNumberFormat="1" applyFont="1" applyFill="1" applyBorder="1" applyAlignment="1" applyProtection="1">
      <alignment horizontal="left" vertical="center" shrinkToFit="1"/>
    </xf>
    <xf numFmtId="49" fontId="3" fillId="0" borderId="16" xfId="3" applyNumberFormat="1" applyFont="1" applyFill="1" applyBorder="1" applyAlignment="1" applyProtection="1">
      <alignment vertical="center" shrinkToFit="1"/>
    </xf>
    <xf numFmtId="0" fontId="15" fillId="0" borderId="0" xfId="3" applyNumberFormat="1" applyFont="1" applyAlignment="1" applyProtection="1">
      <alignment horizontal="right" vertical="center"/>
    </xf>
    <xf numFmtId="182" fontId="15" fillId="6" borderId="2" xfId="3" applyNumberFormat="1" applyFont="1" applyFill="1" applyBorder="1" applyAlignment="1" applyProtection="1">
      <alignment vertical="center" shrinkToFit="1"/>
      <protection hidden="1"/>
    </xf>
    <xf numFmtId="49" fontId="22" fillId="0" borderId="0" xfId="3" applyNumberFormat="1" applyFont="1" applyAlignment="1" applyProtection="1">
      <alignment horizontal="right" vertical="center"/>
    </xf>
    <xf numFmtId="49" fontId="24" fillId="0" borderId="0" xfId="3" applyNumberFormat="1" applyFont="1" applyAlignment="1" applyProtection="1">
      <alignment vertical="center"/>
    </xf>
    <xf numFmtId="0" fontId="3" fillId="2" borderId="9" xfId="0" applyFont="1" applyFill="1" applyBorder="1" applyAlignment="1" applyProtection="1"/>
    <xf numFmtId="0" fontId="3" fillId="2" borderId="14" xfId="0" applyFont="1" applyFill="1" applyBorder="1" applyAlignment="1" applyProtection="1"/>
    <xf numFmtId="49" fontId="3" fillId="8" borderId="16" xfId="3" applyNumberFormat="1" applyFont="1" applyFill="1" applyBorder="1" applyAlignment="1" applyProtection="1">
      <alignment vertical="center" shrinkToFit="1"/>
    </xf>
    <xf numFmtId="0" fontId="19" fillId="8" borderId="7" xfId="4" applyFont="1" applyFill="1" applyBorder="1" applyAlignment="1" applyProtection="1">
      <alignment horizontal="left" vertical="center" wrapText="1"/>
    </xf>
    <xf numFmtId="49" fontId="21" fillId="8" borderId="13" xfId="3" applyNumberFormat="1" applyFont="1" applyFill="1" applyBorder="1" applyAlignment="1" applyProtection="1">
      <alignment vertical="center" shrinkToFit="1"/>
    </xf>
    <xf numFmtId="49" fontId="3" fillId="8" borderId="7" xfId="3" applyNumberFormat="1" applyFont="1" applyFill="1" applyBorder="1" applyAlignment="1" applyProtection="1">
      <alignment vertical="center" shrinkToFit="1"/>
    </xf>
    <xf numFmtId="49" fontId="25" fillId="0" borderId="0" xfId="3" applyNumberFormat="1" applyFont="1" applyAlignment="1" applyProtection="1">
      <alignment vertical="center"/>
    </xf>
    <xf numFmtId="0" fontId="27" fillId="0" borderId="18" xfId="4" applyFont="1" applyFill="1" applyBorder="1" applyAlignment="1" applyProtection="1">
      <alignment horizontal="left" vertical="center"/>
    </xf>
    <xf numFmtId="184" fontId="26" fillId="0" borderId="11" xfId="0" applyNumberFormat="1" applyFont="1" applyFill="1" applyBorder="1" applyAlignment="1" applyProtection="1">
      <alignment vertical="center" shrinkToFit="1"/>
    </xf>
    <xf numFmtId="0" fontId="27" fillId="0" borderId="1" xfId="4" applyFont="1" applyFill="1" applyBorder="1" applyAlignment="1" applyProtection="1">
      <alignment horizontal="left" vertical="center"/>
    </xf>
    <xf numFmtId="184" fontId="26" fillId="0" borderId="3" xfId="0" applyNumberFormat="1" applyFont="1" applyFill="1" applyBorder="1" applyAlignment="1" applyProtection="1">
      <alignment vertical="center" shrinkToFit="1"/>
    </xf>
    <xf numFmtId="0" fontId="27" fillId="0" borderId="1" xfId="4" applyFont="1" applyFill="1" applyBorder="1" applyAlignment="1" applyProtection="1">
      <alignment horizontal="left" vertical="center" wrapText="1"/>
    </xf>
    <xf numFmtId="0" fontId="29" fillId="9" borderId="23" xfId="0" applyFont="1" applyFill="1" applyBorder="1" applyAlignment="1">
      <alignment horizontal="center" vertical="center"/>
    </xf>
    <xf numFmtId="0" fontId="29" fillId="9" borderId="24" xfId="0" applyFont="1" applyFill="1" applyBorder="1" applyAlignment="1">
      <alignment horizontal="center" vertical="center"/>
    </xf>
    <xf numFmtId="185" fontId="29" fillId="9" borderId="24" xfId="0" applyNumberFormat="1" applyFont="1" applyFill="1" applyBorder="1" applyAlignment="1">
      <alignment vertical="center" wrapText="1"/>
    </xf>
    <xf numFmtId="0" fontId="29" fillId="9" borderId="24" xfId="0" applyFont="1" applyFill="1" applyBorder="1" applyAlignment="1">
      <alignment vertical="center" wrapText="1"/>
    </xf>
    <xf numFmtId="0" fontId="29" fillId="9" borderId="24" xfId="0" applyNumberFormat="1" applyFont="1" applyFill="1" applyBorder="1" applyAlignment="1">
      <alignment vertical="center" wrapText="1"/>
    </xf>
    <xf numFmtId="0" fontId="29" fillId="9" borderId="25" xfId="0" applyNumberFormat="1" applyFont="1" applyFill="1" applyBorder="1" applyAlignment="1">
      <alignment vertical="center" wrapText="1"/>
    </xf>
    <xf numFmtId="185" fontId="25" fillId="10" borderId="30" xfId="0" applyNumberFormat="1" applyFont="1" applyFill="1" applyBorder="1" applyAlignment="1">
      <alignment horizontal="left" vertical="center" shrinkToFit="1"/>
    </xf>
    <xf numFmtId="0" fontId="30" fillId="10" borderId="1" xfId="4" applyFont="1" applyFill="1" applyBorder="1" applyAlignment="1" applyProtection="1">
      <alignment horizontal="left" vertical="center"/>
    </xf>
    <xf numFmtId="186" fontId="25" fillId="10" borderId="1" xfId="0" applyNumberFormat="1" applyFont="1" applyFill="1" applyBorder="1" applyAlignment="1">
      <alignment horizontal="right" vertical="center"/>
    </xf>
    <xf numFmtId="184" fontId="25" fillId="10" borderId="1" xfId="0" applyNumberFormat="1" applyFont="1" applyFill="1" applyBorder="1" applyAlignment="1" applyProtection="1">
      <alignment vertical="center" shrinkToFit="1"/>
    </xf>
    <xf numFmtId="187" fontId="25" fillId="10" borderId="1" xfId="1" applyNumberFormat="1" applyFont="1" applyFill="1" applyBorder="1">
      <alignment vertical="center"/>
    </xf>
    <xf numFmtId="0" fontId="25" fillId="10" borderId="30" xfId="0" applyFont="1" applyFill="1" applyBorder="1">
      <alignment vertical="center"/>
    </xf>
    <xf numFmtId="0" fontId="30" fillId="10" borderId="1" xfId="4" applyFont="1" applyFill="1" applyBorder="1" applyAlignment="1" applyProtection="1">
      <alignment horizontal="left" vertical="center" wrapText="1"/>
    </xf>
    <xf numFmtId="187" fontId="25" fillId="10" borderId="27" xfId="1" applyNumberFormat="1" applyFont="1" applyFill="1" applyBorder="1">
      <alignment vertical="center"/>
    </xf>
    <xf numFmtId="0" fontId="25" fillId="10" borderId="30" xfId="0" applyFont="1" applyFill="1" applyBorder="1" applyAlignment="1">
      <alignment horizontal="left" vertical="center" wrapText="1"/>
    </xf>
    <xf numFmtId="184" fontId="25" fillId="10" borderId="1" xfId="0" applyNumberFormat="1" applyFont="1" applyFill="1" applyBorder="1" applyAlignment="1" applyProtection="1">
      <alignment vertical="center" shrinkToFit="1"/>
      <protection locked="0"/>
    </xf>
    <xf numFmtId="184" fontId="25" fillId="10" borderId="1" xfId="0" applyNumberFormat="1" applyFont="1" applyFill="1" applyBorder="1" applyAlignment="1" applyProtection="1">
      <alignment horizontal="right" vertical="center" shrinkToFit="1"/>
    </xf>
    <xf numFmtId="185" fontId="25" fillId="10" borderId="1" xfId="0" applyNumberFormat="1" applyFont="1" applyFill="1" applyBorder="1" applyAlignment="1">
      <alignment horizontal="right" vertical="center"/>
    </xf>
    <xf numFmtId="0" fontId="25" fillId="10" borderId="17" xfId="0" applyFont="1" applyFill="1" applyBorder="1" applyAlignment="1">
      <alignment horizontal="right" vertical="center"/>
    </xf>
    <xf numFmtId="178" fontId="25" fillId="10" borderId="27" xfId="1" applyNumberFormat="1" applyFont="1" applyFill="1" applyBorder="1">
      <alignment vertical="center"/>
    </xf>
    <xf numFmtId="0" fontId="25" fillId="10" borderId="32" xfId="0" applyFont="1" applyFill="1" applyBorder="1">
      <alignment vertical="center"/>
    </xf>
    <xf numFmtId="0" fontId="30" fillId="10" borderId="33" xfId="4" applyFont="1" applyFill="1" applyBorder="1" applyAlignment="1" applyProtection="1">
      <alignment horizontal="left" vertical="center" wrapText="1"/>
    </xf>
    <xf numFmtId="186" fontId="25" fillId="10" borderId="33" xfId="0" applyNumberFormat="1" applyFont="1" applyFill="1" applyBorder="1" applyAlignment="1">
      <alignment horizontal="right" vertical="center"/>
    </xf>
    <xf numFmtId="184" fontId="25" fillId="10" borderId="33" xfId="0" applyNumberFormat="1" applyFont="1" applyFill="1" applyBorder="1" applyAlignment="1" applyProtection="1">
      <alignment vertical="center" shrinkToFit="1"/>
    </xf>
    <xf numFmtId="187" fontId="25" fillId="10" borderId="33" xfId="1" applyNumberFormat="1" applyFont="1" applyFill="1" applyBorder="1">
      <alignment vertical="center"/>
    </xf>
    <xf numFmtId="0" fontId="0" fillId="10" borderId="0" xfId="0" applyFill="1">
      <alignment vertical="center"/>
    </xf>
    <xf numFmtId="178" fontId="25" fillId="10" borderId="17" xfId="0" applyNumberFormat="1" applyFont="1" applyFill="1" applyBorder="1" applyAlignment="1" applyProtection="1">
      <alignment vertical="center" shrinkToFit="1"/>
      <protection locked="0"/>
    </xf>
    <xf numFmtId="0" fontId="7" fillId="0" borderId="0" xfId="5"/>
    <xf numFmtId="0" fontId="38" fillId="0" borderId="0" xfId="5" applyFont="1"/>
    <xf numFmtId="0" fontId="7" fillId="11" borderId="14" xfId="5" applyFill="1" applyBorder="1" applyAlignment="1" applyProtection="1">
      <alignment horizontal="left"/>
      <protection locked="0"/>
    </xf>
    <xf numFmtId="0" fontId="7" fillId="11" borderId="15" xfId="5" applyFill="1" applyBorder="1" applyAlignment="1" applyProtection="1">
      <alignment horizontal="left"/>
      <protection locked="0"/>
    </xf>
    <xf numFmtId="0" fontId="7" fillId="11" borderId="16" xfId="5" applyFill="1" applyBorder="1" applyAlignment="1" applyProtection="1">
      <alignment horizontal="left"/>
      <protection locked="0"/>
    </xf>
    <xf numFmtId="0" fontId="7" fillId="11" borderId="9" xfId="5" applyFill="1" applyBorder="1" applyAlignment="1" applyProtection="1">
      <alignment horizontal="left"/>
      <protection locked="0"/>
    </xf>
    <xf numFmtId="0" fontId="7" fillId="11" borderId="0" xfId="5" applyFill="1" applyBorder="1" applyAlignment="1" applyProtection="1">
      <alignment horizontal="left"/>
      <protection locked="0"/>
    </xf>
    <xf numFmtId="0" fontId="7" fillId="11" borderId="10" xfId="5" applyFill="1" applyBorder="1" applyAlignment="1" applyProtection="1">
      <alignment horizontal="left"/>
      <protection locked="0"/>
    </xf>
    <xf numFmtId="0" fontId="7" fillId="11" borderId="0" xfId="5" applyFill="1" applyBorder="1" applyAlignment="1" applyProtection="1">
      <alignment horizontal="left" vertical="top"/>
      <protection locked="0"/>
    </xf>
    <xf numFmtId="0" fontId="7" fillId="11" borderId="11" xfId="5" applyFill="1" applyBorder="1" applyAlignment="1" applyProtection="1">
      <alignment horizontal="left"/>
      <protection locked="0"/>
    </xf>
    <xf numFmtId="0" fontId="7" fillId="11" borderId="12" xfId="5" applyFill="1" applyBorder="1" applyAlignment="1" applyProtection="1">
      <alignment horizontal="left"/>
      <protection locked="0"/>
    </xf>
    <xf numFmtId="0" fontId="7" fillId="11" borderId="13" xfId="5" applyFill="1" applyBorder="1" applyAlignment="1" applyProtection="1">
      <alignment horizontal="left"/>
      <protection locked="0"/>
    </xf>
    <xf numFmtId="0" fontId="26" fillId="11" borderId="1" xfId="0" applyFont="1" applyFill="1" applyBorder="1" applyAlignment="1" applyProtection="1">
      <alignment vertical="center" shrinkToFit="1"/>
      <protection locked="0"/>
    </xf>
    <xf numFmtId="0" fontId="40" fillId="0" borderId="1" xfId="4" applyFont="1" applyFill="1" applyBorder="1" applyAlignment="1" applyProtection="1">
      <alignment horizontal="left" vertical="center" wrapText="1"/>
    </xf>
    <xf numFmtId="177" fontId="39" fillId="11" borderId="1" xfId="0" applyNumberFormat="1" applyFont="1" applyFill="1" applyBorder="1" applyAlignment="1" applyProtection="1">
      <alignment horizontal="right" vertical="center"/>
      <protection locked="0"/>
    </xf>
    <xf numFmtId="182" fontId="10" fillId="11" borderId="1" xfId="0" applyNumberFormat="1" applyFont="1" applyFill="1" applyBorder="1" applyAlignment="1" applyProtection="1">
      <alignment horizontal="right" vertical="center" shrinkToFit="1"/>
      <protection locked="0"/>
    </xf>
    <xf numFmtId="0" fontId="40" fillId="0" borderId="1" xfId="4" applyFont="1" applyFill="1" applyBorder="1" applyAlignment="1" applyProtection="1">
      <alignment horizontal="left" vertical="center"/>
    </xf>
    <xf numFmtId="178" fontId="39" fillId="11" borderId="2" xfId="0" applyNumberFormat="1" applyFont="1" applyFill="1" applyBorder="1" applyAlignment="1" applyProtection="1">
      <alignment horizontal="right" vertical="center"/>
      <protection locked="0"/>
    </xf>
    <xf numFmtId="0" fontId="26" fillId="11" borderId="2" xfId="0" applyFont="1" applyFill="1" applyBorder="1" applyAlignment="1" applyProtection="1">
      <alignment vertical="center" wrapText="1"/>
      <protection locked="0"/>
    </xf>
    <xf numFmtId="188" fontId="39" fillId="11" borderId="1" xfId="0" applyNumberFormat="1" applyFont="1" applyFill="1" applyBorder="1" applyAlignment="1" applyProtection="1">
      <alignment horizontal="right" vertical="center"/>
      <protection locked="0"/>
    </xf>
    <xf numFmtId="177" fontId="39" fillId="13" borderId="2" xfId="0" applyNumberFormat="1" applyFont="1" applyFill="1" applyBorder="1" applyAlignment="1" applyProtection="1">
      <alignment horizontal="right" vertical="center"/>
      <protection locked="0"/>
    </xf>
    <xf numFmtId="0" fontId="10" fillId="11" borderId="18" xfId="0" applyFont="1" applyFill="1" applyBorder="1" applyAlignment="1" applyProtection="1">
      <alignment horizontal="center" vertical="center" wrapText="1"/>
      <protection locked="0"/>
    </xf>
    <xf numFmtId="177" fontId="39" fillId="11" borderId="2" xfId="0" applyNumberFormat="1" applyFont="1" applyFill="1" applyBorder="1" applyAlignment="1" applyProtection="1">
      <alignment horizontal="right" vertical="center"/>
      <protection locked="0"/>
    </xf>
    <xf numFmtId="0" fontId="47" fillId="0" borderId="0" xfId="4" applyFont="1" applyFill="1" applyBorder="1" applyAlignment="1" applyProtection="1">
      <alignment vertical="center" shrinkToFit="1"/>
    </xf>
    <xf numFmtId="0" fontId="27" fillId="0" borderId="0" xfId="4" applyFont="1" applyFill="1" applyBorder="1" applyAlignment="1" applyProtection="1">
      <alignment horizontal="center" vertical="center" shrinkToFit="1"/>
    </xf>
    <xf numFmtId="181" fontId="26" fillId="11" borderId="18" xfId="0" applyNumberFormat="1" applyFont="1" applyFill="1" applyBorder="1" applyProtection="1">
      <alignment vertical="center"/>
      <protection locked="0"/>
    </xf>
    <xf numFmtId="181" fontId="26" fillId="11" borderId="1" xfId="0" applyNumberFormat="1" applyFont="1" applyFill="1" applyBorder="1" applyProtection="1">
      <alignment vertical="center"/>
      <protection locked="0"/>
    </xf>
    <xf numFmtId="181" fontId="26" fillId="11" borderId="14" xfId="0" applyNumberFormat="1" applyFont="1" applyFill="1" applyBorder="1" applyProtection="1">
      <alignment vertical="center"/>
      <protection locked="0"/>
    </xf>
    <xf numFmtId="184" fontId="26" fillId="0" borderId="3" xfId="0" applyNumberFormat="1" applyFont="1" applyFill="1" applyBorder="1" applyAlignment="1" applyProtection="1">
      <alignment horizontal="right" vertical="center" shrinkToFit="1"/>
    </xf>
    <xf numFmtId="177" fontId="26" fillId="3" borderId="3" xfId="0" applyNumberFormat="1" applyFont="1" applyFill="1" applyBorder="1" applyAlignment="1" applyProtection="1">
      <alignment vertical="center" shrinkToFit="1"/>
    </xf>
    <xf numFmtId="182" fontId="38" fillId="11" borderId="93" xfId="5" applyNumberFormat="1" applyFont="1" applyFill="1" applyBorder="1" applyAlignment="1" applyProtection="1">
      <alignment horizontal="right"/>
      <protection locked="0"/>
    </xf>
    <xf numFmtId="182" fontId="38" fillId="11" borderId="1" xfId="5" applyNumberFormat="1" applyFont="1" applyFill="1" applyBorder="1" applyAlignment="1" applyProtection="1">
      <alignment horizontal="right"/>
      <protection locked="0"/>
    </xf>
    <xf numFmtId="182" fontId="38" fillId="11" borderId="78" xfId="5" applyNumberFormat="1" applyFont="1" applyFill="1" applyBorder="1" applyAlignment="1" applyProtection="1">
      <alignment horizontal="right"/>
      <protection locked="0"/>
    </xf>
    <xf numFmtId="182" fontId="38" fillId="11" borderId="94" xfId="5" applyNumberFormat="1" applyFont="1" applyFill="1" applyBorder="1" applyAlignment="1" applyProtection="1">
      <alignment horizontal="right"/>
      <protection locked="0"/>
    </xf>
    <xf numFmtId="182" fontId="38" fillId="11" borderId="96" xfId="5" applyNumberFormat="1" applyFont="1" applyFill="1" applyBorder="1" applyAlignment="1" applyProtection="1">
      <alignment horizontal="right"/>
      <protection locked="0"/>
    </xf>
    <xf numFmtId="182" fontId="38" fillId="11" borderId="98" xfId="5" applyNumberFormat="1" applyFont="1" applyFill="1" applyBorder="1" applyAlignment="1" applyProtection="1">
      <alignment horizontal="right"/>
      <protection locked="0"/>
    </xf>
    <xf numFmtId="0" fontId="35" fillId="11" borderId="82" xfId="5" applyFont="1" applyFill="1" applyBorder="1" applyProtection="1">
      <protection locked="0"/>
    </xf>
    <xf numFmtId="0" fontId="35" fillId="11" borderId="87" xfId="5" applyFont="1" applyFill="1" applyBorder="1" applyProtection="1">
      <protection locked="0"/>
    </xf>
    <xf numFmtId="0" fontId="35" fillId="11" borderId="105" xfId="5" applyFont="1" applyFill="1" applyBorder="1" applyProtection="1">
      <protection locked="0"/>
    </xf>
    <xf numFmtId="0" fontId="38" fillId="11" borderId="93" xfId="5" applyFont="1" applyFill="1" applyBorder="1" applyAlignment="1" applyProtection="1">
      <alignment horizontal="right"/>
      <protection locked="0"/>
    </xf>
    <xf numFmtId="0" fontId="38" fillId="11" borderId="1" xfId="5" applyFont="1" applyFill="1" applyBorder="1" applyAlignment="1" applyProtection="1">
      <alignment horizontal="right"/>
      <protection locked="0"/>
    </xf>
    <xf numFmtId="0" fontId="38" fillId="11" borderId="78" xfId="5" applyFont="1" applyFill="1" applyBorder="1" applyAlignment="1" applyProtection="1">
      <alignment horizontal="right"/>
      <protection locked="0"/>
    </xf>
    <xf numFmtId="0" fontId="38" fillId="11" borderId="1" xfId="5" applyFont="1" applyFill="1" applyBorder="1" applyAlignment="1" applyProtection="1">
      <alignment horizontal="right" shrinkToFit="1"/>
      <protection locked="0"/>
    </xf>
    <xf numFmtId="0" fontId="3" fillId="3" borderId="4" xfId="0" applyNumberFormat="1" applyFont="1" applyFill="1" applyBorder="1" applyAlignment="1" applyProtection="1">
      <alignment horizontal="center" vertical="center"/>
      <protection locked="0"/>
    </xf>
    <xf numFmtId="0" fontId="3" fillId="0" borderId="0" xfId="0" applyFont="1" applyAlignment="1" applyProtection="1">
      <alignment horizontal="center" vertical="center"/>
    </xf>
    <xf numFmtId="0" fontId="0" fillId="0" borderId="0" xfId="0" applyProtection="1">
      <alignment vertical="center"/>
    </xf>
    <xf numFmtId="0" fontId="39" fillId="0" borderId="0" xfId="0" applyFont="1" applyProtection="1">
      <alignment vertical="center"/>
    </xf>
    <xf numFmtId="0" fontId="26" fillId="0" borderId="0" xfId="0" applyFont="1" applyProtection="1">
      <alignment vertical="center"/>
    </xf>
    <xf numFmtId="0" fontId="10" fillId="0" borderId="0" xfId="0" applyFont="1" applyProtection="1">
      <alignment vertical="center"/>
    </xf>
    <xf numFmtId="0" fontId="26" fillId="0" borderId="44" xfId="0" applyFont="1" applyFill="1" applyBorder="1" applyAlignment="1" applyProtection="1">
      <alignment horizontal="center" vertical="center" wrapText="1"/>
    </xf>
    <xf numFmtId="0" fontId="26" fillId="0" borderId="42" xfId="0" applyFont="1" applyFill="1" applyBorder="1" applyAlignment="1" applyProtection="1">
      <alignment horizontal="center" vertical="center" wrapText="1"/>
    </xf>
    <xf numFmtId="0" fontId="28" fillId="0" borderId="44" xfId="0" applyFont="1" applyFill="1" applyBorder="1" applyAlignment="1" applyProtection="1">
      <alignment horizontal="center" vertical="center" wrapText="1"/>
    </xf>
    <xf numFmtId="0" fontId="26" fillId="0" borderId="46" xfId="0" applyFont="1" applyFill="1" applyBorder="1" applyAlignment="1" applyProtection="1">
      <alignment horizontal="center" vertical="center" wrapText="1"/>
    </xf>
    <xf numFmtId="0" fontId="0" fillId="0" borderId="1" xfId="0" applyBorder="1" applyProtection="1">
      <alignment vertical="center"/>
    </xf>
    <xf numFmtId="0" fontId="26" fillId="0" borderId="1" xfId="0" applyFont="1" applyFill="1" applyBorder="1" applyAlignment="1" applyProtection="1">
      <alignment horizontal="left" vertical="center" wrapText="1"/>
    </xf>
    <xf numFmtId="176" fontId="39" fillId="0" borderId="2" xfId="0" applyNumberFormat="1" applyFont="1" applyBorder="1" applyAlignment="1" applyProtection="1">
      <alignment horizontal="right" vertical="center"/>
    </xf>
    <xf numFmtId="38" fontId="26" fillId="9" borderId="3" xfId="1" applyFont="1" applyFill="1" applyBorder="1" applyAlignment="1" applyProtection="1">
      <alignment vertical="center" shrinkToFit="1"/>
    </xf>
    <xf numFmtId="177" fontId="39" fillId="0" borderId="2" xfId="0" applyNumberFormat="1" applyFont="1" applyBorder="1" applyAlignment="1" applyProtection="1">
      <alignment horizontal="right" vertical="center"/>
    </xf>
    <xf numFmtId="1" fontId="0" fillId="9" borderId="27" xfId="0" applyNumberFormat="1" applyFill="1" applyBorder="1" applyAlignment="1" applyProtection="1">
      <alignment vertical="center" shrinkToFit="1"/>
    </xf>
    <xf numFmtId="190" fontId="7" fillId="0" borderId="1" xfId="3" applyNumberFormat="1" applyBorder="1" applyAlignment="1" applyProtection="1">
      <alignment shrinkToFit="1"/>
    </xf>
    <xf numFmtId="0" fontId="7" fillId="0" borderId="1" xfId="3" applyBorder="1" applyAlignment="1" applyProtection="1">
      <alignment shrinkToFit="1"/>
    </xf>
    <xf numFmtId="0" fontId="7" fillId="0" borderId="1" xfId="3" applyBorder="1" applyAlignment="1" applyProtection="1"/>
    <xf numFmtId="0" fontId="26" fillId="0" borderId="1" xfId="0" applyFont="1" applyBorder="1" applyProtection="1">
      <alignment vertical="center"/>
    </xf>
    <xf numFmtId="0" fontId="26" fillId="9" borderId="2" xfId="0" applyFont="1" applyFill="1" applyBorder="1" applyAlignment="1" applyProtection="1">
      <alignment horizontal="left" vertical="center"/>
    </xf>
    <xf numFmtId="176" fontId="26" fillId="9" borderId="2" xfId="0" applyNumberFormat="1" applyFont="1" applyFill="1" applyBorder="1" applyAlignment="1" applyProtection="1">
      <alignment horizontal="right" vertical="center"/>
    </xf>
    <xf numFmtId="178" fontId="26" fillId="9" borderId="2" xfId="0" applyNumberFormat="1" applyFont="1" applyFill="1" applyBorder="1" applyAlignment="1" applyProtection="1">
      <alignment horizontal="right" vertical="center"/>
    </xf>
    <xf numFmtId="0" fontId="26" fillId="0" borderId="1" xfId="0" applyFont="1" applyFill="1" applyBorder="1" applyProtection="1">
      <alignment vertical="center"/>
    </xf>
    <xf numFmtId="184" fontId="44" fillId="0" borderId="1" xfId="0" applyNumberFormat="1" applyFont="1" applyBorder="1" applyAlignment="1" applyProtection="1">
      <alignment horizontal="right" vertical="center"/>
    </xf>
    <xf numFmtId="0" fontId="10" fillId="0" borderId="1" xfId="0" applyFont="1" applyFill="1" applyBorder="1" applyAlignment="1" applyProtection="1">
      <alignment vertical="center" wrapText="1"/>
    </xf>
    <xf numFmtId="0" fontId="40" fillId="0" borderId="2" xfId="4" applyFont="1" applyBorder="1" applyAlignment="1" applyProtection="1">
      <alignment horizontal="left" vertical="center" wrapText="1"/>
    </xf>
    <xf numFmtId="38" fontId="26" fillId="9" borderId="1" xfId="1" applyFont="1" applyFill="1" applyBorder="1" applyAlignment="1" applyProtection="1">
      <alignment vertical="center" shrinkToFit="1"/>
    </xf>
    <xf numFmtId="0" fontId="26" fillId="0" borderId="2" xfId="0" applyFont="1" applyBorder="1" applyAlignment="1" applyProtection="1">
      <alignment horizontal="center" vertical="center" wrapText="1"/>
    </xf>
    <xf numFmtId="178" fontId="44" fillId="0" borderId="1" xfId="0" applyNumberFormat="1" applyFont="1" applyFill="1" applyBorder="1" applyAlignment="1" applyProtection="1">
      <alignment horizontal="right" vertical="center"/>
    </xf>
    <xf numFmtId="0" fontId="26" fillId="0" borderId="1" xfId="0" applyFont="1" applyFill="1" applyBorder="1" applyAlignment="1" applyProtection="1">
      <alignment vertical="center" wrapText="1"/>
    </xf>
    <xf numFmtId="0" fontId="45" fillId="0" borderId="2" xfId="0" applyFont="1" applyFill="1" applyBorder="1" applyAlignment="1" applyProtection="1">
      <alignment vertical="center" shrinkToFit="1"/>
    </xf>
    <xf numFmtId="177" fontId="39" fillId="14" borderId="17" xfId="0" applyNumberFormat="1" applyFont="1" applyFill="1" applyBorder="1" applyAlignment="1" applyProtection="1">
      <alignment horizontal="right" vertical="center"/>
    </xf>
    <xf numFmtId="38" fontId="26" fillId="14" borderId="53" xfId="1" applyFont="1" applyFill="1" applyBorder="1" applyAlignment="1" applyProtection="1">
      <alignment vertical="center" shrinkToFit="1"/>
    </xf>
    <xf numFmtId="178" fontId="44" fillId="14" borderId="17" xfId="0" applyNumberFormat="1" applyFont="1" applyFill="1" applyBorder="1" applyAlignment="1" applyProtection="1">
      <alignment horizontal="right" vertical="center"/>
    </xf>
    <xf numFmtId="1" fontId="0" fillId="14" borderId="54" xfId="0" applyNumberFormat="1" applyFill="1" applyBorder="1" applyAlignment="1" applyProtection="1">
      <alignment vertical="center" shrinkToFit="1"/>
    </xf>
    <xf numFmtId="0" fontId="45" fillId="2" borderId="2" xfId="0" applyFont="1" applyFill="1" applyBorder="1" applyAlignment="1" applyProtection="1">
      <alignment vertical="center" wrapText="1"/>
    </xf>
    <xf numFmtId="38" fontId="26" fillId="9" borderId="45" xfId="1" applyFont="1" applyFill="1" applyBorder="1" applyAlignment="1" applyProtection="1">
      <alignment vertical="center" shrinkToFit="1"/>
    </xf>
    <xf numFmtId="179" fontId="46" fillId="0" borderId="57" xfId="0" applyNumberFormat="1" applyFont="1" applyBorder="1" applyAlignment="1" applyProtection="1">
      <alignment vertical="center" shrinkToFit="1"/>
    </xf>
    <xf numFmtId="38" fontId="10" fillId="9" borderId="58" xfId="1" applyFont="1" applyFill="1" applyBorder="1" applyAlignment="1" applyProtection="1">
      <alignment vertical="center" shrinkToFit="1"/>
    </xf>
    <xf numFmtId="0" fontId="39" fillId="0" borderId="0" xfId="0" applyFont="1" applyBorder="1" applyAlignment="1" applyProtection="1">
      <alignment horizontal="left" vertical="center"/>
    </xf>
    <xf numFmtId="0" fontId="10" fillId="0" borderId="0" xfId="0" applyFont="1" applyBorder="1" applyAlignment="1" applyProtection="1">
      <alignment horizontal="center" vertical="center" wrapText="1"/>
    </xf>
    <xf numFmtId="0" fontId="10" fillId="0" borderId="0" xfId="0" applyFont="1" applyBorder="1" applyProtection="1">
      <alignment vertical="center"/>
    </xf>
    <xf numFmtId="38" fontId="26" fillId="0" borderId="0" xfId="1" applyFont="1" applyFill="1" applyBorder="1" applyAlignment="1" applyProtection="1">
      <alignment vertical="center" shrinkToFit="1"/>
    </xf>
    <xf numFmtId="179" fontId="46" fillId="0" borderId="0" xfId="0" applyNumberFormat="1" applyFont="1" applyFill="1" applyBorder="1" applyAlignment="1" applyProtection="1">
      <alignment vertical="center" shrinkToFit="1"/>
    </xf>
    <xf numFmtId="38" fontId="10" fillId="0" borderId="0" xfId="1" applyFont="1" applyFill="1" applyBorder="1" applyAlignment="1" applyProtection="1">
      <alignment vertical="center" shrinkToFit="1"/>
    </xf>
    <xf numFmtId="0" fontId="39" fillId="0" borderId="0" xfId="0" applyFont="1" applyFill="1" applyBorder="1" applyAlignment="1" applyProtection="1">
      <alignment horizontal="left" vertical="center"/>
    </xf>
    <xf numFmtId="0" fontId="26" fillId="0" borderId="0" xfId="0" applyFont="1" applyFill="1" applyBorder="1" applyAlignment="1" applyProtection="1">
      <alignment horizontal="left" vertical="center" wrapText="1"/>
    </xf>
    <xf numFmtId="0" fontId="26" fillId="0" borderId="0" xfId="0" applyFont="1" applyFill="1" applyBorder="1" applyProtection="1">
      <alignment vertical="center"/>
    </xf>
    <xf numFmtId="0" fontId="35" fillId="0" borderId="0" xfId="0" applyFont="1" applyFill="1" applyBorder="1" applyProtection="1">
      <alignment vertical="center"/>
    </xf>
    <xf numFmtId="0" fontId="35" fillId="0" borderId="0" xfId="0" applyFont="1" applyBorder="1" applyProtection="1">
      <alignment vertical="center"/>
    </xf>
    <xf numFmtId="0" fontId="48" fillId="0" borderId="0" xfId="0" applyFont="1" applyFill="1" applyBorder="1" applyProtection="1">
      <alignment vertical="center"/>
    </xf>
    <xf numFmtId="0" fontId="48" fillId="0" borderId="0" xfId="0" applyFont="1" applyBorder="1" applyProtection="1">
      <alignment vertical="center"/>
    </xf>
    <xf numFmtId="0" fontId="38" fillId="0" borderId="59" xfId="0" applyFont="1" applyFill="1" applyBorder="1" applyAlignment="1" applyProtection="1">
      <alignment horizontal="center" vertical="center"/>
    </xf>
    <xf numFmtId="0" fontId="39" fillId="0" borderId="44" xfId="0" applyFont="1" applyFill="1" applyBorder="1" applyAlignment="1" applyProtection="1">
      <alignment horizontal="center" vertical="center"/>
    </xf>
    <xf numFmtId="0" fontId="39" fillId="0" borderId="59" xfId="0" applyFont="1" applyBorder="1" applyAlignment="1" applyProtection="1">
      <alignment horizontal="center" vertical="center"/>
    </xf>
    <xf numFmtId="0" fontId="44" fillId="0" borderId="60" xfId="0" applyFont="1" applyFill="1" applyBorder="1" applyAlignment="1" applyProtection="1">
      <alignment horizontal="center" vertical="center"/>
    </xf>
    <xf numFmtId="0" fontId="39" fillId="0" borderId="24" xfId="0" applyFont="1" applyFill="1" applyBorder="1" applyAlignment="1" applyProtection="1">
      <alignment vertical="center" shrinkToFit="1"/>
    </xf>
    <xf numFmtId="0" fontId="39" fillId="0" borderId="24" xfId="0" applyFont="1" applyBorder="1" applyAlignment="1" applyProtection="1">
      <alignment vertical="center" shrinkToFit="1"/>
    </xf>
    <xf numFmtId="0" fontId="44" fillId="0" borderId="25" xfId="0" applyFont="1" applyFill="1" applyBorder="1" applyAlignment="1" applyProtection="1">
      <alignment horizontal="left" vertical="center"/>
    </xf>
    <xf numFmtId="0" fontId="39" fillId="0" borderId="1" xfId="0" applyFont="1" applyFill="1" applyBorder="1" applyAlignment="1" applyProtection="1">
      <alignment vertical="center" shrinkToFit="1"/>
    </xf>
    <xf numFmtId="0" fontId="39" fillId="0" borderId="1" xfId="0" applyFont="1" applyBorder="1" applyAlignment="1" applyProtection="1">
      <alignment vertical="center" shrinkToFit="1"/>
    </xf>
    <xf numFmtId="0" fontId="44" fillId="0" borderId="27" xfId="0" applyFont="1" applyFill="1" applyBorder="1" applyAlignment="1" applyProtection="1">
      <alignment horizontal="left" vertical="center"/>
    </xf>
    <xf numFmtId="0" fontId="39" fillId="0" borderId="27" xfId="0" applyFont="1" applyBorder="1" applyAlignment="1" applyProtection="1">
      <alignment horizontal="left" vertical="center"/>
    </xf>
    <xf numFmtId="0" fontId="44" fillId="0" borderId="35" xfId="0" applyFont="1" applyFill="1" applyBorder="1" applyAlignment="1" applyProtection="1">
      <alignment horizontal="left" vertical="center"/>
    </xf>
    <xf numFmtId="181" fontId="26" fillId="9" borderId="14" xfId="1" applyNumberFormat="1" applyFont="1" applyFill="1" applyBorder="1" applyAlignment="1" applyProtection="1">
      <alignment vertical="center" shrinkToFit="1"/>
    </xf>
    <xf numFmtId="0" fontId="39" fillId="0" borderId="14" xfId="0" applyFont="1" applyBorder="1" applyAlignment="1" applyProtection="1">
      <alignment vertical="center" shrinkToFit="1"/>
    </xf>
    <xf numFmtId="38" fontId="26" fillId="2" borderId="63" xfId="1" applyFont="1" applyFill="1" applyBorder="1" applyAlignment="1" applyProtection="1">
      <alignment horizontal="left" vertical="center" shrinkToFit="1"/>
    </xf>
    <xf numFmtId="0" fontId="39" fillId="0" borderId="18" xfId="0" applyFont="1" applyFill="1" applyBorder="1" applyAlignment="1" applyProtection="1">
      <alignment vertical="center" shrinkToFit="1"/>
    </xf>
    <xf numFmtId="0" fontId="39" fillId="0" borderId="2" xfId="0" applyFont="1" applyBorder="1" applyAlignment="1" applyProtection="1">
      <alignment vertical="center" shrinkToFit="1"/>
    </xf>
    <xf numFmtId="181" fontId="26" fillId="9" borderId="64" xfId="1" applyNumberFormat="1" applyFont="1" applyFill="1" applyBorder="1" applyAlignment="1" applyProtection="1">
      <alignment vertical="center" shrinkToFit="1"/>
    </xf>
    <xf numFmtId="0" fontId="39" fillId="0" borderId="64" xfId="0" applyFont="1" applyBorder="1" applyAlignment="1" applyProtection="1">
      <alignment vertical="center" shrinkToFit="1"/>
    </xf>
    <xf numFmtId="38" fontId="26" fillId="2" borderId="67" xfId="1" applyFont="1" applyFill="1" applyBorder="1" applyAlignment="1" applyProtection="1">
      <alignment vertical="center" shrinkToFit="1"/>
    </xf>
    <xf numFmtId="38" fontId="26" fillId="9" borderId="72" xfId="1" applyFont="1" applyFill="1" applyBorder="1" applyAlignment="1" applyProtection="1">
      <alignment vertical="center" shrinkToFit="1"/>
    </xf>
    <xf numFmtId="0" fontId="39" fillId="0" borderId="60" xfId="0" applyFont="1" applyBorder="1" applyAlignment="1" applyProtection="1">
      <alignment vertical="center" shrinkToFit="1"/>
    </xf>
    <xf numFmtId="38" fontId="26" fillId="2" borderId="0" xfId="1" applyFont="1" applyFill="1" applyBorder="1" applyAlignment="1" applyProtection="1">
      <alignment horizontal="center" vertical="center" shrinkToFit="1"/>
    </xf>
    <xf numFmtId="38" fontId="26" fillId="2" borderId="0" xfId="1" applyFont="1" applyFill="1" applyBorder="1" applyAlignment="1" applyProtection="1">
      <alignment vertical="center" shrinkToFit="1"/>
    </xf>
    <xf numFmtId="38" fontId="26" fillId="9" borderId="70" xfId="1" applyFont="1" applyFill="1" applyBorder="1" applyAlignment="1" applyProtection="1">
      <alignment vertical="center" shrinkToFit="1"/>
    </xf>
    <xf numFmtId="0" fontId="39" fillId="0" borderId="71" xfId="0" applyFont="1" applyBorder="1" applyAlignment="1" applyProtection="1">
      <alignment vertical="center" shrinkToFit="1"/>
    </xf>
    <xf numFmtId="0" fontId="39" fillId="0" borderId="0" xfId="0" applyFont="1" applyFill="1" applyBorder="1" applyAlignment="1" applyProtection="1">
      <alignment horizontal="center" vertical="center" wrapText="1"/>
    </xf>
    <xf numFmtId="0" fontId="39" fillId="0" borderId="0" xfId="0" applyFont="1" applyBorder="1" applyAlignment="1" applyProtection="1">
      <alignment vertical="center" shrinkToFit="1"/>
    </xf>
    <xf numFmtId="0" fontId="7" fillId="0" borderId="0" xfId="0" applyFont="1" applyProtection="1">
      <alignment vertical="center"/>
    </xf>
    <xf numFmtId="0" fontId="35" fillId="0" borderId="0" xfId="0" applyFont="1" applyProtection="1">
      <alignment vertical="center"/>
    </xf>
    <xf numFmtId="0" fontId="51" fillId="0" borderId="0" xfId="2" applyFont="1" applyProtection="1">
      <alignment vertical="center"/>
    </xf>
    <xf numFmtId="0" fontId="26" fillId="0" borderId="18" xfId="0" applyFont="1" applyFill="1" applyBorder="1" applyAlignment="1" applyProtection="1">
      <alignment horizontal="left" vertical="center" wrapText="1"/>
    </xf>
    <xf numFmtId="0" fontId="26" fillId="0" borderId="18" xfId="0" applyFont="1" applyFill="1" applyBorder="1" applyAlignment="1" applyProtection="1">
      <alignment horizontal="right" vertical="center" wrapText="1"/>
    </xf>
    <xf numFmtId="191" fontId="26" fillId="9" borderId="18" xfId="1" applyNumberFormat="1" applyFont="1" applyFill="1" applyBorder="1" applyProtection="1">
      <alignment vertical="center"/>
    </xf>
    <xf numFmtId="189" fontId="28" fillId="0" borderId="13" xfId="0" applyNumberFormat="1" applyFont="1" applyFill="1" applyBorder="1" applyAlignment="1" applyProtection="1">
      <alignment horizontal="right" vertical="center"/>
    </xf>
    <xf numFmtId="0" fontId="26" fillId="0" borderId="1" xfId="0" applyFont="1" applyFill="1" applyBorder="1" applyAlignment="1" applyProtection="1">
      <alignment horizontal="right" vertical="center" wrapText="1"/>
    </xf>
    <xf numFmtId="191" fontId="26" fillId="9" borderId="1" xfId="1" applyNumberFormat="1" applyFont="1" applyFill="1" applyBorder="1" applyProtection="1">
      <alignment vertical="center"/>
    </xf>
    <xf numFmtId="189" fontId="28" fillId="0" borderId="7" xfId="0" applyNumberFormat="1" applyFont="1" applyFill="1" applyBorder="1" applyAlignment="1" applyProtection="1">
      <alignment horizontal="right" vertical="center"/>
    </xf>
    <xf numFmtId="0" fontId="26" fillId="0" borderId="1" xfId="0" applyFont="1" applyBorder="1" applyAlignment="1" applyProtection="1">
      <alignment horizontal="right" vertical="center"/>
    </xf>
    <xf numFmtId="0" fontId="53" fillId="0" borderId="1" xfId="0" applyFont="1" applyFill="1" applyBorder="1" applyAlignment="1" applyProtection="1">
      <alignment horizontal="left" vertical="center" wrapText="1"/>
    </xf>
    <xf numFmtId="0" fontId="53" fillId="0" borderId="1" xfId="0" applyFont="1" applyBorder="1" applyProtection="1">
      <alignment vertical="center"/>
    </xf>
    <xf numFmtId="0" fontId="12" fillId="0" borderId="1" xfId="0" applyFont="1" applyFill="1" applyBorder="1" applyProtection="1">
      <alignment vertical="center"/>
    </xf>
    <xf numFmtId="0" fontId="26" fillId="0" borderId="2" xfId="0" applyFont="1" applyBorder="1" applyAlignment="1" applyProtection="1">
      <alignment horizontal="right" vertical="center"/>
    </xf>
    <xf numFmtId="178" fontId="28" fillId="0" borderId="7" xfId="0" applyNumberFormat="1" applyFont="1" applyBorder="1" applyAlignment="1" applyProtection="1">
      <alignment horizontal="right" vertical="center"/>
    </xf>
    <xf numFmtId="0" fontId="12" fillId="0" borderId="1" xfId="0" applyFont="1" applyFill="1" applyBorder="1" applyAlignment="1" applyProtection="1">
      <alignment vertical="center" wrapText="1"/>
    </xf>
    <xf numFmtId="0" fontId="53" fillId="0" borderId="1" xfId="0" applyFont="1" applyFill="1" applyBorder="1" applyProtection="1">
      <alignment vertical="center"/>
    </xf>
    <xf numFmtId="178" fontId="28" fillId="0" borderId="7" xfId="0" applyNumberFormat="1" applyFont="1" applyFill="1" applyBorder="1" applyAlignment="1" applyProtection="1">
      <alignment horizontal="right" vertical="center"/>
    </xf>
    <xf numFmtId="0" fontId="34" fillId="0" borderId="1" xfId="0" applyFont="1" applyFill="1" applyBorder="1" applyAlignment="1" applyProtection="1">
      <alignment vertical="center" wrapText="1"/>
    </xf>
    <xf numFmtId="0" fontId="39" fillId="3" borderId="45" xfId="0" applyFont="1" applyFill="1" applyBorder="1" applyAlignment="1" applyProtection="1">
      <alignment horizontal="center" vertical="center"/>
      <protection locked="0"/>
    </xf>
    <xf numFmtId="182" fontId="27" fillId="11" borderId="15" xfId="4" applyNumberFormat="1" applyFont="1" applyFill="1" applyBorder="1" applyAlignment="1" applyProtection="1">
      <alignment horizontal="right" vertical="center" shrinkToFit="1"/>
      <protection locked="0"/>
    </xf>
    <xf numFmtId="182" fontId="27" fillId="11" borderId="16" xfId="4" applyNumberFormat="1" applyFont="1" applyFill="1" applyBorder="1" applyAlignment="1" applyProtection="1">
      <alignment horizontal="right" vertical="center" shrinkToFit="1"/>
      <protection locked="0"/>
    </xf>
    <xf numFmtId="0" fontId="38" fillId="11" borderId="82" xfId="5" applyFont="1" applyFill="1" applyBorder="1" applyAlignment="1" applyProtection="1">
      <alignment horizontal="left" vertical="center" shrinkToFit="1"/>
      <protection locked="0"/>
    </xf>
    <xf numFmtId="0" fontId="38" fillId="11" borderId="95" xfId="5" applyFont="1" applyFill="1" applyBorder="1" applyAlignment="1" applyProtection="1">
      <alignment horizontal="left" vertical="center" shrinkToFit="1"/>
      <protection locked="0"/>
    </xf>
    <xf numFmtId="0" fontId="38" fillId="11" borderId="97" xfId="5" applyFont="1" applyFill="1" applyBorder="1" applyAlignment="1" applyProtection="1">
      <alignment horizontal="left" vertical="center" shrinkToFit="1"/>
      <protection locked="0"/>
    </xf>
    <xf numFmtId="31" fontId="38" fillId="11" borderId="93" xfId="5" applyNumberFormat="1" applyFont="1" applyFill="1" applyBorder="1" applyAlignment="1" applyProtection="1">
      <alignment horizontal="right" shrinkToFit="1"/>
      <protection locked="0"/>
    </xf>
    <xf numFmtId="0" fontId="38" fillId="11" borderId="94" xfId="5" applyFont="1" applyFill="1" applyBorder="1" applyAlignment="1" applyProtection="1">
      <alignment horizontal="right"/>
      <protection locked="0"/>
    </xf>
    <xf numFmtId="31" fontId="38" fillId="11" borderId="1" xfId="5" applyNumberFormat="1" applyFont="1" applyFill="1" applyBorder="1" applyAlignment="1" applyProtection="1">
      <alignment horizontal="right" shrinkToFit="1"/>
      <protection locked="0"/>
    </xf>
    <xf numFmtId="0" fontId="38" fillId="11" borderId="96" xfId="5" applyFont="1" applyFill="1" applyBorder="1" applyAlignment="1" applyProtection="1">
      <alignment horizontal="right"/>
      <protection locked="0"/>
    </xf>
    <xf numFmtId="0" fontId="38" fillId="11" borderId="78" xfId="5" applyFont="1" applyFill="1" applyBorder="1" applyAlignment="1" applyProtection="1">
      <alignment horizontal="right" shrinkToFit="1"/>
      <protection locked="0"/>
    </xf>
    <xf numFmtId="0" fontId="38" fillId="11" borderId="98" xfId="5" applyFont="1" applyFill="1" applyBorder="1" applyAlignment="1" applyProtection="1">
      <alignment horizontal="right"/>
      <protection locked="0"/>
    </xf>
    <xf numFmtId="0" fontId="38" fillId="11" borderId="82" xfId="5" applyFont="1" applyFill="1" applyBorder="1" applyAlignment="1" applyProtection="1">
      <alignment shrinkToFit="1"/>
      <protection locked="0"/>
    </xf>
    <xf numFmtId="0" fontId="38" fillId="11" borderId="95" xfId="5" applyFont="1" applyFill="1" applyBorder="1" applyAlignment="1" applyProtection="1">
      <alignment shrinkToFit="1"/>
      <protection locked="0"/>
    </xf>
    <xf numFmtId="0" fontId="38" fillId="11" borderId="97" xfId="5" applyFont="1" applyFill="1" applyBorder="1" applyAlignment="1" applyProtection="1">
      <alignment shrinkToFit="1"/>
      <protection locked="0"/>
    </xf>
    <xf numFmtId="0" fontId="38" fillId="11" borderId="23" xfId="5" applyFont="1" applyFill="1" applyBorder="1" applyAlignment="1" applyProtection="1">
      <alignment shrinkToFit="1"/>
      <protection locked="0"/>
    </xf>
    <xf numFmtId="0" fontId="38" fillId="11" borderId="24" xfId="5" applyFont="1" applyFill="1" applyBorder="1" applyAlignment="1" applyProtection="1">
      <alignment shrinkToFit="1"/>
      <protection locked="0"/>
    </xf>
    <xf numFmtId="0" fontId="38" fillId="11" borderId="30" xfId="5" applyFont="1" applyFill="1" applyBorder="1" applyAlignment="1" applyProtection="1">
      <alignment shrinkToFit="1"/>
      <protection locked="0"/>
    </xf>
    <xf numFmtId="0" fontId="38" fillId="11" borderId="1" xfId="5" applyFont="1" applyFill="1" applyBorder="1" applyAlignment="1" applyProtection="1">
      <alignment shrinkToFit="1"/>
      <protection locked="0"/>
    </xf>
    <xf numFmtId="0" fontId="38" fillId="11" borderId="38" xfId="5" applyFont="1" applyFill="1" applyBorder="1" applyAlignment="1" applyProtection="1">
      <alignment shrinkToFit="1"/>
      <protection locked="0"/>
    </xf>
    <xf numFmtId="0" fontId="38" fillId="11" borderId="33" xfId="5" applyFont="1" applyFill="1" applyBorder="1" applyAlignment="1" applyProtection="1">
      <alignment shrinkToFit="1"/>
      <protection locked="0"/>
    </xf>
    <xf numFmtId="10" fontId="38" fillId="11" borderId="24" xfId="5" applyNumberFormat="1" applyFont="1" applyFill="1" applyBorder="1" applyAlignment="1" applyProtection="1">
      <protection locked="0"/>
    </xf>
    <xf numFmtId="9" fontId="38" fillId="11" borderId="1" xfId="5" applyNumberFormat="1" applyFont="1" applyFill="1" applyBorder="1" applyAlignment="1" applyProtection="1">
      <protection locked="0"/>
    </xf>
    <xf numFmtId="9" fontId="38" fillId="11" borderId="33" xfId="5" applyNumberFormat="1" applyFont="1" applyFill="1" applyBorder="1" applyAlignment="1" applyProtection="1">
      <protection locked="0"/>
    </xf>
    <xf numFmtId="0" fontId="7" fillId="11" borderId="23" xfId="5" applyFill="1" applyBorder="1" applyAlignment="1" applyProtection="1">
      <alignment shrinkToFit="1"/>
      <protection locked="0"/>
    </xf>
    <xf numFmtId="0" fontId="7" fillId="11" borderId="24" xfId="5" applyFill="1" applyBorder="1" applyAlignment="1" applyProtection="1">
      <alignment shrinkToFit="1"/>
      <protection locked="0"/>
    </xf>
    <xf numFmtId="0" fontId="7" fillId="11" borderId="30" xfId="5" applyFill="1" applyBorder="1" applyAlignment="1" applyProtection="1">
      <alignment shrinkToFit="1"/>
      <protection locked="0"/>
    </xf>
    <xf numFmtId="0" fontId="7" fillId="11" borderId="1" xfId="5" applyFill="1" applyBorder="1" applyAlignment="1" applyProtection="1">
      <alignment shrinkToFit="1"/>
      <protection locked="0"/>
    </xf>
    <xf numFmtId="0" fontId="7" fillId="11" borderId="32" xfId="5" applyFill="1" applyBorder="1" applyAlignment="1" applyProtection="1">
      <alignment shrinkToFit="1"/>
      <protection locked="0"/>
    </xf>
    <xf numFmtId="0" fontId="7" fillId="11" borderId="33" xfId="5" applyFill="1" applyBorder="1" applyAlignment="1" applyProtection="1">
      <alignment shrinkToFit="1"/>
      <protection locked="0"/>
    </xf>
    <xf numFmtId="182" fontId="7" fillId="11" borderId="25" xfId="5" applyNumberFormat="1" applyFill="1" applyBorder="1" applyAlignment="1" applyProtection="1">
      <protection locked="0"/>
    </xf>
    <xf numFmtId="182" fontId="7" fillId="11" borderId="27" xfId="5" applyNumberFormat="1" applyFill="1" applyBorder="1" applyAlignment="1" applyProtection="1">
      <protection locked="0"/>
    </xf>
    <xf numFmtId="182" fontId="7" fillId="11" borderId="58" xfId="5" applyNumberFormat="1" applyFill="1" applyBorder="1" applyAlignment="1" applyProtection="1">
      <protection locked="0"/>
    </xf>
    <xf numFmtId="0" fontId="54" fillId="0" borderId="0" xfId="5" applyFont="1" applyProtection="1"/>
    <xf numFmtId="0" fontId="38" fillId="0" borderId="0" xfId="5" applyFont="1" applyProtection="1"/>
    <xf numFmtId="0" fontId="7" fillId="0" borderId="0" xfId="5" applyProtection="1"/>
    <xf numFmtId="0" fontId="35" fillId="0" borderId="0" xfId="5" applyFont="1" applyProtection="1"/>
    <xf numFmtId="0" fontId="38" fillId="0" borderId="1" xfId="5" applyFont="1" applyBorder="1" applyAlignment="1" applyProtection="1">
      <alignment horizontal="center" vertical="center" wrapText="1"/>
    </xf>
    <xf numFmtId="0" fontId="38" fillId="0" borderId="2" xfId="5" applyFont="1" applyBorder="1" applyAlignment="1" applyProtection="1">
      <alignment horizontal="center" vertical="center"/>
    </xf>
    <xf numFmtId="0" fontId="38" fillId="0" borderId="1" xfId="5" applyFont="1" applyFill="1" applyBorder="1" applyAlignment="1" applyProtection="1">
      <alignment shrinkToFit="1"/>
    </xf>
    <xf numFmtId="31" fontId="38" fillId="0" borderId="1" xfId="5" applyNumberFormat="1" applyFont="1" applyFill="1" applyBorder="1" applyAlignment="1" applyProtection="1">
      <alignment shrinkToFit="1"/>
    </xf>
    <xf numFmtId="182" fontId="38" fillId="0" borderId="1" xfId="5" applyNumberFormat="1" applyFont="1" applyFill="1" applyBorder="1" applyProtection="1"/>
    <xf numFmtId="182" fontId="38" fillId="0" borderId="1" xfId="5" applyNumberFormat="1" applyFont="1" applyFill="1" applyBorder="1" applyAlignment="1" applyProtection="1">
      <alignment horizontal="right"/>
    </xf>
    <xf numFmtId="0" fontId="38" fillId="0" borderId="1" xfId="5" applyFont="1" applyBorder="1" applyAlignment="1" applyProtection="1">
      <alignment horizontal="right"/>
    </xf>
    <xf numFmtId="0" fontId="38" fillId="0" borderId="1" xfId="5" applyFont="1" applyBorder="1" applyAlignment="1" applyProtection="1">
      <alignment horizontal="center" vertical="center"/>
    </xf>
    <xf numFmtId="0" fontId="38" fillId="0" borderId="2" xfId="5" applyFont="1" applyFill="1" applyBorder="1" applyAlignment="1" applyProtection="1">
      <alignment shrinkToFit="1"/>
    </xf>
    <xf numFmtId="31" fontId="38" fillId="0" borderId="2" xfId="5" applyNumberFormat="1" applyFont="1" applyFill="1" applyBorder="1" applyAlignment="1" applyProtection="1">
      <alignment shrinkToFit="1"/>
    </xf>
    <xf numFmtId="182" fontId="38" fillId="0" borderId="2" xfId="5" applyNumberFormat="1" applyFont="1" applyFill="1" applyBorder="1" applyProtection="1"/>
    <xf numFmtId="182" fontId="38" fillId="0" borderId="2" xfId="5" applyNumberFormat="1" applyFont="1" applyFill="1" applyBorder="1" applyAlignment="1" applyProtection="1">
      <alignment horizontal="right"/>
    </xf>
    <xf numFmtId="0" fontId="38" fillId="0" borderId="2" xfId="5" applyFont="1" applyBorder="1" applyAlignment="1" applyProtection="1">
      <alignment horizontal="right"/>
    </xf>
    <xf numFmtId="0" fontId="55" fillId="0" borderId="9" xfId="5" applyFont="1" applyFill="1" applyBorder="1" applyProtection="1"/>
    <xf numFmtId="0" fontId="38" fillId="0" borderId="3" xfId="5" applyFont="1" applyBorder="1" applyAlignment="1" applyProtection="1">
      <alignment horizontal="center" vertical="center"/>
    </xf>
    <xf numFmtId="182" fontId="38" fillId="15" borderId="18" xfId="5" applyNumberFormat="1" applyFont="1" applyFill="1" applyBorder="1" applyProtection="1"/>
    <xf numFmtId="182" fontId="38" fillId="15" borderId="18" xfId="5" applyNumberFormat="1" applyFont="1" applyFill="1" applyBorder="1" applyAlignment="1" applyProtection="1">
      <alignment horizontal="right"/>
    </xf>
    <xf numFmtId="182" fontId="38" fillId="13" borderId="18" xfId="5" applyNumberFormat="1" applyFont="1" applyFill="1" applyBorder="1" applyAlignment="1" applyProtection="1">
      <alignment horizontal="right"/>
    </xf>
    <xf numFmtId="182" fontId="38" fillId="15" borderId="99" xfId="5" applyNumberFormat="1" applyFont="1" applyFill="1" applyBorder="1" applyAlignment="1" applyProtection="1">
      <alignment horizontal="right"/>
    </xf>
    <xf numFmtId="182" fontId="38" fillId="0" borderId="100" xfId="5" applyNumberFormat="1" applyFont="1" applyFill="1" applyBorder="1" applyAlignment="1" applyProtection="1">
      <alignment horizontal="right"/>
    </xf>
    <xf numFmtId="0" fontId="38" fillId="0" borderId="1" xfId="5" applyFont="1" applyFill="1" applyBorder="1" applyAlignment="1" applyProtection="1">
      <alignment horizontal="center" vertical="center" wrapText="1"/>
    </xf>
    <xf numFmtId="0" fontId="7" fillId="0" borderId="9" xfId="5" applyFill="1" applyBorder="1" applyProtection="1"/>
    <xf numFmtId="0" fontId="38" fillId="0" borderId="2" xfId="5" applyFont="1" applyFill="1" applyBorder="1" applyProtection="1"/>
    <xf numFmtId="0" fontId="56" fillId="0" borderId="9" xfId="5" applyFont="1" applyFill="1" applyBorder="1" applyProtection="1"/>
    <xf numFmtId="0" fontId="7" fillId="0" borderId="0" xfId="5" applyFill="1" applyBorder="1" applyProtection="1"/>
    <xf numFmtId="0" fontId="38" fillId="0" borderId="11" xfId="5" applyFont="1" applyBorder="1" applyAlignment="1" applyProtection="1">
      <alignment horizontal="center" vertical="center"/>
    </xf>
    <xf numFmtId="0" fontId="38" fillId="15" borderId="18" xfId="5" applyFont="1" applyFill="1" applyBorder="1" applyProtection="1"/>
    <xf numFmtId="182" fontId="7" fillId="0" borderId="9" xfId="5" applyNumberFormat="1" applyFill="1" applyBorder="1" applyProtection="1"/>
    <xf numFmtId="0" fontId="7" fillId="0" borderId="0" xfId="5" applyBorder="1" applyProtection="1"/>
    <xf numFmtId="0" fontId="38" fillId="0" borderId="8" xfId="5" applyFont="1" applyFill="1" applyBorder="1" applyAlignment="1" applyProtection="1">
      <alignment shrinkToFit="1"/>
    </xf>
    <xf numFmtId="182" fontId="38" fillId="0" borderId="8" xfId="5" applyNumberFormat="1" applyFont="1" applyFill="1" applyBorder="1" applyAlignment="1" applyProtection="1">
      <alignment vertical="center" wrapText="1"/>
    </xf>
    <xf numFmtId="9" fontId="38" fillId="0" borderId="2" xfId="5" applyNumberFormat="1" applyFont="1" applyBorder="1" applyAlignment="1" applyProtection="1">
      <alignment horizontal="right"/>
    </xf>
    <xf numFmtId="182" fontId="38" fillId="12" borderId="2" xfId="5" applyNumberFormat="1" applyFont="1" applyFill="1" applyBorder="1" applyProtection="1"/>
    <xf numFmtId="182" fontId="38" fillId="12" borderId="106" xfId="5" applyNumberFormat="1" applyFont="1" applyFill="1" applyBorder="1" applyAlignment="1" applyProtection="1"/>
    <xf numFmtId="182" fontId="38" fillId="12" borderId="107" xfId="5" applyNumberFormat="1" applyFont="1" applyFill="1" applyBorder="1" applyAlignment="1" applyProtection="1"/>
    <xf numFmtId="182" fontId="38" fillId="12" borderId="56" xfId="5" applyNumberFormat="1" applyFont="1" applyFill="1" applyBorder="1" applyAlignment="1" applyProtection="1"/>
    <xf numFmtId="182" fontId="38" fillId="13" borderId="18" xfId="5" applyNumberFormat="1" applyFont="1" applyFill="1" applyBorder="1" applyProtection="1"/>
    <xf numFmtId="0" fontId="38" fillId="0" borderId="2" xfId="5" applyFont="1" applyBorder="1" applyAlignment="1" applyProtection="1">
      <alignment vertical="center"/>
    </xf>
    <xf numFmtId="0" fontId="36" fillId="0" borderId="1" xfId="5" applyFont="1" applyBorder="1" applyAlignment="1" applyProtection="1">
      <alignment vertical="center" wrapText="1"/>
    </xf>
    <xf numFmtId="0" fontId="38" fillId="0" borderId="0" xfId="5" applyFont="1" applyBorder="1" applyAlignment="1" applyProtection="1">
      <alignment horizontal="center" vertical="center" wrapText="1"/>
    </xf>
    <xf numFmtId="0" fontId="38" fillId="2" borderId="0" xfId="5" applyFont="1" applyFill="1" applyBorder="1" applyProtection="1"/>
    <xf numFmtId="0" fontId="56" fillId="0" borderId="0" xfId="5" applyFont="1" applyFill="1" applyBorder="1" applyProtection="1"/>
    <xf numFmtId="0" fontId="7" fillId="2" borderId="0" xfId="5" applyFill="1" applyBorder="1" applyProtection="1"/>
    <xf numFmtId="0" fontId="35" fillId="0" borderId="9" xfId="5" applyFont="1" applyBorder="1" applyProtection="1"/>
    <xf numFmtId="0" fontId="35" fillId="0" borderId="0" xfId="5" applyFont="1" applyBorder="1" applyProtection="1"/>
    <xf numFmtId="0" fontId="38" fillId="0" borderId="0" xfId="5" applyFont="1" applyBorder="1" applyProtection="1"/>
    <xf numFmtId="0" fontId="38" fillId="0" borderId="0" xfId="5" applyFont="1" applyBorder="1" applyAlignment="1" applyProtection="1">
      <alignment horizontal="center" vertical="center"/>
    </xf>
    <xf numFmtId="9" fontId="54" fillId="0" borderId="0" xfId="5" applyNumberFormat="1" applyFont="1" applyBorder="1" applyProtection="1"/>
    <xf numFmtId="0" fontId="38" fillId="0" borderId="0" xfId="5" applyFont="1" applyBorder="1" applyAlignment="1" applyProtection="1">
      <alignment horizontal="left" vertical="center"/>
    </xf>
    <xf numFmtId="0" fontId="7" fillId="0" borderId="108" xfId="5" applyBorder="1" applyAlignment="1" applyProtection="1">
      <alignment horizontal="center" vertical="center"/>
    </xf>
    <xf numFmtId="0" fontId="7" fillId="0" borderId="109" xfId="5" applyBorder="1" applyAlignment="1" applyProtection="1">
      <alignment horizontal="center" vertical="center" shrinkToFit="1"/>
    </xf>
    <xf numFmtId="181" fontId="54" fillId="15" borderId="60" xfId="5" applyNumberFormat="1" applyFont="1" applyFill="1" applyBorder="1" applyAlignment="1" applyProtection="1"/>
    <xf numFmtId="181" fontId="54" fillId="15" borderId="41" xfId="5" applyNumberFormat="1" applyFont="1" applyFill="1" applyBorder="1" applyAlignment="1" applyProtection="1"/>
    <xf numFmtId="181" fontId="38" fillId="15" borderId="46" xfId="5" applyNumberFormat="1" applyFont="1" applyFill="1" applyBorder="1" applyAlignment="1" applyProtection="1">
      <alignment vertical="center"/>
    </xf>
    <xf numFmtId="192" fontId="54" fillId="15" borderId="41" xfId="5" applyNumberFormat="1" applyFont="1" applyFill="1" applyBorder="1" applyProtection="1"/>
    <xf numFmtId="0" fontId="38" fillId="0" borderId="0" xfId="5" applyFont="1" applyAlignment="1" applyProtection="1">
      <alignment horizontal="right"/>
    </xf>
    <xf numFmtId="0" fontId="38" fillId="0" borderId="45" xfId="5" applyFont="1" applyBorder="1" applyAlignment="1" applyProtection="1">
      <alignment horizontal="right" vertical="center"/>
    </xf>
    <xf numFmtId="0" fontId="54" fillId="0" borderId="0" xfId="5" applyFont="1" applyBorder="1" applyAlignment="1" applyProtection="1">
      <alignment horizontal="center" vertical="center"/>
    </xf>
    <xf numFmtId="0" fontId="38" fillId="0" borderId="3" xfId="5" applyFont="1" applyBorder="1" applyAlignment="1" applyProtection="1">
      <alignment vertical="center"/>
    </xf>
    <xf numFmtId="0" fontId="38" fillId="0" borderId="7" xfId="5" applyFont="1" applyBorder="1" applyAlignment="1" applyProtection="1">
      <alignment vertical="center"/>
    </xf>
    <xf numFmtId="0" fontId="38" fillId="0" borderId="0" xfId="5" applyFont="1" applyAlignment="1" applyProtection="1">
      <alignment vertical="center"/>
    </xf>
    <xf numFmtId="181" fontId="54" fillId="15" borderId="35" xfId="5" applyNumberFormat="1" applyFont="1" applyFill="1" applyBorder="1" applyAlignment="1" applyProtection="1"/>
    <xf numFmtId="181" fontId="54" fillId="15" borderId="2" xfId="5" applyNumberFormat="1" applyFont="1" applyFill="1" applyBorder="1" applyAlignment="1" applyProtection="1"/>
    <xf numFmtId="181" fontId="54" fillId="0" borderId="0" xfId="5" applyNumberFormat="1" applyFont="1" applyBorder="1" applyAlignment="1" applyProtection="1"/>
    <xf numFmtId="181" fontId="54" fillId="11" borderId="101" xfId="5" applyNumberFormat="1" applyFont="1" applyFill="1" applyBorder="1" applyAlignment="1" applyProtection="1">
      <alignment horizontal="right"/>
    </xf>
    <xf numFmtId="181" fontId="54" fillId="11" borderId="103" xfId="5" applyNumberFormat="1" applyFont="1" applyFill="1" applyBorder="1" applyAlignment="1" applyProtection="1">
      <alignment horizontal="right"/>
    </xf>
    <xf numFmtId="181" fontId="54" fillId="2" borderId="0" xfId="5" applyNumberFormat="1" applyFont="1" applyFill="1" applyBorder="1" applyAlignment="1" applyProtection="1">
      <alignment horizontal="right"/>
    </xf>
    <xf numFmtId="181" fontId="54" fillId="11" borderId="102" xfId="5" applyNumberFormat="1" applyFont="1" applyFill="1" applyBorder="1" applyAlignment="1" applyProtection="1">
      <alignment horizontal="right"/>
    </xf>
    <xf numFmtId="181" fontId="54" fillId="11" borderId="104" xfId="5" applyNumberFormat="1" applyFont="1" applyFill="1" applyBorder="1" applyAlignment="1" applyProtection="1">
      <alignment horizontal="right"/>
    </xf>
    <xf numFmtId="181" fontId="54" fillId="15" borderId="37" xfId="5" applyNumberFormat="1" applyFont="1" applyFill="1" applyBorder="1" applyAlignment="1" applyProtection="1"/>
    <xf numFmtId="181" fontId="54" fillId="15" borderId="18" xfId="5" applyNumberFormat="1" applyFont="1" applyFill="1" applyBorder="1" applyAlignment="1" applyProtection="1"/>
    <xf numFmtId="181" fontId="54" fillId="2" borderId="0" xfId="5" applyNumberFormat="1" applyFont="1" applyFill="1" applyBorder="1" applyAlignment="1" applyProtection="1"/>
    <xf numFmtId="192" fontId="54" fillId="15" borderId="58" xfId="5" applyNumberFormat="1" applyFont="1" applyFill="1" applyBorder="1" applyProtection="1"/>
    <xf numFmtId="9" fontId="54" fillId="15" borderId="1" xfId="5" applyNumberFormat="1" applyFont="1" applyFill="1" applyBorder="1" applyProtection="1"/>
    <xf numFmtId="181" fontId="54" fillId="11" borderId="101" xfId="5" applyNumberFormat="1" applyFont="1" applyFill="1" applyBorder="1" applyAlignment="1" applyProtection="1">
      <protection locked="0"/>
    </xf>
    <xf numFmtId="181" fontId="54" fillId="11" borderId="102" xfId="5" applyNumberFormat="1" applyFont="1" applyFill="1" applyBorder="1" applyAlignment="1" applyProtection="1">
      <protection locked="0"/>
    </xf>
    <xf numFmtId="0" fontId="7" fillId="11" borderId="112" xfId="5" applyFill="1" applyBorder="1" applyAlignment="1" applyProtection="1">
      <alignment horizontal="center" vertical="center"/>
      <protection locked="0"/>
    </xf>
    <xf numFmtId="0" fontId="7" fillId="11" borderId="113" xfId="5" applyFill="1" applyBorder="1" applyAlignment="1" applyProtection="1">
      <alignment horizontal="center" vertical="center"/>
      <protection locked="0"/>
    </xf>
    <xf numFmtId="0" fontId="7" fillId="11" borderId="114" xfId="5" applyFill="1" applyBorder="1" applyAlignment="1" applyProtection="1">
      <alignment horizontal="center" vertical="center"/>
      <protection locked="0"/>
    </xf>
    <xf numFmtId="0" fontId="7" fillId="11" borderId="116" xfId="5" applyFill="1" applyBorder="1" applyAlignment="1" applyProtection="1">
      <alignment horizontal="center" vertical="center"/>
      <protection locked="0"/>
    </xf>
    <xf numFmtId="0" fontId="7" fillId="11" borderId="116" xfId="5" applyFill="1" applyBorder="1" applyAlignment="1" applyProtection="1">
      <alignment horizontal="center"/>
      <protection locked="0"/>
    </xf>
    <xf numFmtId="0" fontId="38" fillId="11" borderId="112" xfId="5" applyFont="1" applyFill="1" applyBorder="1" applyAlignment="1" applyProtection="1">
      <alignment horizontal="right" vertical="center"/>
      <protection locked="0"/>
    </xf>
    <xf numFmtId="0" fontId="38" fillId="11" borderId="115" xfId="5" applyFont="1" applyFill="1" applyBorder="1" applyAlignment="1" applyProtection="1">
      <alignment horizontal="right" vertical="center"/>
      <protection locked="0"/>
    </xf>
    <xf numFmtId="0" fontId="7" fillId="11" borderId="112" xfId="5" applyFill="1" applyBorder="1" applyAlignment="1" applyProtection="1">
      <alignment horizontal="right" vertical="center"/>
      <protection locked="0"/>
    </xf>
    <xf numFmtId="0" fontId="7" fillId="11" borderId="113" xfId="5" applyFill="1" applyBorder="1" applyAlignment="1" applyProtection="1">
      <alignment horizontal="right" vertical="center"/>
      <protection locked="0"/>
    </xf>
    <xf numFmtId="0" fontId="7" fillId="11" borderId="115" xfId="5" applyFill="1" applyBorder="1" applyAlignment="1" applyProtection="1">
      <alignment horizontal="right" vertical="center"/>
      <protection locked="0"/>
    </xf>
    <xf numFmtId="0" fontId="44" fillId="11" borderId="35" xfId="0" applyFont="1" applyFill="1" applyBorder="1" applyAlignment="1" applyProtection="1">
      <alignment horizontal="left" vertical="center"/>
      <protection locked="0"/>
    </xf>
    <xf numFmtId="0" fontId="0" fillId="0" borderId="1" xfId="0" applyBorder="1" applyAlignment="1" applyProtection="1">
      <alignment vertical="center" shrinkToFit="1"/>
    </xf>
    <xf numFmtId="0" fontId="3" fillId="0" borderId="0" xfId="0" applyFont="1" applyFill="1" applyAlignment="1" applyProtection="1">
      <alignment horizontal="center" vertical="center"/>
    </xf>
    <xf numFmtId="0" fontId="3" fillId="3" borderId="4" xfId="0" applyNumberFormat="1" applyFont="1" applyFill="1" applyBorder="1" applyAlignment="1" applyProtection="1">
      <alignment horizontal="center" vertical="center"/>
      <protection locked="0"/>
    </xf>
    <xf numFmtId="0" fontId="5" fillId="0" borderId="1" xfId="0" applyFont="1" applyBorder="1" applyAlignment="1" applyProtection="1">
      <alignment horizontal="center" vertical="center"/>
    </xf>
    <xf numFmtId="49" fontId="3" fillId="0" borderId="2" xfId="0" applyNumberFormat="1" applyFont="1" applyFill="1" applyBorder="1" applyAlignment="1" applyProtection="1">
      <alignment horizontal="center" vertical="center"/>
    </xf>
    <xf numFmtId="0" fontId="5" fillId="0" borderId="3" xfId="0" applyFont="1" applyBorder="1" applyAlignment="1" applyProtection="1">
      <alignment horizontal="center" vertical="center"/>
    </xf>
    <xf numFmtId="180" fontId="3" fillId="3" borderId="1" xfId="0" applyNumberFormat="1" applyFont="1" applyFill="1" applyBorder="1" applyAlignment="1" applyProtection="1">
      <alignment horizontal="center" vertical="center"/>
      <protection locked="0"/>
    </xf>
    <xf numFmtId="0" fontId="3" fillId="0" borderId="0" xfId="0" applyFont="1" applyAlignment="1" applyProtection="1">
      <alignment horizontal="center" vertical="center"/>
    </xf>
    <xf numFmtId="0" fontId="3" fillId="0" borderId="1" xfId="0" applyFont="1" applyBorder="1" applyAlignment="1" applyProtection="1">
      <alignment horizontal="center" vertical="center"/>
    </xf>
    <xf numFmtId="0" fontId="3" fillId="3" borderId="4"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38" fontId="12" fillId="9" borderId="14" xfId="1" applyFont="1" applyFill="1" applyBorder="1" applyAlignment="1" applyProtection="1">
      <alignment horizontal="center" vertical="center" wrapText="1"/>
    </xf>
    <xf numFmtId="38" fontId="12" fillId="9" borderId="15" xfId="1" applyFont="1" applyFill="1" applyBorder="1" applyAlignment="1" applyProtection="1">
      <alignment horizontal="center" vertical="center" wrapText="1"/>
    </xf>
    <xf numFmtId="38" fontId="12" fillId="9" borderId="11" xfId="1" applyFont="1" applyFill="1" applyBorder="1" applyAlignment="1" applyProtection="1">
      <alignment horizontal="center" vertical="center" wrapText="1"/>
    </xf>
    <xf numFmtId="38" fontId="12" fillId="9" borderId="12" xfId="1"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16" xfId="0" applyFont="1" applyFill="1" applyBorder="1" applyAlignment="1" applyProtection="1">
      <alignment horizontal="center" vertical="center"/>
    </xf>
    <xf numFmtId="0" fontId="3" fillId="2" borderId="0" xfId="0" applyFont="1" applyFill="1" applyBorder="1" applyAlignment="1" applyProtection="1">
      <alignment horizontal="left"/>
    </xf>
    <xf numFmtId="0" fontId="3" fillId="2" borderId="10" xfId="0" applyFont="1" applyFill="1" applyBorder="1" applyAlignment="1" applyProtection="1">
      <alignment horizontal="left"/>
    </xf>
    <xf numFmtId="0" fontId="3" fillId="0" borderId="11" xfId="0" applyFont="1" applyBorder="1" applyAlignment="1" applyProtection="1">
      <alignment horizontal="left" vertical="top" wrapText="1"/>
    </xf>
    <xf numFmtId="0" fontId="3" fillId="0" borderId="12" xfId="0" applyFont="1" applyBorder="1" applyAlignment="1" applyProtection="1">
      <alignment horizontal="left" vertical="top" wrapText="1"/>
    </xf>
    <xf numFmtId="0" fontId="3" fillId="0" borderId="13" xfId="0" applyFont="1" applyBorder="1" applyAlignment="1" applyProtection="1">
      <alignment horizontal="left" vertical="top" wrapText="1"/>
    </xf>
    <xf numFmtId="0" fontId="3" fillId="3" borderId="0" xfId="0" applyNumberFormat="1" applyFont="1" applyFill="1" applyBorder="1" applyAlignment="1" applyProtection="1">
      <alignment horizontal="center"/>
      <protection locked="0"/>
    </xf>
    <xf numFmtId="0" fontId="33" fillId="0" borderId="15" xfId="0" applyFont="1" applyBorder="1" applyAlignment="1" applyProtection="1">
      <alignment horizontal="center"/>
    </xf>
    <xf numFmtId="0" fontId="3" fillId="0" borderId="1" xfId="0" applyFont="1" applyBorder="1" applyAlignment="1" applyProtection="1">
      <alignment horizontal="left" vertical="center"/>
    </xf>
    <xf numFmtId="0" fontId="3" fillId="3" borderId="3"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11" fillId="3" borderId="3" xfId="2" applyFill="1" applyBorder="1" applyAlignment="1" applyProtection="1">
      <alignment horizontal="left" vertical="center"/>
      <protection locked="0"/>
    </xf>
    <xf numFmtId="0" fontId="3" fillId="2" borderId="15" xfId="0" applyFont="1" applyFill="1" applyBorder="1" applyAlignment="1" applyProtection="1">
      <alignment horizontal="left"/>
    </xf>
    <xf numFmtId="0" fontId="3" fillId="2" borderId="16" xfId="0" applyFont="1" applyFill="1" applyBorder="1" applyAlignment="1" applyProtection="1">
      <alignment horizontal="left"/>
    </xf>
    <xf numFmtId="0" fontId="3" fillId="0" borderId="11" xfId="0" applyFont="1" applyBorder="1" applyAlignment="1" applyProtection="1">
      <alignment vertical="top" wrapText="1"/>
    </xf>
    <xf numFmtId="0" fontId="3" fillId="0" borderId="12" xfId="0" applyFont="1" applyBorder="1" applyAlignment="1" applyProtection="1">
      <alignment vertical="top" wrapText="1"/>
    </xf>
    <xf numFmtId="0" fontId="3" fillId="0" borderId="13" xfId="0" applyFont="1" applyBorder="1" applyAlignment="1" applyProtection="1">
      <alignment vertical="top" wrapText="1"/>
    </xf>
    <xf numFmtId="0" fontId="3" fillId="3" borderId="1"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left" vertical="center" wrapText="1"/>
      <protection locked="0"/>
    </xf>
    <xf numFmtId="0" fontId="3" fillId="3" borderId="15" xfId="0" applyFont="1" applyFill="1" applyBorder="1" applyAlignment="1" applyProtection="1">
      <alignment horizontal="left" vertical="center" wrapText="1"/>
      <protection locked="0"/>
    </xf>
    <xf numFmtId="0" fontId="3" fillId="3" borderId="16"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0" fontId="3" fillId="3" borderId="10" xfId="0" applyFont="1" applyFill="1" applyBorder="1" applyAlignment="1" applyProtection="1">
      <alignment horizontal="left" vertical="center" wrapText="1"/>
      <protection locked="0"/>
    </xf>
    <xf numFmtId="0" fontId="3" fillId="3" borderId="11" xfId="0" applyFont="1" applyFill="1" applyBorder="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3" fillId="3" borderId="13"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9" fillId="0" borderId="47" xfId="0" applyFont="1" applyFill="1" applyBorder="1" applyAlignment="1" applyProtection="1">
      <alignment horizontal="center" vertical="center" wrapText="1"/>
    </xf>
    <xf numFmtId="0" fontId="0" fillId="0" borderId="68" xfId="0" applyBorder="1" applyAlignment="1" applyProtection="1">
      <alignment horizontal="center" vertical="center" wrapText="1"/>
    </xf>
    <xf numFmtId="0" fontId="39" fillId="0" borderId="69" xfId="0" applyFont="1" applyFill="1" applyBorder="1" applyAlignment="1" applyProtection="1">
      <alignment horizontal="center" vertical="center" wrapText="1"/>
    </xf>
    <xf numFmtId="0" fontId="39" fillId="0" borderId="70" xfId="0" applyFont="1" applyFill="1" applyBorder="1" applyAlignment="1" applyProtection="1">
      <alignment horizontal="center" vertical="center" wrapText="1"/>
    </xf>
    <xf numFmtId="0" fontId="39" fillId="0" borderId="3" xfId="0" applyFont="1" applyFill="1" applyBorder="1" applyAlignment="1" applyProtection="1">
      <alignment horizontal="center" vertical="center"/>
    </xf>
    <xf numFmtId="0" fontId="0" fillId="0" borderId="7" xfId="0" applyBorder="1" applyAlignment="1" applyProtection="1">
      <alignment horizontal="center" vertical="center"/>
    </xf>
    <xf numFmtId="182" fontId="27" fillId="11" borderId="1" xfId="4" applyNumberFormat="1" applyFont="1" applyFill="1" applyBorder="1" applyAlignment="1" applyProtection="1">
      <alignment horizontal="right" vertical="center" shrinkToFit="1"/>
      <protection locked="0"/>
    </xf>
    <xf numFmtId="0" fontId="39" fillId="11" borderId="3" xfId="0" applyFont="1" applyFill="1" applyBorder="1" applyAlignment="1" applyProtection="1">
      <alignment horizontal="center" vertical="center"/>
      <protection locked="0"/>
    </xf>
    <xf numFmtId="0" fontId="0" fillId="11" borderId="7" xfId="0" applyFill="1" applyBorder="1" applyAlignment="1" applyProtection="1">
      <alignment horizontal="center" vertical="center"/>
      <protection locked="0"/>
    </xf>
    <xf numFmtId="0" fontId="39" fillId="0" borderId="55" xfId="0" applyFont="1" applyFill="1" applyBorder="1" applyAlignment="1" applyProtection="1">
      <alignment horizontal="center" vertical="center"/>
    </xf>
    <xf numFmtId="0" fontId="0" fillId="0" borderId="57" xfId="0" applyBorder="1" applyAlignment="1" applyProtection="1">
      <alignment horizontal="center" vertical="center"/>
    </xf>
    <xf numFmtId="38" fontId="26" fillId="2" borderId="65" xfId="1" applyFont="1" applyFill="1" applyBorder="1" applyAlignment="1" applyProtection="1">
      <alignment horizontal="center" vertical="center" shrinkToFit="1"/>
    </xf>
    <xf numFmtId="38" fontId="26" fillId="2" borderId="66" xfId="1" applyFont="1" applyFill="1" applyBorder="1" applyAlignment="1" applyProtection="1">
      <alignment horizontal="center" vertical="center" shrinkToFit="1"/>
    </xf>
    <xf numFmtId="0" fontId="49" fillId="0" borderId="26" xfId="0" applyFont="1" applyBorder="1" applyAlignment="1" applyProtection="1">
      <alignment horizontal="center" vertical="center"/>
    </xf>
    <xf numFmtId="0" fontId="0" fillId="0" borderId="28" xfId="0" applyBorder="1" applyAlignment="1" applyProtection="1">
      <alignment horizontal="center" vertical="center"/>
    </xf>
    <xf numFmtId="0" fontId="0" fillId="0" borderId="38" xfId="0" applyBorder="1" applyAlignment="1" applyProtection="1">
      <alignment horizontal="center" vertical="center"/>
    </xf>
    <xf numFmtId="0" fontId="39" fillId="0" borderId="10" xfId="0" applyFont="1" applyFill="1" applyBorder="1" applyAlignment="1" applyProtection="1">
      <alignment horizontal="center" vertical="center"/>
    </xf>
    <xf numFmtId="0" fontId="0" fillId="0" borderId="10" xfId="0" applyBorder="1" applyAlignment="1" applyProtection="1">
      <alignment horizontal="center" vertical="center"/>
    </xf>
    <xf numFmtId="0" fontId="0" fillId="0" borderId="13" xfId="0" applyBorder="1" applyAlignment="1" applyProtection="1">
      <alignment horizontal="center" vertical="center"/>
    </xf>
    <xf numFmtId="0" fontId="26" fillId="0" borderId="52" xfId="0" applyFont="1" applyBorder="1" applyAlignment="1" applyProtection="1">
      <alignment horizontal="center" vertical="center" wrapText="1"/>
    </xf>
    <xf numFmtId="0" fontId="26" fillId="0" borderId="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6" fillId="0" borderId="55"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39" fillId="0" borderId="20" xfId="0" applyFont="1" applyFill="1" applyBorder="1" applyAlignment="1" applyProtection="1">
      <alignment horizontal="center" vertical="center"/>
    </xf>
    <xf numFmtId="0" fontId="0" fillId="0" borderId="43" xfId="0" applyBorder="1" applyAlignment="1" applyProtection="1">
      <alignment horizontal="center" vertical="center"/>
    </xf>
    <xf numFmtId="0" fontId="40" fillId="0" borderId="42" xfId="4" applyFont="1" applyFill="1" applyBorder="1" applyAlignment="1" applyProtection="1">
      <alignment horizontal="center" vertical="center" wrapText="1" shrinkToFit="1"/>
    </xf>
    <xf numFmtId="0" fontId="40" fillId="0" borderId="43" xfId="4" applyFont="1" applyFill="1" applyBorder="1" applyAlignment="1" applyProtection="1">
      <alignment horizontal="center" vertical="center" wrapText="1" shrinkToFit="1"/>
    </xf>
    <xf numFmtId="0" fontId="49" fillId="0" borderId="28" xfId="0" applyFont="1" applyBorder="1" applyAlignment="1" applyProtection="1">
      <alignment horizontal="center" vertical="center"/>
    </xf>
    <xf numFmtId="0" fontId="49" fillId="0" borderId="29" xfId="0" applyFont="1" applyBorder="1" applyAlignment="1" applyProtection="1">
      <alignment horizontal="center" vertical="center"/>
    </xf>
    <xf numFmtId="182" fontId="27" fillId="11" borderId="18" xfId="4" applyNumberFormat="1" applyFont="1" applyFill="1" applyBorder="1" applyAlignment="1" applyProtection="1">
      <alignment horizontal="right" vertical="center" shrinkToFit="1"/>
      <protection locked="0"/>
    </xf>
    <xf numFmtId="38" fontId="26" fillId="2" borderId="61" xfId="1" applyFont="1" applyFill="1" applyBorder="1" applyAlignment="1" applyProtection="1">
      <alignment horizontal="center" vertical="center" shrinkToFit="1"/>
    </xf>
    <xf numFmtId="38" fontId="26" fillId="2" borderId="62" xfId="1"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wrapText="1"/>
    </xf>
    <xf numFmtId="0" fontId="26" fillId="0" borderId="43" xfId="0" applyFont="1" applyFill="1" applyBorder="1" applyAlignment="1" applyProtection="1">
      <alignment horizontal="center" vertical="center" wrapText="1"/>
    </xf>
    <xf numFmtId="0" fontId="26" fillId="0" borderId="47" xfId="0" applyFont="1" applyBorder="1" applyAlignment="1" applyProtection="1">
      <alignment horizontal="center" vertical="center" wrapText="1"/>
    </xf>
    <xf numFmtId="0" fontId="26" fillId="0" borderId="48" xfId="0" applyFont="1" applyBorder="1" applyAlignment="1" applyProtection="1">
      <alignment horizontal="center" vertical="center" wrapText="1"/>
    </xf>
    <xf numFmtId="0" fontId="26" fillId="0" borderId="49" xfId="0" applyFont="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26" fillId="0" borderId="50"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0" fontId="26" fillId="0" borderId="51"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10" fillId="0" borderId="26" xfId="0" applyFont="1" applyBorder="1" applyAlignment="1" applyProtection="1">
      <alignment horizontal="center" vertical="center" wrapText="1"/>
    </xf>
    <xf numFmtId="0" fontId="10" fillId="0" borderId="28" xfId="0" applyFont="1" applyBorder="1" applyAlignment="1" applyProtection="1">
      <alignment horizontal="center" vertical="center" wrapText="1"/>
    </xf>
    <xf numFmtId="0" fontId="10" fillId="0" borderId="29" xfId="0" applyFont="1" applyBorder="1" applyAlignment="1" applyProtection="1">
      <alignment horizontal="center" vertical="center" wrapText="1"/>
    </xf>
    <xf numFmtId="0" fontId="38" fillId="2" borderId="2" xfId="5" applyFont="1" applyFill="1" applyBorder="1" applyAlignment="1" applyProtection="1">
      <alignment horizontal="center"/>
    </xf>
    <xf numFmtId="0" fontId="38" fillId="2" borderId="78" xfId="5" applyFont="1" applyFill="1" applyBorder="1" applyAlignment="1" applyProtection="1">
      <alignment horizontal="center"/>
    </xf>
    <xf numFmtId="0" fontId="38" fillId="2" borderId="78" xfId="5" quotePrefix="1" applyFont="1" applyFill="1" applyBorder="1" applyAlignment="1" applyProtection="1">
      <alignment horizontal="center"/>
    </xf>
    <xf numFmtId="0" fontId="38" fillId="2" borderId="79" xfId="5" applyFont="1" applyFill="1" applyBorder="1" applyAlignment="1" applyProtection="1">
      <alignment horizontal="center" wrapText="1"/>
    </xf>
    <xf numFmtId="0" fontId="38" fillId="2" borderId="80" xfId="5" applyFont="1" applyFill="1" applyBorder="1" applyAlignment="1" applyProtection="1">
      <alignment horizontal="center" wrapText="1"/>
    </xf>
    <xf numFmtId="0" fontId="38" fillId="2" borderId="81" xfId="5" applyFont="1" applyFill="1" applyBorder="1" applyAlignment="1" applyProtection="1">
      <alignment horizontal="center" wrapText="1"/>
    </xf>
    <xf numFmtId="0" fontId="35" fillId="11" borderId="83" xfId="5" applyFont="1" applyFill="1" applyBorder="1" applyAlignment="1" applyProtection="1">
      <alignment vertical="top"/>
      <protection locked="0"/>
    </xf>
    <xf numFmtId="0" fontId="35" fillId="11" borderId="84" xfId="5" applyFont="1" applyFill="1" applyBorder="1" applyAlignment="1" applyProtection="1">
      <alignment vertical="top"/>
      <protection locked="0"/>
    </xf>
    <xf numFmtId="0" fontId="35" fillId="11" borderId="85" xfId="5" applyFont="1" applyFill="1" applyBorder="1" applyAlignment="1" applyProtection="1">
      <alignment vertical="top"/>
      <protection locked="0"/>
    </xf>
    <xf numFmtId="0" fontId="35" fillId="11" borderId="9" xfId="5" applyFont="1" applyFill="1" applyBorder="1" applyAlignment="1" applyProtection="1">
      <alignment vertical="top"/>
      <protection locked="0"/>
    </xf>
    <xf numFmtId="0" fontId="35" fillId="11" borderId="0" xfId="5" applyFont="1" applyFill="1" applyBorder="1" applyAlignment="1" applyProtection="1">
      <alignment vertical="top"/>
      <protection locked="0"/>
    </xf>
    <xf numFmtId="0" fontId="35" fillId="11" borderId="10" xfId="5" applyFont="1" applyFill="1" applyBorder="1" applyAlignment="1" applyProtection="1">
      <alignment vertical="top"/>
      <protection locked="0"/>
    </xf>
    <xf numFmtId="0" fontId="35" fillId="11" borderId="89" xfId="5" applyFont="1" applyFill="1" applyBorder="1" applyAlignment="1" applyProtection="1">
      <alignment vertical="top"/>
      <protection locked="0"/>
    </xf>
    <xf numFmtId="0" fontId="35" fillId="11" borderId="90" xfId="5" applyFont="1" applyFill="1" applyBorder="1" applyAlignment="1" applyProtection="1">
      <alignment vertical="top"/>
      <protection locked="0"/>
    </xf>
    <xf numFmtId="0" fontId="35" fillId="11" borderId="91" xfId="5" applyFont="1" applyFill="1" applyBorder="1" applyAlignment="1" applyProtection="1">
      <alignment vertical="top"/>
      <protection locked="0"/>
    </xf>
    <xf numFmtId="0" fontId="35" fillId="11" borderId="86" xfId="5" applyFont="1" applyFill="1" applyBorder="1" applyAlignment="1" applyProtection="1">
      <alignment vertical="top"/>
      <protection locked="0"/>
    </xf>
    <xf numFmtId="0" fontId="35" fillId="11" borderId="88" xfId="5" applyFont="1" applyFill="1" applyBorder="1" applyAlignment="1" applyProtection="1">
      <alignment vertical="top"/>
      <protection locked="0"/>
    </xf>
    <xf numFmtId="0" fontId="35" fillId="11" borderId="92" xfId="5" applyFont="1" applyFill="1" applyBorder="1" applyAlignment="1" applyProtection="1">
      <alignment vertical="top"/>
      <protection locked="0"/>
    </xf>
    <xf numFmtId="0" fontId="38" fillId="2" borderId="3" xfId="5" applyFont="1" applyFill="1" applyBorder="1" applyAlignment="1" applyProtection="1">
      <alignment horizontal="center" wrapText="1"/>
    </xf>
    <xf numFmtId="0" fontId="38" fillId="2" borderId="6" xfId="5" applyFont="1" applyFill="1" applyBorder="1" applyAlignment="1" applyProtection="1">
      <alignment horizontal="center" wrapText="1"/>
    </xf>
    <xf numFmtId="0" fontId="38" fillId="11" borderId="1" xfId="5" applyFont="1" applyFill="1" applyBorder="1" applyAlignment="1" applyProtection="1">
      <alignment horizontal="center"/>
      <protection locked="0"/>
    </xf>
    <xf numFmtId="0" fontId="38" fillId="11" borderId="3" xfId="5" applyFont="1" applyFill="1" applyBorder="1" applyAlignment="1" applyProtection="1">
      <alignment horizontal="center"/>
      <protection locked="0"/>
    </xf>
    <xf numFmtId="0" fontId="54" fillId="0" borderId="1" xfId="5" applyFont="1" applyBorder="1" applyAlignment="1" applyProtection="1">
      <alignment horizontal="center" vertical="center"/>
    </xf>
    <xf numFmtId="0" fontId="54" fillId="0" borderId="3" xfId="5" applyFont="1" applyBorder="1" applyAlignment="1" applyProtection="1">
      <alignment horizontal="center" vertical="center"/>
    </xf>
    <xf numFmtId="0" fontId="54" fillId="0" borderId="7" xfId="5" applyFont="1" applyBorder="1" applyAlignment="1" applyProtection="1">
      <alignment horizontal="center" vertical="center"/>
    </xf>
    <xf numFmtId="0" fontId="54" fillId="0" borderId="3" xfId="5" applyFont="1" applyBorder="1" applyAlignment="1" applyProtection="1">
      <alignment horizontal="center" vertical="center" shrinkToFit="1"/>
    </xf>
    <xf numFmtId="0" fontId="54" fillId="0" borderId="7" xfId="5" applyFont="1" applyBorder="1" applyAlignment="1" applyProtection="1">
      <alignment horizontal="center" vertical="center" shrinkToFit="1"/>
    </xf>
    <xf numFmtId="0" fontId="38" fillId="0" borderId="2" xfId="5" applyFont="1" applyBorder="1" applyAlignment="1" applyProtection="1">
      <alignment horizontal="center" vertical="center" textRotation="255"/>
    </xf>
    <xf numFmtId="0" fontId="38" fillId="0" borderId="8" xfId="5" applyFont="1" applyBorder="1" applyAlignment="1" applyProtection="1">
      <alignment horizontal="center" vertical="center" textRotation="255"/>
    </xf>
    <xf numFmtId="0" fontId="38" fillId="0" borderId="18" xfId="5" applyFont="1" applyBorder="1" applyAlignment="1" applyProtection="1">
      <alignment horizontal="center" vertical="center" textRotation="255"/>
    </xf>
    <xf numFmtId="0" fontId="38" fillId="0" borderId="3" xfId="5" applyFont="1" applyFill="1" applyBorder="1" applyAlignment="1" applyProtection="1">
      <alignment horizontal="center" vertical="center"/>
    </xf>
    <xf numFmtId="0" fontId="38" fillId="0" borderId="6" xfId="5" applyFont="1" applyFill="1" applyBorder="1" applyAlignment="1" applyProtection="1">
      <alignment horizontal="center" vertical="center"/>
    </xf>
    <xf numFmtId="0" fontId="38" fillId="0" borderId="12" xfId="5" applyFont="1" applyFill="1" applyBorder="1" applyAlignment="1" applyProtection="1">
      <alignment horizontal="center" vertical="center"/>
    </xf>
    <xf numFmtId="0" fontId="38" fillId="0" borderId="13" xfId="5" applyFont="1" applyFill="1" applyBorder="1" applyAlignment="1" applyProtection="1">
      <alignment horizontal="center" vertical="center"/>
    </xf>
    <xf numFmtId="0" fontId="54" fillId="0" borderId="2" xfId="5" applyFont="1" applyBorder="1" applyAlignment="1" applyProtection="1">
      <alignment horizontal="center" vertical="center"/>
    </xf>
    <xf numFmtId="0" fontId="54" fillId="0" borderId="8" xfId="5" applyFont="1" applyBorder="1" applyAlignment="1" applyProtection="1">
      <alignment horizontal="center" vertical="center"/>
    </xf>
    <xf numFmtId="0" fontId="54" fillId="0" borderId="18" xfId="5" applyFont="1" applyBorder="1" applyAlignment="1" applyProtection="1">
      <alignment horizontal="center" vertical="center"/>
    </xf>
    <xf numFmtId="0" fontId="54" fillId="0" borderId="2" xfId="5" applyFont="1" applyBorder="1" applyAlignment="1" applyProtection="1">
      <alignment horizontal="center" vertical="center" shrinkToFit="1"/>
    </xf>
    <xf numFmtId="0" fontId="54" fillId="0" borderId="8" xfId="5" applyFont="1" applyBorder="1" applyAlignment="1" applyProtection="1">
      <alignment horizontal="center" vertical="center" shrinkToFit="1"/>
    </xf>
    <xf numFmtId="0" fontId="54" fillId="0" borderId="18" xfId="5" applyFont="1" applyBorder="1" applyAlignment="1" applyProtection="1">
      <alignment horizontal="center" vertical="center" shrinkToFit="1"/>
    </xf>
    <xf numFmtId="0" fontId="54" fillId="0" borderId="2" xfId="5" applyFont="1" applyBorder="1" applyAlignment="1" applyProtection="1">
      <alignment horizontal="center" vertical="center" wrapText="1"/>
    </xf>
    <xf numFmtId="0" fontId="54" fillId="0" borderId="8" xfId="5" applyFont="1" applyBorder="1" applyAlignment="1" applyProtection="1">
      <alignment horizontal="center" vertical="center" wrapText="1"/>
    </xf>
    <xf numFmtId="0" fontId="54" fillId="0" borderId="18" xfId="5" applyFont="1" applyBorder="1" applyAlignment="1" applyProtection="1">
      <alignment horizontal="center" vertical="center" wrapText="1"/>
    </xf>
    <xf numFmtId="0" fontId="38" fillId="0" borderId="3" xfId="5" applyFont="1" applyBorder="1" applyAlignment="1" applyProtection="1">
      <alignment horizontal="center" vertical="center"/>
    </xf>
    <xf numFmtId="0" fontId="38" fillId="0" borderId="6" xfId="5" applyFont="1" applyBorder="1" applyAlignment="1" applyProtection="1">
      <alignment horizontal="center" vertical="center"/>
    </xf>
    <xf numFmtId="0" fontId="38" fillId="0" borderId="12" xfId="5" applyFont="1" applyBorder="1" applyAlignment="1" applyProtection="1">
      <alignment horizontal="center" vertical="center"/>
    </xf>
    <xf numFmtId="0" fontId="38" fillId="0" borderId="13" xfId="5" applyFont="1" applyBorder="1" applyAlignment="1" applyProtection="1">
      <alignment horizontal="center" vertical="center"/>
    </xf>
    <xf numFmtId="0" fontId="35" fillId="0" borderId="2" xfId="5" applyFont="1" applyFill="1" applyBorder="1" applyAlignment="1" applyProtection="1">
      <alignment horizontal="center" vertical="center" wrapText="1"/>
    </xf>
    <xf numFmtId="0" fontId="35" fillId="0" borderId="18" xfId="5" applyFont="1" applyFill="1" applyBorder="1" applyAlignment="1" applyProtection="1">
      <alignment horizontal="center" vertical="center" wrapText="1"/>
    </xf>
    <xf numFmtId="182" fontId="38" fillId="0" borderId="3" xfId="5" applyNumberFormat="1" applyFont="1" applyFill="1" applyBorder="1" applyAlignment="1" applyProtection="1">
      <alignment horizontal="center"/>
    </xf>
    <xf numFmtId="182" fontId="38" fillId="0" borderId="7" xfId="5" applyNumberFormat="1" applyFont="1" applyFill="1" applyBorder="1" applyAlignment="1" applyProtection="1">
      <alignment horizontal="center"/>
    </xf>
    <xf numFmtId="0" fontId="38" fillId="0" borderId="14" xfId="5" applyFont="1" applyFill="1" applyBorder="1" applyAlignment="1" applyProtection="1">
      <alignment horizontal="center" vertical="center" wrapText="1"/>
    </xf>
    <xf numFmtId="0" fontId="38" fillId="0" borderId="18" xfId="5" applyFont="1" applyFill="1" applyBorder="1" applyAlignment="1" applyProtection="1">
      <alignment horizontal="center" vertical="center" wrapText="1"/>
    </xf>
    <xf numFmtId="0" fontId="38" fillId="0" borderId="2" xfId="5" applyFont="1" applyBorder="1" applyAlignment="1" applyProtection="1">
      <alignment horizontal="center" vertical="center"/>
    </xf>
    <xf numFmtId="0" fontId="38" fillId="0" borderId="8" xfId="5" applyFont="1" applyBorder="1" applyAlignment="1" applyProtection="1">
      <alignment horizontal="center" vertical="center"/>
    </xf>
    <xf numFmtId="0" fontId="38" fillId="0" borderId="18" xfId="5" applyFont="1" applyBorder="1" applyAlignment="1" applyProtection="1">
      <alignment horizontal="center" vertical="center"/>
    </xf>
    <xf numFmtId="0" fontId="38" fillId="0" borderId="1" xfId="5" applyFont="1" applyBorder="1" applyAlignment="1" applyProtection="1">
      <alignment horizontal="center" vertical="center"/>
    </xf>
    <xf numFmtId="0" fontId="38" fillId="0" borderId="1" xfId="5" applyFont="1" applyBorder="1" applyAlignment="1" applyProtection="1">
      <alignment horizontal="center" vertical="center" shrinkToFit="1"/>
    </xf>
    <xf numFmtId="0" fontId="35" fillId="0" borderId="1" xfId="5" applyFont="1" applyBorder="1" applyAlignment="1" applyProtection="1">
      <alignment horizontal="center" vertical="center" wrapText="1"/>
    </xf>
    <xf numFmtId="0" fontId="38" fillId="0" borderId="14" xfId="5" applyFont="1" applyBorder="1" applyAlignment="1" applyProtection="1">
      <alignment horizontal="center" vertical="center"/>
    </xf>
    <xf numFmtId="0" fontId="38" fillId="0" borderId="11" xfId="5" applyFont="1" applyBorder="1" applyAlignment="1" applyProtection="1">
      <alignment horizontal="center" vertical="center"/>
    </xf>
    <xf numFmtId="0" fontId="38" fillId="0" borderId="76" xfId="5" applyFont="1" applyBorder="1" applyAlignment="1" applyProtection="1">
      <alignment horizontal="center" vertical="center"/>
    </xf>
    <xf numFmtId="0" fontId="38" fillId="0" borderId="75" xfId="5" applyFont="1" applyBorder="1" applyAlignment="1" applyProtection="1">
      <alignment horizontal="center" vertical="center"/>
    </xf>
    <xf numFmtId="0" fontId="38" fillId="0" borderId="76" xfId="5" applyFont="1" applyFill="1" applyBorder="1" applyAlignment="1" applyProtection="1">
      <alignment horizontal="center" vertical="center"/>
    </xf>
    <xf numFmtId="0" fontId="38" fillId="0" borderId="75" xfId="5" applyFont="1" applyFill="1" applyBorder="1" applyAlignment="1" applyProtection="1">
      <alignment horizontal="center" vertical="center"/>
    </xf>
    <xf numFmtId="0" fontId="38" fillId="0" borderId="74" xfId="5" applyFont="1" applyFill="1" applyBorder="1" applyAlignment="1" applyProtection="1">
      <alignment horizontal="center" vertical="center" wrapText="1"/>
    </xf>
    <xf numFmtId="0" fontId="38" fillId="0" borderId="77" xfId="5" applyFont="1" applyFill="1" applyBorder="1" applyAlignment="1" applyProtection="1">
      <alignment horizontal="center" vertical="center" wrapText="1"/>
    </xf>
    <xf numFmtId="0" fontId="38" fillId="0" borderId="2" xfId="5" applyFont="1" applyFill="1" applyBorder="1" applyAlignment="1" applyProtection="1">
      <alignment horizontal="center" vertical="center"/>
    </xf>
    <xf numFmtId="0" fontId="38" fillId="0" borderId="18" xfId="5" applyFont="1" applyFill="1" applyBorder="1" applyAlignment="1" applyProtection="1">
      <alignment horizontal="center" vertical="center"/>
    </xf>
    <xf numFmtId="0" fontId="38" fillId="0" borderId="14" xfId="5" applyFont="1" applyBorder="1" applyAlignment="1" applyProtection="1">
      <alignment horizontal="center" vertical="center" wrapText="1"/>
    </xf>
    <xf numFmtId="0" fontId="7" fillId="0" borderId="11" xfId="5" applyBorder="1" applyAlignment="1" applyProtection="1">
      <alignment vertical="center" wrapText="1"/>
    </xf>
    <xf numFmtId="0" fontId="38" fillId="0" borderId="2" xfId="5" applyFont="1" applyBorder="1" applyAlignment="1" applyProtection="1">
      <alignment horizontal="center" vertical="center" wrapText="1"/>
    </xf>
    <xf numFmtId="0" fontId="54" fillId="0" borderId="20" xfId="5" applyFont="1" applyBorder="1" applyAlignment="1" applyProtection="1">
      <alignment horizontal="center" vertical="center"/>
    </xf>
    <xf numFmtId="0" fontId="54" fillId="0" borderId="21" xfId="5" applyFont="1" applyBorder="1" applyAlignment="1" applyProtection="1">
      <alignment horizontal="center" vertical="center"/>
    </xf>
    <xf numFmtId="0" fontId="7" fillId="0" borderId="22" xfId="5" applyBorder="1" applyAlignment="1" applyProtection="1"/>
    <xf numFmtId="0" fontId="7" fillId="0" borderId="21" xfId="5" applyBorder="1" applyAlignment="1" applyProtection="1"/>
    <xf numFmtId="0" fontId="7" fillId="0" borderId="21" xfId="5" applyBorder="1" applyAlignment="1" applyProtection="1">
      <alignment horizontal="center" vertical="center"/>
    </xf>
    <xf numFmtId="0" fontId="7" fillId="0" borderId="22" xfId="5" applyBorder="1" applyAlignment="1" applyProtection="1">
      <alignment horizontal="center" vertical="center"/>
    </xf>
    <xf numFmtId="0" fontId="54" fillId="0" borderId="22" xfId="5" applyFont="1" applyBorder="1" applyAlignment="1" applyProtection="1">
      <alignment horizontal="center" vertical="center"/>
    </xf>
    <xf numFmtId="0" fontId="38" fillId="0" borderId="110" xfId="5" applyFont="1" applyBorder="1" applyAlignment="1" applyProtection="1">
      <alignment horizontal="center" vertical="center"/>
    </xf>
    <xf numFmtId="0" fontId="7" fillId="0" borderId="111" xfId="5" applyBorder="1" applyAlignment="1" applyProtection="1">
      <alignment horizontal="center" vertical="center"/>
    </xf>
    <xf numFmtId="0" fontId="7" fillId="0" borderId="73" xfId="5" applyBorder="1" applyAlignment="1" applyProtection="1">
      <alignment horizontal="center" vertical="center"/>
    </xf>
    <xf numFmtId="0" fontId="38" fillId="0" borderId="30" xfId="5" applyFont="1" applyBorder="1" applyAlignment="1" applyProtection="1">
      <alignment horizontal="center" vertical="center"/>
    </xf>
    <xf numFmtId="0" fontId="38" fillId="0" borderId="52" xfId="5" applyFont="1" applyBorder="1" applyAlignment="1" applyProtection="1">
      <alignment horizontal="center" vertical="center"/>
    </xf>
    <xf numFmtId="0" fontId="7" fillId="0" borderId="6" xfId="5" applyBorder="1" applyAlignment="1" applyProtection="1">
      <alignment horizontal="center" vertical="center"/>
    </xf>
    <xf numFmtId="0" fontId="38" fillId="0" borderId="31" xfId="5" applyFont="1" applyBorder="1" applyAlignment="1" applyProtection="1">
      <alignment horizontal="center" vertical="center"/>
    </xf>
    <xf numFmtId="0" fontId="7" fillId="0" borderId="55" xfId="5" applyBorder="1" applyAlignment="1" applyProtection="1">
      <alignment horizontal="center" vertical="center"/>
    </xf>
    <xf numFmtId="0" fontId="38" fillId="0" borderId="32" xfId="5" applyFont="1" applyBorder="1" applyAlignment="1" applyProtection="1">
      <alignment horizontal="left" vertical="center" wrapText="1"/>
    </xf>
    <xf numFmtId="0" fontId="38" fillId="0" borderId="33" xfId="5" applyFont="1" applyBorder="1" applyAlignment="1" applyProtection="1">
      <alignment horizontal="left" vertical="center" wrapText="1"/>
    </xf>
    <xf numFmtId="0" fontId="38" fillId="0" borderId="20" xfId="5" applyFont="1" applyBorder="1" applyAlignment="1" applyProtection="1">
      <alignment horizontal="center" vertical="center"/>
    </xf>
    <xf numFmtId="0" fontId="38" fillId="0" borderId="21" xfId="5" applyFont="1" applyBorder="1" applyAlignment="1" applyProtection="1">
      <alignment horizontal="center" vertical="center"/>
    </xf>
    <xf numFmtId="0" fontId="54" fillId="0" borderId="38" xfId="5" applyFont="1" applyBorder="1" applyAlignment="1" applyProtection="1">
      <alignment horizontal="center" vertical="center"/>
    </xf>
    <xf numFmtId="0" fontId="54" fillId="0" borderId="39" xfId="5" applyFont="1" applyBorder="1" applyAlignment="1" applyProtection="1">
      <alignment horizontal="center" vertical="center"/>
    </xf>
    <xf numFmtId="181" fontId="54" fillId="0" borderId="1" xfId="5" applyNumberFormat="1" applyFont="1" applyFill="1" applyBorder="1" applyAlignment="1" applyProtection="1">
      <alignment horizontal="center"/>
    </xf>
    <xf numFmtId="181" fontId="54" fillId="0" borderId="7" xfId="5" applyNumberFormat="1" applyFont="1" applyFill="1" applyBorder="1" applyAlignment="1" applyProtection="1">
      <alignment horizontal="center"/>
    </xf>
    <xf numFmtId="181" fontId="54" fillId="0" borderId="3" xfId="5" applyNumberFormat="1" applyFont="1" applyFill="1" applyBorder="1" applyAlignment="1" applyProtection="1">
      <alignment horizontal="center"/>
    </xf>
    <xf numFmtId="0" fontId="38" fillId="0" borderId="3" xfId="5" applyFont="1" applyBorder="1" applyAlignment="1" applyProtection="1">
      <alignment horizontal="left" vertical="center" wrapText="1"/>
    </xf>
    <xf numFmtId="0" fontId="38" fillId="0" borderId="6" xfId="5" applyFont="1" applyBorder="1" applyAlignment="1" applyProtection="1">
      <alignment horizontal="left" vertical="center" wrapText="1"/>
    </xf>
    <xf numFmtId="0" fontId="38" fillId="0" borderId="7" xfId="5" applyFont="1" applyBorder="1" applyAlignment="1" applyProtection="1">
      <alignment horizontal="left" vertical="center" wrapText="1"/>
    </xf>
    <xf numFmtId="181" fontId="38" fillId="0" borderId="3" xfId="5" applyNumberFormat="1" applyFont="1" applyFill="1" applyBorder="1" applyAlignment="1" applyProtection="1">
      <alignment horizontal="center" wrapText="1"/>
    </xf>
    <xf numFmtId="181" fontId="38" fillId="0" borderId="7" xfId="5" applyNumberFormat="1" applyFont="1" applyFill="1" applyBorder="1" applyAlignment="1" applyProtection="1">
      <alignment horizontal="center" wrapText="1"/>
    </xf>
    <xf numFmtId="0" fontId="38" fillId="0" borderId="7" xfId="5" applyFont="1" applyBorder="1" applyAlignment="1" applyProtection="1">
      <alignment horizontal="center" vertical="center"/>
    </xf>
    <xf numFmtId="49" fontId="3" fillId="0" borderId="2" xfId="4" applyNumberFormat="1" applyFont="1" applyFill="1" applyBorder="1" applyAlignment="1" applyProtection="1">
      <alignment horizontal="left" vertical="center" wrapText="1"/>
    </xf>
    <xf numFmtId="49" fontId="3" fillId="0" borderId="8" xfId="4" applyNumberFormat="1" applyFont="1" applyFill="1" applyBorder="1" applyAlignment="1" applyProtection="1">
      <alignment horizontal="left" vertical="center" wrapText="1"/>
    </xf>
    <xf numFmtId="49" fontId="3" fillId="0" borderId="18" xfId="4" applyNumberFormat="1" applyFont="1" applyFill="1" applyBorder="1" applyAlignment="1" applyProtection="1">
      <alignment horizontal="left" vertical="center" wrapText="1"/>
    </xf>
    <xf numFmtId="0" fontId="23" fillId="7" borderId="20" xfId="3" applyNumberFormat="1" applyFont="1" applyFill="1" applyBorder="1" applyAlignment="1" applyProtection="1">
      <alignment horizontal="left" vertical="center" wrapText="1"/>
    </xf>
    <xf numFmtId="0" fontId="23" fillId="7" borderId="21" xfId="3" applyNumberFormat="1" applyFont="1" applyFill="1" applyBorder="1" applyAlignment="1" applyProtection="1">
      <alignment horizontal="left" vertical="center" wrapText="1"/>
    </xf>
    <xf numFmtId="0" fontId="23" fillId="7" borderId="22" xfId="3" applyNumberFormat="1" applyFont="1" applyFill="1" applyBorder="1" applyAlignment="1" applyProtection="1">
      <alignment horizontal="left" vertical="center" wrapText="1"/>
    </xf>
    <xf numFmtId="0" fontId="14" fillId="5" borderId="1" xfId="3" applyNumberFormat="1" applyFont="1" applyFill="1" applyBorder="1" applyAlignment="1" applyProtection="1">
      <alignment horizontal="center" vertical="center" wrapText="1"/>
    </xf>
    <xf numFmtId="0" fontId="14" fillId="5" borderId="1" xfId="3" applyNumberFormat="1" applyFont="1" applyFill="1" applyBorder="1" applyAlignment="1" applyProtection="1">
      <alignment horizontal="center" vertical="center"/>
    </xf>
    <xf numFmtId="49" fontId="15" fillId="5" borderId="1" xfId="3" applyNumberFormat="1" applyFont="1" applyFill="1" applyBorder="1" applyAlignment="1" applyProtection="1">
      <alignment horizontal="center" vertical="center"/>
    </xf>
    <xf numFmtId="0" fontId="14" fillId="5" borderId="16" xfId="3" applyNumberFormat="1" applyFont="1" applyFill="1" applyBorder="1" applyAlignment="1" applyProtection="1">
      <alignment horizontal="center" vertical="center" wrapText="1"/>
    </xf>
    <xf numFmtId="0" fontId="14" fillId="5" borderId="13" xfId="3" applyNumberFormat="1" applyFont="1" applyFill="1" applyBorder="1" applyAlignment="1" applyProtection="1">
      <alignment horizontal="center" vertical="center" wrapText="1"/>
    </xf>
    <xf numFmtId="0" fontId="15" fillId="5" borderId="14" xfId="3" applyNumberFormat="1" applyFont="1" applyFill="1" applyBorder="1" applyAlignment="1" applyProtection="1">
      <alignment horizontal="center" vertical="center" wrapText="1"/>
    </xf>
    <xf numFmtId="0" fontId="15" fillId="5" borderId="11" xfId="3" applyNumberFormat="1" applyFont="1" applyFill="1" applyBorder="1" applyAlignment="1" applyProtection="1">
      <alignment horizontal="center" vertical="center" wrapText="1"/>
    </xf>
    <xf numFmtId="0" fontId="15" fillId="5" borderId="1" xfId="3" applyNumberFormat="1" applyFont="1" applyFill="1" applyBorder="1" applyAlignment="1" applyProtection="1">
      <alignment horizontal="center" vertical="center" wrapText="1"/>
    </xf>
    <xf numFmtId="0" fontId="15" fillId="5" borderId="1" xfId="3" applyNumberFormat="1" applyFont="1" applyFill="1" applyBorder="1" applyAlignment="1" applyProtection="1">
      <alignment horizontal="center" vertical="center"/>
    </xf>
    <xf numFmtId="0" fontId="25" fillId="10" borderId="26" xfId="0" applyFont="1" applyFill="1" applyBorder="1" applyAlignment="1">
      <alignment horizontal="left" vertical="center" wrapText="1"/>
    </xf>
    <xf numFmtId="0" fontId="25" fillId="10" borderId="29" xfId="0" applyFont="1" applyFill="1" applyBorder="1" applyAlignment="1">
      <alignment horizontal="left" vertical="center" wrapText="1"/>
    </xf>
    <xf numFmtId="0" fontId="30" fillId="10" borderId="2" xfId="4" applyFont="1" applyFill="1" applyBorder="1" applyAlignment="1" applyProtection="1">
      <alignment horizontal="left" vertical="center" wrapText="1"/>
    </xf>
    <xf numFmtId="0" fontId="30" fillId="10" borderId="18" xfId="4" applyFont="1" applyFill="1" applyBorder="1" applyAlignment="1" applyProtection="1">
      <alignment horizontal="left" vertical="center" wrapText="1"/>
    </xf>
    <xf numFmtId="0" fontId="25" fillId="10" borderId="34" xfId="0" applyFont="1" applyFill="1" applyBorder="1" applyAlignment="1">
      <alignment horizontal="center" vertical="center"/>
    </xf>
    <xf numFmtId="0" fontId="25" fillId="10" borderId="36" xfId="0" applyFont="1" applyFill="1" applyBorder="1" applyAlignment="1">
      <alignment horizontal="center" vertical="center"/>
    </xf>
    <xf numFmtId="178" fontId="25" fillId="10" borderId="34" xfId="0" applyNumberFormat="1" applyFont="1" applyFill="1" applyBorder="1" applyAlignment="1" applyProtection="1">
      <alignment horizontal="right" vertical="center" shrinkToFit="1"/>
      <protection locked="0"/>
    </xf>
    <xf numFmtId="178" fontId="25" fillId="10" borderId="36" xfId="0" applyNumberFormat="1" applyFont="1" applyFill="1" applyBorder="1" applyAlignment="1" applyProtection="1">
      <alignment horizontal="right" vertical="center" shrinkToFit="1"/>
      <protection locked="0"/>
    </xf>
    <xf numFmtId="178" fontId="25" fillId="10" borderId="35" xfId="1" applyNumberFormat="1" applyFont="1" applyFill="1" applyBorder="1" applyAlignment="1">
      <alignment horizontal="right" vertical="center"/>
    </xf>
    <xf numFmtId="178" fontId="25" fillId="10" borderId="37" xfId="1" applyNumberFormat="1" applyFont="1" applyFill="1" applyBorder="1" applyAlignment="1">
      <alignment horizontal="right" vertical="center"/>
    </xf>
    <xf numFmtId="0" fontId="25" fillId="10" borderId="26" xfId="0" applyFont="1" applyFill="1" applyBorder="1" applyAlignment="1">
      <alignment horizontal="center" vertical="center" shrinkToFit="1"/>
    </xf>
    <xf numFmtId="0" fontId="25" fillId="10" borderId="38" xfId="0" applyFont="1" applyFill="1" applyBorder="1" applyAlignment="1">
      <alignment horizontal="center" vertical="center" shrinkToFit="1"/>
    </xf>
    <xf numFmtId="0" fontId="30" fillId="10" borderId="2" xfId="4" applyFont="1" applyFill="1" applyBorder="1" applyAlignment="1" applyProtection="1">
      <alignment horizontal="center" vertical="center" wrapText="1"/>
    </xf>
    <xf numFmtId="0" fontId="30" fillId="10" borderId="39" xfId="4" applyFont="1" applyFill="1" applyBorder="1" applyAlignment="1" applyProtection="1">
      <alignment horizontal="center" vertical="center" wrapText="1"/>
    </xf>
    <xf numFmtId="0" fontId="25" fillId="10" borderId="40" xfId="0" applyFont="1" applyFill="1" applyBorder="1" applyAlignment="1">
      <alignment horizontal="center" vertical="center"/>
    </xf>
    <xf numFmtId="178" fontId="25" fillId="10" borderId="34" xfId="0" applyNumberFormat="1" applyFont="1" applyFill="1" applyBorder="1" applyAlignment="1" applyProtection="1">
      <alignment horizontal="center" vertical="center" shrinkToFit="1"/>
      <protection locked="0"/>
    </xf>
    <xf numFmtId="178" fontId="25" fillId="10" borderId="40" xfId="0" applyNumberFormat="1" applyFont="1" applyFill="1" applyBorder="1" applyAlignment="1" applyProtection="1">
      <alignment horizontal="center" vertical="center" shrinkToFit="1"/>
      <protection locked="0"/>
    </xf>
    <xf numFmtId="178" fontId="25" fillId="10" borderId="41" xfId="1" applyNumberFormat="1" applyFont="1" applyFill="1" applyBorder="1" applyAlignment="1">
      <alignment horizontal="right" vertical="center"/>
    </xf>
  </cellXfs>
  <cellStyles count="6">
    <cellStyle name="ハイパーリンク" xfId="2" builtinId="8"/>
    <cellStyle name="桁区切り" xfId="1" builtinId="6"/>
    <cellStyle name="標準" xfId="0" builtinId="0"/>
    <cellStyle name="標準 2" xfId="3" xr:uid="{00000000-0005-0000-0000-000003000000}"/>
    <cellStyle name="標準 3" xfId="5" xr:uid="{E136F923-3997-4B80-8C29-5292CB2E30BC}"/>
    <cellStyle name="標準_CO2" xfId="4" xr:uid="{00000000-0005-0000-0000-000004000000}"/>
  </cellStyles>
  <dxfs count="0"/>
  <tableStyles count="0" defaultTableStyle="TableStyleMedium2" defaultPivotStyle="PivotStyleLight16"/>
  <colors>
    <mruColors>
      <color rgb="FF0066FF"/>
      <color rgb="FFFFFFCC"/>
      <color rgb="FFFFCCFF"/>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24</xdr:col>
      <xdr:colOff>1</xdr:colOff>
      <xdr:row>22</xdr:row>
      <xdr:rowOff>823233</xdr:rowOff>
    </xdr:from>
    <xdr:ext cx="6136822" cy="529317"/>
    <xdr:sp macro="" textlink="">
      <xdr:nvSpPr>
        <xdr:cNvPr id="5" name="Text Box 9">
          <a:extLst>
            <a:ext uri="{FF2B5EF4-FFF2-40B4-BE49-F238E27FC236}">
              <a16:creationId xmlns:a16="http://schemas.microsoft.com/office/drawing/2014/main" id="{00000000-0008-0000-0000-000005000000}"/>
            </a:ext>
          </a:extLst>
        </xdr:cNvPr>
        <xdr:cNvSpPr txBox="1">
          <a:spLocks noChangeArrowheads="1"/>
        </xdr:cNvSpPr>
      </xdr:nvSpPr>
      <xdr:spPr bwMode="auto">
        <a:xfrm>
          <a:off x="7315201" y="7633608"/>
          <a:ext cx="6136822" cy="52931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本ページの記載方法は、届出マニュアル（～工場・事業所用～）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66FF"/>
              </a:solidFill>
              <a:latin typeface="ＭＳ Ｐゴシック"/>
              <a:ea typeface="ＭＳ Ｐゴシック"/>
            </a:rPr>
            <a:t>P70</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xdr:from>
      <xdr:col>23</xdr:col>
      <xdr:colOff>57150</xdr:colOff>
      <xdr:row>23</xdr:row>
      <xdr:rowOff>19050</xdr:rowOff>
    </xdr:from>
    <xdr:to>
      <xdr:col>24</xdr:col>
      <xdr:colOff>209550</xdr:colOff>
      <xdr:row>25</xdr:row>
      <xdr:rowOff>0</xdr:rowOff>
    </xdr:to>
    <xdr:sp macro="" textlink="">
      <xdr:nvSpPr>
        <xdr:cNvPr id="6" name="AutoShape 2">
          <a:extLst>
            <a:ext uri="{FF2B5EF4-FFF2-40B4-BE49-F238E27FC236}">
              <a16:creationId xmlns:a16="http://schemas.microsoft.com/office/drawing/2014/main" id="{00000000-0008-0000-0000-000006000000}"/>
            </a:ext>
          </a:extLst>
        </xdr:cNvPr>
        <xdr:cNvSpPr>
          <a:spLocks/>
        </xdr:cNvSpPr>
      </xdr:nvSpPr>
      <xdr:spPr bwMode="auto">
        <a:xfrm>
          <a:off x="7067550" y="4152900"/>
          <a:ext cx="457200" cy="1057275"/>
        </a:xfrm>
        <a:prstGeom prst="rightBrace">
          <a:avLst>
            <a:gd name="adj1" fmla="val 12894"/>
            <a:gd name="adj2" fmla="val 50125"/>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24</xdr:col>
      <xdr:colOff>247648</xdr:colOff>
      <xdr:row>23</xdr:row>
      <xdr:rowOff>126547</xdr:rowOff>
    </xdr:from>
    <xdr:ext cx="3829051" cy="418704"/>
    <xdr:sp macro="" textlink="">
      <xdr:nvSpPr>
        <xdr:cNvPr id="7" name="Text Box 3">
          <a:extLst>
            <a:ext uri="{FF2B5EF4-FFF2-40B4-BE49-F238E27FC236}">
              <a16:creationId xmlns:a16="http://schemas.microsoft.com/office/drawing/2014/main" id="{00000000-0008-0000-0000-000007000000}"/>
            </a:ext>
          </a:extLst>
        </xdr:cNvPr>
        <xdr:cNvSpPr txBox="1">
          <a:spLocks noChangeArrowheads="1"/>
        </xdr:cNvSpPr>
      </xdr:nvSpPr>
      <xdr:spPr bwMode="auto">
        <a:xfrm>
          <a:off x="7562848" y="8232322"/>
          <a:ext cx="3829051" cy="418704"/>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spAutoFit/>
        </a:bodyPr>
        <a:lstStyle/>
        <a:p>
          <a:pPr algn="l" rtl="0">
            <a:defRPr sz="1000"/>
          </a:pPr>
          <a:r>
            <a:rPr lang="ja-JP" altLang="en-US" sz="1200" b="1" i="0" u="none" strike="noStrike" baseline="0">
              <a:solidFill>
                <a:srgbClr val="FF0000"/>
              </a:solidFill>
              <a:latin typeface="ＭＳ Ｐゴシック"/>
              <a:ea typeface="ＭＳ Ｐゴシック"/>
            </a:rPr>
            <a:t>本エクセルファイル中の別紙シートに入力すると自動的に転記されるため、ここでは入力不要です。</a:t>
          </a:r>
          <a:endParaRPr lang="ja-JP" altLang="en-US"/>
        </a:p>
      </xdr:txBody>
    </xdr:sp>
    <xdr:clientData/>
  </xdr:oneCellAnchor>
  <xdr:twoCellAnchor>
    <xdr:from>
      <xdr:col>23</xdr:col>
      <xdr:colOff>285750</xdr:colOff>
      <xdr:row>5</xdr:row>
      <xdr:rowOff>142875</xdr:rowOff>
    </xdr:from>
    <xdr:to>
      <xdr:col>42</xdr:col>
      <xdr:colOff>95498</xdr:colOff>
      <xdr:row>10</xdr:row>
      <xdr:rowOff>137802</xdr:rowOff>
    </xdr:to>
    <xdr:sp macro="" textlink="">
      <xdr:nvSpPr>
        <xdr:cNvPr id="8" name="Text Box 2">
          <a:extLst>
            <a:ext uri="{FF2B5EF4-FFF2-40B4-BE49-F238E27FC236}">
              <a16:creationId xmlns:a16="http://schemas.microsoft.com/office/drawing/2014/main" id="{00000000-0008-0000-0000-000008000000}"/>
            </a:ext>
          </a:extLst>
        </xdr:cNvPr>
        <xdr:cNvSpPr txBox="1">
          <a:spLocks noChangeArrowheads="1"/>
        </xdr:cNvSpPr>
      </xdr:nvSpPr>
      <xdr:spPr bwMode="auto">
        <a:xfrm>
          <a:off x="7296150" y="1219200"/>
          <a:ext cx="6743948" cy="123317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rtl="0"/>
          <a:r>
            <a:rPr lang="ja-JP" altLang="ja-JP" sz="1400" b="1" i="0" baseline="0">
              <a:solidFill>
                <a:srgbClr val="FF0000"/>
              </a:solidFill>
              <a:effectLst/>
              <a:latin typeface="+mn-lt"/>
              <a:ea typeface="+mn-ea"/>
              <a:cs typeface="+mn-cs"/>
            </a:rPr>
            <a:t>本</a:t>
          </a:r>
          <a:r>
            <a:rPr lang="en-US" altLang="ja-JP" sz="1400" b="1" i="0" baseline="0">
              <a:solidFill>
                <a:srgbClr val="FF0000"/>
              </a:solidFill>
              <a:effectLst/>
              <a:latin typeface="+mn-lt"/>
              <a:ea typeface="+mn-ea"/>
              <a:cs typeface="+mn-cs"/>
            </a:rPr>
            <a:t>Excel</a:t>
          </a:r>
          <a:r>
            <a:rPr lang="ja-JP" altLang="ja-JP" sz="1400" b="1" i="0" baseline="0">
              <a:solidFill>
                <a:srgbClr val="FF0000"/>
              </a:solidFill>
              <a:effectLst/>
              <a:latin typeface="+mn-lt"/>
              <a:ea typeface="+mn-ea"/>
              <a:cs typeface="+mn-cs"/>
            </a:rPr>
            <a:t>ファイルを「ひょうごの環境」ホームページ「特定物質（温室効果ガス）排出抑制計画」にリンクされた簡易申請システムから提出して下さい。</a:t>
          </a:r>
          <a:endParaRPr lang="ja-JP" altLang="ja-JP" sz="1800">
            <a:solidFill>
              <a:srgbClr val="FF0000"/>
            </a:solidFill>
            <a:effectLst/>
          </a:endParaRPr>
        </a:p>
        <a:p>
          <a:pPr rtl="0"/>
          <a:r>
            <a:rPr lang="en-US" altLang="ja-JP" sz="1400" b="1" i="0" baseline="0">
              <a:effectLst/>
              <a:latin typeface="+mn-lt"/>
              <a:ea typeface="+mn-ea"/>
              <a:cs typeface="+mn-cs"/>
            </a:rPr>
            <a:t>https://www.kankyo.pref.hyogo.lg.jp/jp/warming/houkoku/leg_422</a:t>
          </a:r>
        </a:p>
        <a:p>
          <a:pPr rtl="0"/>
          <a:r>
            <a:rPr lang="ja-JP" altLang="en-US" sz="1400" b="1" i="0" baseline="0">
              <a:solidFill>
                <a:srgbClr val="FF0000"/>
              </a:solidFill>
              <a:effectLst/>
              <a:latin typeface="+mj-ea"/>
              <a:ea typeface="+mj-ea"/>
              <a:cs typeface="+mn-cs"/>
            </a:rPr>
            <a:t>押印不要ですが、</a:t>
          </a:r>
          <a:r>
            <a:rPr lang="ja-JP" altLang="en-US" sz="1400">
              <a:solidFill>
                <a:srgbClr val="FF0000"/>
              </a:solidFill>
              <a:effectLst/>
              <a:latin typeface="+mn-ea"/>
              <a:ea typeface="+mn-ea"/>
            </a:rPr>
            <a:t>受領印をご希望の際は、適宜押印～切手を貼った封筒を同封のうえ、鑑（表紙）のみを郵送してください。</a:t>
          </a:r>
          <a:endParaRPr lang="ja-JP" altLang="ja-JP" sz="1400">
            <a:solidFill>
              <a:srgbClr val="FF0000"/>
            </a:solidFill>
            <a:effectLst/>
            <a:latin typeface="+mn-ea"/>
            <a:ea typeface="+mn-ea"/>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editAs="oneCell">
    <xdr:from>
      <xdr:col>24</xdr:col>
      <xdr:colOff>0</xdr:colOff>
      <xdr:row>11</xdr:row>
      <xdr:rowOff>19050</xdr:rowOff>
    </xdr:from>
    <xdr:to>
      <xdr:col>42</xdr:col>
      <xdr:colOff>637662</xdr:colOff>
      <xdr:row>22</xdr:row>
      <xdr:rowOff>788343</xdr:rowOff>
    </xdr:to>
    <xdr:pic>
      <xdr:nvPicPr>
        <xdr:cNvPr id="2" name="図 1">
          <a:extLst>
            <a:ext uri="{FF2B5EF4-FFF2-40B4-BE49-F238E27FC236}">
              <a16:creationId xmlns:a16="http://schemas.microsoft.com/office/drawing/2014/main" id="{4BA3F013-58A6-4037-AC4D-00876A44AE73}"/>
            </a:ext>
          </a:extLst>
        </xdr:cNvPr>
        <xdr:cNvPicPr>
          <a:picLocks noChangeAspect="1"/>
        </xdr:cNvPicPr>
      </xdr:nvPicPr>
      <xdr:blipFill>
        <a:blip xmlns:r="http://schemas.openxmlformats.org/officeDocument/2006/relationships" r:embed="rId1"/>
        <a:stretch>
          <a:fillRect/>
        </a:stretch>
      </xdr:blipFill>
      <xdr:spPr>
        <a:xfrm>
          <a:off x="7315200" y="2581275"/>
          <a:ext cx="7267062" cy="50174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56</xdr:row>
      <xdr:rowOff>47625</xdr:rowOff>
    </xdr:from>
    <xdr:to>
      <xdr:col>7</xdr:col>
      <xdr:colOff>790575</xdr:colOff>
      <xdr:row>75</xdr:row>
      <xdr:rowOff>23349</xdr:rowOff>
    </xdr:to>
    <xdr:pic>
      <xdr:nvPicPr>
        <xdr:cNvPr id="2" name="図 1">
          <a:extLst>
            <a:ext uri="{FF2B5EF4-FFF2-40B4-BE49-F238E27FC236}">
              <a16:creationId xmlns:a16="http://schemas.microsoft.com/office/drawing/2014/main" id="{706753D6-37B4-46EB-867C-AF342686CB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4239875"/>
          <a:ext cx="9277350" cy="3090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112059</xdr:colOff>
      <xdr:row>4</xdr:row>
      <xdr:rowOff>224117</xdr:rowOff>
    </xdr:from>
    <xdr:ext cx="4090555" cy="559384"/>
    <xdr:sp macro="" textlink="">
      <xdr:nvSpPr>
        <xdr:cNvPr id="3" name="Text Box 9">
          <a:extLst>
            <a:ext uri="{FF2B5EF4-FFF2-40B4-BE49-F238E27FC236}">
              <a16:creationId xmlns:a16="http://schemas.microsoft.com/office/drawing/2014/main" id="{7C6998B2-489C-4200-82A9-B11B6202AFB2}"/>
            </a:ext>
          </a:extLst>
        </xdr:cNvPr>
        <xdr:cNvSpPr txBox="1">
          <a:spLocks noChangeArrowheads="1"/>
        </xdr:cNvSpPr>
      </xdr:nvSpPr>
      <xdr:spPr bwMode="auto">
        <a:xfrm>
          <a:off x="10567147" y="930088"/>
          <a:ext cx="4090555" cy="55938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400"/>
            </a:lnSpc>
            <a:defRPr sz="1000"/>
          </a:pPr>
          <a:r>
            <a:rPr lang="en-US" altLang="ja-JP" sz="1400" b="1" i="0" u="none" strike="noStrike" baseline="0">
              <a:solidFill>
                <a:srgbClr val="0000FF"/>
              </a:solidFill>
              <a:latin typeface="ＭＳ Ｐゴシック"/>
              <a:ea typeface="ＭＳ Ｐゴシック"/>
            </a:rPr>
            <a:t>P71</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10</xdr:col>
      <xdr:colOff>88901</xdr:colOff>
      <xdr:row>9</xdr:row>
      <xdr:rowOff>38101</xdr:rowOff>
    </xdr:from>
    <xdr:to>
      <xdr:col>10</xdr:col>
      <xdr:colOff>1206501</xdr:colOff>
      <xdr:row>19</xdr:row>
      <xdr:rowOff>79376</xdr:rowOff>
    </xdr:to>
    <xdr:sp macro="" textlink="">
      <xdr:nvSpPr>
        <xdr:cNvPr id="2" name="正方形/長方形 1">
          <a:extLst>
            <a:ext uri="{FF2B5EF4-FFF2-40B4-BE49-F238E27FC236}">
              <a16:creationId xmlns:a16="http://schemas.microsoft.com/office/drawing/2014/main" id="{731A6B6C-F48C-45E0-AC2B-B7DEFF6D7565}"/>
            </a:ext>
          </a:extLst>
        </xdr:cNvPr>
        <xdr:cNvSpPr/>
      </xdr:nvSpPr>
      <xdr:spPr bwMode="auto">
        <a:xfrm>
          <a:off x="12128501" y="2028826"/>
          <a:ext cx="1117600" cy="3251200"/>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r>
            <a:rPr kumimoji="1" lang="en-US" altLang="ja-JP" sz="1400">
              <a:solidFill>
                <a:srgbClr val="FF0000"/>
              </a:solidFill>
              <a:effectLst/>
              <a:latin typeface="+mn-lt"/>
              <a:ea typeface="+mn-ea"/>
              <a:cs typeface="+mn-cs"/>
            </a:rPr>
            <a:t>※</a:t>
          </a:r>
          <a:r>
            <a:rPr kumimoji="1" lang="ja-JP" altLang="ja-JP" sz="1400">
              <a:solidFill>
                <a:srgbClr val="FF0000"/>
              </a:solidFill>
              <a:effectLst/>
              <a:latin typeface="+mn-lt"/>
              <a:ea typeface="+mn-ea"/>
              <a:cs typeface="+mn-cs"/>
            </a:rPr>
            <a:t>化石燃料を混焼している場合は再生可能エネルギー（バイオマス等）分のみ按分して記入ください。</a:t>
          </a:r>
          <a:endParaRPr lang="ja-JP" altLang="ja-JP" sz="1800">
            <a:solidFill>
              <a:srgbClr val="FF0000"/>
            </a:solidFill>
            <a:effectLst/>
          </a:endParaRPr>
        </a:p>
        <a:p>
          <a:r>
            <a:rPr kumimoji="1" lang="ja-JP" altLang="ja-JP" sz="1400">
              <a:solidFill>
                <a:srgbClr val="FF0000"/>
              </a:solidFill>
              <a:effectLst/>
              <a:latin typeface="+mn-lt"/>
              <a:ea typeface="+mn-ea"/>
              <a:cs typeface="+mn-cs"/>
            </a:rPr>
            <a:t>化石燃料分は集計結果表</a:t>
          </a:r>
          <a:r>
            <a:rPr kumimoji="1" lang="en-US" altLang="ja-JP" sz="1400">
              <a:solidFill>
                <a:srgbClr val="FF0000"/>
              </a:solidFill>
              <a:effectLst/>
              <a:latin typeface="+mn-lt"/>
              <a:ea typeface="+mn-ea"/>
              <a:cs typeface="+mn-cs"/>
            </a:rPr>
            <a:t>CO</a:t>
          </a:r>
          <a:r>
            <a:rPr kumimoji="1" lang="en-US" altLang="ja-JP" sz="1400" baseline="-25000">
              <a:solidFill>
                <a:srgbClr val="FF0000"/>
              </a:solidFill>
              <a:effectLst/>
              <a:latin typeface="+mn-lt"/>
              <a:ea typeface="+mn-ea"/>
              <a:cs typeface="+mn-cs"/>
            </a:rPr>
            <a:t>2</a:t>
          </a:r>
          <a:r>
            <a:rPr kumimoji="1" lang="ja-JP" altLang="ja-JP" sz="1400">
              <a:solidFill>
                <a:srgbClr val="FF0000"/>
              </a:solidFill>
              <a:effectLst/>
              <a:latin typeface="+mn-lt"/>
              <a:ea typeface="+mn-ea"/>
              <a:cs typeface="+mn-cs"/>
            </a:rPr>
            <a:t>シートに記入してください。</a:t>
          </a:r>
          <a:endParaRPr lang="ja-JP" altLang="ja-JP" sz="1800">
            <a:solidFill>
              <a:srgbClr val="FF0000"/>
            </a:solidFill>
            <a:effectLst/>
          </a:endParaRPr>
        </a:p>
        <a:p>
          <a:pPr algn="l"/>
          <a:endParaRPr kumimoji="1" lang="ja-JP" altLang="en-US" sz="1100">
            <a:solidFill>
              <a:srgbClr val="FF0000"/>
            </a:solidFill>
          </a:endParaRPr>
        </a:p>
      </xdr:txBody>
    </xdr:sp>
    <xdr:clientData/>
  </xdr:twoCellAnchor>
  <xdr:twoCellAnchor>
    <xdr:from>
      <xdr:col>9</xdr:col>
      <xdr:colOff>168275</xdr:colOff>
      <xdr:row>21</xdr:row>
      <xdr:rowOff>152400</xdr:rowOff>
    </xdr:from>
    <xdr:to>
      <xdr:col>10</xdr:col>
      <xdr:colOff>774700</xdr:colOff>
      <xdr:row>28</xdr:row>
      <xdr:rowOff>190500</xdr:rowOff>
    </xdr:to>
    <xdr:sp macro="" textlink="">
      <xdr:nvSpPr>
        <xdr:cNvPr id="3" name="正方形/長方形 2">
          <a:extLst>
            <a:ext uri="{FF2B5EF4-FFF2-40B4-BE49-F238E27FC236}">
              <a16:creationId xmlns:a16="http://schemas.microsoft.com/office/drawing/2014/main" id="{1F6C7268-C06E-44E9-B278-D0E7C2EC581F}"/>
            </a:ext>
          </a:extLst>
        </xdr:cNvPr>
        <xdr:cNvSpPr/>
      </xdr:nvSpPr>
      <xdr:spPr bwMode="auto">
        <a:xfrm>
          <a:off x="11074400" y="5829300"/>
          <a:ext cx="1739900" cy="290512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r>
            <a:rPr kumimoji="1" lang="en-US" altLang="ja-JP" sz="1400">
              <a:solidFill>
                <a:srgbClr val="FF0000"/>
              </a:solidFill>
              <a:effectLst/>
              <a:latin typeface="+mn-lt"/>
              <a:ea typeface="+mn-ea"/>
              <a:cs typeface="+mn-cs"/>
            </a:rPr>
            <a:t>※</a:t>
          </a:r>
          <a:r>
            <a:rPr kumimoji="1" lang="ja-JP" altLang="ja-JP" sz="1400">
              <a:solidFill>
                <a:srgbClr val="FF0000"/>
              </a:solidFill>
              <a:effectLst/>
              <a:latin typeface="+mn-lt"/>
              <a:ea typeface="+mn-ea"/>
              <a:cs typeface="+mn-cs"/>
            </a:rPr>
            <a:t>化石燃料を混焼している場合は再生可能エネルギー（バイオマス等）分のみ按分して記入ください。</a:t>
          </a:r>
          <a:endParaRPr lang="ja-JP" altLang="ja-JP" sz="1800">
            <a:solidFill>
              <a:srgbClr val="FF0000"/>
            </a:solidFill>
            <a:effectLst/>
          </a:endParaRPr>
        </a:p>
        <a:p>
          <a:r>
            <a:rPr kumimoji="1" lang="ja-JP" altLang="ja-JP" sz="1400">
              <a:solidFill>
                <a:srgbClr val="FF0000"/>
              </a:solidFill>
              <a:effectLst/>
              <a:latin typeface="+mn-lt"/>
              <a:ea typeface="+mn-ea"/>
              <a:cs typeface="+mn-cs"/>
            </a:rPr>
            <a:t>化石燃料分は集計結果表</a:t>
          </a:r>
          <a:r>
            <a:rPr kumimoji="1" lang="en-US" altLang="ja-JP" sz="1400">
              <a:solidFill>
                <a:srgbClr val="FF0000"/>
              </a:solidFill>
              <a:effectLst/>
              <a:latin typeface="+mn-lt"/>
              <a:ea typeface="+mn-ea"/>
              <a:cs typeface="+mn-cs"/>
            </a:rPr>
            <a:t>CO</a:t>
          </a:r>
          <a:r>
            <a:rPr kumimoji="1" lang="en-US" altLang="ja-JP" sz="1400" baseline="-25000">
              <a:solidFill>
                <a:srgbClr val="FF0000"/>
              </a:solidFill>
              <a:effectLst/>
              <a:latin typeface="+mn-lt"/>
              <a:ea typeface="+mn-ea"/>
              <a:cs typeface="+mn-cs"/>
            </a:rPr>
            <a:t>2</a:t>
          </a:r>
          <a:r>
            <a:rPr kumimoji="1" lang="ja-JP" altLang="ja-JP" sz="1400">
              <a:solidFill>
                <a:srgbClr val="FF0000"/>
              </a:solidFill>
              <a:effectLst/>
              <a:latin typeface="+mn-lt"/>
              <a:ea typeface="+mn-ea"/>
              <a:cs typeface="+mn-cs"/>
            </a:rPr>
            <a:t>シートに記入してください。</a:t>
          </a:r>
          <a:endParaRPr lang="ja-JP" altLang="ja-JP" sz="1800">
            <a:solidFill>
              <a:srgbClr val="FF0000"/>
            </a:solidFill>
            <a:effectLst/>
          </a:endParaRPr>
        </a:p>
        <a:p>
          <a:pPr algn="l"/>
          <a:endParaRPr kumimoji="1" lang="ja-JP" altLang="en-US" sz="1400">
            <a:solidFill>
              <a:srgbClr val="FF0000"/>
            </a:solidFill>
          </a:endParaRPr>
        </a:p>
      </xdr:txBody>
    </xdr:sp>
    <xdr:clientData/>
  </xdr:twoCellAnchor>
  <xdr:twoCellAnchor>
    <xdr:from>
      <xdr:col>5</xdr:col>
      <xdr:colOff>162485</xdr:colOff>
      <xdr:row>40</xdr:row>
      <xdr:rowOff>168087</xdr:rowOff>
    </xdr:from>
    <xdr:to>
      <xdr:col>6</xdr:col>
      <xdr:colOff>559360</xdr:colOff>
      <xdr:row>46</xdr:row>
      <xdr:rowOff>342524</xdr:rowOff>
    </xdr:to>
    <xdr:sp macro="" textlink="">
      <xdr:nvSpPr>
        <xdr:cNvPr id="4" name="正方形/長方形 3">
          <a:extLst>
            <a:ext uri="{FF2B5EF4-FFF2-40B4-BE49-F238E27FC236}">
              <a16:creationId xmlns:a16="http://schemas.microsoft.com/office/drawing/2014/main" id="{201DF107-1ABF-4AD3-9329-8D32CA4ECF78}"/>
            </a:ext>
          </a:extLst>
        </xdr:cNvPr>
        <xdr:cNvSpPr/>
      </xdr:nvSpPr>
      <xdr:spPr bwMode="auto">
        <a:xfrm>
          <a:off x="5410760" y="12645837"/>
          <a:ext cx="1768475" cy="2489012"/>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400">
              <a:solidFill>
                <a:srgbClr val="FF0000"/>
              </a:solidFill>
            </a:rPr>
            <a:t>※</a:t>
          </a:r>
          <a:r>
            <a:rPr kumimoji="1" lang="ja-JP" altLang="en-US" sz="1400">
              <a:solidFill>
                <a:srgbClr val="FF0000"/>
              </a:solidFill>
            </a:rPr>
            <a:t>化石燃料を混焼している場合は再生可能エネルギー（バイオマス等）分のみ按分して記入ください。</a:t>
          </a:r>
          <a:endParaRPr kumimoji="1" lang="en-US" altLang="ja-JP" sz="1400">
            <a:solidFill>
              <a:srgbClr val="FF0000"/>
            </a:solidFill>
          </a:endParaRPr>
        </a:p>
        <a:p>
          <a:pPr algn="l"/>
          <a:r>
            <a:rPr kumimoji="1" lang="ja-JP" altLang="en-US" sz="1400">
              <a:solidFill>
                <a:srgbClr val="FF0000"/>
              </a:solidFill>
            </a:rPr>
            <a:t>化石燃料分は集計結果表</a:t>
          </a:r>
          <a:r>
            <a:rPr kumimoji="1" lang="en-US" altLang="ja-JP" sz="1400">
              <a:solidFill>
                <a:srgbClr val="FF0000"/>
              </a:solidFill>
            </a:rPr>
            <a:t>CO</a:t>
          </a:r>
          <a:r>
            <a:rPr kumimoji="1" lang="en-US" altLang="ja-JP" sz="1400" baseline="-25000">
              <a:solidFill>
                <a:srgbClr val="FF0000"/>
              </a:solidFill>
            </a:rPr>
            <a:t>2</a:t>
          </a:r>
          <a:r>
            <a:rPr kumimoji="1" lang="ja-JP" altLang="en-US" sz="1400">
              <a:solidFill>
                <a:srgbClr val="FF0000"/>
              </a:solidFill>
            </a:rPr>
            <a:t>シートに記入してください。</a:t>
          </a:r>
        </a:p>
      </xdr:txBody>
    </xdr:sp>
    <xdr:clientData/>
  </xdr:twoCellAnchor>
  <xdr:twoCellAnchor>
    <xdr:from>
      <xdr:col>6</xdr:col>
      <xdr:colOff>1405032</xdr:colOff>
      <xdr:row>40</xdr:row>
      <xdr:rowOff>112060</xdr:rowOff>
    </xdr:from>
    <xdr:to>
      <xdr:col>10</xdr:col>
      <xdr:colOff>907676</xdr:colOff>
      <xdr:row>46</xdr:row>
      <xdr:rowOff>358588</xdr:rowOff>
    </xdr:to>
    <xdr:sp macro="" textlink="">
      <xdr:nvSpPr>
        <xdr:cNvPr id="5" name="正方形/長方形 4">
          <a:extLst>
            <a:ext uri="{FF2B5EF4-FFF2-40B4-BE49-F238E27FC236}">
              <a16:creationId xmlns:a16="http://schemas.microsoft.com/office/drawing/2014/main" id="{0834E8ED-EE49-4A32-AD12-12323FC30946}"/>
            </a:ext>
          </a:extLst>
        </xdr:cNvPr>
        <xdr:cNvSpPr/>
      </xdr:nvSpPr>
      <xdr:spPr bwMode="auto">
        <a:xfrm>
          <a:off x="8024907" y="12589810"/>
          <a:ext cx="4922369" cy="2561103"/>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endParaRPr kumimoji="1" lang="en-US" altLang="ja-JP" sz="1200">
            <a:solidFill>
              <a:srgbClr val="FF0000"/>
            </a:solidFill>
          </a:endParaRPr>
        </a:p>
        <a:p>
          <a:pPr algn="l"/>
          <a:r>
            <a:rPr kumimoji="1" lang="ja-JP" altLang="en-US" sz="1200">
              <a:solidFill>
                <a:srgbClr val="FF0000"/>
              </a:solidFill>
            </a:rPr>
            <a:t>　「</a:t>
          </a:r>
          <a:r>
            <a:rPr kumimoji="1" lang="ja-JP" altLang="en-US" sz="1400">
              <a:solidFill>
                <a:srgbClr val="FF0000"/>
              </a:solidFill>
            </a:rPr>
            <a:t>再生可能エネルギー」とは、エネルギー供給事業者による非化石エネルギー源の利用及び化石エネルギー源の利用及び化石エネルギー原料の有効な利用の促進に関する法律（平成</a:t>
          </a:r>
          <a:r>
            <a:rPr kumimoji="1" lang="en-US" altLang="ja-JP" sz="1400">
              <a:solidFill>
                <a:srgbClr val="FF0000"/>
              </a:solidFill>
            </a:rPr>
            <a:t>21</a:t>
          </a:r>
          <a:r>
            <a:rPr kumimoji="1" lang="ja-JP" altLang="en-US" sz="1400">
              <a:solidFill>
                <a:srgbClr val="FF0000"/>
              </a:solidFill>
            </a:rPr>
            <a:t>年法律第</a:t>
          </a:r>
          <a:r>
            <a:rPr kumimoji="1" lang="en-US" altLang="ja-JP" sz="1400">
              <a:solidFill>
                <a:srgbClr val="FF0000"/>
              </a:solidFill>
            </a:rPr>
            <a:t>72</a:t>
          </a:r>
          <a:r>
            <a:rPr kumimoji="1" lang="ja-JP" altLang="en-US" sz="1400">
              <a:solidFill>
                <a:srgbClr val="FF0000"/>
              </a:solidFill>
            </a:rPr>
            <a:t>号）及び同施行令（平成</a:t>
          </a:r>
          <a:r>
            <a:rPr kumimoji="1" lang="en-US" altLang="ja-JP" sz="1400">
              <a:solidFill>
                <a:srgbClr val="FF0000"/>
              </a:solidFill>
            </a:rPr>
            <a:t>21</a:t>
          </a:r>
          <a:r>
            <a:rPr kumimoji="1" lang="ja-JP" altLang="en-US" sz="1400">
              <a:solidFill>
                <a:srgbClr val="FF0000"/>
              </a:solidFill>
            </a:rPr>
            <a:t>年政令第</a:t>
          </a:r>
          <a:r>
            <a:rPr kumimoji="1" lang="en-US" altLang="ja-JP" sz="1400">
              <a:solidFill>
                <a:srgbClr val="FF0000"/>
              </a:solidFill>
            </a:rPr>
            <a:t>222</a:t>
          </a:r>
          <a:r>
            <a:rPr kumimoji="1" lang="ja-JP" altLang="en-US" sz="1400">
              <a:solidFill>
                <a:srgbClr val="FF0000"/>
              </a:solidFill>
            </a:rPr>
            <a:t>号）に規定される「太陽光」、「風力」、「水力」、「地熱」、「太陽熱」、「大気中の熱その他の自然界に存する熱」、「バイオマス」を指す。</a:t>
          </a:r>
          <a:endParaRPr kumimoji="1" lang="en-US" altLang="ja-JP" sz="1400">
            <a:solidFill>
              <a:srgbClr val="FF0000"/>
            </a:solidFill>
          </a:endParaRPr>
        </a:p>
        <a:p>
          <a:pPr algn="l"/>
          <a:r>
            <a:rPr kumimoji="1" lang="ja-JP" altLang="en-US" sz="1400">
              <a:solidFill>
                <a:srgbClr val="FF0000"/>
              </a:solidFill>
            </a:rPr>
            <a:t>「</a:t>
          </a:r>
          <a:r>
            <a:rPr kumimoji="1" lang="en-US" altLang="ja-JP" sz="1400">
              <a:solidFill>
                <a:srgbClr val="FF0000"/>
              </a:solidFill>
            </a:rPr>
            <a:t>FIT</a:t>
          </a:r>
          <a:r>
            <a:rPr kumimoji="1" lang="ja-JP" altLang="en-US" sz="1400">
              <a:solidFill>
                <a:srgbClr val="FF0000"/>
              </a:solidFill>
            </a:rPr>
            <a:t>電気」とは、電気事業法による再生可能エネルギー電気の調達に関する特別法に規定される再生可能エネルギー電気を指す。</a:t>
          </a:r>
          <a:endParaRPr kumimoji="1" lang="en-US" altLang="ja-JP" sz="1400">
            <a:solidFill>
              <a:srgbClr val="FF0000"/>
            </a:solidFill>
          </a:endParaRPr>
        </a:p>
        <a:p>
          <a:pPr algn="l"/>
          <a:endParaRPr kumimoji="1" lang="ja-JP" altLang="en-US" sz="1400">
            <a:solidFill>
              <a:srgbClr val="FF0000"/>
            </a:solidFill>
          </a:endParaRPr>
        </a:p>
      </xdr:txBody>
    </xdr:sp>
    <xdr:clientData/>
  </xdr:twoCellAnchor>
  <xdr:twoCellAnchor>
    <xdr:from>
      <xdr:col>5</xdr:col>
      <xdr:colOff>78441</xdr:colOff>
      <xdr:row>55</xdr:row>
      <xdr:rowOff>44824</xdr:rowOff>
    </xdr:from>
    <xdr:to>
      <xdr:col>5</xdr:col>
      <xdr:colOff>268941</xdr:colOff>
      <xdr:row>58</xdr:row>
      <xdr:rowOff>313765</xdr:rowOff>
    </xdr:to>
    <xdr:sp macro="" textlink="">
      <xdr:nvSpPr>
        <xdr:cNvPr id="6" name="右中かっこ 5">
          <a:extLst>
            <a:ext uri="{FF2B5EF4-FFF2-40B4-BE49-F238E27FC236}">
              <a16:creationId xmlns:a16="http://schemas.microsoft.com/office/drawing/2014/main" id="{812F9293-80EB-4A13-8803-19BE973BA423}"/>
            </a:ext>
          </a:extLst>
        </xdr:cNvPr>
        <xdr:cNvSpPr/>
      </xdr:nvSpPr>
      <xdr:spPr bwMode="auto">
        <a:xfrm>
          <a:off x="5326716" y="16742149"/>
          <a:ext cx="190500" cy="1326216"/>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51547</xdr:colOff>
      <xdr:row>55</xdr:row>
      <xdr:rowOff>6724</xdr:rowOff>
    </xdr:from>
    <xdr:to>
      <xdr:col>10</xdr:col>
      <xdr:colOff>257735</xdr:colOff>
      <xdr:row>58</xdr:row>
      <xdr:rowOff>0</xdr:rowOff>
    </xdr:to>
    <xdr:sp macro="" textlink="">
      <xdr:nvSpPr>
        <xdr:cNvPr id="7" name="右中かっこ 6">
          <a:extLst>
            <a:ext uri="{FF2B5EF4-FFF2-40B4-BE49-F238E27FC236}">
              <a16:creationId xmlns:a16="http://schemas.microsoft.com/office/drawing/2014/main" id="{44B6BFFD-AC78-4022-B284-B2A92DB4C82A}"/>
            </a:ext>
          </a:extLst>
        </xdr:cNvPr>
        <xdr:cNvSpPr/>
      </xdr:nvSpPr>
      <xdr:spPr bwMode="auto">
        <a:xfrm>
          <a:off x="12091147" y="16704049"/>
          <a:ext cx="206188" cy="1050551"/>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348503</xdr:colOff>
      <xdr:row>56</xdr:row>
      <xdr:rowOff>107577</xdr:rowOff>
    </xdr:from>
    <xdr:to>
      <xdr:col>5</xdr:col>
      <xdr:colOff>1221441</xdr:colOff>
      <xdr:row>58</xdr:row>
      <xdr:rowOff>156882</xdr:rowOff>
    </xdr:to>
    <xdr:sp macro="" textlink="">
      <xdr:nvSpPr>
        <xdr:cNvPr id="8" name="正方形/長方形 7">
          <a:extLst>
            <a:ext uri="{FF2B5EF4-FFF2-40B4-BE49-F238E27FC236}">
              <a16:creationId xmlns:a16="http://schemas.microsoft.com/office/drawing/2014/main" id="{3C46F4C2-6C86-4C88-A9E9-4BE7DC302F30}"/>
            </a:ext>
          </a:extLst>
        </xdr:cNvPr>
        <xdr:cNvSpPr/>
      </xdr:nvSpPr>
      <xdr:spPr bwMode="auto">
        <a:xfrm>
          <a:off x="5596778" y="17157327"/>
          <a:ext cx="872938" cy="75415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ja-JP" altLang="en-US" sz="1400">
              <a:solidFill>
                <a:srgbClr val="FF0000"/>
              </a:solidFill>
            </a:rPr>
            <a:t>導入目標は参考記入</a:t>
          </a:r>
        </a:p>
      </xdr:txBody>
    </xdr:sp>
    <xdr:clientData/>
  </xdr:twoCellAnchor>
  <xdr:twoCellAnchor>
    <xdr:from>
      <xdr:col>10</xdr:col>
      <xdr:colOff>344020</xdr:colOff>
      <xdr:row>55</xdr:row>
      <xdr:rowOff>91888</xdr:rowOff>
    </xdr:from>
    <xdr:to>
      <xdr:col>10</xdr:col>
      <xdr:colOff>1216958</xdr:colOff>
      <xdr:row>57</xdr:row>
      <xdr:rowOff>141193</xdr:rowOff>
    </xdr:to>
    <xdr:sp macro="" textlink="">
      <xdr:nvSpPr>
        <xdr:cNvPr id="9" name="正方形/長方形 8">
          <a:extLst>
            <a:ext uri="{FF2B5EF4-FFF2-40B4-BE49-F238E27FC236}">
              <a16:creationId xmlns:a16="http://schemas.microsoft.com/office/drawing/2014/main" id="{08EAF1FC-9C75-4AC8-B2E5-F5110228E2EC}"/>
            </a:ext>
          </a:extLst>
        </xdr:cNvPr>
        <xdr:cNvSpPr/>
      </xdr:nvSpPr>
      <xdr:spPr bwMode="auto">
        <a:xfrm>
          <a:off x="12383620" y="16789213"/>
          <a:ext cx="872938" cy="75415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ja-JP" altLang="en-US" sz="1400">
              <a:solidFill>
                <a:srgbClr val="FF0000"/>
              </a:solidFill>
            </a:rPr>
            <a:t>導入目標は参考記入</a:t>
          </a:r>
        </a:p>
      </xdr:txBody>
    </xdr:sp>
    <xdr:clientData/>
  </xdr:twoCellAnchor>
  <xdr:oneCellAnchor>
    <xdr:from>
      <xdr:col>12</xdr:col>
      <xdr:colOff>277091</xdr:colOff>
      <xdr:row>11</xdr:row>
      <xdr:rowOff>17318</xdr:rowOff>
    </xdr:from>
    <xdr:ext cx="4090555" cy="559384"/>
    <xdr:sp macro="" textlink="">
      <xdr:nvSpPr>
        <xdr:cNvPr id="10" name="Text Box 9">
          <a:extLst>
            <a:ext uri="{FF2B5EF4-FFF2-40B4-BE49-F238E27FC236}">
              <a16:creationId xmlns:a16="http://schemas.microsoft.com/office/drawing/2014/main" id="{9E7CD2C1-DC32-4625-8AEF-AA03B06F82DE}"/>
            </a:ext>
          </a:extLst>
        </xdr:cNvPr>
        <xdr:cNvSpPr txBox="1">
          <a:spLocks noChangeArrowheads="1"/>
        </xdr:cNvSpPr>
      </xdr:nvSpPr>
      <xdr:spPr bwMode="auto">
        <a:xfrm>
          <a:off x="13594773" y="2476500"/>
          <a:ext cx="4090555" cy="55938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400"/>
            </a:lnSpc>
            <a:defRPr sz="1000"/>
          </a:pPr>
          <a:r>
            <a:rPr lang="en-US" altLang="ja-JP" sz="1400" b="1" i="0" u="none" strike="noStrike" baseline="0">
              <a:solidFill>
                <a:srgbClr val="0000FF"/>
              </a:solidFill>
              <a:latin typeface="ＭＳ Ｐゴシック"/>
              <a:ea typeface="ＭＳ Ｐゴシック"/>
            </a:rPr>
            <a:t>P72,73</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8</xdr:col>
      <xdr:colOff>200023</xdr:colOff>
      <xdr:row>23</xdr:row>
      <xdr:rowOff>9525</xdr:rowOff>
    </xdr:from>
    <xdr:to>
      <xdr:col>15</xdr:col>
      <xdr:colOff>571500</xdr:colOff>
      <xdr:row>27</xdr:row>
      <xdr:rowOff>19050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7248523" y="5076825"/>
          <a:ext cx="5172077" cy="7715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昼間買電とは、一般送配電事業者、送電事業者及び特定送配電事業者が維持し、及び運用する電線路を介して供給を受ける電気で８時から</a:t>
          </a:r>
          <a:r>
            <a:rPr kumimoji="1" lang="en-US" altLang="ja-JP" sz="1100"/>
            <a:t>22</a:t>
          </a:r>
          <a:r>
            <a:rPr kumimoji="1" lang="ja-JP" altLang="en-US" sz="1100"/>
            <a:t>時までに使用した電力をいう。</a:t>
          </a:r>
        </a:p>
      </xdr:txBody>
    </xdr:sp>
    <xdr:clientData/>
  </xdr:twoCellAnchor>
  <xdr:twoCellAnchor>
    <xdr:from>
      <xdr:col>8</xdr:col>
      <xdr:colOff>161923</xdr:colOff>
      <xdr:row>27</xdr:row>
      <xdr:rowOff>85724</xdr:rowOff>
    </xdr:from>
    <xdr:to>
      <xdr:col>15</xdr:col>
      <xdr:colOff>619125</xdr:colOff>
      <xdr:row>35</xdr:row>
      <xdr:rowOff>161925</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7210423" y="5915024"/>
          <a:ext cx="5257802" cy="160020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夜間買電とは、一般送配電事業者、送電事業者及び特定送配電事業者が維持し、及び運用する電線路を介して供給を受ける電気で</a:t>
          </a:r>
          <a:r>
            <a:rPr kumimoji="1" lang="en-US" altLang="ja-JP" sz="1100"/>
            <a:t>22</a:t>
          </a:r>
          <a:r>
            <a:rPr kumimoji="1" lang="ja-JP" altLang="en-US" sz="1100"/>
            <a:t>時から８時までに使用した電力をいう。</a:t>
          </a:r>
          <a:endParaRPr kumimoji="1" lang="en-US" altLang="ja-JP" sz="1100"/>
        </a:p>
        <a:p>
          <a:pPr algn="l"/>
          <a:r>
            <a:rPr kumimoji="1" lang="ja-JP" altLang="en-US" sz="1100"/>
            <a:t>電力会社の検針票等の「力率測定用有効電力量」が昼間電力に当たり、夜間買電は全使用量から力率測定用有効電力量を引いて算出する。</a:t>
          </a:r>
          <a:endParaRPr kumimoji="1" lang="en-US" altLang="ja-JP" sz="1100"/>
        </a:p>
        <a:p>
          <a:pPr algn="l"/>
          <a:r>
            <a:rPr kumimoji="1" lang="ja-JP" altLang="en-US" sz="1100">
              <a:solidFill>
                <a:srgbClr val="FF0000"/>
              </a:solidFill>
            </a:rPr>
            <a:t>昼夜間の区別ができない場合は、すべての使用量を昼間の使用量として計上すること。</a:t>
          </a:r>
        </a:p>
      </xdr:txBody>
    </xdr:sp>
    <xdr:clientData/>
  </xdr:twoCellAnchor>
  <xdr:twoCellAnchor>
    <xdr:from>
      <xdr:col>8</xdr:col>
      <xdr:colOff>190500</xdr:colOff>
      <xdr:row>36</xdr:row>
      <xdr:rowOff>38100</xdr:rowOff>
    </xdr:from>
    <xdr:to>
      <xdr:col>15</xdr:col>
      <xdr:colOff>647702</xdr:colOff>
      <xdr:row>38</xdr:row>
      <xdr:rowOff>371475</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7239000" y="7581900"/>
          <a:ext cx="5257802" cy="71437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上記以外の買電とは、一般送配電事業者、送電事業者及び特定送配電事業者が維持し、及び運用する電線路を介して供給を受けた電気以外の電気で使用した電力をいう。</a:t>
          </a:r>
          <a:endParaRPr kumimoji="1" lang="en-US" altLang="ja-JP" sz="1100"/>
        </a:p>
      </xdr:txBody>
    </xdr:sp>
    <xdr:clientData/>
  </xdr:twoCellAnchor>
  <xdr:twoCellAnchor editAs="oneCell">
    <xdr:from>
      <xdr:col>8</xdr:col>
      <xdr:colOff>19050</xdr:colOff>
      <xdr:row>1</xdr:row>
      <xdr:rowOff>71320</xdr:rowOff>
    </xdr:from>
    <xdr:to>
      <xdr:col>16</xdr:col>
      <xdr:colOff>20015</xdr:colOff>
      <xdr:row>22</xdr:row>
      <xdr:rowOff>19832</xdr:rowOff>
    </xdr:to>
    <xdr:pic>
      <xdr:nvPicPr>
        <xdr:cNvPr id="42" name="図 41">
          <a:extLst>
            <a:ext uri="{FF2B5EF4-FFF2-40B4-BE49-F238E27FC236}">
              <a16:creationId xmlns:a16="http://schemas.microsoft.com/office/drawing/2014/main" id="{C0D0C77F-BD99-452C-B6C5-F42714A7209A}"/>
            </a:ext>
          </a:extLst>
        </xdr:cNvPr>
        <xdr:cNvPicPr>
          <a:picLocks noChangeAspect="1"/>
        </xdr:cNvPicPr>
      </xdr:nvPicPr>
      <xdr:blipFill>
        <a:blip xmlns:r="http://schemas.openxmlformats.org/officeDocument/2006/relationships" r:embed="rId1"/>
        <a:stretch>
          <a:fillRect/>
        </a:stretch>
      </xdr:blipFill>
      <xdr:spPr>
        <a:xfrm>
          <a:off x="7067550" y="452320"/>
          <a:ext cx="5487365" cy="44443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2312;&#23429;&#38306;&#20418;\202203025\01_&#12510;&#12491;&#12517;&#12450;&#12523;&#65286;&#27096;&#24335;\01_&#27096;&#24335;\01_&#35336;&#30011;&#26360;(&#24037;&#22580;&#12539;&#20107;&#26989;&#22580;)%20&#25913;&#27491;&#26696;ver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書"/>
      <sheetName val="別紙-製造工程"/>
      <sheetName val="別紙-第1項、2項方針等"/>
      <sheetName val="別紙-第3項(1)基準年"/>
      <sheetName val="別紙-第3項(2)現況"/>
      <sheetName val="別紙-第4項目標"/>
      <sheetName val="別紙-第5項措置"/>
      <sheetName val="コード表A"/>
      <sheetName val="別紙-第6項自家用車"/>
      <sheetName val="別紙-第7項荷主"/>
      <sheetName val="別紙-再生可能エネルギー利用状況"/>
      <sheetName val="別紙-電力利用状況"/>
      <sheetName val="延床面積（業務系事業所のみ入力）"/>
      <sheetName val="製造品出荷額（製造業のみ入力）"/>
      <sheetName val="【基準年】集計結果表 CO2"/>
      <sheetName val="【基準年】集計結果表 CH4"/>
      <sheetName val="【基準年】集計結果表 N2O"/>
      <sheetName val="【基準年】集計結果表 HFC"/>
      <sheetName val="【基準年】集計結果表 PFC"/>
      <sheetName val="【基準年】集計結果表 SF6"/>
      <sheetName val="【基準年】集計結果表 NF3"/>
      <sheetName val="【現況】集計結果表 CO2"/>
      <sheetName val="【現況】集計結果表 CH4"/>
      <sheetName val="【現況】集計結果表 N2O"/>
      <sheetName val="【現況】集計結果表 HFC"/>
      <sheetName val="【現況】集計結果表 PFC"/>
      <sheetName val="【現況】集計結果表 SF6"/>
      <sheetName val="【現況】集計結果表 NF3"/>
      <sheetName val="Hi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9">
          <cell r="M9">
            <v>0</v>
          </cell>
        </row>
        <row r="10">
          <cell r="M10">
            <v>0</v>
          </cell>
        </row>
        <row r="11">
          <cell r="M11">
            <v>0</v>
          </cell>
        </row>
        <row r="12">
          <cell r="M12">
            <v>0</v>
          </cell>
        </row>
        <row r="13">
          <cell r="M13">
            <v>0</v>
          </cell>
        </row>
        <row r="14">
          <cell r="M14">
            <v>0</v>
          </cell>
        </row>
        <row r="15">
          <cell r="M15">
            <v>0</v>
          </cell>
        </row>
        <row r="16">
          <cell r="M16">
            <v>0</v>
          </cell>
        </row>
        <row r="17">
          <cell r="M17">
            <v>0</v>
          </cell>
        </row>
        <row r="18">
          <cell r="M18">
            <v>0</v>
          </cell>
        </row>
        <row r="19">
          <cell r="M19">
            <v>0</v>
          </cell>
        </row>
        <row r="20">
          <cell r="M20">
            <v>0</v>
          </cell>
        </row>
        <row r="21">
          <cell r="M21">
            <v>0</v>
          </cell>
        </row>
        <row r="22">
          <cell r="M22">
            <v>0</v>
          </cell>
        </row>
        <row r="23">
          <cell r="M23">
            <v>0</v>
          </cell>
        </row>
        <row r="24">
          <cell r="M24">
            <v>0</v>
          </cell>
        </row>
        <row r="25">
          <cell r="M25">
            <v>0</v>
          </cell>
        </row>
        <row r="26">
          <cell r="M26">
            <v>0</v>
          </cell>
        </row>
        <row r="27">
          <cell r="M27">
            <v>0</v>
          </cell>
        </row>
        <row r="28">
          <cell r="M28">
            <v>0</v>
          </cell>
        </row>
        <row r="29">
          <cell r="M29">
            <v>0</v>
          </cell>
        </row>
        <row r="30">
          <cell r="M30">
            <v>0</v>
          </cell>
        </row>
        <row r="31">
          <cell r="M31">
            <v>0</v>
          </cell>
        </row>
      </sheetData>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ghg-santeikohyo.env.go.jp/calc"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09"/>
  <sheetViews>
    <sheetView showGridLines="0" tabSelected="1" view="pageBreakPreview" zoomScale="80" zoomScaleNormal="100" zoomScaleSheetLayoutView="80" workbookViewId="0">
      <selection activeCell="AD5" sqref="AD5"/>
    </sheetView>
  </sheetViews>
  <sheetFormatPr defaultRowHeight="13.5"/>
  <cols>
    <col min="1" max="39" width="4" style="121" customWidth="1"/>
    <col min="40" max="16384" width="9" style="121"/>
  </cols>
  <sheetData>
    <row r="1" spans="1:44" ht="6.75" customHeight="1"/>
    <row r="2" spans="1:44" ht="20.100000000000001" customHeight="1">
      <c r="A2" s="1" t="s">
        <v>6</v>
      </c>
      <c r="B2" s="1"/>
      <c r="C2" s="1"/>
      <c r="D2" s="1"/>
      <c r="E2" s="1"/>
      <c r="F2" s="1"/>
      <c r="G2" s="1"/>
      <c r="H2" s="1"/>
      <c r="I2" s="1"/>
      <c r="J2" s="1"/>
      <c r="K2" s="1"/>
      <c r="L2" s="1"/>
      <c r="M2" s="1"/>
      <c r="N2" s="1"/>
      <c r="O2" s="1"/>
      <c r="P2" s="347" t="s">
        <v>0</v>
      </c>
      <c r="Q2" s="347"/>
      <c r="R2" s="347"/>
      <c r="S2" s="347"/>
      <c r="T2" s="348"/>
      <c r="U2" s="348"/>
      <c r="V2" s="348"/>
      <c r="W2" s="348"/>
      <c r="X2" s="6" t="s">
        <v>36</v>
      </c>
    </row>
    <row r="3" spans="1:44" ht="20.100000000000001" customHeight="1">
      <c r="A3" s="1"/>
      <c r="B3" s="1"/>
      <c r="C3" s="1"/>
      <c r="D3" s="1"/>
      <c r="E3" s="1"/>
      <c r="F3" s="1"/>
      <c r="G3" s="1"/>
      <c r="H3" s="1"/>
      <c r="I3" s="1"/>
      <c r="J3" s="1"/>
      <c r="K3" s="1"/>
      <c r="L3" s="1"/>
      <c r="M3" s="1"/>
      <c r="N3" s="1"/>
      <c r="O3" s="1"/>
      <c r="P3" s="347" t="s">
        <v>1</v>
      </c>
      <c r="Q3" s="347"/>
      <c r="R3" s="347"/>
      <c r="S3" s="349"/>
      <c r="T3" s="350"/>
      <c r="U3" s="350"/>
      <c r="V3" s="350"/>
      <c r="W3" s="350"/>
      <c r="X3" s="5" t="s">
        <v>37</v>
      </c>
    </row>
    <row r="4" spans="1:44" ht="20.100000000000001" customHeight="1">
      <c r="A4" s="8"/>
      <c r="B4" s="1"/>
      <c r="C4" s="1"/>
      <c r="E4" s="7"/>
      <c r="F4" s="1"/>
      <c r="G4" s="1"/>
      <c r="H4" s="1"/>
      <c r="I4" s="1"/>
      <c r="J4" s="1"/>
      <c r="K4" s="1"/>
      <c r="L4" s="1"/>
      <c r="M4" s="1"/>
      <c r="N4" s="1"/>
      <c r="O4" s="1"/>
      <c r="P4" s="1"/>
      <c r="Q4" s="1"/>
      <c r="R4" s="1"/>
      <c r="S4" s="1"/>
      <c r="T4" s="1"/>
      <c r="U4" s="1"/>
      <c r="V4" s="1"/>
      <c r="W4" s="1"/>
      <c r="X4" s="5" t="s">
        <v>38</v>
      </c>
    </row>
    <row r="5" spans="1:44" ht="20.100000000000001" customHeight="1">
      <c r="A5" s="351" t="s">
        <v>7</v>
      </c>
      <c r="B5" s="351"/>
      <c r="C5" s="351"/>
      <c r="D5" s="351"/>
      <c r="E5" s="351"/>
      <c r="F5" s="351"/>
      <c r="G5" s="351"/>
      <c r="H5" s="351"/>
      <c r="I5" s="351"/>
      <c r="J5" s="351"/>
      <c r="K5" s="351"/>
      <c r="L5" s="351"/>
      <c r="M5" s="351"/>
      <c r="N5" s="351"/>
      <c r="O5" s="351"/>
      <c r="P5" s="351"/>
      <c r="Q5" s="351"/>
      <c r="R5" s="351"/>
      <c r="S5" s="351"/>
      <c r="T5" s="351"/>
      <c r="U5" s="351"/>
      <c r="V5" s="351"/>
      <c r="W5" s="351"/>
    </row>
    <row r="6" spans="1:44" ht="20.100000000000001" customHeight="1">
      <c r="A6" s="1"/>
      <c r="B6" s="1"/>
      <c r="C6" s="1"/>
      <c r="D6" s="1"/>
      <c r="E6" s="1"/>
      <c r="F6" s="1"/>
      <c r="G6" s="1"/>
      <c r="H6" s="1"/>
      <c r="I6" s="1"/>
      <c r="J6" s="1"/>
      <c r="K6" s="1"/>
      <c r="L6" s="1"/>
      <c r="M6" s="1"/>
      <c r="N6" s="1"/>
      <c r="O6" s="1"/>
      <c r="P6" s="1"/>
      <c r="Q6" s="1"/>
      <c r="R6" s="1"/>
      <c r="S6" s="1"/>
      <c r="T6" s="1"/>
      <c r="U6" s="1"/>
      <c r="V6" s="1"/>
      <c r="W6" s="1"/>
    </row>
    <row r="7" spans="1:44" ht="20.100000000000001" customHeight="1">
      <c r="A7" s="1"/>
      <c r="B7" s="1"/>
      <c r="C7" s="1"/>
      <c r="D7" s="1"/>
      <c r="E7" s="1"/>
      <c r="F7" s="1"/>
      <c r="G7" s="1"/>
      <c r="H7" s="1"/>
      <c r="I7" s="1"/>
      <c r="J7" s="1"/>
      <c r="K7" s="1"/>
      <c r="L7" s="1"/>
      <c r="M7" s="1"/>
      <c r="N7" s="1"/>
      <c r="O7" s="1"/>
      <c r="P7" s="1"/>
      <c r="Q7" s="2"/>
      <c r="R7" s="2"/>
      <c r="S7" s="2"/>
      <c r="T7" s="2"/>
      <c r="U7" s="2"/>
      <c r="V7" s="2"/>
      <c r="W7" s="2"/>
    </row>
    <row r="8" spans="1:44" ht="20.100000000000001" customHeight="1">
      <c r="A8" s="1"/>
      <c r="B8" s="1"/>
      <c r="C8" s="3"/>
      <c r="D8" s="345"/>
      <c r="E8" s="345"/>
      <c r="F8" s="345"/>
      <c r="G8" s="345"/>
      <c r="H8" s="1"/>
      <c r="I8" s="1"/>
      <c r="J8" s="1"/>
      <c r="K8" s="1"/>
      <c r="L8" s="1"/>
      <c r="M8" s="1"/>
      <c r="N8" s="1"/>
      <c r="O8" s="4"/>
      <c r="P8" s="4"/>
      <c r="Q8" s="346"/>
      <c r="R8" s="346"/>
      <c r="S8" s="120" t="s">
        <v>10</v>
      </c>
      <c r="T8" s="119"/>
      <c r="U8" s="120" t="s">
        <v>9</v>
      </c>
      <c r="V8" s="119"/>
      <c r="W8" s="120" t="s">
        <v>8</v>
      </c>
    </row>
    <row r="9" spans="1:44" ht="20.100000000000001" customHeight="1">
      <c r="A9" s="351" t="s">
        <v>2</v>
      </c>
      <c r="B9" s="351"/>
      <c r="C9" s="351"/>
      <c r="D9" s="351"/>
      <c r="E9" s="351"/>
      <c r="F9" s="351"/>
      <c r="G9" s="351"/>
      <c r="H9" s="1" t="s">
        <v>3</v>
      </c>
      <c r="I9" s="1"/>
      <c r="J9" s="1"/>
      <c r="K9" s="1"/>
      <c r="L9" s="1"/>
      <c r="M9" s="1"/>
      <c r="N9" s="1"/>
      <c r="O9" s="4"/>
      <c r="P9" s="4"/>
      <c r="AR9" s="121" t="s">
        <v>133</v>
      </c>
    </row>
    <row r="10" spans="1:44" ht="20.100000000000001" customHeight="1">
      <c r="A10" s="1"/>
      <c r="B10" s="1"/>
      <c r="C10" s="1"/>
      <c r="D10" s="1"/>
      <c r="E10" s="1"/>
      <c r="F10" s="1"/>
      <c r="G10" s="1"/>
      <c r="H10" s="1"/>
      <c r="I10" s="1"/>
      <c r="J10" s="1"/>
      <c r="K10" s="1"/>
      <c r="L10" s="1"/>
      <c r="M10" s="1"/>
      <c r="N10" s="1"/>
      <c r="O10" s="1"/>
      <c r="P10" s="1"/>
      <c r="Q10" s="1"/>
      <c r="R10" s="1"/>
      <c r="S10" s="1"/>
      <c r="T10" s="1"/>
      <c r="U10" s="1"/>
      <c r="V10" s="1"/>
      <c r="W10" s="1"/>
      <c r="AR10" s="121" t="s">
        <v>134</v>
      </c>
    </row>
    <row r="11" spans="1:44" ht="20.100000000000001" customHeight="1">
      <c r="A11" s="1"/>
      <c r="B11" s="1"/>
      <c r="C11" s="1"/>
      <c r="D11" s="1"/>
      <c r="E11" s="1"/>
      <c r="F11" s="1"/>
      <c r="G11" s="1"/>
      <c r="H11" s="1"/>
      <c r="I11" s="1" t="s">
        <v>11</v>
      </c>
      <c r="J11" s="1"/>
      <c r="K11" s="1" t="s">
        <v>4</v>
      </c>
      <c r="L11" s="1"/>
      <c r="M11" s="1"/>
      <c r="N11" s="1"/>
      <c r="O11" s="1"/>
      <c r="P11" s="1"/>
      <c r="Q11" s="1"/>
      <c r="R11" s="1"/>
      <c r="S11" s="1"/>
      <c r="T11" s="1"/>
      <c r="U11" s="1"/>
      <c r="V11" s="1"/>
      <c r="W11" s="1"/>
      <c r="AR11" s="121" t="s">
        <v>135</v>
      </c>
    </row>
    <row r="12" spans="1:44" ht="20.100000000000001" customHeight="1">
      <c r="A12" s="1"/>
      <c r="B12" s="1"/>
      <c r="C12" s="1"/>
      <c r="D12" s="1"/>
      <c r="E12" s="1"/>
      <c r="F12" s="1"/>
      <c r="G12" s="1"/>
      <c r="H12" s="1"/>
      <c r="I12" s="1"/>
      <c r="J12" s="1"/>
      <c r="K12" s="353"/>
      <c r="L12" s="353"/>
      <c r="M12" s="353"/>
      <c r="N12" s="353"/>
      <c r="O12" s="353"/>
      <c r="P12" s="353"/>
      <c r="Q12" s="353"/>
      <c r="R12" s="353"/>
      <c r="S12" s="353"/>
      <c r="T12" s="353"/>
      <c r="U12" s="353"/>
      <c r="V12" s="353"/>
      <c r="W12" s="353"/>
      <c r="AR12" s="121" t="s">
        <v>136</v>
      </c>
    </row>
    <row r="13" spans="1:44" ht="20.100000000000001" customHeight="1">
      <c r="A13" s="1"/>
      <c r="B13" s="1"/>
      <c r="C13" s="1"/>
      <c r="D13" s="1"/>
      <c r="E13" s="1"/>
      <c r="F13" s="1"/>
      <c r="G13" s="1"/>
      <c r="H13" s="1"/>
      <c r="I13" s="1"/>
      <c r="J13" s="1"/>
      <c r="K13" s="354"/>
      <c r="L13" s="354"/>
      <c r="M13" s="354"/>
      <c r="N13" s="354"/>
      <c r="O13" s="354"/>
      <c r="P13" s="354"/>
      <c r="Q13" s="354"/>
      <c r="R13" s="354"/>
      <c r="S13" s="354"/>
      <c r="T13" s="354"/>
      <c r="U13" s="354"/>
      <c r="V13" s="354"/>
      <c r="W13" s="354"/>
      <c r="AR13" s="121" t="s">
        <v>137</v>
      </c>
    </row>
    <row r="14" spans="1:44" ht="20.100000000000001" customHeight="1">
      <c r="A14" s="1"/>
      <c r="B14" s="1"/>
      <c r="C14" s="1"/>
      <c r="D14" s="1"/>
      <c r="E14" s="1"/>
      <c r="F14" s="1"/>
      <c r="G14" s="1"/>
      <c r="H14" s="1"/>
      <c r="I14" s="1"/>
      <c r="J14" s="1"/>
      <c r="K14" s="1" t="s">
        <v>5</v>
      </c>
      <c r="L14" s="1"/>
      <c r="M14" s="1"/>
      <c r="N14" s="1"/>
      <c r="O14" s="1"/>
      <c r="P14" s="1"/>
      <c r="Q14" s="1"/>
      <c r="R14" s="1"/>
      <c r="S14" s="1"/>
      <c r="T14" s="1"/>
      <c r="U14" s="1"/>
      <c r="V14" s="1"/>
      <c r="W14" s="1"/>
      <c r="AR14" s="121" t="s">
        <v>138</v>
      </c>
    </row>
    <row r="15" spans="1:44" ht="20.100000000000001" customHeight="1">
      <c r="A15" s="1"/>
      <c r="B15" s="1"/>
      <c r="C15" s="1"/>
      <c r="D15" s="1"/>
      <c r="E15" s="1"/>
      <c r="F15" s="1"/>
      <c r="G15" s="1"/>
      <c r="H15" s="1"/>
      <c r="I15" s="1"/>
      <c r="J15" s="1"/>
      <c r="K15" s="353"/>
      <c r="L15" s="353"/>
      <c r="M15" s="353"/>
      <c r="N15" s="353"/>
      <c r="O15" s="353"/>
      <c r="P15" s="353"/>
      <c r="Q15" s="353"/>
      <c r="R15" s="353"/>
      <c r="S15" s="353"/>
      <c r="T15" s="353"/>
      <c r="U15" s="353"/>
      <c r="V15" s="353"/>
      <c r="W15" s="353"/>
      <c r="AR15" s="121" t="s">
        <v>139</v>
      </c>
    </row>
    <row r="16" spans="1:44" ht="20.100000000000001" customHeight="1">
      <c r="A16" s="1"/>
      <c r="B16" s="1"/>
      <c r="C16" s="1"/>
      <c r="D16" s="1"/>
      <c r="E16" s="1"/>
      <c r="F16" s="1"/>
      <c r="G16" s="1"/>
      <c r="H16" s="1"/>
      <c r="I16" s="1"/>
      <c r="J16" s="1"/>
      <c r="K16" s="354"/>
      <c r="L16" s="354"/>
      <c r="M16" s="354"/>
      <c r="N16" s="354"/>
      <c r="O16" s="354"/>
      <c r="P16" s="354"/>
      <c r="Q16" s="354"/>
      <c r="R16" s="354"/>
      <c r="S16" s="354"/>
      <c r="T16" s="354"/>
      <c r="U16" s="354"/>
      <c r="V16" s="354"/>
      <c r="W16" s="354"/>
      <c r="AR16" s="121" t="s">
        <v>140</v>
      </c>
    </row>
    <row r="17" spans="1:44" ht="20.100000000000001" customHeight="1">
      <c r="AR17" s="121" t="s">
        <v>141</v>
      </c>
    </row>
    <row r="18" spans="1:44" s="1" customFormat="1" ht="39.950000000000003" customHeight="1">
      <c r="A18" s="352" t="s">
        <v>22</v>
      </c>
      <c r="B18" s="352"/>
      <c r="C18" s="352"/>
      <c r="D18" s="352"/>
      <c r="E18" s="352"/>
      <c r="F18" s="352"/>
      <c r="G18" s="352"/>
      <c r="H18" s="352"/>
      <c r="I18" s="379"/>
      <c r="J18" s="379"/>
      <c r="K18" s="379"/>
      <c r="L18" s="379"/>
      <c r="M18" s="379"/>
      <c r="N18" s="379"/>
      <c r="O18" s="379"/>
      <c r="P18" s="379"/>
      <c r="Q18" s="379"/>
      <c r="R18" s="379"/>
      <c r="S18" s="379"/>
      <c r="T18" s="379"/>
      <c r="U18" s="379"/>
      <c r="V18" s="379"/>
      <c r="W18" s="379"/>
      <c r="AR18" s="1" t="s">
        <v>142</v>
      </c>
    </row>
    <row r="19" spans="1:44" s="1" customFormat="1" ht="39.950000000000003" customHeight="1">
      <c r="A19" s="352" t="s">
        <v>23</v>
      </c>
      <c r="B19" s="352"/>
      <c r="C19" s="352"/>
      <c r="D19" s="352"/>
      <c r="E19" s="352"/>
      <c r="F19" s="352"/>
      <c r="G19" s="352"/>
      <c r="H19" s="352"/>
      <c r="I19" s="379"/>
      <c r="J19" s="379"/>
      <c r="K19" s="379"/>
      <c r="L19" s="379"/>
      <c r="M19" s="379"/>
      <c r="N19" s="379"/>
      <c r="O19" s="379"/>
      <c r="P19" s="379"/>
      <c r="Q19" s="379"/>
      <c r="R19" s="379"/>
      <c r="S19" s="379"/>
      <c r="T19" s="379"/>
      <c r="U19" s="379"/>
      <c r="V19" s="379"/>
      <c r="W19" s="379"/>
      <c r="AR19" s="1" t="s">
        <v>143</v>
      </c>
    </row>
    <row r="20" spans="1:44" s="1" customFormat="1" ht="39.950000000000003" customHeight="1">
      <c r="A20" s="352" t="s">
        <v>24</v>
      </c>
      <c r="B20" s="352"/>
      <c r="C20" s="352"/>
      <c r="D20" s="352"/>
      <c r="E20" s="352"/>
      <c r="F20" s="352"/>
      <c r="G20" s="352"/>
      <c r="H20" s="352"/>
      <c r="I20" s="379"/>
      <c r="J20" s="379"/>
      <c r="K20" s="379"/>
      <c r="L20" s="379"/>
      <c r="M20" s="379"/>
      <c r="N20" s="379"/>
      <c r="O20" s="379"/>
      <c r="P20" s="379"/>
      <c r="Q20" s="379"/>
      <c r="R20" s="379"/>
      <c r="S20" s="379"/>
      <c r="T20" s="379"/>
      <c r="U20" s="379"/>
      <c r="V20" s="379"/>
      <c r="W20" s="379"/>
      <c r="AR20" s="1" t="s">
        <v>144</v>
      </c>
    </row>
    <row r="21" spans="1:44" s="1" customFormat="1" ht="75" customHeight="1">
      <c r="A21" s="359"/>
      <c r="B21" s="360"/>
      <c r="C21" s="360"/>
      <c r="D21" s="360"/>
      <c r="E21" s="360"/>
      <c r="F21" s="360"/>
      <c r="G21" s="360"/>
      <c r="H21" s="361"/>
      <c r="I21" s="380"/>
      <c r="J21" s="381"/>
      <c r="K21" s="381"/>
      <c r="L21" s="381"/>
      <c r="M21" s="381"/>
      <c r="N21" s="381"/>
      <c r="O21" s="381"/>
      <c r="P21" s="381"/>
      <c r="Q21" s="381"/>
      <c r="R21" s="381"/>
      <c r="S21" s="381"/>
      <c r="T21" s="381"/>
      <c r="U21" s="381"/>
      <c r="V21" s="381"/>
      <c r="W21" s="382"/>
      <c r="AR21" s="1" t="s">
        <v>145</v>
      </c>
    </row>
    <row r="22" spans="1:44" s="1" customFormat="1" ht="23.25" customHeight="1">
      <c r="A22" s="37"/>
      <c r="B22" s="367">
        <v>2022</v>
      </c>
      <c r="C22" s="367"/>
      <c r="D22" s="362" t="s">
        <v>12</v>
      </c>
      <c r="E22" s="362"/>
      <c r="F22" s="362"/>
      <c r="G22" s="362"/>
      <c r="H22" s="363"/>
      <c r="I22" s="383"/>
      <c r="J22" s="384"/>
      <c r="K22" s="384"/>
      <c r="L22" s="384"/>
      <c r="M22" s="384"/>
      <c r="N22" s="384"/>
      <c r="O22" s="384"/>
      <c r="P22" s="384"/>
      <c r="Q22" s="384"/>
      <c r="R22" s="384"/>
      <c r="S22" s="384"/>
      <c r="T22" s="384"/>
      <c r="U22" s="384"/>
      <c r="V22" s="384"/>
      <c r="W22" s="385"/>
      <c r="X22" s="5"/>
      <c r="AR22" s="1" t="s">
        <v>146</v>
      </c>
    </row>
    <row r="23" spans="1:44" s="1" customFormat="1" ht="102" customHeight="1">
      <c r="A23" s="364" t="s">
        <v>13</v>
      </c>
      <c r="B23" s="365"/>
      <c r="C23" s="365"/>
      <c r="D23" s="365"/>
      <c r="E23" s="365"/>
      <c r="F23" s="365"/>
      <c r="G23" s="365"/>
      <c r="H23" s="366"/>
      <c r="I23" s="386"/>
      <c r="J23" s="387"/>
      <c r="K23" s="387"/>
      <c r="L23" s="387"/>
      <c r="M23" s="387"/>
      <c r="N23" s="387"/>
      <c r="O23" s="387"/>
      <c r="P23" s="387"/>
      <c r="Q23" s="387"/>
      <c r="R23" s="387"/>
      <c r="S23" s="387"/>
      <c r="T23" s="387"/>
      <c r="U23" s="387"/>
      <c r="V23" s="387"/>
      <c r="W23" s="388"/>
      <c r="X23" s="5"/>
      <c r="AR23" s="1" t="s">
        <v>147</v>
      </c>
    </row>
    <row r="24" spans="1:44" s="1" customFormat="1" ht="24.95" customHeight="1">
      <c r="A24" s="38"/>
      <c r="B24" s="368">
        <f>IF(B22="","",B22)</f>
        <v>2022</v>
      </c>
      <c r="C24" s="368"/>
      <c r="D24" s="374" t="s">
        <v>14</v>
      </c>
      <c r="E24" s="374"/>
      <c r="F24" s="374"/>
      <c r="G24" s="374"/>
      <c r="H24" s="375"/>
      <c r="I24" s="355" t="str">
        <f>IF(別紙!D44="","",別紙!D44)</f>
        <v/>
      </c>
      <c r="J24" s="356"/>
      <c r="K24" s="356"/>
      <c r="L24" s="356"/>
      <c r="M24" s="356"/>
      <c r="N24" s="356"/>
      <c r="O24" s="356"/>
      <c r="P24" s="356"/>
      <c r="Q24" s="356"/>
      <c r="R24" s="356"/>
      <c r="S24" s="356"/>
      <c r="T24" s="389" t="s">
        <v>16</v>
      </c>
      <c r="U24" s="389"/>
      <c r="V24" s="389"/>
      <c r="W24" s="390"/>
      <c r="X24" s="5"/>
      <c r="AR24" s="1" t="s">
        <v>148</v>
      </c>
    </row>
    <row r="25" spans="1:44" s="1" customFormat="1" ht="24.95" customHeight="1">
      <c r="A25" s="376" t="s">
        <v>15</v>
      </c>
      <c r="B25" s="377"/>
      <c r="C25" s="377"/>
      <c r="D25" s="377"/>
      <c r="E25" s="377"/>
      <c r="F25" s="377"/>
      <c r="G25" s="377"/>
      <c r="H25" s="378"/>
      <c r="I25" s="357"/>
      <c r="J25" s="358"/>
      <c r="K25" s="358"/>
      <c r="L25" s="358"/>
      <c r="M25" s="358"/>
      <c r="N25" s="358"/>
      <c r="O25" s="358"/>
      <c r="P25" s="358"/>
      <c r="Q25" s="358"/>
      <c r="R25" s="358"/>
      <c r="S25" s="358"/>
      <c r="T25" s="391"/>
      <c r="U25" s="391"/>
      <c r="V25" s="391"/>
      <c r="W25" s="392"/>
      <c r="X25" s="5"/>
      <c r="AR25" s="1" t="s">
        <v>149</v>
      </c>
    </row>
    <row r="26" spans="1:44" s="1" customFormat="1" ht="39.75" customHeight="1">
      <c r="A26" s="352" t="s">
        <v>17</v>
      </c>
      <c r="B26" s="352"/>
      <c r="C26" s="352"/>
      <c r="D26" s="369" t="s">
        <v>18</v>
      </c>
      <c r="E26" s="369"/>
      <c r="F26" s="369"/>
      <c r="G26" s="369"/>
      <c r="H26" s="369"/>
      <c r="I26" s="369"/>
      <c r="J26" s="370"/>
      <c r="K26" s="371"/>
      <c r="L26" s="371"/>
      <c r="M26" s="371"/>
      <c r="N26" s="371"/>
      <c r="O26" s="371"/>
      <c r="P26" s="371"/>
      <c r="Q26" s="371"/>
      <c r="R26" s="371"/>
      <c r="S26" s="371"/>
      <c r="T26" s="371"/>
      <c r="U26" s="371"/>
      <c r="V26" s="371"/>
      <c r="W26" s="372"/>
      <c r="AR26" s="1" t="s">
        <v>150</v>
      </c>
    </row>
    <row r="27" spans="1:44" s="1" customFormat="1" ht="23.25" customHeight="1">
      <c r="A27" s="352"/>
      <c r="B27" s="352"/>
      <c r="C27" s="352"/>
      <c r="D27" s="369" t="s">
        <v>19</v>
      </c>
      <c r="E27" s="369"/>
      <c r="F27" s="369"/>
      <c r="G27" s="370"/>
      <c r="H27" s="371"/>
      <c r="I27" s="371"/>
      <c r="J27" s="371"/>
      <c r="K27" s="371"/>
      <c r="L27" s="371"/>
      <c r="M27" s="372"/>
      <c r="N27" s="369" t="s">
        <v>21</v>
      </c>
      <c r="O27" s="369"/>
      <c r="P27" s="369"/>
      <c r="Q27" s="370"/>
      <c r="R27" s="371"/>
      <c r="S27" s="371"/>
      <c r="T27" s="371"/>
      <c r="U27" s="371"/>
      <c r="V27" s="371"/>
      <c r="W27" s="372"/>
      <c r="AR27" s="1" t="s">
        <v>151</v>
      </c>
    </row>
    <row r="28" spans="1:44" s="1" customFormat="1" ht="23.25" customHeight="1">
      <c r="A28" s="352"/>
      <c r="B28" s="352"/>
      <c r="C28" s="352"/>
      <c r="D28" s="369" t="s">
        <v>20</v>
      </c>
      <c r="E28" s="369"/>
      <c r="F28" s="369"/>
      <c r="G28" s="369"/>
      <c r="H28" s="369"/>
      <c r="I28" s="373"/>
      <c r="J28" s="371"/>
      <c r="K28" s="371"/>
      <c r="L28" s="371"/>
      <c r="M28" s="371"/>
      <c r="N28" s="371"/>
      <c r="O28" s="371"/>
      <c r="P28" s="371"/>
      <c r="Q28" s="371"/>
      <c r="R28" s="371"/>
      <c r="S28" s="371"/>
      <c r="T28" s="371"/>
      <c r="U28" s="371"/>
      <c r="V28" s="371"/>
      <c r="W28" s="372"/>
      <c r="AR28" s="1" t="s">
        <v>152</v>
      </c>
    </row>
    <row r="29" spans="1:44">
      <c r="AR29" s="121" t="s">
        <v>153</v>
      </c>
    </row>
    <row r="30" spans="1:44">
      <c r="AR30" s="121" t="s">
        <v>154</v>
      </c>
    </row>
    <row r="31" spans="1:44">
      <c r="AR31" s="121" t="s">
        <v>155</v>
      </c>
    </row>
    <row r="32" spans="1:44">
      <c r="AR32" s="121" t="s">
        <v>156</v>
      </c>
    </row>
    <row r="33" spans="44:44">
      <c r="AR33" s="121" t="s">
        <v>157</v>
      </c>
    </row>
    <row r="34" spans="44:44">
      <c r="AR34" s="121" t="s">
        <v>158</v>
      </c>
    </row>
    <row r="35" spans="44:44">
      <c r="AR35" s="121" t="s">
        <v>159</v>
      </c>
    </row>
    <row r="36" spans="44:44">
      <c r="AR36" s="121" t="s">
        <v>160</v>
      </c>
    </row>
    <row r="37" spans="44:44">
      <c r="AR37" s="121" t="s">
        <v>161</v>
      </c>
    </row>
    <row r="38" spans="44:44">
      <c r="AR38" s="121" t="s">
        <v>162</v>
      </c>
    </row>
    <row r="39" spans="44:44">
      <c r="AR39" s="121" t="s">
        <v>163</v>
      </c>
    </row>
    <row r="40" spans="44:44">
      <c r="AR40" s="121" t="s">
        <v>164</v>
      </c>
    </row>
    <row r="41" spans="44:44">
      <c r="AR41" s="121" t="s">
        <v>165</v>
      </c>
    </row>
    <row r="42" spans="44:44">
      <c r="AR42" s="121" t="s">
        <v>166</v>
      </c>
    </row>
    <row r="43" spans="44:44">
      <c r="AR43" s="121" t="s">
        <v>167</v>
      </c>
    </row>
    <row r="44" spans="44:44">
      <c r="AR44" s="121" t="s">
        <v>168</v>
      </c>
    </row>
    <row r="45" spans="44:44">
      <c r="AR45" s="121" t="s">
        <v>169</v>
      </c>
    </row>
    <row r="46" spans="44:44">
      <c r="AR46" s="121" t="s">
        <v>170</v>
      </c>
    </row>
    <row r="47" spans="44:44">
      <c r="AR47" s="121" t="s">
        <v>171</v>
      </c>
    </row>
    <row r="48" spans="44:44">
      <c r="AR48" s="121" t="s">
        <v>172</v>
      </c>
    </row>
    <row r="49" spans="44:44">
      <c r="AR49" s="121" t="s">
        <v>173</v>
      </c>
    </row>
    <row r="50" spans="44:44">
      <c r="AR50" s="121" t="s">
        <v>174</v>
      </c>
    </row>
    <row r="51" spans="44:44">
      <c r="AR51" s="121" t="s">
        <v>175</v>
      </c>
    </row>
    <row r="52" spans="44:44">
      <c r="AR52" s="121" t="s">
        <v>176</v>
      </c>
    </row>
    <row r="53" spans="44:44">
      <c r="AR53" s="121" t="s">
        <v>177</v>
      </c>
    </row>
    <row r="54" spans="44:44">
      <c r="AR54" s="121" t="s">
        <v>178</v>
      </c>
    </row>
    <row r="55" spans="44:44">
      <c r="AR55" s="121" t="s">
        <v>179</v>
      </c>
    </row>
    <row r="56" spans="44:44">
      <c r="AR56" s="121" t="s">
        <v>180</v>
      </c>
    </row>
    <row r="57" spans="44:44">
      <c r="AR57" s="121" t="s">
        <v>181</v>
      </c>
    </row>
    <row r="58" spans="44:44">
      <c r="AR58" s="121" t="s">
        <v>182</v>
      </c>
    </row>
    <row r="59" spans="44:44">
      <c r="AR59" s="121" t="s">
        <v>183</v>
      </c>
    </row>
    <row r="60" spans="44:44">
      <c r="AR60" s="121" t="s">
        <v>184</v>
      </c>
    </row>
    <row r="61" spans="44:44">
      <c r="AR61" s="121" t="s">
        <v>185</v>
      </c>
    </row>
    <row r="62" spans="44:44">
      <c r="AR62" s="121" t="s">
        <v>186</v>
      </c>
    </row>
    <row r="63" spans="44:44">
      <c r="AR63" s="121" t="s">
        <v>187</v>
      </c>
    </row>
    <row r="64" spans="44:44">
      <c r="AR64" s="121" t="s">
        <v>188</v>
      </c>
    </row>
    <row r="65" spans="44:44">
      <c r="AR65" s="121" t="s">
        <v>189</v>
      </c>
    </row>
    <row r="66" spans="44:44">
      <c r="AR66" s="121" t="s">
        <v>190</v>
      </c>
    </row>
    <row r="67" spans="44:44">
      <c r="AR67" s="121" t="s">
        <v>191</v>
      </c>
    </row>
    <row r="68" spans="44:44">
      <c r="AR68" s="121" t="s">
        <v>192</v>
      </c>
    </row>
    <row r="69" spans="44:44">
      <c r="AR69" s="121" t="s">
        <v>193</v>
      </c>
    </row>
    <row r="70" spans="44:44">
      <c r="AR70" s="121" t="s">
        <v>194</v>
      </c>
    </row>
    <row r="71" spans="44:44">
      <c r="AR71" s="121" t="s">
        <v>195</v>
      </c>
    </row>
    <row r="72" spans="44:44">
      <c r="AR72" s="121" t="s">
        <v>196</v>
      </c>
    </row>
    <row r="73" spans="44:44">
      <c r="AR73" s="121" t="s">
        <v>197</v>
      </c>
    </row>
    <row r="74" spans="44:44">
      <c r="AR74" s="121" t="s">
        <v>198</v>
      </c>
    </row>
    <row r="75" spans="44:44">
      <c r="AR75" s="121" t="s">
        <v>199</v>
      </c>
    </row>
    <row r="76" spans="44:44">
      <c r="AR76" s="121" t="s">
        <v>200</v>
      </c>
    </row>
    <row r="77" spans="44:44">
      <c r="AR77" s="121" t="s">
        <v>201</v>
      </c>
    </row>
    <row r="78" spans="44:44">
      <c r="AR78" s="121" t="s">
        <v>202</v>
      </c>
    </row>
    <row r="79" spans="44:44">
      <c r="AR79" s="121" t="s">
        <v>203</v>
      </c>
    </row>
    <row r="80" spans="44:44">
      <c r="AR80" s="121" t="s">
        <v>204</v>
      </c>
    </row>
    <row r="81" spans="44:44">
      <c r="AR81" s="121" t="s">
        <v>205</v>
      </c>
    </row>
    <row r="82" spans="44:44">
      <c r="AR82" s="121" t="s">
        <v>206</v>
      </c>
    </row>
    <row r="83" spans="44:44">
      <c r="AR83" s="121" t="s">
        <v>207</v>
      </c>
    </row>
    <row r="84" spans="44:44">
      <c r="AR84" s="121" t="s">
        <v>208</v>
      </c>
    </row>
    <row r="85" spans="44:44">
      <c r="AR85" s="121" t="s">
        <v>209</v>
      </c>
    </row>
    <row r="86" spans="44:44">
      <c r="AR86" s="121" t="s">
        <v>210</v>
      </c>
    </row>
    <row r="87" spans="44:44">
      <c r="AR87" s="121" t="s">
        <v>211</v>
      </c>
    </row>
    <row r="88" spans="44:44">
      <c r="AR88" s="121" t="s">
        <v>212</v>
      </c>
    </row>
    <row r="89" spans="44:44">
      <c r="AR89" s="121" t="s">
        <v>213</v>
      </c>
    </row>
    <row r="90" spans="44:44">
      <c r="AR90" s="121" t="s">
        <v>214</v>
      </c>
    </row>
    <row r="91" spans="44:44">
      <c r="AR91" s="121" t="s">
        <v>215</v>
      </c>
    </row>
    <row r="92" spans="44:44">
      <c r="AR92" s="121" t="s">
        <v>216</v>
      </c>
    </row>
    <row r="93" spans="44:44">
      <c r="AR93" s="121" t="s">
        <v>217</v>
      </c>
    </row>
    <row r="94" spans="44:44">
      <c r="AR94" s="121" t="s">
        <v>218</v>
      </c>
    </row>
    <row r="95" spans="44:44">
      <c r="AR95" s="121" t="s">
        <v>219</v>
      </c>
    </row>
    <row r="96" spans="44:44">
      <c r="AR96" s="121" t="s">
        <v>220</v>
      </c>
    </row>
    <row r="97" spans="44:44">
      <c r="AR97" s="121" t="s">
        <v>221</v>
      </c>
    </row>
    <row r="98" spans="44:44">
      <c r="AR98" s="121" t="s">
        <v>222</v>
      </c>
    </row>
    <row r="99" spans="44:44">
      <c r="AR99" s="121" t="s">
        <v>223</v>
      </c>
    </row>
    <row r="100" spans="44:44">
      <c r="AR100" s="121" t="s">
        <v>224</v>
      </c>
    </row>
    <row r="101" spans="44:44">
      <c r="AR101" s="121" t="s">
        <v>225</v>
      </c>
    </row>
    <row r="102" spans="44:44">
      <c r="AR102" s="121" t="s">
        <v>226</v>
      </c>
    </row>
    <row r="103" spans="44:44">
      <c r="AR103" s="121" t="s">
        <v>227</v>
      </c>
    </row>
    <row r="104" spans="44:44">
      <c r="AR104" s="121" t="s">
        <v>228</v>
      </c>
    </row>
    <row r="105" spans="44:44">
      <c r="AR105" s="121" t="s">
        <v>229</v>
      </c>
    </row>
    <row r="106" spans="44:44">
      <c r="AR106" s="121" t="s">
        <v>230</v>
      </c>
    </row>
    <row r="107" spans="44:44">
      <c r="AR107" s="121" t="s">
        <v>231</v>
      </c>
    </row>
    <row r="108" spans="44:44">
      <c r="AR108" s="121" t="s">
        <v>232</v>
      </c>
    </row>
    <row r="109" spans="44:44">
      <c r="AR109" s="121" t="s">
        <v>233</v>
      </c>
    </row>
  </sheetData>
  <sheetProtection password="E4BE" sheet="1" scenarios="1"/>
  <mergeCells count="37">
    <mergeCell ref="A9:G9"/>
    <mergeCell ref="D26:I26"/>
    <mergeCell ref="D27:F27"/>
    <mergeCell ref="N27:P27"/>
    <mergeCell ref="D28:H28"/>
    <mergeCell ref="J26:W26"/>
    <mergeCell ref="G27:M27"/>
    <mergeCell ref="Q27:W27"/>
    <mergeCell ref="I28:W28"/>
    <mergeCell ref="D24:H24"/>
    <mergeCell ref="A25:H25"/>
    <mergeCell ref="I18:W18"/>
    <mergeCell ref="I19:W19"/>
    <mergeCell ref="I20:W20"/>
    <mergeCell ref="I21:W23"/>
    <mergeCell ref="T24:W25"/>
    <mergeCell ref="A26:C28"/>
    <mergeCell ref="A20:H20"/>
    <mergeCell ref="K12:W12"/>
    <mergeCell ref="K13:W13"/>
    <mergeCell ref="K15:W15"/>
    <mergeCell ref="K16:W16"/>
    <mergeCell ref="I24:S25"/>
    <mergeCell ref="A18:H18"/>
    <mergeCell ref="A19:H19"/>
    <mergeCell ref="A21:H21"/>
    <mergeCell ref="D22:H22"/>
    <mergeCell ref="A23:H23"/>
    <mergeCell ref="B22:C22"/>
    <mergeCell ref="B24:C24"/>
    <mergeCell ref="D8:G8"/>
    <mergeCell ref="Q8:R8"/>
    <mergeCell ref="P2:S2"/>
    <mergeCell ref="T2:W2"/>
    <mergeCell ref="P3:S3"/>
    <mergeCell ref="T3:W3"/>
    <mergeCell ref="A5:W5"/>
  </mergeCells>
  <phoneticPr fontId="4"/>
  <dataValidations count="1">
    <dataValidation type="list" allowBlank="1" showInputMessage="1" sqref="I20:W20" xr:uid="{380078D7-72D8-40FD-AEBD-607791BAC0DF}">
      <formula1>$AR$10:$AR$109</formula1>
    </dataValidation>
  </dataValidations>
  <printOptions horizontalCentered="1" verticalCentered="1"/>
  <pageMargins left="0.70866141732283472" right="0.70866141732283472" top="0.74803149606299213" bottom="0.74803149606299213" header="0.31496062992125984" footer="0.31496062992125984"/>
  <pageSetup paperSize="9" scale="96"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F7F7A-1F6A-4B41-9A43-F64D350889E9}">
  <sheetPr codeName="Sheet3">
    <pageSetUpPr fitToPage="1"/>
  </sheetPr>
  <dimension ref="A1:P2807"/>
  <sheetViews>
    <sheetView showGridLines="0" view="pageBreakPreview" zoomScale="85" zoomScaleNormal="100" zoomScaleSheetLayoutView="85" workbookViewId="0">
      <selection activeCell="G19" sqref="G19"/>
    </sheetView>
  </sheetViews>
  <sheetFormatPr defaultRowHeight="13.5"/>
  <cols>
    <col min="1" max="1" width="10.875" style="121" customWidth="1"/>
    <col min="2" max="2" width="19.25" style="121" customWidth="1"/>
    <col min="3" max="3" width="21.875" style="121" customWidth="1"/>
    <col min="4" max="4" width="18.875" style="121" customWidth="1"/>
    <col min="5" max="5" width="8.75" style="121" customWidth="1"/>
    <col min="6" max="6" width="14.75" style="121" customWidth="1"/>
    <col min="7" max="7" width="18.75" style="121" customWidth="1"/>
    <col min="8" max="8" width="11.875" style="121" customWidth="1"/>
    <col min="9" max="9" width="12.125" style="121" customWidth="1"/>
    <col min="10" max="10" width="9" style="121"/>
    <col min="11" max="11" width="20.625" style="121" customWidth="1"/>
    <col min="12" max="12" width="9" style="121"/>
    <col min="13" max="13" width="6.875" style="121" customWidth="1"/>
    <col min="14" max="14" width="20" style="121" customWidth="1"/>
    <col min="15" max="15" width="17.875" style="121" customWidth="1"/>
    <col min="16" max="16" width="7" style="121" customWidth="1"/>
    <col min="17" max="256" width="9" style="121"/>
    <col min="257" max="257" width="15.375" style="121" customWidth="1"/>
    <col min="258" max="258" width="15.25" style="121" customWidth="1"/>
    <col min="259" max="259" width="10.5" style="121" customWidth="1"/>
    <col min="260" max="260" width="6.125" style="121" customWidth="1"/>
    <col min="261" max="261" width="18" style="121" customWidth="1"/>
    <col min="262" max="262" width="17.25" style="121" customWidth="1"/>
    <col min="263" max="512" width="9" style="121"/>
    <col min="513" max="513" width="15.375" style="121" customWidth="1"/>
    <col min="514" max="514" width="15.25" style="121" customWidth="1"/>
    <col min="515" max="515" width="10.5" style="121" customWidth="1"/>
    <col min="516" max="516" width="6.125" style="121" customWidth="1"/>
    <col min="517" max="517" width="18" style="121" customWidth="1"/>
    <col min="518" max="518" width="17.25" style="121" customWidth="1"/>
    <col min="519" max="768" width="9" style="121"/>
    <col min="769" max="769" width="15.375" style="121" customWidth="1"/>
    <col min="770" max="770" width="15.25" style="121" customWidth="1"/>
    <col min="771" max="771" width="10.5" style="121" customWidth="1"/>
    <col min="772" max="772" width="6.125" style="121" customWidth="1"/>
    <col min="773" max="773" width="18" style="121" customWidth="1"/>
    <col min="774" max="774" width="17.25" style="121" customWidth="1"/>
    <col min="775" max="1024" width="9" style="121"/>
    <col min="1025" max="1025" width="15.375" style="121" customWidth="1"/>
    <col min="1026" max="1026" width="15.25" style="121" customWidth="1"/>
    <col min="1027" max="1027" width="10.5" style="121" customWidth="1"/>
    <col min="1028" max="1028" width="6.125" style="121" customWidth="1"/>
    <col min="1029" max="1029" width="18" style="121" customWidth="1"/>
    <col min="1030" max="1030" width="17.25" style="121" customWidth="1"/>
    <col min="1031" max="1280" width="9" style="121"/>
    <col min="1281" max="1281" width="15.375" style="121" customWidth="1"/>
    <col min="1282" max="1282" width="15.25" style="121" customWidth="1"/>
    <col min="1283" max="1283" width="10.5" style="121" customWidth="1"/>
    <col min="1284" max="1284" width="6.125" style="121" customWidth="1"/>
    <col min="1285" max="1285" width="18" style="121" customWidth="1"/>
    <col min="1286" max="1286" width="17.25" style="121" customWidth="1"/>
    <col min="1287" max="1536" width="9" style="121"/>
    <col min="1537" max="1537" width="15.375" style="121" customWidth="1"/>
    <col min="1538" max="1538" width="15.25" style="121" customWidth="1"/>
    <col min="1539" max="1539" width="10.5" style="121" customWidth="1"/>
    <col min="1540" max="1540" width="6.125" style="121" customWidth="1"/>
    <col min="1541" max="1541" width="18" style="121" customWidth="1"/>
    <col min="1542" max="1542" width="17.25" style="121" customWidth="1"/>
    <col min="1543" max="1792" width="9" style="121"/>
    <col min="1793" max="1793" width="15.375" style="121" customWidth="1"/>
    <col min="1794" max="1794" width="15.25" style="121" customWidth="1"/>
    <col min="1795" max="1795" width="10.5" style="121" customWidth="1"/>
    <col min="1796" max="1796" width="6.125" style="121" customWidth="1"/>
    <col min="1797" max="1797" width="18" style="121" customWidth="1"/>
    <col min="1798" max="1798" width="17.25" style="121" customWidth="1"/>
    <col min="1799" max="2048" width="9" style="121"/>
    <col min="2049" max="2049" width="15.375" style="121" customWidth="1"/>
    <col min="2050" max="2050" width="15.25" style="121" customWidth="1"/>
    <col min="2051" max="2051" width="10.5" style="121" customWidth="1"/>
    <col min="2052" max="2052" width="6.125" style="121" customWidth="1"/>
    <col min="2053" max="2053" width="18" style="121" customWidth="1"/>
    <col min="2054" max="2054" width="17.25" style="121" customWidth="1"/>
    <col min="2055" max="2304" width="9" style="121"/>
    <col min="2305" max="2305" width="15.375" style="121" customWidth="1"/>
    <col min="2306" max="2306" width="15.25" style="121" customWidth="1"/>
    <col min="2307" max="2307" width="10.5" style="121" customWidth="1"/>
    <col min="2308" max="2308" width="6.125" style="121" customWidth="1"/>
    <col min="2309" max="2309" width="18" style="121" customWidth="1"/>
    <col min="2310" max="2310" width="17.25" style="121" customWidth="1"/>
    <col min="2311" max="2560" width="9" style="121"/>
    <col min="2561" max="2561" width="15.375" style="121" customWidth="1"/>
    <col min="2562" max="2562" width="15.25" style="121" customWidth="1"/>
    <col min="2563" max="2563" width="10.5" style="121" customWidth="1"/>
    <col min="2564" max="2564" width="6.125" style="121" customWidth="1"/>
    <col min="2565" max="2565" width="18" style="121" customWidth="1"/>
    <col min="2566" max="2566" width="17.25" style="121" customWidth="1"/>
    <col min="2567" max="2816" width="9" style="121"/>
    <col min="2817" max="2817" width="15.375" style="121" customWidth="1"/>
    <col min="2818" max="2818" width="15.25" style="121" customWidth="1"/>
    <col min="2819" max="2819" width="10.5" style="121" customWidth="1"/>
    <col min="2820" max="2820" width="6.125" style="121" customWidth="1"/>
    <col min="2821" max="2821" width="18" style="121" customWidth="1"/>
    <col min="2822" max="2822" width="17.25" style="121" customWidth="1"/>
    <col min="2823" max="3072" width="9" style="121"/>
    <col min="3073" max="3073" width="15.375" style="121" customWidth="1"/>
    <col min="3074" max="3074" width="15.25" style="121" customWidth="1"/>
    <col min="3075" max="3075" width="10.5" style="121" customWidth="1"/>
    <col min="3076" max="3076" width="6.125" style="121" customWidth="1"/>
    <col min="3077" max="3077" width="18" style="121" customWidth="1"/>
    <col min="3078" max="3078" width="17.25" style="121" customWidth="1"/>
    <col min="3079" max="3328" width="9" style="121"/>
    <col min="3329" max="3329" width="15.375" style="121" customWidth="1"/>
    <col min="3330" max="3330" width="15.25" style="121" customWidth="1"/>
    <col min="3331" max="3331" width="10.5" style="121" customWidth="1"/>
    <col min="3332" max="3332" width="6.125" style="121" customWidth="1"/>
    <col min="3333" max="3333" width="18" style="121" customWidth="1"/>
    <col min="3334" max="3334" width="17.25" style="121" customWidth="1"/>
    <col min="3335" max="3584" width="9" style="121"/>
    <col min="3585" max="3585" width="15.375" style="121" customWidth="1"/>
    <col min="3586" max="3586" width="15.25" style="121" customWidth="1"/>
    <col min="3587" max="3587" width="10.5" style="121" customWidth="1"/>
    <col min="3588" max="3588" width="6.125" style="121" customWidth="1"/>
    <col min="3589" max="3589" width="18" style="121" customWidth="1"/>
    <col min="3590" max="3590" width="17.25" style="121" customWidth="1"/>
    <col min="3591" max="3840" width="9" style="121"/>
    <col min="3841" max="3841" width="15.375" style="121" customWidth="1"/>
    <col min="3842" max="3842" width="15.25" style="121" customWidth="1"/>
    <col min="3843" max="3843" width="10.5" style="121" customWidth="1"/>
    <col min="3844" max="3844" width="6.125" style="121" customWidth="1"/>
    <col min="3845" max="3845" width="18" style="121" customWidth="1"/>
    <col min="3846" max="3846" width="17.25" style="121" customWidth="1"/>
    <col min="3847" max="4096" width="9" style="121"/>
    <col min="4097" max="4097" width="15.375" style="121" customWidth="1"/>
    <col min="4098" max="4098" width="15.25" style="121" customWidth="1"/>
    <col min="4099" max="4099" width="10.5" style="121" customWidth="1"/>
    <col min="4100" max="4100" width="6.125" style="121" customWidth="1"/>
    <col min="4101" max="4101" width="18" style="121" customWidth="1"/>
    <col min="4102" max="4102" width="17.25" style="121" customWidth="1"/>
    <col min="4103" max="4352" width="9" style="121"/>
    <col min="4353" max="4353" width="15.375" style="121" customWidth="1"/>
    <col min="4354" max="4354" width="15.25" style="121" customWidth="1"/>
    <col min="4355" max="4355" width="10.5" style="121" customWidth="1"/>
    <col min="4356" max="4356" width="6.125" style="121" customWidth="1"/>
    <col min="4357" max="4357" width="18" style="121" customWidth="1"/>
    <col min="4358" max="4358" width="17.25" style="121" customWidth="1"/>
    <col min="4359" max="4608" width="9" style="121"/>
    <col min="4609" max="4609" width="15.375" style="121" customWidth="1"/>
    <col min="4610" max="4610" width="15.25" style="121" customWidth="1"/>
    <col min="4611" max="4611" width="10.5" style="121" customWidth="1"/>
    <col min="4612" max="4612" width="6.125" style="121" customWidth="1"/>
    <col min="4613" max="4613" width="18" style="121" customWidth="1"/>
    <col min="4614" max="4614" width="17.25" style="121" customWidth="1"/>
    <col min="4615" max="4864" width="9" style="121"/>
    <col min="4865" max="4865" width="15.375" style="121" customWidth="1"/>
    <col min="4866" max="4866" width="15.25" style="121" customWidth="1"/>
    <col min="4867" max="4867" width="10.5" style="121" customWidth="1"/>
    <col min="4868" max="4868" width="6.125" style="121" customWidth="1"/>
    <col min="4869" max="4869" width="18" style="121" customWidth="1"/>
    <col min="4870" max="4870" width="17.25" style="121" customWidth="1"/>
    <col min="4871" max="5120" width="9" style="121"/>
    <col min="5121" max="5121" width="15.375" style="121" customWidth="1"/>
    <col min="5122" max="5122" width="15.25" style="121" customWidth="1"/>
    <col min="5123" max="5123" width="10.5" style="121" customWidth="1"/>
    <col min="5124" max="5124" width="6.125" style="121" customWidth="1"/>
    <col min="5125" max="5125" width="18" style="121" customWidth="1"/>
    <col min="5126" max="5126" width="17.25" style="121" customWidth="1"/>
    <col min="5127" max="5376" width="9" style="121"/>
    <col min="5377" max="5377" width="15.375" style="121" customWidth="1"/>
    <col min="5378" max="5378" width="15.25" style="121" customWidth="1"/>
    <col min="5379" max="5379" width="10.5" style="121" customWidth="1"/>
    <col min="5380" max="5380" width="6.125" style="121" customWidth="1"/>
    <col min="5381" max="5381" width="18" style="121" customWidth="1"/>
    <col min="5382" max="5382" width="17.25" style="121" customWidth="1"/>
    <col min="5383" max="5632" width="9" style="121"/>
    <col min="5633" max="5633" width="15.375" style="121" customWidth="1"/>
    <col min="5634" max="5634" width="15.25" style="121" customWidth="1"/>
    <col min="5635" max="5635" width="10.5" style="121" customWidth="1"/>
    <col min="5636" max="5636" width="6.125" style="121" customWidth="1"/>
    <col min="5637" max="5637" width="18" style="121" customWidth="1"/>
    <col min="5638" max="5638" width="17.25" style="121" customWidth="1"/>
    <col min="5639" max="5888" width="9" style="121"/>
    <col min="5889" max="5889" width="15.375" style="121" customWidth="1"/>
    <col min="5890" max="5890" width="15.25" style="121" customWidth="1"/>
    <col min="5891" max="5891" width="10.5" style="121" customWidth="1"/>
    <col min="5892" max="5892" width="6.125" style="121" customWidth="1"/>
    <col min="5893" max="5893" width="18" style="121" customWidth="1"/>
    <col min="5894" max="5894" width="17.25" style="121" customWidth="1"/>
    <col min="5895" max="6144" width="9" style="121"/>
    <col min="6145" max="6145" width="15.375" style="121" customWidth="1"/>
    <col min="6146" max="6146" width="15.25" style="121" customWidth="1"/>
    <col min="6147" max="6147" width="10.5" style="121" customWidth="1"/>
    <col min="6148" max="6148" width="6.125" style="121" customWidth="1"/>
    <col min="6149" max="6149" width="18" style="121" customWidth="1"/>
    <col min="6150" max="6150" width="17.25" style="121" customWidth="1"/>
    <col min="6151" max="6400" width="9" style="121"/>
    <col min="6401" max="6401" width="15.375" style="121" customWidth="1"/>
    <col min="6402" max="6402" width="15.25" style="121" customWidth="1"/>
    <col min="6403" max="6403" width="10.5" style="121" customWidth="1"/>
    <col min="6404" max="6404" width="6.125" style="121" customWidth="1"/>
    <col min="6405" max="6405" width="18" style="121" customWidth="1"/>
    <col min="6406" max="6406" width="17.25" style="121" customWidth="1"/>
    <col min="6407" max="6656" width="9" style="121"/>
    <col min="6657" max="6657" width="15.375" style="121" customWidth="1"/>
    <col min="6658" max="6658" width="15.25" style="121" customWidth="1"/>
    <col min="6659" max="6659" width="10.5" style="121" customWidth="1"/>
    <col min="6660" max="6660" width="6.125" style="121" customWidth="1"/>
    <col min="6661" max="6661" width="18" style="121" customWidth="1"/>
    <col min="6662" max="6662" width="17.25" style="121" customWidth="1"/>
    <col min="6663" max="6912" width="9" style="121"/>
    <col min="6913" max="6913" width="15.375" style="121" customWidth="1"/>
    <col min="6914" max="6914" width="15.25" style="121" customWidth="1"/>
    <col min="6915" max="6915" width="10.5" style="121" customWidth="1"/>
    <col min="6916" max="6916" width="6.125" style="121" customWidth="1"/>
    <col min="6917" max="6917" width="18" style="121" customWidth="1"/>
    <col min="6918" max="6918" width="17.25" style="121" customWidth="1"/>
    <col min="6919" max="7168" width="9" style="121"/>
    <col min="7169" max="7169" width="15.375" style="121" customWidth="1"/>
    <col min="7170" max="7170" width="15.25" style="121" customWidth="1"/>
    <col min="7171" max="7171" width="10.5" style="121" customWidth="1"/>
    <col min="7172" max="7172" width="6.125" style="121" customWidth="1"/>
    <col min="7173" max="7173" width="18" style="121" customWidth="1"/>
    <col min="7174" max="7174" width="17.25" style="121" customWidth="1"/>
    <col min="7175" max="7424" width="9" style="121"/>
    <col min="7425" max="7425" width="15.375" style="121" customWidth="1"/>
    <col min="7426" max="7426" width="15.25" style="121" customWidth="1"/>
    <col min="7427" max="7427" width="10.5" style="121" customWidth="1"/>
    <col min="7428" max="7428" width="6.125" style="121" customWidth="1"/>
    <col min="7429" max="7429" width="18" style="121" customWidth="1"/>
    <col min="7430" max="7430" width="17.25" style="121" customWidth="1"/>
    <col min="7431" max="7680" width="9" style="121"/>
    <col min="7681" max="7681" width="15.375" style="121" customWidth="1"/>
    <col min="7682" max="7682" width="15.25" style="121" customWidth="1"/>
    <col min="7683" max="7683" width="10.5" style="121" customWidth="1"/>
    <col min="7684" max="7684" width="6.125" style="121" customWidth="1"/>
    <col min="7685" max="7685" width="18" style="121" customWidth="1"/>
    <col min="7686" max="7686" width="17.25" style="121" customWidth="1"/>
    <col min="7687" max="7936" width="9" style="121"/>
    <col min="7937" max="7937" width="15.375" style="121" customWidth="1"/>
    <col min="7938" max="7938" width="15.25" style="121" customWidth="1"/>
    <col min="7939" max="7939" width="10.5" style="121" customWidth="1"/>
    <col min="7940" max="7940" width="6.125" style="121" customWidth="1"/>
    <col min="7941" max="7941" width="18" style="121" customWidth="1"/>
    <col min="7942" max="7942" width="17.25" style="121" customWidth="1"/>
    <col min="7943" max="8192" width="9" style="121"/>
    <col min="8193" max="8193" width="15.375" style="121" customWidth="1"/>
    <col min="8194" max="8194" width="15.25" style="121" customWidth="1"/>
    <col min="8195" max="8195" width="10.5" style="121" customWidth="1"/>
    <col min="8196" max="8196" width="6.125" style="121" customWidth="1"/>
    <col min="8197" max="8197" width="18" style="121" customWidth="1"/>
    <col min="8198" max="8198" width="17.25" style="121" customWidth="1"/>
    <col min="8199" max="8448" width="9" style="121"/>
    <col min="8449" max="8449" width="15.375" style="121" customWidth="1"/>
    <col min="8450" max="8450" width="15.25" style="121" customWidth="1"/>
    <col min="8451" max="8451" width="10.5" style="121" customWidth="1"/>
    <col min="8452" max="8452" width="6.125" style="121" customWidth="1"/>
    <col min="8453" max="8453" width="18" style="121" customWidth="1"/>
    <col min="8454" max="8454" width="17.25" style="121" customWidth="1"/>
    <col min="8455" max="8704" width="9" style="121"/>
    <col min="8705" max="8705" width="15.375" style="121" customWidth="1"/>
    <col min="8706" max="8706" width="15.25" style="121" customWidth="1"/>
    <col min="8707" max="8707" width="10.5" style="121" customWidth="1"/>
    <col min="8708" max="8708" width="6.125" style="121" customWidth="1"/>
    <col min="8709" max="8709" width="18" style="121" customWidth="1"/>
    <col min="8710" max="8710" width="17.25" style="121" customWidth="1"/>
    <col min="8711" max="8960" width="9" style="121"/>
    <col min="8961" max="8961" width="15.375" style="121" customWidth="1"/>
    <col min="8962" max="8962" width="15.25" style="121" customWidth="1"/>
    <col min="8963" max="8963" width="10.5" style="121" customWidth="1"/>
    <col min="8964" max="8964" width="6.125" style="121" customWidth="1"/>
    <col min="8965" max="8965" width="18" style="121" customWidth="1"/>
    <col min="8966" max="8966" width="17.25" style="121" customWidth="1"/>
    <col min="8967" max="9216" width="9" style="121"/>
    <col min="9217" max="9217" width="15.375" style="121" customWidth="1"/>
    <col min="9218" max="9218" width="15.25" style="121" customWidth="1"/>
    <col min="9219" max="9219" width="10.5" style="121" customWidth="1"/>
    <col min="9220" max="9220" width="6.125" style="121" customWidth="1"/>
    <col min="9221" max="9221" width="18" style="121" customWidth="1"/>
    <col min="9222" max="9222" width="17.25" style="121" customWidth="1"/>
    <col min="9223" max="9472" width="9" style="121"/>
    <col min="9473" max="9473" width="15.375" style="121" customWidth="1"/>
    <col min="9474" max="9474" width="15.25" style="121" customWidth="1"/>
    <col min="9475" max="9475" width="10.5" style="121" customWidth="1"/>
    <col min="9476" max="9476" width="6.125" style="121" customWidth="1"/>
    <col min="9477" max="9477" width="18" style="121" customWidth="1"/>
    <col min="9478" max="9478" width="17.25" style="121" customWidth="1"/>
    <col min="9479" max="9728" width="9" style="121"/>
    <col min="9729" max="9729" width="15.375" style="121" customWidth="1"/>
    <col min="9730" max="9730" width="15.25" style="121" customWidth="1"/>
    <col min="9731" max="9731" width="10.5" style="121" customWidth="1"/>
    <col min="9732" max="9732" width="6.125" style="121" customWidth="1"/>
    <col min="9733" max="9733" width="18" style="121" customWidth="1"/>
    <col min="9734" max="9734" width="17.25" style="121" customWidth="1"/>
    <col min="9735" max="9984" width="9" style="121"/>
    <col min="9985" max="9985" width="15.375" style="121" customWidth="1"/>
    <col min="9986" max="9986" width="15.25" style="121" customWidth="1"/>
    <col min="9987" max="9987" width="10.5" style="121" customWidth="1"/>
    <col min="9988" max="9988" width="6.125" style="121" customWidth="1"/>
    <col min="9989" max="9989" width="18" style="121" customWidth="1"/>
    <col min="9990" max="9990" width="17.25" style="121" customWidth="1"/>
    <col min="9991" max="10240" width="9" style="121"/>
    <col min="10241" max="10241" width="15.375" style="121" customWidth="1"/>
    <col min="10242" max="10242" width="15.25" style="121" customWidth="1"/>
    <col min="10243" max="10243" width="10.5" style="121" customWidth="1"/>
    <col min="10244" max="10244" width="6.125" style="121" customWidth="1"/>
    <col min="10245" max="10245" width="18" style="121" customWidth="1"/>
    <col min="10246" max="10246" width="17.25" style="121" customWidth="1"/>
    <col min="10247" max="10496" width="9" style="121"/>
    <col min="10497" max="10497" width="15.375" style="121" customWidth="1"/>
    <col min="10498" max="10498" width="15.25" style="121" customWidth="1"/>
    <col min="10499" max="10499" width="10.5" style="121" customWidth="1"/>
    <col min="10500" max="10500" width="6.125" style="121" customWidth="1"/>
    <col min="10501" max="10501" width="18" style="121" customWidth="1"/>
    <col min="10502" max="10502" width="17.25" style="121" customWidth="1"/>
    <col min="10503" max="10752" width="9" style="121"/>
    <col min="10753" max="10753" width="15.375" style="121" customWidth="1"/>
    <col min="10754" max="10754" width="15.25" style="121" customWidth="1"/>
    <col min="10755" max="10755" width="10.5" style="121" customWidth="1"/>
    <col min="10756" max="10756" width="6.125" style="121" customWidth="1"/>
    <col min="10757" max="10757" width="18" style="121" customWidth="1"/>
    <col min="10758" max="10758" width="17.25" style="121" customWidth="1"/>
    <col min="10759" max="11008" width="9" style="121"/>
    <col min="11009" max="11009" width="15.375" style="121" customWidth="1"/>
    <col min="11010" max="11010" width="15.25" style="121" customWidth="1"/>
    <col min="11011" max="11011" width="10.5" style="121" customWidth="1"/>
    <col min="11012" max="11012" width="6.125" style="121" customWidth="1"/>
    <col min="11013" max="11013" width="18" style="121" customWidth="1"/>
    <col min="11014" max="11014" width="17.25" style="121" customWidth="1"/>
    <col min="11015" max="11264" width="9" style="121"/>
    <col min="11265" max="11265" width="15.375" style="121" customWidth="1"/>
    <col min="11266" max="11266" width="15.25" style="121" customWidth="1"/>
    <col min="11267" max="11267" width="10.5" style="121" customWidth="1"/>
    <col min="11268" max="11268" width="6.125" style="121" customWidth="1"/>
    <col min="11269" max="11269" width="18" style="121" customWidth="1"/>
    <col min="11270" max="11270" width="17.25" style="121" customWidth="1"/>
    <col min="11271" max="11520" width="9" style="121"/>
    <col min="11521" max="11521" width="15.375" style="121" customWidth="1"/>
    <col min="11522" max="11522" width="15.25" style="121" customWidth="1"/>
    <col min="11523" max="11523" width="10.5" style="121" customWidth="1"/>
    <col min="11524" max="11524" width="6.125" style="121" customWidth="1"/>
    <col min="11525" max="11525" width="18" style="121" customWidth="1"/>
    <col min="11526" max="11526" width="17.25" style="121" customWidth="1"/>
    <col min="11527" max="11776" width="9" style="121"/>
    <col min="11777" max="11777" width="15.375" style="121" customWidth="1"/>
    <col min="11778" max="11778" width="15.25" style="121" customWidth="1"/>
    <col min="11779" max="11779" width="10.5" style="121" customWidth="1"/>
    <col min="11780" max="11780" width="6.125" style="121" customWidth="1"/>
    <col min="11781" max="11781" width="18" style="121" customWidth="1"/>
    <col min="11782" max="11782" width="17.25" style="121" customWidth="1"/>
    <col min="11783" max="12032" width="9" style="121"/>
    <col min="12033" max="12033" width="15.375" style="121" customWidth="1"/>
    <col min="12034" max="12034" width="15.25" style="121" customWidth="1"/>
    <col min="12035" max="12035" width="10.5" style="121" customWidth="1"/>
    <col min="12036" max="12036" width="6.125" style="121" customWidth="1"/>
    <col min="12037" max="12037" width="18" style="121" customWidth="1"/>
    <col min="12038" max="12038" width="17.25" style="121" customWidth="1"/>
    <col min="12039" max="12288" width="9" style="121"/>
    <col min="12289" max="12289" width="15.375" style="121" customWidth="1"/>
    <col min="12290" max="12290" width="15.25" style="121" customWidth="1"/>
    <col min="12291" max="12291" width="10.5" style="121" customWidth="1"/>
    <col min="12292" max="12292" width="6.125" style="121" customWidth="1"/>
    <col min="12293" max="12293" width="18" style="121" customWidth="1"/>
    <col min="12294" max="12294" width="17.25" style="121" customWidth="1"/>
    <col min="12295" max="12544" width="9" style="121"/>
    <col min="12545" max="12545" width="15.375" style="121" customWidth="1"/>
    <col min="12546" max="12546" width="15.25" style="121" customWidth="1"/>
    <col min="12547" max="12547" width="10.5" style="121" customWidth="1"/>
    <col min="12548" max="12548" width="6.125" style="121" customWidth="1"/>
    <col min="12549" max="12549" width="18" style="121" customWidth="1"/>
    <col min="12550" max="12550" width="17.25" style="121" customWidth="1"/>
    <col min="12551" max="12800" width="9" style="121"/>
    <col min="12801" max="12801" width="15.375" style="121" customWidth="1"/>
    <col min="12802" max="12802" width="15.25" style="121" customWidth="1"/>
    <col min="12803" max="12803" width="10.5" style="121" customWidth="1"/>
    <col min="12804" max="12804" width="6.125" style="121" customWidth="1"/>
    <col min="12805" max="12805" width="18" style="121" customWidth="1"/>
    <col min="12806" max="12806" width="17.25" style="121" customWidth="1"/>
    <col min="12807" max="13056" width="9" style="121"/>
    <col min="13057" max="13057" width="15.375" style="121" customWidth="1"/>
    <col min="13058" max="13058" width="15.25" style="121" customWidth="1"/>
    <col min="13059" max="13059" width="10.5" style="121" customWidth="1"/>
    <col min="13060" max="13060" width="6.125" style="121" customWidth="1"/>
    <col min="13061" max="13061" width="18" style="121" customWidth="1"/>
    <col min="13062" max="13062" width="17.25" style="121" customWidth="1"/>
    <col min="13063" max="13312" width="9" style="121"/>
    <col min="13313" max="13313" width="15.375" style="121" customWidth="1"/>
    <col min="13314" max="13314" width="15.25" style="121" customWidth="1"/>
    <col min="13315" max="13315" width="10.5" style="121" customWidth="1"/>
    <col min="13316" max="13316" width="6.125" style="121" customWidth="1"/>
    <col min="13317" max="13317" width="18" style="121" customWidth="1"/>
    <col min="13318" max="13318" width="17.25" style="121" customWidth="1"/>
    <col min="13319" max="13568" width="9" style="121"/>
    <col min="13569" max="13569" width="15.375" style="121" customWidth="1"/>
    <col min="13570" max="13570" width="15.25" style="121" customWidth="1"/>
    <col min="13571" max="13571" width="10.5" style="121" customWidth="1"/>
    <col min="13572" max="13572" width="6.125" style="121" customWidth="1"/>
    <col min="13573" max="13573" width="18" style="121" customWidth="1"/>
    <col min="13574" max="13574" width="17.25" style="121" customWidth="1"/>
    <col min="13575" max="13824" width="9" style="121"/>
    <col min="13825" max="13825" width="15.375" style="121" customWidth="1"/>
    <col min="13826" max="13826" width="15.25" style="121" customWidth="1"/>
    <col min="13827" max="13827" width="10.5" style="121" customWidth="1"/>
    <col min="13828" max="13828" width="6.125" style="121" customWidth="1"/>
    <col min="13829" max="13829" width="18" style="121" customWidth="1"/>
    <col min="13830" max="13830" width="17.25" style="121" customWidth="1"/>
    <col min="13831" max="14080" width="9" style="121"/>
    <col min="14081" max="14081" width="15.375" style="121" customWidth="1"/>
    <col min="14082" max="14082" width="15.25" style="121" customWidth="1"/>
    <col min="14083" max="14083" width="10.5" style="121" customWidth="1"/>
    <col min="14084" max="14084" width="6.125" style="121" customWidth="1"/>
    <col min="14085" max="14085" width="18" style="121" customWidth="1"/>
    <col min="14086" max="14086" width="17.25" style="121" customWidth="1"/>
    <col min="14087" max="14336" width="9" style="121"/>
    <col min="14337" max="14337" width="15.375" style="121" customWidth="1"/>
    <col min="14338" max="14338" width="15.25" style="121" customWidth="1"/>
    <col min="14339" max="14339" width="10.5" style="121" customWidth="1"/>
    <col min="14340" max="14340" width="6.125" style="121" customWidth="1"/>
    <col min="14341" max="14341" width="18" style="121" customWidth="1"/>
    <col min="14342" max="14342" width="17.25" style="121" customWidth="1"/>
    <col min="14343" max="14592" width="9" style="121"/>
    <col min="14593" max="14593" width="15.375" style="121" customWidth="1"/>
    <col min="14594" max="14594" width="15.25" style="121" customWidth="1"/>
    <col min="14595" max="14595" width="10.5" style="121" customWidth="1"/>
    <col min="14596" max="14596" width="6.125" style="121" customWidth="1"/>
    <col min="14597" max="14597" width="18" style="121" customWidth="1"/>
    <col min="14598" max="14598" width="17.25" style="121" customWidth="1"/>
    <col min="14599" max="14848" width="9" style="121"/>
    <col min="14849" max="14849" width="15.375" style="121" customWidth="1"/>
    <col min="14850" max="14850" width="15.25" style="121" customWidth="1"/>
    <col min="14851" max="14851" width="10.5" style="121" customWidth="1"/>
    <col min="14852" max="14852" width="6.125" style="121" customWidth="1"/>
    <col min="14853" max="14853" width="18" style="121" customWidth="1"/>
    <col min="14854" max="14854" width="17.25" style="121" customWidth="1"/>
    <col min="14855" max="15104" width="9" style="121"/>
    <col min="15105" max="15105" width="15.375" style="121" customWidth="1"/>
    <col min="15106" max="15106" width="15.25" style="121" customWidth="1"/>
    <col min="15107" max="15107" width="10.5" style="121" customWidth="1"/>
    <col min="15108" max="15108" width="6.125" style="121" customWidth="1"/>
    <col min="15109" max="15109" width="18" style="121" customWidth="1"/>
    <col min="15110" max="15110" width="17.25" style="121" customWidth="1"/>
    <col min="15111" max="15360" width="9" style="121"/>
    <col min="15361" max="15361" width="15.375" style="121" customWidth="1"/>
    <col min="15362" max="15362" width="15.25" style="121" customWidth="1"/>
    <col min="15363" max="15363" width="10.5" style="121" customWidth="1"/>
    <col min="15364" max="15364" width="6.125" style="121" customWidth="1"/>
    <col min="15365" max="15365" width="18" style="121" customWidth="1"/>
    <col min="15366" max="15366" width="17.25" style="121" customWidth="1"/>
    <col min="15367" max="15616" width="9" style="121"/>
    <col min="15617" max="15617" width="15.375" style="121" customWidth="1"/>
    <col min="15618" max="15618" width="15.25" style="121" customWidth="1"/>
    <col min="15619" max="15619" width="10.5" style="121" customWidth="1"/>
    <col min="15620" max="15620" width="6.125" style="121" customWidth="1"/>
    <col min="15621" max="15621" width="18" style="121" customWidth="1"/>
    <col min="15622" max="15622" width="17.25" style="121" customWidth="1"/>
    <col min="15623" max="15872" width="9" style="121"/>
    <col min="15873" max="15873" width="15.375" style="121" customWidth="1"/>
    <col min="15874" max="15874" width="15.25" style="121" customWidth="1"/>
    <col min="15875" max="15875" width="10.5" style="121" customWidth="1"/>
    <col min="15876" max="15876" width="6.125" style="121" customWidth="1"/>
    <col min="15877" max="15877" width="18" style="121" customWidth="1"/>
    <col min="15878" max="15878" width="17.25" style="121" customWidth="1"/>
    <col min="15879" max="16128" width="9" style="121"/>
    <col min="16129" max="16129" width="15.375" style="121" customWidth="1"/>
    <col min="16130" max="16130" width="15.25" style="121" customWidth="1"/>
    <col min="16131" max="16131" width="10.5" style="121" customWidth="1"/>
    <col min="16132" max="16132" width="6.125" style="121" customWidth="1"/>
    <col min="16133" max="16133" width="18" style="121" customWidth="1"/>
    <col min="16134" max="16134" width="17.25" style="121" customWidth="1"/>
    <col min="16135" max="16384" width="9" style="121"/>
  </cols>
  <sheetData>
    <row r="1" spans="1:16" ht="17.25">
      <c r="A1" s="122" t="s">
        <v>25</v>
      </c>
      <c r="B1" s="123"/>
      <c r="C1" s="124"/>
      <c r="D1" s="124"/>
      <c r="E1" s="124"/>
      <c r="F1" s="124"/>
    </row>
    <row r="2" spans="1:16" ht="12" customHeight="1" thickBot="1">
      <c r="A2" s="124"/>
      <c r="B2" s="124"/>
      <c r="C2" s="124"/>
      <c r="D2" s="124"/>
      <c r="E2" s="124"/>
      <c r="F2" s="124"/>
    </row>
    <row r="3" spans="1:16" ht="18" thickBot="1">
      <c r="A3" s="122"/>
      <c r="B3" s="220">
        <f>排出抑制措置結果報告書!B22</f>
        <v>2022</v>
      </c>
      <c r="C3" s="122" t="s">
        <v>234</v>
      </c>
      <c r="D3" s="124"/>
      <c r="E3" s="124"/>
      <c r="F3" s="124"/>
      <c r="M3" s="121" t="str">
        <f>"__"&amp;B3</f>
        <v>__2022</v>
      </c>
    </row>
    <row r="4" spans="1:16" ht="7.5" customHeight="1" thickBot="1">
      <c r="A4" s="124"/>
      <c r="B4" s="124"/>
      <c r="C4" s="124"/>
      <c r="D4" s="124"/>
      <c r="E4" s="124"/>
      <c r="F4" s="124"/>
    </row>
    <row r="5" spans="1:16" ht="80.25" customHeight="1" thickBot="1">
      <c r="A5" s="426" t="s">
        <v>26</v>
      </c>
      <c r="B5" s="427"/>
      <c r="C5" s="125" t="s">
        <v>27</v>
      </c>
      <c r="D5" s="125" t="s">
        <v>28</v>
      </c>
      <c r="E5" s="125" t="s">
        <v>29</v>
      </c>
      <c r="F5" s="125" t="s">
        <v>235</v>
      </c>
      <c r="G5" s="126" t="s">
        <v>236</v>
      </c>
      <c r="H5" s="127" t="s">
        <v>237</v>
      </c>
      <c r="I5" s="128" t="s">
        <v>238</v>
      </c>
      <c r="O5" s="129" t="s">
        <v>239</v>
      </c>
      <c r="P5" s="121" t="s">
        <v>240</v>
      </c>
    </row>
    <row r="6" spans="1:16" ht="22.5" customHeight="1">
      <c r="A6" s="428" t="s">
        <v>241</v>
      </c>
      <c r="B6" s="429"/>
      <c r="C6" s="130" t="s">
        <v>119</v>
      </c>
      <c r="D6" s="91"/>
      <c r="E6" s="92" t="s">
        <v>52</v>
      </c>
      <c r="F6" s="131">
        <f>VLOOKUP($C6,$C$89:H115,5,FALSE)</f>
        <v>2.3216600000000005</v>
      </c>
      <c r="G6" s="132" t="str">
        <f t="shared" ref="G6:G23" si="0">IF(D6="","",D6*F6)</f>
        <v/>
      </c>
      <c r="H6" s="133">
        <f>VLOOKUP($C6,$C$89:H115,6,FALSE)</f>
        <v>0.89268000000000003</v>
      </c>
      <c r="I6" s="134" t="str">
        <f t="shared" ref="I6:I19" si="1">IF(D6="","",D6*H6*0.001)</f>
        <v/>
      </c>
      <c r="L6" s="121">
        <v>2020</v>
      </c>
      <c r="M6" s="121" t="s">
        <v>242</v>
      </c>
      <c r="N6" s="135" t="s">
        <v>243</v>
      </c>
      <c r="O6" s="136" t="s">
        <v>244</v>
      </c>
      <c r="P6" s="137">
        <v>0</v>
      </c>
    </row>
    <row r="7" spans="1:16" ht="22.5" customHeight="1">
      <c r="A7" s="430"/>
      <c r="B7" s="431"/>
      <c r="C7" s="138" t="s">
        <v>30</v>
      </c>
      <c r="D7" s="91"/>
      <c r="E7" s="92" t="s">
        <v>52</v>
      </c>
      <c r="F7" s="131">
        <f>VLOOKUP($C7,$C$89:H116,5,FALSE)</f>
        <v>2.4894833333333333</v>
      </c>
      <c r="G7" s="132" t="str">
        <f t="shared" si="0"/>
        <v/>
      </c>
      <c r="H7" s="133">
        <f>VLOOKUP($C7,$C$89:H116,6,FALSE)</f>
        <v>0.94686000000000003</v>
      </c>
      <c r="I7" s="134" t="str">
        <f t="shared" si="1"/>
        <v/>
      </c>
      <c r="L7" s="121">
        <v>2021</v>
      </c>
      <c r="M7" s="121" t="s">
        <v>245</v>
      </c>
      <c r="N7" s="135" t="s">
        <v>246</v>
      </c>
      <c r="O7" s="136" t="s">
        <v>247</v>
      </c>
      <c r="P7" s="137">
        <v>0.63700000000000001</v>
      </c>
    </row>
    <row r="8" spans="1:16" ht="22.5" customHeight="1">
      <c r="A8" s="430"/>
      <c r="B8" s="431"/>
      <c r="C8" s="138" t="s">
        <v>120</v>
      </c>
      <c r="D8" s="91"/>
      <c r="E8" s="92" t="s">
        <v>52</v>
      </c>
      <c r="F8" s="131">
        <f>VLOOKUP($C8,$C$89:H117,5,FALSE)</f>
        <v>2.5849633333333339</v>
      </c>
      <c r="G8" s="132" t="str">
        <f t="shared" si="0"/>
        <v/>
      </c>
      <c r="H8" s="133">
        <f>VLOOKUP($C8,$C$89:H117,6,FALSE)</f>
        <v>0.97265999999999997</v>
      </c>
      <c r="I8" s="134" t="str">
        <f t="shared" si="1"/>
        <v/>
      </c>
      <c r="L8" s="121">
        <v>2022</v>
      </c>
      <c r="M8" s="121" t="s">
        <v>2099</v>
      </c>
      <c r="N8" s="135" t="s">
        <v>248</v>
      </c>
      <c r="O8" s="136" t="s">
        <v>249</v>
      </c>
      <c r="P8" s="137">
        <v>0</v>
      </c>
    </row>
    <row r="9" spans="1:16" ht="22.5" customHeight="1">
      <c r="A9" s="430"/>
      <c r="B9" s="431"/>
      <c r="C9" s="138" t="s">
        <v>31</v>
      </c>
      <c r="D9" s="91"/>
      <c r="E9" s="92" t="s">
        <v>52</v>
      </c>
      <c r="F9" s="131">
        <f>VLOOKUP($C9,$C$89:H118,5,FALSE)</f>
        <v>2.7096300000000002</v>
      </c>
      <c r="G9" s="132" t="str">
        <f t="shared" si="0"/>
        <v/>
      </c>
      <c r="H9" s="133">
        <f>VLOOKUP($C9,$C$89:H118,6,FALSE)</f>
        <v>1.00878</v>
      </c>
      <c r="I9" s="134" t="str">
        <f t="shared" si="1"/>
        <v/>
      </c>
      <c r="N9" s="135" t="s">
        <v>250</v>
      </c>
      <c r="O9" s="136" t="s">
        <v>251</v>
      </c>
      <c r="P9" s="137">
        <v>0.29199999999999998</v>
      </c>
    </row>
    <row r="10" spans="1:16" ht="22.5" customHeight="1">
      <c r="A10" s="430"/>
      <c r="B10" s="431"/>
      <c r="C10" s="138" t="s">
        <v>121</v>
      </c>
      <c r="D10" s="91"/>
      <c r="E10" s="92" t="s">
        <v>52</v>
      </c>
      <c r="F10" s="131">
        <f>VLOOKUP($C10,$C$89:H119,5,FALSE)</f>
        <v>2.9958499999999995</v>
      </c>
      <c r="G10" s="132" t="str">
        <f t="shared" si="0"/>
        <v/>
      </c>
      <c r="H10" s="133">
        <f>VLOOKUP($C10,$C$89:H119,6,FALSE)</f>
        <v>1.0810200000000001</v>
      </c>
      <c r="I10" s="134" t="str">
        <f t="shared" si="1"/>
        <v/>
      </c>
      <c r="N10" s="135" t="s">
        <v>252</v>
      </c>
      <c r="O10" s="136" t="s">
        <v>253</v>
      </c>
      <c r="P10" s="137">
        <v>0.36699999999999999</v>
      </c>
    </row>
    <row r="11" spans="1:16" ht="22.5" customHeight="1">
      <c r="A11" s="430"/>
      <c r="B11" s="431"/>
      <c r="C11" s="138" t="s">
        <v>33</v>
      </c>
      <c r="D11" s="91"/>
      <c r="E11" s="89" t="s">
        <v>63</v>
      </c>
      <c r="F11" s="131">
        <f>VLOOKUP($C11,$C$89:H120,5,FALSE)</f>
        <v>2.9988933333333332</v>
      </c>
      <c r="G11" s="132" t="str">
        <f t="shared" si="0"/>
        <v/>
      </c>
      <c r="H11" s="133">
        <f>VLOOKUP($C11,$C$89:H120,6,FALSE)</f>
        <v>1.31064</v>
      </c>
      <c r="I11" s="134" t="str">
        <f t="shared" si="1"/>
        <v/>
      </c>
      <c r="N11" s="135" t="s">
        <v>254</v>
      </c>
      <c r="O11" s="136" t="s">
        <v>255</v>
      </c>
      <c r="P11" s="137">
        <v>0.39</v>
      </c>
    </row>
    <row r="12" spans="1:16" ht="22.5" customHeight="1">
      <c r="A12" s="430"/>
      <c r="B12" s="431"/>
      <c r="C12" s="138" t="s">
        <v>34</v>
      </c>
      <c r="D12" s="91"/>
      <c r="E12" s="89" t="s">
        <v>63</v>
      </c>
      <c r="F12" s="131">
        <f>VLOOKUP($C12,$C$89:H121,5,FALSE)</f>
        <v>2.7026999999999997</v>
      </c>
      <c r="G12" s="132" t="str">
        <f t="shared" si="0"/>
        <v/>
      </c>
      <c r="H12" s="133">
        <f>VLOOKUP($C12,$C$89:H121,6,FALSE)</f>
        <v>1.4086799999999999</v>
      </c>
      <c r="I12" s="134" t="str">
        <f t="shared" si="1"/>
        <v/>
      </c>
      <c r="N12" s="135" t="s">
        <v>256</v>
      </c>
      <c r="O12" s="136" t="s">
        <v>257</v>
      </c>
      <c r="P12" s="137">
        <v>0</v>
      </c>
    </row>
    <row r="13" spans="1:16" ht="22.5" customHeight="1">
      <c r="A13" s="430"/>
      <c r="B13" s="431"/>
      <c r="C13" s="138" t="s">
        <v>32</v>
      </c>
      <c r="D13" s="91"/>
      <c r="E13" s="89" t="s">
        <v>258</v>
      </c>
      <c r="F13" s="131">
        <f>VLOOKUP($C13,$C$89:H123,5,FALSE)</f>
        <v>2.2454999999999998</v>
      </c>
      <c r="G13" s="132" t="str">
        <f t="shared" si="0"/>
        <v/>
      </c>
      <c r="H13" s="133">
        <f>VLOOKUP($C13,$C$89:H123,6,FALSE)</f>
        <v>1.161</v>
      </c>
      <c r="I13" s="134" t="str">
        <f t="shared" si="1"/>
        <v/>
      </c>
      <c r="N13" s="135" t="s">
        <v>259</v>
      </c>
      <c r="O13" s="136" t="s">
        <v>260</v>
      </c>
      <c r="P13" s="137">
        <v>0.29199999999999998</v>
      </c>
    </row>
    <row r="14" spans="1:16" ht="22.5" customHeight="1">
      <c r="A14" s="430"/>
      <c r="B14" s="431"/>
      <c r="C14" s="88"/>
      <c r="D14" s="91"/>
      <c r="E14" s="139" t="str">
        <f>IFERROR(VLOOKUP($C14,$C$89:H103,2,FALSE),"")</f>
        <v/>
      </c>
      <c r="F14" s="140" t="str">
        <f>IFERROR(VLOOKUP($C14,$C$89:H115,5,FALSE),"")</f>
        <v/>
      </c>
      <c r="G14" s="132" t="str">
        <f t="shared" si="0"/>
        <v/>
      </c>
      <c r="H14" s="141" t="str">
        <f>IFERROR(VLOOKUP($C14,$C$89:H103,6,FALSE),"")</f>
        <v/>
      </c>
      <c r="I14" s="134" t="str">
        <f t="shared" si="1"/>
        <v/>
      </c>
      <c r="N14" s="135" t="s">
        <v>261</v>
      </c>
      <c r="O14" s="136" t="s">
        <v>262</v>
      </c>
      <c r="P14" s="137">
        <v>0.31900000000000001</v>
      </c>
    </row>
    <row r="15" spans="1:16" ht="22.5" customHeight="1">
      <c r="A15" s="430"/>
      <c r="B15" s="431"/>
      <c r="C15" s="88"/>
      <c r="D15" s="91"/>
      <c r="E15" s="139" t="str">
        <f>IFERROR(VLOOKUP($C15,$C$89:H103,2,FALSE),"")</f>
        <v/>
      </c>
      <c r="F15" s="140" t="str">
        <f>IFERROR(VLOOKUP($C15,$C$89:H115,5,FALSE),"")</f>
        <v/>
      </c>
      <c r="G15" s="132" t="str">
        <f t="shared" si="0"/>
        <v/>
      </c>
      <c r="H15" s="141" t="str">
        <f>IFERROR(VLOOKUP($C15,$C$89:H100,6,FALSE),"")</f>
        <v/>
      </c>
      <c r="I15" s="134" t="str">
        <f t="shared" si="1"/>
        <v/>
      </c>
      <c r="N15" s="135" t="s">
        <v>263</v>
      </c>
      <c r="O15" s="136" t="s">
        <v>264</v>
      </c>
      <c r="P15" s="137">
        <v>0.52400000000000002</v>
      </c>
    </row>
    <row r="16" spans="1:16" ht="22.5" customHeight="1">
      <c r="A16" s="432"/>
      <c r="B16" s="433"/>
      <c r="C16" s="88"/>
      <c r="D16" s="91"/>
      <c r="E16" s="139" t="str">
        <f>IFERROR(VLOOKUP($C16,$C$89:H103,2,FALSE),"")</f>
        <v/>
      </c>
      <c r="F16" s="140" t="str">
        <f>IFERROR(VLOOKUP($C16,$C$89:H115,5,FALSE),"")</f>
        <v/>
      </c>
      <c r="G16" s="132" t="str">
        <f t="shared" si="0"/>
        <v/>
      </c>
      <c r="H16" s="141" t="str">
        <f>IFERROR(VLOOKUP($C16,$C$89:H100,6,FALSE),"")</f>
        <v/>
      </c>
      <c r="I16" s="134" t="str">
        <f t="shared" si="1"/>
        <v/>
      </c>
      <c r="N16" s="135" t="s">
        <v>265</v>
      </c>
      <c r="O16" s="136" t="s">
        <v>266</v>
      </c>
      <c r="P16" s="137">
        <v>0.45</v>
      </c>
    </row>
    <row r="17" spans="1:16" ht="22.5" customHeight="1">
      <c r="A17" s="434" t="s">
        <v>267</v>
      </c>
      <c r="B17" s="435"/>
      <c r="C17" s="142" t="s">
        <v>122</v>
      </c>
      <c r="D17" s="91"/>
      <c r="E17" s="89" t="s">
        <v>82</v>
      </c>
      <c r="F17" s="93">
        <f>VLOOKUP($C17,$C$88:H115,4,FALSE)</f>
        <v>0.06</v>
      </c>
      <c r="G17" s="132" t="str">
        <f t="shared" si="0"/>
        <v/>
      </c>
      <c r="H17" s="143">
        <v>2.632E-2</v>
      </c>
      <c r="I17" s="134" t="str">
        <f t="shared" si="1"/>
        <v/>
      </c>
      <c r="N17" s="135" t="s">
        <v>268</v>
      </c>
      <c r="O17" s="136" t="s">
        <v>269</v>
      </c>
      <c r="P17" s="137">
        <v>0.46400000000000002</v>
      </c>
    </row>
    <row r="18" spans="1:16" ht="31.5" customHeight="1">
      <c r="A18" s="430"/>
      <c r="B18" s="431"/>
      <c r="C18" s="144" t="s">
        <v>125</v>
      </c>
      <c r="D18" s="91"/>
      <c r="E18" s="89" t="s">
        <v>82</v>
      </c>
      <c r="F18" s="93">
        <f>VLOOKUP($C18,$C$88:H115,4,FALSE)</f>
        <v>5.7000000000000002E-2</v>
      </c>
      <c r="G18" s="132" t="str">
        <f t="shared" si="0"/>
        <v/>
      </c>
      <c r="H18" s="143">
        <v>3.5090000000000003E-2</v>
      </c>
      <c r="I18" s="134" t="str">
        <f t="shared" si="1"/>
        <v/>
      </c>
      <c r="N18" s="135" t="s">
        <v>270</v>
      </c>
      <c r="O18" s="136" t="s">
        <v>271</v>
      </c>
      <c r="P18" s="137">
        <v>0</v>
      </c>
    </row>
    <row r="19" spans="1:16" ht="22.5" customHeight="1">
      <c r="A19" s="412" t="s">
        <v>272</v>
      </c>
      <c r="B19" s="413"/>
      <c r="C19" s="94" t="s">
        <v>122</v>
      </c>
      <c r="D19" s="91"/>
      <c r="E19" s="145" t="s">
        <v>124</v>
      </c>
      <c r="F19" s="90"/>
      <c r="G19" s="146" t="str">
        <f t="shared" si="0"/>
        <v/>
      </c>
      <c r="H19" s="95">
        <f>IFERROR(VLOOKUP($C19,$C$89:$H$115,6,FALSE),"")</f>
        <v>2.632E-2</v>
      </c>
      <c r="I19" s="134" t="str">
        <f t="shared" si="1"/>
        <v/>
      </c>
      <c r="N19" s="135" t="s">
        <v>273</v>
      </c>
      <c r="O19" s="136" t="s">
        <v>274</v>
      </c>
      <c r="P19" s="137">
        <v>0.36499999999999999</v>
      </c>
    </row>
    <row r="20" spans="1:16" ht="22.5" customHeight="1">
      <c r="A20" s="436" t="s">
        <v>275</v>
      </c>
      <c r="B20" s="147" t="s">
        <v>276</v>
      </c>
      <c r="C20" s="142" t="s">
        <v>277</v>
      </c>
      <c r="D20" s="91"/>
      <c r="E20" s="89" t="s">
        <v>87</v>
      </c>
      <c r="F20" s="96">
        <f>IFERROR(VLOOKUP(M3&amp;B21,N5:P2807,3,FALSE),"")</f>
        <v>0.311</v>
      </c>
      <c r="G20" s="132" t="str">
        <f t="shared" si="0"/>
        <v/>
      </c>
      <c r="H20" s="148">
        <v>0.25723000000000001</v>
      </c>
      <c r="I20" s="134" t="str">
        <f>IF(D20="","",D20*H20*0.001)</f>
        <v/>
      </c>
      <c r="N20" s="135" t="s">
        <v>278</v>
      </c>
      <c r="O20" s="136" t="s">
        <v>279</v>
      </c>
      <c r="P20" s="137">
        <v>0.40499999999999997</v>
      </c>
    </row>
    <row r="21" spans="1:16" ht="24" customHeight="1">
      <c r="A21" s="437"/>
      <c r="B21" s="97" t="s">
        <v>2296</v>
      </c>
      <c r="C21" s="149" t="s">
        <v>280</v>
      </c>
      <c r="D21" s="91"/>
      <c r="E21" s="89" t="s">
        <v>87</v>
      </c>
      <c r="F21" s="96">
        <f>IFERROR(VLOOKUP(M3&amp;B21,N6:P2807,3,FALSE),"")</f>
        <v>0.311</v>
      </c>
      <c r="G21" s="132" t="str">
        <f t="shared" si="0"/>
        <v/>
      </c>
      <c r="H21" s="148">
        <v>0.23941999999999999</v>
      </c>
      <c r="I21" s="134" t="str">
        <f>IF(D21="","",D21*H21*0.001)</f>
        <v/>
      </c>
      <c r="N21" s="135" t="s">
        <v>281</v>
      </c>
      <c r="O21" s="136" t="s">
        <v>282</v>
      </c>
      <c r="P21" s="137">
        <v>0.53799999999999992</v>
      </c>
    </row>
    <row r="22" spans="1:16" ht="22.5" customHeight="1">
      <c r="A22" s="437"/>
      <c r="B22" s="147" t="s">
        <v>276</v>
      </c>
      <c r="C22" s="142" t="s">
        <v>277</v>
      </c>
      <c r="D22" s="91"/>
      <c r="E22" s="89" t="s">
        <v>87</v>
      </c>
      <c r="F22" s="96" t="str">
        <f>IFERROR(VLOOKUP(M3&amp;B23,N6:P2807,3,FALSE),"")</f>
        <v/>
      </c>
      <c r="G22" s="132" t="str">
        <f t="shared" si="0"/>
        <v/>
      </c>
      <c r="H22" s="148">
        <v>0.25723000000000001</v>
      </c>
      <c r="I22" s="134" t="str">
        <f>IF(D22="","",D22*H22*0.001)</f>
        <v/>
      </c>
      <c r="N22" s="135" t="s">
        <v>283</v>
      </c>
      <c r="O22" s="136" t="s">
        <v>284</v>
      </c>
      <c r="P22" s="137">
        <v>0.51200000000000001</v>
      </c>
    </row>
    <row r="23" spans="1:16" ht="24" customHeight="1">
      <c r="A23" s="438"/>
      <c r="B23" s="97"/>
      <c r="C23" s="149" t="s">
        <v>280</v>
      </c>
      <c r="D23" s="91"/>
      <c r="E23" s="89" t="s">
        <v>87</v>
      </c>
      <c r="F23" s="96" t="str">
        <f>IFERROR(VLOOKUP(M3&amp;B23,N6:P2807,3,FALSE),"")</f>
        <v/>
      </c>
      <c r="G23" s="132" t="str">
        <f t="shared" si="0"/>
        <v/>
      </c>
      <c r="H23" s="148">
        <v>0.23941999999999999</v>
      </c>
      <c r="I23" s="134" t="str">
        <f>IF(D23="","",D23*H23*0.001)</f>
        <v/>
      </c>
      <c r="N23" s="135" t="s">
        <v>285</v>
      </c>
      <c r="O23" s="136" t="s">
        <v>286</v>
      </c>
      <c r="P23" s="137">
        <v>0.45300000000000001</v>
      </c>
    </row>
    <row r="24" spans="1:16" ht="27" customHeight="1">
      <c r="A24" s="412" t="s">
        <v>287</v>
      </c>
      <c r="B24" s="413"/>
      <c r="C24" s="150" t="s">
        <v>288</v>
      </c>
      <c r="D24" s="91"/>
      <c r="E24" s="89" t="s">
        <v>87</v>
      </c>
      <c r="F24" s="151"/>
      <c r="G24" s="152"/>
      <c r="H24" s="153"/>
      <c r="I24" s="154"/>
      <c r="N24" s="135" t="s">
        <v>289</v>
      </c>
      <c r="O24" s="136" t="s">
        <v>290</v>
      </c>
      <c r="P24" s="137">
        <v>0.318</v>
      </c>
    </row>
    <row r="25" spans="1:16" ht="22.5" customHeight="1" thickBot="1">
      <c r="A25" s="412" t="s">
        <v>291</v>
      </c>
      <c r="B25" s="413"/>
      <c r="C25" s="155" t="s">
        <v>292</v>
      </c>
      <c r="D25" s="91"/>
      <c r="E25" s="145" t="s">
        <v>293</v>
      </c>
      <c r="F25" s="90"/>
      <c r="G25" s="146" t="str">
        <f>IF(D25="","",D25*F25)</f>
        <v/>
      </c>
      <c r="H25" s="98">
        <v>0.252</v>
      </c>
      <c r="I25" s="134" t="str">
        <f>IF(D25="","",D25*H25*0.001)</f>
        <v/>
      </c>
      <c r="N25" s="135" t="s">
        <v>294</v>
      </c>
      <c r="O25" s="136" t="s">
        <v>295</v>
      </c>
      <c r="P25" s="137">
        <v>0.39</v>
      </c>
    </row>
    <row r="26" spans="1:16" ht="26.25" customHeight="1" thickBot="1">
      <c r="A26" s="414" t="s">
        <v>296</v>
      </c>
      <c r="B26" s="415"/>
      <c r="C26" s="415"/>
      <c r="D26" s="415"/>
      <c r="E26" s="415"/>
      <c r="F26" s="416"/>
      <c r="G26" s="156" t="str">
        <f>IF(SUM(G6:G25),SUM(G6:G25),"")</f>
        <v/>
      </c>
      <c r="H26" s="157" t="s">
        <v>297</v>
      </c>
      <c r="I26" s="158" t="str">
        <f>IF(SUM(I6:I25),SUM(I6:I25),"")</f>
        <v/>
      </c>
      <c r="N26" s="135" t="s">
        <v>298</v>
      </c>
      <c r="O26" s="136" t="s">
        <v>299</v>
      </c>
      <c r="P26" s="137">
        <v>0.38200000000000001</v>
      </c>
    </row>
    <row r="27" spans="1:16" ht="6.75" customHeight="1">
      <c r="A27" s="159"/>
      <c r="B27" s="160"/>
      <c r="C27" s="161"/>
      <c r="D27" s="161"/>
      <c r="E27" s="161"/>
      <c r="F27" s="99"/>
      <c r="G27" s="162"/>
      <c r="H27" s="163"/>
      <c r="I27" s="164"/>
      <c r="N27" s="135" t="s">
        <v>300</v>
      </c>
      <c r="O27" s="136" t="s">
        <v>301</v>
      </c>
      <c r="P27" s="137">
        <v>0.65899999999999992</v>
      </c>
    </row>
    <row r="28" spans="1:16" ht="22.5" customHeight="1" thickBot="1">
      <c r="A28" s="165" t="s">
        <v>302</v>
      </c>
      <c r="B28" s="166"/>
      <c r="C28" s="167"/>
      <c r="D28" s="168"/>
      <c r="E28" s="169"/>
      <c r="F28" s="100"/>
      <c r="G28" s="167"/>
      <c r="H28" s="170"/>
      <c r="I28" s="171"/>
      <c r="N28" s="135" t="s">
        <v>303</v>
      </c>
      <c r="O28" s="136" t="s">
        <v>304</v>
      </c>
      <c r="P28" s="137">
        <v>0.45300000000000001</v>
      </c>
    </row>
    <row r="29" spans="1:16" ht="18.75" customHeight="1" thickBot="1">
      <c r="A29" s="417" t="s">
        <v>305</v>
      </c>
      <c r="B29" s="418"/>
      <c r="C29" s="172" t="s">
        <v>306</v>
      </c>
      <c r="D29" s="173" t="s">
        <v>307</v>
      </c>
      <c r="E29" s="174" t="s">
        <v>98</v>
      </c>
      <c r="F29" s="419" t="s">
        <v>308</v>
      </c>
      <c r="G29" s="420"/>
      <c r="H29" s="175" t="s">
        <v>98</v>
      </c>
      <c r="I29" s="171"/>
      <c r="N29" s="135" t="s">
        <v>309</v>
      </c>
      <c r="O29" s="136" t="s">
        <v>310</v>
      </c>
      <c r="P29" s="137">
        <v>0.52500000000000002</v>
      </c>
    </row>
    <row r="30" spans="1:16" ht="18.75" customHeight="1">
      <c r="A30" s="421" t="s">
        <v>311</v>
      </c>
      <c r="B30" s="409" t="s">
        <v>312</v>
      </c>
      <c r="C30" s="176" t="s">
        <v>313</v>
      </c>
      <c r="D30" s="101"/>
      <c r="E30" s="177" t="s">
        <v>314</v>
      </c>
      <c r="F30" s="423"/>
      <c r="G30" s="423"/>
      <c r="H30" s="178" t="s">
        <v>293</v>
      </c>
      <c r="I30" s="171"/>
      <c r="N30" s="135" t="s">
        <v>315</v>
      </c>
      <c r="O30" s="136" t="s">
        <v>316</v>
      </c>
      <c r="P30" s="137">
        <v>0</v>
      </c>
    </row>
    <row r="31" spans="1:16" ht="18.75" customHeight="1">
      <c r="A31" s="421"/>
      <c r="B31" s="410"/>
      <c r="C31" s="179" t="s">
        <v>317</v>
      </c>
      <c r="D31" s="102"/>
      <c r="E31" s="180" t="s">
        <v>314</v>
      </c>
      <c r="F31" s="399"/>
      <c r="G31" s="399"/>
      <c r="H31" s="181" t="s">
        <v>124</v>
      </c>
      <c r="I31" s="171"/>
      <c r="N31" s="135" t="s">
        <v>318</v>
      </c>
      <c r="O31" s="136" t="s">
        <v>319</v>
      </c>
      <c r="P31" s="137">
        <v>0</v>
      </c>
    </row>
    <row r="32" spans="1:16" ht="18.75" customHeight="1">
      <c r="A32" s="421"/>
      <c r="B32" s="411"/>
      <c r="C32" s="179" t="s">
        <v>320</v>
      </c>
      <c r="D32" s="102"/>
      <c r="E32" s="180" t="s">
        <v>314</v>
      </c>
      <c r="F32" s="399"/>
      <c r="G32" s="399"/>
      <c r="H32" s="182" t="s">
        <v>314</v>
      </c>
      <c r="I32" s="171"/>
      <c r="N32" s="135" t="s">
        <v>321</v>
      </c>
      <c r="O32" s="136" t="s">
        <v>322</v>
      </c>
      <c r="P32" s="137">
        <v>0.374</v>
      </c>
    </row>
    <row r="33" spans="1:16" ht="18.75" customHeight="1">
      <c r="A33" s="421"/>
      <c r="B33" s="397" t="s">
        <v>323</v>
      </c>
      <c r="C33" s="398"/>
      <c r="D33" s="102"/>
      <c r="E33" s="180" t="s">
        <v>314</v>
      </c>
      <c r="F33" s="399"/>
      <c r="G33" s="399"/>
      <c r="H33" s="181" t="s">
        <v>293</v>
      </c>
      <c r="I33" s="171"/>
      <c r="N33" s="135" t="s">
        <v>324</v>
      </c>
      <c r="O33" s="136" t="s">
        <v>325</v>
      </c>
      <c r="P33" s="137">
        <v>3.3000000000000002E-2</v>
      </c>
    </row>
    <row r="34" spans="1:16" ht="18.75" customHeight="1">
      <c r="A34" s="421"/>
      <c r="B34" s="397" t="s">
        <v>326</v>
      </c>
      <c r="C34" s="398"/>
      <c r="D34" s="102"/>
      <c r="E34" s="180" t="s">
        <v>314</v>
      </c>
      <c r="F34" s="399"/>
      <c r="G34" s="399"/>
      <c r="H34" s="183" t="s">
        <v>124</v>
      </c>
      <c r="I34" s="171"/>
      <c r="N34" s="135" t="s">
        <v>327</v>
      </c>
      <c r="O34" s="136" t="s">
        <v>328</v>
      </c>
      <c r="P34" s="137">
        <v>0.20200000000000001</v>
      </c>
    </row>
    <row r="35" spans="1:16" ht="18.75" customHeight="1">
      <c r="A35" s="422"/>
      <c r="B35" s="397" t="s">
        <v>329</v>
      </c>
      <c r="C35" s="398"/>
      <c r="D35" s="184" t="str">
        <f>IF(SUM(D30:D34),SUM(D30:D34),"")</f>
        <v/>
      </c>
      <c r="E35" s="185" t="s">
        <v>314</v>
      </c>
      <c r="F35" s="424" t="str">
        <f>IF(SUM(G30:G34),SUM(G30:G34),"")</f>
        <v/>
      </c>
      <c r="G35" s="425"/>
      <c r="H35" s="186"/>
      <c r="I35" s="171"/>
      <c r="N35" s="135" t="s">
        <v>330</v>
      </c>
      <c r="O35" s="136" t="s">
        <v>331</v>
      </c>
      <c r="P35" s="137">
        <v>0.55300000000000005</v>
      </c>
    </row>
    <row r="36" spans="1:16" ht="18.75" customHeight="1">
      <c r="A36" s="406" t="s">
        <v>332</v>
      </c>
      <c r="B36" s="409" t="s">
        <v>312</v>
      </c>
      <c r="C36" s="187" t="s">
        <v>313</v>
      </c>
      <c r="D36" s="102"/>
      <c r="E36" s="180" t="s">
        <v>314</v>
      </c>
      <c r="F36" s="399"/>
      <c r="G36" s="399"/>
      <c r="H36" s="181" t="s">
        <v>293</v>
      </c>
      <c r="I36" s="171"/>
      <c r="N36" s="135" t="s">
        <v>333</v>
      </c>
      <c r="O36" s="136" t="s">
        <v>334</v>
      </c>
      <c r="P36" s="137">
        <v>0.48799999999999999</v>
      </c>
    </row>
    <row r="37" spans="1:16" ht="18.75" customHeight="1">
      <c r="A37" s="407"/>
      <c r="B37" s="410"/>
      <c r="C37" s="179" t="s">
        <v>317</v>
      </c>
      <c r="D37" s="102"/>
      <c r="E37" s="180" t="s">
        <v>314</v>
      </c>
      <c r="F37" s="399"/>
      <c r="G37" s="399"/>
      <c r="H37" s="181" t="s">
        <v>124</v>
      </c>
      <c r="I37" s="171"/>
      <c r="N37" s="135" t="s">
        <v>335</v>
      </c>
      <c r="O37" s="136" t="s">
        <v>336</v>
      </c>
      <c r="P37" s="137">
        <v>0.45500000000000002</v>
      </c>
    </row>
    <row r="38" spans="1:16" ht="20.25">
      <c r="A38" s="407"/>
      <c r="B38" s="411"/>
      <c r="C38" s="179" t="s">
        <v>320</v>
      </c>
      <c r="D38" s="102"/>
      <c r="E38" s="180" t="s">
        <v>314</v>
      </c>
      <c r="F38" s="399"/>
      <c r="G38" s="399"/>
      <c r="H38" s="182" t="s">
        <v>314</v>
      </c>
      <c r="I38" s="171"/>
      <c r="N38" s="135" t="s">
        <v>337</v>
      </c>
      <c r="O38" s="136" t="s">
        <v>338</v>
      </c>
      <c r="P38" s="137">
        <v>0.45300000000000001</v>
      </c>
    </row>
    <row r="39" spans="1:16" ht="20.25">
      <c r="A39" s="407"/>
      <c r="B39" s="397" t="s">
        <v>323</v>
      </c>
      <c r="C39" s="398"/>
      <c r="D39" s="102"/>
      <c r="E39" s="180" t="s">
        <v>314</v>
      </c>
      <c r="F39" s="399"/>
      <c r="G39" s="399"/>
      <c r="H39" s="181" t="s">
        <v>293</v>
      </c>
      <c r="I39" s="171"/>
      <c r="N39" s="135" t="s">
        <v>339</v>
      </c>
      <c r="O39" s="136" t="s">
        <v>340</v>
      </c>
      <c r="P39" s="137">
        <v>0.51500000000000001</v>
      </c>
    </row>
    <row r="40" spans="1:16" ht="20.25">
      <c r="A40" s="407"/>
      <c r="B40" s="397" t="s">
        <v>326</v>
      </c>
      <c r="C40" s="398"/>
      <c r="D40" s="102"/>
      <c r="E40" s="180" t="s">
        <v>314</v>
      </c>
      <c r="F40" s="399"/>
      <c r="G40" s="399"/>
      <c r="H40" s="183" t="s">
        <v>124</v>
      </c>
      <c r="I40" s="171"/>
      <c r="N40" s="135" t="s">
        <v>341</v>
      </c>
      <c r="O40" s="136" t="s">
        <v>342</v>
      </c>
      <c r="P40" s="137">
        <v>0.44700000000000001</v>
      </c>
    </row>
    <row r="41" spans="1:16" ht="17.25" customHeight="1">
      <c r="A41" s="407"/>
      <c r="B41" s="400"/>
      <c r="C41" s="401"/>
      <c r="D41" s="103"/>
      <c r="E41" s="188"/>
      <c r="F41" s="221"/>
      <c r="G41" s="222"/>
      <c r="H41" s="343"/>
      <c r="I41" s="171"/>
      <c r="N41" s="135" t="s">
        <v>343</v>
      </c>
      <c r="O41" s="136" t="s">
        <v>344</v>
      </c>
      <c r="P41" s="137">
        <v>0.36399999999999999</v>
      </c>
    </row>
    <row r="42" spans="1:16" ht="22.5" customHeight="1" thickBot="1">
      <c r="A42" s="408"/>
      <c r="B42" s="402" t="s">
        <v>345</v>
      </c>
      <c r="C42" s="403"/>
      <c r="D42" s="189" t="str">
        <f>IF(SUM(D36:D41),SUM(D36:D40),"")</f>
        <v/>
      </c>
      <c r="E42" s="190" t="s">
        <v>314</v>
      </c>
      <c r="F42" s="404" t="str">
        <f>IF(SUM(G36:G40),SUM(G36:G40),"")</f>
        <v/>
      </c>
      <c r="G42" s="405"/>
      <c r="H42" s="191"/>
      <c r="I42" s="171"/>
      <c r="N42" s="135" t="s">
        <v>346</v>
      </c>
      <c r="O42" s="136" t="s">
        <v>347</v>
      </c>
      <c r="P42" s="137">
        <v>0.50600000000000001</v>
      </c>
    </row>
    <row r="43" spans="1:16" ht="22.5" customHeight="1" thickBot="1">
      <c r="A43" s="393" t="s">
        <v>348</v>
      </c>
      <c r="B43" s="394"/>
      <c r="C43" s="394"/>
      <c r="D43" s="192" t="str">
        <f>IF((D42=""),D35,(D35+D42))</f>
        <v/>
      </c>
      <c r="E43" s="193" t="s">
        <v>314</v>
      </c>
      <c r="F43" s="194"/>
      <c r="G43" s="194"/>
      <c r="H43" s="195"/>
      <c r="I43" s="171"/>
      <c r="N43" s="135" t="s">
        <v>349</v>
      </c>
      <c r="O43" s="136" t="s">
        <v>350</v>
      </c>
      <c r="P43" s="137">
        <v>0.47899999999999998</v>
      </c>
    </row>
    <row r="44" spans="1:16" ht="26.25" customHeight="1" thickTop="1" thickBot="1">
      <c r="A44" s="395" t="s">
        <v>2098</v>
      </c>
      <c r="B44" s="396"/>
      <c r="C44" s="396"/>
      <c r="D44" s="196" t="str">
        <f>IF((D43=""),G26,(G26-D43))</f>
        <v/>
      </c>
      <c r="E44" s="197" t="s">
        <v>351</v>
      </c>
      <c r="F44" s="162"/>
      <c r="H44" s="195"/>
      <c r="I44" s="171"/>
      <c r="N44" s="135" t="s">
        <v>352</v>
      </c>
      <c r="O44" s="136" t="s">
        <v>353</v>
      </c>
      <c r="P44" s="137">
        <v>0.54900000000000004</v>
      </c>
    </row>
    <row r="45" spans="1:16" ht="9" customHeight="1">
      <c r="A45" s="198"/>
      <c r="B45" s="198"/>
      <c r="C45" s="198"/>
      <c r="D45" s="162"/>
      <c r="E45" s="199"/>
      <c r="F45" s="162"/>
      <c r="H45" s="195"/>
      <c r="I45" s="171"/>
      <c r="N45" s="135" t="s">
        <v>354</v>
      </c>
      <c r="O45" s="136" t="s">
        <v>355</v>
      </c>
      <c r="P45" s="137">
        <v>0</v>
      </c>
    </row>
    <row r="46" spans="1:16" ht="14.25">
      <c r="A46" s="123" t="s">
        <v>356</v>
      </c>
      <c r="B46" s="123"/>
      <c r="C46" s="200"/>
      <c r="D46" s="200"/>
      <c r="E46" s="200"/>
      <c r="F46" s="200"/>
      <c r="I46" s="171"/>
      <c r="N46" s="135" t="s">
        <v>357</v>
      </c>
      <c r="O46" s="136" t="s">
        <v>358</v>
      </c>
      <c r="P46" s="137">
        <v>0</v>
      </c>
    </row>
    <row r="47" spans="1:16" ht="18" customHeight="1">
      <c r="A47" s="201" t="s">
        <v>359</v>
      </c>
      <c r="B47" s="201"/>
      <c r="C47" s="200"/>
      <c r="D47" s="200"/>
      <c r="E47" s="200"/>
      <c r="F47" s="200"/>
      <c r="I47" s="171"/>
      <c r="N47" s="135" t="s">
        <v>360</v>
      </c>
      <c r="O47" s="136" t="s">
        <v>361</v>
      </c>
      <c r="P47" s="137">
        <v>0.503</v>
      </c>
    </row>
    <row r="48" spans="1:16" ht="14.25">
      <c r="A48" s="201" t="s">
        <v>362</v>
      </c>
      <c r="B48" s="201"/>
      <c r="C48" s="200"/>
      <c r="D48" s="200"/>
      <c r="E48" s="200"/>
      <c r="F48" s="200"/>
      <c r="N48" s="135" t="s">
        <v>363</v>
      </c>
      <c r="O48" s="136" t="s">
        <v>364</v>
      </c>
      <c r="P48" s="137">
        <v>0.51700000000000002</v>
      </c>
    </row>
    <row r="49" spans="1:16" ht="14.25">
      <c r="A49" s="201" t="s">
        <v>365</v>
      </c>
      <c r="B49" s="201"/>
      <c r="D49" s="200"/>
      <c r="E49" s="200"/>
      <c r="F49" s="200"/>
      <c r="G49" s="200"/>
      <c r="H49" s="200"/>
      <c r="N49" s="135" t="s">
        <v>366</v>
      </c>
      <c r="O49" s="136" t="s">
        <v>367</v>
      </c>
      <c r="P49" s="137">
        <v>0.48199999999999998</v>
      </c>
    </row>
    <row r="50" spans="1:16" ht="6" customHeight="1">
      <c r="A50" s="201" t="s">
        <v>368</v>
      </c>
      <c r="B50" s="201"/>
      <c r="D50" s="200"/>
      <c r="E50" s="200"/>
      <c r="F50" s="200"/>
      <c r="G50" s="200"/>
      <c r="H50" s="200"/>
      <c r="N50" s="135" t="s">
        <v>369</v>
      </c>
      <c r="O50" s="136" t="s">
        <v>370</v>
      </c>
      <c r="P50" s="137">
        <v>0.51500000000000001</v>
      </c>
    </row>
    <row r="51" spans="1:16" ht="14.25">
      <c r="A51" s="201" t="s">
        <v>371</v>
      </c>
      <c r="B51" s="201"/>
      <c r="D51" s="200"/>
      <c r="E51" s="200"/>
      <c r="F51" s="200"/>
      <c r="G51" s="200"/>
      <c r="H51" s="200"/>
      <c r="N51" s="135" t="s">
        <v>372</v>
      </c>
      <c r="O51" s="136" t="s">
        <v>373</v>
      </c>
      <c r="P51" s="137">
        <v>0.45300000000000001</v>
      </c>
    </row>
    <row r="52" spans="1:16" ht="14.25">
      <c r="A52" s="201"/>
      <c r="B52" s="202" t="s">
        <v>374</v>
      </c>
      <c r="C52" s="202"/>
      <c r="D52" s="200"/>
      <c r="E52" s="200"/>
      <c r="F52" s="200"/>
      <c r="G52" s="200"/>
      <c r="H52" s="200"/>
      <c r="N52" s="135" t="s">
        <v>375</v>
      </c>
      <c r="O52" s="136" t="s">
        <v>376</v>
      </c>
      <c r="P52" s="137">
        <v>0</v>
      </c>
    </row>
    <row r="53" spans="1:16" ht="16.5">
      <c r="A53" s="123" t="s">
        <v>377</v>
      </c>
      <c r="B53" s="123"/>
      <c r="C53" s="200"/>
      <c r="D53" s="200"/>
      <c r="E53" s="200"/>
      <c r="F53" s="200"/>
      <c r="N53" s="135" t="s">
        <v>378</v>
      </c>
      <c r="O53" s="136" t="s">
        <v>379</v>
      </c>
      <c r="P53" s="137">
        <v>0</v>
      </c>
    </row>
    <row r="54" spans="1:16" ht="14.25">
      <c r="A54" s="123" t="s">
        <v>380</v>
      </c>
      <c r="B54" s="200"/>
      <c r="C54" s="200"/>
      <c r="D54" s="200"/>
      <c r="E54" s="200"/>
      <c r="F54" s="200"/>
      <c r="N54" s="135" t="s">
        <v>381</v>
      </c>
      <c r="O54" s="136" t="s">
        <v>382</v>
      </c>
      <c r="P54" s="137">
        <v>0.39300000000000002</v>
      </c>
    </row>
    <row r="55" spans="1:16" ht="7.5" customHeight="1">
      <c r="A55" s="123"/>
      <c r="B55" s="200"/>
      <c r="C55" s="200"/>
      <c r="D55" s="200"/>
      <c r="E55" s="200"/>
      <c r="F55" s="200"/>
      <c r="N55" s="135" t="s">
        <v>383</v>
      </c>
      <c r="O55" s="136" t="s">
        <v>384</v>
      </c>
      <c r="P55" s="137">
        <v>0.82499999999999996</v>
      </c>
    </row>
    <row r="56" spans="1:16" ht="14.25">
      <c r="A56" s="201" t="s">
        <v>385</v>
      </c>
      <c r="B56" s="201"/>
      <c r="C56" s="200"/>
      <c r="D56" s="200"/>
      <c r="E56" s="200"/>
      <c r="F56" s="200"/>
      <c r="N56" s="135" t="s">
        <v>386</v>
      </c>
      <c r="O56" s="136" t="s">
        <v>387</v>
      </c>
      <c r="P56" s="137">
        <v>0.82499999999999996</v>
      </c>
    </row>
    <row r="57" spans="1:16">
      <c r="A57" s="200"/>
      <c r="B57" s="200"/>
      <c r="C57" s="200"/>
      <c r="D57" s="200"/>
      <c r="E57" s="200"/>
      <c r="F57" s="200"/>
      <c r="N57" s="135" t="s">
        <v>388</v>
      </c>
      <c r="O57" s="136" t="s">
        <v>389</v>
      </c>
      <c r="P57" s="137">
        <v>0.43600000000000005</v>
      </c>
    </row>
    <row r="58" spans="1:16">
      <c r="N58" s="135" t="s">
        <v>390</v>
      </c>
      <c r="O58" s="136" t="s">
        <v>391</v>
      </c>
      <c r="P58" s="137">
        <v>0.56099999999999994</v>
      </c>
    </row>
    <row r="59" spans="1:16">
      <c r="N59" s="135" t="s">
        <v>392</v>
      </c>
      <c r="O59" s="136" t="s">
        <v>393</v>
      </c>
      <c r="P59" s="137">
        <v>0.34099999999999997</v>
      </c>
    </row>
    <row r="60" spans="1:16">
      <c r="N60" s="135" t="s">
        <v>394</v>
      </c>
      <c r="O60" s="136" t="s">
        <v>395</v>
      </c>
      <c r="P60" s="137">
        <v>0.50600000000000001</v>
      </c>
    </row>
    <row r="61" spans="1:16">
      <c r="N61" s="135" t="s">
        <v>396</v>
      </c>
      <c r="O61" s="136" t="s">
        <v>397</v>
      </c>
      <c r="P61" s="137">
        <v>0.53500000000000003</v>
      </c>
    </row>
    <row r="62" spans="1:16">
      <c r="N62" s="135" t="s">
        <v>398</v>
      </c>
      <c r="O62" s="136" t="s">
        <v>399</v>
      </c>
      <c r="P62" s="137">
        <v>0.44</v>
      </c>
    </row>
    <row r="63" spans="1:16">
      <c r="N63" s="135" t="s">
        <v>400</v>
      </c>
      <c r="O63" s="136" t="s">
        <v>401</v>
      </c>
      <c r="P63" s="137">
        <v>0.45300000000000001</v>
      </c>
    </row>
    <row r="64" spans="1:16">
      <c r="N64" s="135" t="s">
        <v>402</v>
      </c>
      <c r="O64" s="136" t="s">
        <v>403</v>
      </c>
      <c r="P64" s="137">
        <v>0.55900000000000005</v>
      </c>
    </row>
    <row r="65" spans="14:16">
      <c r="N65" s="135" t="s">
        <v>404</v>
      </c>
      <c r="O65" s="136" t="s">
        <v>405</v>
      </c>
      <c r="P65" s="137">
        <v>0.39500000000000002</v>
      </c>
    </row>
    <row r="66" spans="14:16">
      <c r="N66" s="135" t="s">
        <v>406</v>
      </c>
      <c r="O66" s="136" t="s">
        <v>407</v>
      </c>
      <c r="P66" s="137">
        <v>0.54699999999999993</v>
      </c>
    </row>
    <row r="67" spans="14:16">
      <c r="N67" s="135" t="s">
        <v>408</v>
      </c>
      <c r="O67" s="136" t="s">
        <v>409</v>
      </c>
      <c r="P67" s="137">
        <v>0.55000000000000004</v>
      </c>
    </row>
    <row r="68" spans="14:16" ht="2.25" customHeight="1">
      <c r="N68" s="135" t="s">
        <v>410</v>
      </c>
      <c r="O68" s="136" t="s">
        <v>411</v>
      </c>
      <c r="P68" s="137">
        <v>0.52899999999999991</v>
      </c>
    </row>
    <row r="69" spans="14:16">
      <c r="N69" s="135" t="s">
        <v>412</v>
      </c>
      <c r="O69" s="136" t="s">
        <v>413</v>
      </c>
      <c r="P69" s="137">
        <v>0.42599999999999999</v>
      </c>
    </row>
    <row r="70" spans="14:16">
      <c r="N70" s="135" t="s">
        <v>414</v>
      </c>
      <c r="O70" s="136" t="s">
        <v>415</v>
      </c>
      <c r="P70" s="137">
        <v>0</v>
      </c>
    </row>
    <row r="71" spans="14:16">
      <c r="N71" s="135" t="s">
        <v>416</v>
      </c>
      <c r="O71" s="136" t="s">
        <v>417</v>
      </c>
      <c r="P71" s="137">
        <v>0.51700000000000002</v>
      </c>
    </row>
    <row r="72" spans="14:16">
      <c r="N72" s="135" t="s">
        <v>418</v>
      </c>
      <c r="O72" s="136" t="s">
        <v>419</v>
      </c>
      <c r="P72" s="137">
        <v>0</v>
      </c>
    </row>
    <row r="73" spans="14:16">
      <c r="N73" s="135" t="s">
        <v>420</v>
      </c>
      <c r="O73" s="136" t="s">
        <v>421</v>
      </c>
      <c r="P73" s="137">
        <v>0</v>
      </c>
    </row>
    <row r="74" spans="14:16">
      <c r="N74" s="135" t="s">
        <v>422</v>
      </c>
      <c r="O74" s="136" t="s">
        <v>423</v>
      </c>
      <c r="P74" s="137">
        <v>0.2</v>
      </c>
    </row>
    <row r="75" spans="14:16">
      <c r="N75" s="135" t="s">
        <v>424</v>
      </c>
      <c r="O75" s="136" t="s">
        <v>425</v>
      </c>
      <c r="P75" s="137">
        <v>0.46200000000000002</v>
      </c>
    </row>
    <row r="76" spans="14:16">
      <c r="N76" s="135" t="s">
        <v>426</v>
      </c>
      <c r="O76" s="136" t="s">
        <v>427</v>
      </c>
      <c r="P76" s="137">
        <v>0.39100000000000001</v>
      </c>
    </row>
    <row r="77" spans="14:16">
      <c r="N77" s="135" t="s">
        <v>428</v>
      </c>
      <c r="O77" s="136" t="s">
        <v>429</v>
      </c>
      <c r="P77" s="137">
        <v>0</v>
      </c>
    </row>
    <row r="78" spans="14:16">
      <c r="N78" s="135" t="s">
        <v>430</v>
      </c>
      <c r="O78" s="136" t="s">
        <v>431</v>
      </c>
      <c r="P78" s="137">
        <v>0.2</v>
      </c>
    </row>
    <row r="79" spans="14:16">
      <c r="N79" s="135" t="s">
        <v>432</v>
      </c>
      <c r="O79" s="136" t="s">
        <v>433</v>
      </c>
      <c r="P79" s="137">
        <v>0.46799999999999997</v>
      </c>
    </row>
    <row r="80" spans="14:16">
      <c r="N80" s="135" t="s">
        <v>434</v>
      </c>
      <c r="O80" s="136" t="s">
        <v>435</v>
      </c>
      <c r="P80" s="137">
        <v>0.46700000000000003</v>
      </c>
    </row>
    <row r="81" spans="3:16">
      <c r="N81" s="135" t="s">
        <v>436</v>
      </c>
      <c r="O81" s="136" t="s">
        <v>437</v>
      </c>
      <c r="P81" s="137">
        <v>0.38300000000000001</v>
      </c>
    </row>
    <row r="82" spans="3:16">
      <c r="N82" s="135" t="s">
        <v>438</v>
      </c>
      <c r="O82" s="136" t="s">
        <v>439</v>
      </c>
      <c r="P82" s="137">
        <v>0.52200000000000002</v>
      </c>
    </row>
    <row r="83" spans="3:16">
      <c r="N83" s="135" t="s">
        <v>440</v>
      </c>
      <c r="O83" s="136" t="s">
        <v>441</v>
      </c>
      <c r="P83" s="137">
        <v>0.51900000000000002</v>
      </c>
    </row>
    <row r="84" spans="3:16">
      <c r="N84" s="135" t="s">
        <v>442</v>
      </c>
      <c r="O84" s="136" t="s">
        <v>443</v>
      </c>
      <c r="P84" s="137">
        <v>0.60599999999999998</v>
      </c>
    </row>
    <row r="85" spans="3:16">
      <c r="N85" s="135" t="s">
        <v>444</v>
      </c>
      <c r="O85" s="136" t="s">
        <v>445</v>
      </c>
      <c r="P85" s="137">
        <v>0</v>
      </c>
    </row>
    <row r="86" spans="3:16">
      <c r="N86" s="135" t="s">
        <v>446</v>
      </c>
      <c r="O86" s="136" t="s">
        <v>447</v>
      </c>
      <c r="P86" s="137">
        <v>0.48799999999999999</v>
      </c>
    </row>
    <row r="87" spans="3:16">
      <c r="N87" s="135" t="s">
        <v>448</v>
      </c>
      <c r="O87" s="136" t="s">
        <v>449</v>
      </c>
      <c r="P87" s="137">
        <v>0.48799999999999999</v>
      </c>
    </row>
    <row r="88" spans="3:16">
      <c r="C88" s="129" t="s">
        <v>97</v>
      </c>
      <c r="D88" s="129" t="s">
        <v>98</v>
      </c>
      <c r="E88" s="129" t="s">
        <v>99</v>
      </c>
      <c r="F88" s="129" t="s">
        <v>450</v>
      </c>
      <c r="G88" s="129" t="s">
        <v>100</v>
      </c>
      <c r="H88" s="129" t="s">
        <v>35</v>
      </c>
      <c r="N88" s="135" t="s">
        <v>451</v>
      </c>
      <c r="O88" s="136" t="s">
        <v>452</v>
      </c>
      <c r="P88" s="137">
        <v>0.46</v>
      </c>
    </row>
    <row r="89" spans="3:16" ht="28.5">
      <c r="C89" s="203" t="s">
        <v>101</v>
      </c>
      <c r="D89" s="44" t="s">
        <v>52</v>
      </c>
      <c r="E89" s="204">
        <v>38.200000000000003</v>
      </c>
      <c r="F89" s="45">
        <v>6.8566666666666679E-2</v>
      </c>
      <c r="G89" s="205">
        <f t="shared" ref="G89:G111" si="2">E89*F89</f>
        <v>2.6192466666666672</v>
      </c>
      <c r="H89" s="206">
        <v>0.98555999999999999</v>
      </c>
      <c r="N89" s="135" t="s">
        <v>453</v>
      </c>
      <c r="O89" s="136" t="s">
        <v>454</v>
      </c>
      <c r="P89" s="137">
        <v>0.40600000000000003</v>
      </c>
    </row>
    <row r="90" spans="3:16" ht="14.25">
      <c r="C90" s="130" t="s">
        <v>113</v>
      </c>
      <c r="D90" s="46" t="s">
        <v>52</v>
      </c>
      <c r="E90" s="207">
        <v>35.299999999999997</v>
      </c>
      <c r="F90" s="47">
        <v>6.7466666666666661E-2</v>
      </c>
      <c r="G90" s="208">
        <f t="shared" si="2"/>
        <v>2.3815733333333329</v>
      </c>
      <c r="H90" s="209">
        <v>0.91073999999999999</v>
      </c>
      <c r="N90" s="135" t="s">
        <v>455</v>
      </c>
      <c r="O90" s="136" t="s">
        <v>456</v>
      </c>
      <c r="P90" s="137">
        <v>0.45300000000000001</v>
      </c>
    </row>
    <row r="91" spans="3:16" ht="14.25">
      <c r="C91" s="130" t="s">
        <v>114</v>
      </c>
      <c r="D91" s="46" t="s">
        <v>52</v>
      </c>
      <c r="E91" s="207">
        <v>33.6</v>
      </c>
      <c r="F91" s="47">
        <v>6.6733333333333339E-2</v>
      </c>
      <c r="G91" s="208">
        <f t="shared" si="2"/>
        <v>2.2422400000000002</v>
      </c>
      <c r="H91" s="209">
        <v>0.86687999999999998</v>
      </c>
      <c r="N91" s="135" t="s">
        <v>457</v>
      </c>
      <c r="O91" s="136" t="s">
        <v>458</v>
      </c>
      <c r="P91" s="137">
        <v>0.67699999999999994</v>
      </c>
    </row>
    <row r="92" spans="3:16" ht="14.25">
      <c r="C92" s="138" t="s">
        <v>102</v>
      </c>
      <c r="D92" s="48" t="s">
        <v>63</v>
      </c>
      <c r="E92" s="210">
        <v>40.9</v>
      </c>
      <c r="F92" s="47">
        <v>7.6266666666666663E-2</v>
      </c>
      <c r="G92" s="208">
        <f t="shared" si="2"/>
        <v>3.1193066666666662</v>
      </c>
      <c r="H92" s="209">
        <v>1.05522</v>
      </c>
      <c r="N92" s="135" t="s">
        <v>459</v>
      </c>
      <c r="O92" s="136" t="s">
        <v>460</v>
      </c>
      <c r="P92" s="137">
        <v>0.45300000000000001</v>
      </c>
    </row>
    <row r="93" spans="3:16" ht="14.25">
      <c r="C93" s="138" t="s">
        <v>103</v>
      </c>
      <c r="D93" s="48" t="s">
        <v>63</v>
      </c>
      <c r="E93" s="210">
        <v>29.9</v>
      </c>
      <c r="F93" s="47">
        <v>9.3133333333333332E-2</v>
      </c>
      <c r="G93" s="208">
        <f t="shared" si="2"/>
        <v>2.7846866666666665</v>
      </c>
      <c r="H93" s="209">
        <v>0.77141999999999999</v>
      </c>
      <c r="N93" s="135" t="s">
        <v>461</v>
      </c>
      <c r="O93" s="136" t="s">
        <v>462</v>
      </c>
      <c r="P93" s="137">
        <v>0.67100000000000004</v>
      </c>
    </row>
    <row r="94" spans="3:16" ht="14.25">
      <c r="C94" s="138" t="s">
        <v>104</v>
      </c>
      <c r="D94" s="48" t="s">
        <v>67</v>
      </c>
      <c r="E94" s="210">
        <v>44.9</v>
      </c>
      <c r="F94" s="47">
        <v>5.2066666666666671E-2</v>
      </c>
      <c r="G94" s="208">
        <f t="shared" si="2"/>
        <v>2.3377933333333334</v>
      </c>
      <c r="H94" s="209">
        <v>1.15842</v>
      </c>
      <c r="N94" s="135" t="s">
        <v>463</v>
      </c>
      <c r="O94" s="136" t="s">
        <v>464</v>
      </c>
      <c r="P94" s="137">
        <v>0.45300000000000001</v>
      </c>
    </row>
    <row r="95" spans="3:16" ht="14.25">
      <c r="C95" s="138" t="s">
        <v>105</v>
      </c>
      <c r="D95" s="48" t="s">
        <v>67</v>
      </c>
      <c r="E95" s="210">
        <v>43.5</v>
      </c>
      <c r="F95" s="47">
        <v>5.096666666666666E-2</v>
      </c>
      <c r="G95" s="208">
        <f t="shared" si="2"/>
        <v>2.2170499999999995</v>
      </c>
      <c r="H95" s="209">
        <v>1.1223000000000001</v>
      </c>
      <c r="N95" s="135" t="s">
        <v>465</v>
      </c>
      <c r="O95" s="136" t="s">
        <v>466</v>
      </c>
      <c r="P95" s="137">
        <v>0.45300000000000001</v>
      </c>
    </row>
    <row r="96" spans="3:16" ht="14.25">
      <c r="C96" s="138" t="s">
        <v>106</v>
      </c>
      <c r="D96" s="48" t="s">
        <v>63</v>
      </c>
      <c r="E96" s="210">
        <v>29</v>
      </c>
      <c r="F96" s="47">
        <v>8.9833333333333334E-2</v>
      </c>
      <c r="G96" s="208">
        <f t="shared" si="2"/>
        <v>2.6051666666666669</v>
      </c>
      <c r="H96" s="209">
        <v>0.74819999999999998</v>
      </c>
      <c r="N96" s="135" t="s">
        <v>467</v>
      </c>
      <c r="O96" s="136" t="s">
        <v>468</v>
      </c>
      <c r="P96" s="137">
        <v>0.40400000000000003</v>
      </c>
    </row>
    <row r="97" spans="3:16" ht="14.25">
      <c r="C97" s="138" t="s">
        <v>107</v>
      </c>
      <c r="D97" s="48" t="s">
        <v>63</v>
      </c>
      <c r="E97" s="210">
        <v>25.7</v>
      </c>
      <c r="F97" s="47">
        <v>9.056666666666667E-2</v>
      </c>
      <c r="G97" s="208">
        <f t="shared" si="2"/>
        <v>2.3275633333333334</v>
      </c>
      <c r="H97" s="209">
        <v>0.66305999999999998</v>
      </c>
      <c r="N97" s="135" t="s">
        <v>469</v>
      </c>
      <c r="O97" s="136" t="s">
        <v>470</v>
      </c>
      <c r="P97" s="137">
        <v>0.57399999999999995</v>
      </c>
    </row>
    <row r="98" spans="3:16" ht="14.25">
      <c r="C98" s="138" t="s">
        <v>108</v>
      </c>
      <c r="D98" s="48" t="s">
        <v>63</v>
      </c>
      <c r="E98" s="210">
        <v>26.9</v>
      </c>
      <c r="F98" s="47">
        <v>9.3499999999999986E-2</v>
      </c>
      <c r="G98" s="208">
        <f t="shared" si="2"/>
        <v>2.5151499999999993</v>
      </c>
      <c r="H98" s="209">
        <v>0.69401999999999997</v>
      </c>
      <c r="N98" s="135" t="s">
        <v>471</v>
      </c>
      <c r="O98" s="136" t="s">
        <v>472</v>
      </c>
      <c r="P98" s="137">
        <v>0.73899999999999999</v>
      </c>
    </row>
    <row r="99" spans="3:16" ht="14.25">
      <c r="C99" s="138" t="s">
        <v>109</v>
      </c>
      <c r="D99" s="48" t="s">
        <v>63</v>
      </c>
      <c r="E99" s="210">
        <v>29.4</v>
      </c>
      <c r="F99" s="47">
        <v>0.10779999999999999</v>
      </c>
      <c r="G99" s="208">
        <f t="shared" si="2"/>
        <v>3.1693199999999995</v>
      </c>
      <c r="H99" s="209">
        <v>0.75851999999999997</v>
      </c>
      <c r="N99" s="135" t="s">
        <v>473</v>
      </c>
      <c r="O99" s="136" t="s">
        <v>474</v>
      </c>
      <c r="P99" s="137">
        <v>0.54799999999999993</v>
      </c>
    </row>
    <row r="100" spans="3:16" ht="14.25">
      <c r="C100" s="138" t="s">
        <v>115</v>
      </c>
      <c r="D100" s="48" t="s">
        <v>63</v>
      </c>
      <c r="E100" s="210">
        <v>37.299999999999997</v>
      </c>
      <c r="F100" s="47">
        <v>7.6633333333333331E-2</v>
      </c>
      <c r="G100" s="208">
        <f t="shared" si="2"/>
        <v>2.8584233333333331</v>
      </c>
      <c r="H100" s="209">
        <v>0.96233999999999997</v>
      </c>
      <c r="N100" s="135" t="s">
        <v>475</v>
      </c>
      <c r="O100" s="136" t="s">
        <v>476</v>
      </c>
      <c r="P100" s="137">
        <v>0</v>
      </c>
    </row>
    <row r="101" spans="3:16" ht="14.25">
      <c r="C101" s="138" t="s">
        <v>110</v>
      </c>
      <c r="D101" s="48" t="s">
        <v>67</v>
      </c>
      <c r="E101" s="210">
        <v>21.1</v>
      </c>
      <c r="F101" s="47">
        <v>4.0333333333333332E-2</v>
      </c>
      <c r="G101" s="208">
        <f t="shared" si="2"/>
        <v>0.85103333333333342</v>
      </c>
      <c r="H101" s="209">
        <v>0.54437999999999998</v>
      </c>
      <c r="N101" s="135" t="s">
        <v>477</v>
      </c>
      <c r="O101" s="136" t="s">
        <v>478</v>
      </c>
      <c r="P101" s="137">
        <v>0.42899999999999999</v>
      </c>
    </row>
    <row r="102" spans="3:16" ht="14.25">
      <c r="C102" s="138" t="s">
        <v>111</v>
      </c>
      <c r="D102" s="48" t="s">
        <v>67</v>
      </c>
      <c r="E102" s="210">
        <v>3.41</v>
      </c>
      <c r="F102" s="47">
        <v>9.6433333333333329E-2</v>
      </c>
      <c r="G102" s="208">
        <f t="shared" si="2"/>
        <v>0.32883766666666664</v>
      </c>
      <c r="H102" s="209">
        <v>8.7980000000000003E-2</v>
      </c>
      <c r="N102" s="135" t="s">
        <v>479</v>
      </c>
      <c r="O102" s="136" t="s">
        <v>480</v>
      </c>
      <c r="P102" s="137">
        <v>0.45300000000000001</v>
      </c>
    </row>
    <row r="103" spans="3:16" ht="14.25">
      <c r="C103" s="138" t="s">
        <v>112</v>
      </c>
      <c r="D103" s="48" t="s">
        <v>67</v>
      </c>
      <c r="E103" s="210">
        <v>8.41</v>
      </c>
      <c r="F103" s="47">
        <v>0.14079999999999998</v>
      </c>
      <c r="G103" s="208">
        <f t="shared" si="2"/>
        <v>1.1841279999999998</v>
      </c>
      <c r="H103" s="209">
        <v>0.21698000000000001</v>
      </c>
      <c r="N103" s="135" t="s">
        <v>481</v>
      </c>
      <c r="O103" s="136" t="s">
        <v>482</v>
      </c>
      <c r="P103" s="137">
        <v>0.49</v>
      </c>
    </row>
    <row r="104" spans="3:16" ht="14.25">
      <c r="C104" s="211" t="s">
        <v>119</v>
      </c>
      <c r="D104" s="46" t="s">
        <v>52</v>
      </c>
      <c r="E104" s="207">
        <v>34.6</v>
      </c>
      <c r="F104" s="47">
        <v>6.7100000000000007E-2</v>
      </c>
      <c r="G104" s="208">
        <f t="shared" si="2"/>
        <v>2.3216600000000005</v>
      </c>
      <c r="H104" s="209">
        <v>0.89268000000000003</v>
      </c>
      <c r="N104" s="135" t="s">
        <v>483</v>
      </c>
      <c r="O104" s="136" t="s">
        <v>484</v>
      </c>
      <c r="P104" s="137">
        <v>0.39100000000000001</v>
      </c>
    </row>
    <row r="105" spans="3:16" ht="14.25">
      <c r="C105" s="212" t="s">
        <v>30</v>
      </c>
      <c r="D105" s="46" t="s">
        <v>52</v>
      </c>
      <c r="E105" s="210">
        <v>36.700000000000003</v>
      </c>
      <c r="F105" s="47">
        <v>6.7833333333333329E-2</v>
      </c>
      <c r="G105" s="208">
        <f t="shared" si="2"/>
        <v>2.4894833333333333</v>
      </c>
      <c r="H105" s="209">
        <v>0.94686000000000003</v>
      </c>
      <c r="N105" s="135" t="s">
        <v>485</v>
      </c>
      <c r="O105" s="136" t="s">
        <v>486</v>
      </c>
      <c r="P105" s="137">
        <v>0.44800000000000001</v>
      </c>
    </row>
    <row r="106" spans="3:16" ht="14.25">
      <c r="C106" s="212" t="s">
        <v>120</v>
      </c>
      <c r="D106" s="46" t="s">
        <v>52</v>
      </c>
      <c r="E106" s="210">
        <v>37.700000000000003</v>
      </c>
      <c r="F106" s="104">
        <v>6.8566666666666679E-2</v>
      </c>
      <c r="G106" s="208">
        <f t="shared" si="2"/>
        <v>2.5849633333333339</v>
      </c>
      <c r="H106" s="209">
        <v>0.97265999999999997</v>
      </c>
      <c r="N106" s="135" t="s">
        <v>487</v>
      </c>
      <c r="O106" s="136" t="s">
        <v>488</v>
      </c>
      <c r="P106" s="137">
        <v>1.0369999999999999</v>
      </c>
    </row>
    <row r="107" spans="3:16" ht="14.25">
      <c r="C107" s="212" t="s">
        <v>31</v>
      </c>
      <c r="D107" s="46" t="s">
        <v>52</v>
      </c>
      <c r="E107" s="210">
        <v>39.1</v>
      </c>
      <c r="F107" s="47">
        <v>6.93E-2</v>
      </c>
      <c r="G107" s="208">
        <f t="shared" si="2"/>
        <v>2.7096300000000002</v>
      </c>
      <c r="H107" s="209">
        <v>1.00878</v>
      </c>
      <c r="N107" s="135" t="s">
        <v>489</v>
      </c>
      <c r="O107" s="136" t="s">
        <v>490</v>
      </c>
      <c r="P107" s="137">
        <v>0.42599999999999999</v>
      </c>
    </row>
    <row r="108" spans="3:16" ht="14.25">
      <c r="C108" s="212" t="s">
        <v>121</v>
      </c>
      <c r="D108" s="46" t="s">
        <v>52</v>
      </c>
      <c r="E108" s="210">
        <v>41.9</v>
      </c>
      <c r="F108" s="47">
        <v>7.1499999999999994E-2</v>
      </c>
      <c r="G108" s="208">
        <f t="shared" si="2"/>
        <v>2.9958499999999995</v>
      </c>
      <c r="H108" s="209">
        <v>1.0810200000000001</v>
      </c>
      <c r="N108" s="135" t="s">
        <v>491</v>
      </c>
      <c r="O108" s="136" t="s">
        <v>492</v>
      </c>
      <c r="P108" s="137">
        <v>0.51200000000000001</v>
      </c>
    </row>
    <row r="109" spans="3:16" ht="14.25">
      <c r="C109" s="212" t="s">
        <v>33</v>
      </c>
      <c r="D109" s="48" t="s">
        <v>63</v>
      </c>
      <c r="E109" s="210">
        <v>50.8</v>
      </c>
      <c r="F109" s="47">
        <v>5.9033333333333333E-2</v>
      </c>
      <c r="G109" s="208">
        <f t="shared" si="2"/>
        <v>2.9988933333333332</v>
      </c>
      <c r="H109" s="209">
        <v>1.31064</v>
      </c>
      <c r="N109" s="135" t="s">
        <v>493</v>
      </c>
      <c r="O109" s="136" t="s">
        <v>494</v>
      </c>
      <c r="P109" s="137">
        <v>0.40299999999999997</v>
      </c>
    </row>
    <row r="110" spans="3:16" ht="14.25">
      <c r="C110" s="212" t="s">
        <v>34</v>
      </c>
      <c r="D110" s="48" t="s">
        <v>63</v>
      </c>
      <c r="E110" s="210">
        <v>54.6</v>
      </c>
      <c r="F110" s="47">
        <v>4.9499999999999995E-2</v>
      </c>
      <c r="G110" s="208">
        <f t="shared" si="2"/>
        <v>2.7026999999999997</v>
      </c>
      <c r="H110" s="209">
        <v>1.4086799999999999</v>
      </c>
      <c r="N110" s="135" t="s">
        <v>495</v>
      </c>
      <c r="O110" s="136" t="s">
        <v>496</v>
      </c>
      <c r="P110" s="137">
        <v>0.57899999999999996</v>
      </c>
    </row>
    <row r="111" spans="3:16" ht="14.25">
      <c r="C111" s="212" t="s">
        <v>32</v>
      </c>
      <c r="D111" s="48" t="s">
        <v>67</v>
      </c>
      <c r="E111" s="210">
        <v>45</v>
      </c>
      <c r="F111" s="47">
        <v>4.99E-2</v>
      </c>
      <c r="G111" s="208">
        <f t="shared" si="2"/>
        <v>2.2454999999999998</v>
      </c>
      <c r="H111" s="209">
        <v>1.161</v>
      </c>
      <c r="N111" s="135" t="s">
        <v>497</v>
      </c>
      <c r="O111" s="136" t="s">
        <v>498</v>
      </c>
      <c r="P111" s="137">
        <v>0</v>
      </c>
    </row>
    <row r="112" spans="3:16" ht="14.25">
      <c r="C112" s="213" t="s">
        <v>122</v>
      </c>
      <c r="D112" s="48" t="s">
        <v>82</v>
      </c>
      <c r="E112" s="214"/>
      <c r="F112" s="105">
        <v>0.06</v>
      </c>
      <c r="G112" s="208">
        <f>F112</f>
        <v>0.06</v>
      </c>
      <c r="H112" s="215">
        <v>2.632E-2</v>
      </c>
      <c r="N112" s="135" t="s">
        <v>499</v>
      </c>
      <c r="O112" s="136" t="s">
        <v>500</v>
      </c>
      <c r="P112" s="137">
        <v>0</v>
      </c>
    </row>
    <row r="113" spans="3:16" ht="28.5">
      <c r="C113" s="216" t="s">
        <v>125</v>
      </c>
      <c r="D113" s="48" t="s">
        <v>82</v>
      </c>
      <c r="E113" s="214"/>
      <c r="F113" s="105">
        <v>5.7000000000000002E-2</v>
      </c>
      <c r="G113" s="208">
        <f>F113</f>
        <v>5.7000000000000002E-2</v>
      </c>
      <c r="H113" s="215">
        <v>3.5090000000000003E-2</v>
      </c>
      <c r="N113" s="135" t="s">
        <v>501</v>
      </c>
      <c r="O113" s="136" t="s">
        <v>502</v>
      </c>
      <c r="P113" s="137">
        <v>0.53900000000000003</v>
      </c>
    </row>
    <row r="114" spans="3:16" ht="14.25">
      <c r="C114" s="217" t="s">
        <v>277</v>
      </c>
      <c r="D114" s="48" t="s">
        <v>87</v>
      </c>
      <c r="E114" s="210"/>
      <c r="F114" s="105">
        <v>0.37</v>
      </c>
      <c r="G114" s="208">
        <f>F114</f>
        <v>0.37</v>
      </c>
      <c r="H114" s="218">
        <v>0.25723000000000001</v>
      </c>
      <c r="N114" s="135" t="s">
        <v>503</v>
      </c>
      <c r="O114" s="136" t="s">
        <v>504</v>
      </c>
      <c r="P114" s="137">
        <v>0.56300000000000006</v>
      </c>
    </row>
    <row r="115" spans="3:16" ht="14.25">
      <c r="C115" s="219" t="s">
        <v>280</v>
      </c>
      <c r="D115" s="48" t="s">
        <v>87</v>
      </c>
      <c r="E115" s="210"/>
      <c r="F115" s="105">
        <v>0.37</v>
      </c>
      <c r="G115" s="208">
        <f>F115</f>
        <v>0.37</v>
      </c>
      <c r="H115" s="218">
        <v>0.23941999999999999</v>
      </c>
      <c r="N115" s="135" t="s">
        <v>505</v>
      </c>
      <c r="O115" s="136" t="s">
        <v>506</v>
      </c>
      <c r="P115" s="137">
        <v>0.54799999999999993</v>
      </c>
    </row>
    <row r="116" spans="3:16">
      <c r="N116" s="135" t="s">
        <v>507</v>
      </c>
      <c r="O116" s="136" t="s">
        <v>508</v>
      </c>
      <c r="P116" s="137">
        <v>0.55500000000000005</v>
      </c>
    </row>
    <row r="117" spans="3:16" ht="14.25">
      <c r="C117" s="129" t="s">
        <v>509</v>
      </c>
      <c r="D117" s="48" t="s">
        <v>510</v>
      </c>
      <c r="N117" s="135" t="s">
        <v>511</v>
      </c>
      <c r="O117" s="136" t="s">
        <v>512</v>
      </c>
      <c r="P117" s="137">
        <v>0.47600000000000003</v>
      </c>
    </row>
    <row r="118" spans="3:16" ht="14.25">
      <c r="C118" s="129" t="s">
        <v>513</v>
      </c>
      <c r="D118" s="48" t="s">
        <v>514</v>
      </c>
      <c r="N118" s="135" t="s">
        <v>515</v>
      </c>
      <c r="O118" s="136" t="s">
        <v>516</v>
      </c>
      <c r="P118" s="137">
        <v>0.58799999999999997</v>
      </c>
    </row>
    <row r="119" spans="3:16" ht="14.25">
      <c r="C119" s="129" t="s">
        <v>517</v>
      </c>
      <c r="D119" s="48" t="s">
        <v>518</v>
      </c>
      <c r="N119" s="135" t="s">
        <v>519</v>
      </c>
      <c r="O119" s="136" t="s">
        <v>520</v>
      </c>
      <c r="P119" s="137">
        <v>0</v>
      </c>
    </row>
    <row r="120" spans="3:16" ht="14.25">
      <c r="C120" s="129" t="s">
        <v>521</v>
      </c>
      <c r="D120" s="48" t="s">
        <v>514</v>
      </c>
      <c r="N120" s="135" t="s">
        <v>522</v>
      </c>
      <c r="O120" s="136" t="s">
        <v>523</v>
      </c>
      <c r="P120" s="137">
        <v>0</v>
      </c>
    </row>
    <row r="121" spans="3:16">
      <c r="C121" s="129" t="s">
        <v>524</v>
      </c>
      <c r="N121" s="135" t="s">
        <v>525</v>
      </c>
      <c r="O121" s="136" t="s">
        <v>526</v>
      </c>
      <c r="P121" s="137">
        <v>0.39</v>
      </c>
    </row>
    <row r="122" spans="3:16">
      <c r="C122" s="129" t="s">
        <v>527</v>
      </c>
      <c r="N122" s="135" t="s">
        <v>528</v>
      </c>
      <c r="O122" s="136" t="s">
        <v>529</v>
      </c>
      <c r="P122" s="137">
        <v>0.39</v>
      </c>
    </row>
    <row r="123" spans="3:16">
      <c r="C123" s="129" t="s">
        <v>530</v>
      </c>
      <c r="N123" s="135" t="s">
        <v>531</v>
      </c>
      <c r="O123" s="136" t="s">
        <v>532</v>
      </c>
      <c r="P123" s="137">
        <v>0.39</v>
      </c>
    </row>
    <row r="124" spans="3:16">
      <c r="N124" s="135" t="s">
        <v>533</v>
      </c>
      <c r="O124" s="136" t="s">
        <v>534</v>
      </c>
      <c r="P124" s="137">
        <v>0.34299999999999997</v>
      </c>
    </row>
    <row r="125" spans="3:16">
      <c r="N125" s="135" t="s">
        <v>535</v>
      </c>
      <c r="O125" s="136" t="s">
        <v>536</v>
      </c>
      <c r="P125" s="137">
        <v>0.248</v>
      </c>
    </row>
    <row r="126" spans="3:16">
      <c r="N126" s="135" t="s">
        <v>537</v>
      </c>
      <c r="O126" s="136" t="s">
        <v>538</v>
      </c>
      <c r="P126" s="137">
        <v>0</v>
      </c>
    </row>
    <row r="127" spans="3:16">
      <c r="N127" s="135" t="s">
        <v>539</v>
      </c>
      <c r="O127" s="136" t="s">
        <v>540</v>
      </c>
      <c r="P127" s="137">
        <v>0.53600000000000003</v>
      </c>
    </row>
    <row r="128" spans="3:16">
      <c r="N128" s="135" t="s">
        <v>541</v>
      </c>
      <c r="O128" s="136" t="s">
        <v>542</v>
      </c>
      <c r="P128" s="137">
        <v>0.53100000000000003</v>
      </c>
    </row>
    <row r="129" spans="14:16">
      <c r="N129" s="135" t="s">
        <v>543</v>
      </c>
      <c r="O129" s="136" t="s">
        <v>544</v>
      </c>
      <c r="P129" s="137">
        <v>0.35</v>
      </c>
    </row>
    <row r="130" spans="14:16">
      <c r="N130" s="135" t="s">
        <v>545</v>
      </c>
      <c r="O130" s="136" t="s">
        <v>546</v>
      </c>
      <c r="P130" s="137">
        <v>0.45399999999999996</v>
      </c>
    </row>
    <row r="131" spans="14:16">
      <c r="N131" s="135" t="s">
        <v>547</v>
      </c>
      <c r="O131" s="136" t="s">
        <v>548</v>
      </c>
      <c r="P131" s="137">
        <v>0.63400000000000001</v>
      </c>
    </row>
    <row r="132" spans="14:16">
      <c r="N132" s="135" t="s">
        <v>549</v>
      </c>
      <c r="O132" s="136" t="s">
        <v>550</v>
      </c>
      <c r="P132" s="137">
        <v>0.57600000000000007</v>
      </c>
    </row>
    <row r="133" spans="14:16">
      <c r="N133" s="135" t="s">
        <v>551</v>
      </c>
      <c r="O133" s="136" t="s">
        <v>552</v>
      </c>
      <c r="P133" s="137">
        <v>0</v>
      </c>
    </row>
    <row r="134" spans="14:16">
      <c r="N134" s="135" t="s">
        <v>553</v>
      </c>
      <c r="O134" s="136" t="s">
        <v>554</v>
      </c>
      <c r="P134" s="137">
        <v>0.63600000000000001</v>
      </c>
    </row>
    <row r="135" spans="14:16">
      <c r="N135" s="135" t="s">
        <v>555</v>
      </c>
      <c r="O135" s="136" t="s">
        <v>556</v>
      </c>
      <c r="P135" s="137">
        <v>0.63600000000000001</v>
      </c>
    </row>
    <row r="136" spans="14:16">
      <c r="N136" s="135" t="s">
        <v>557</v>
      </c>
      <c r="O136" s="136" t="s">
        <v>558</v>
      </c>
      <c r="P136" s="137">
        <v>0.50600000000000001</v>
      </c>
    </row>
    <row r="137" spans="14:16">
      <c r="N137" s="135" t="s">
        <v>559</v>
      </c>
      <c r="O137" s="136" t="s">
        <v>560</v>
      </c>
      <c r="P137" s="137">
        <v>0.46599999999999997</v>
      </c>
    </row>
    <row r="138" spans="14:16">
      <c r="N138" s="135" t="s">
        <v>561</v>
      </c>
      <c r="O138" s="136" t="s">
        <v>562</v>
      </c>
      <c r="P138" s="137">
        <v>0</v>
      </c>
    </row>
    <row r="139" spans="14:16">
      <c r="N139" s="135" t="s">
        <v>563</v>
      </c>
      <c r="O139" s="136" t="s">
        <v>564</v>
      </c>
      <c r="P139" s="137">
        <v>0</v>
      </c>
    </row>
    <row r="140" spans="14:16">
      <c r="N140" s="135" t="s">
        <v>565</v>
      </c>
      <c r="O140" s="136" t="s">
        <v>566</v>
      </c>
      <c r="P140" s="137">
        <v>0.22</v>
      </c>
    </row>
    <row r="141" spans="14:16">
      <c r="N141" s="135" t="s">
        <v>567</v>
      </c>
      <c r="O141" s="136" t="s">
        <v>568</v>
      </c>
      <c r="P141" s="137">
        <v>0.33</v>
      </c>
    </row>
    <row r="142" spans="14:16">
      <c r="N142" s="135" t="s">
        <v>569</v>
      </c>
      <c r="O142" s="136" t="s">
        <v>570</v>
      </c>
      <c r="P142" s="137">
        <v>0.34900000000000003</v>
      </c>
    </row>
    <row r="143" spans="14:16">
      <c r="N143" s="135" t="s">
        <v>571</v>
      </c>
      <c r="O143" s="136" t="s">
        <v>572</v>
      </c>
      <c r="P143" s="137">
        <v>0.4</v>
      </c>
    </row>
    <row r="144" spans="14:16">
      <c r="N144" s="135" t="s">
        <v>573</v>
      </c>
      <c r="O144" s="136" t="s">
        <v>574</v>
      </c>
      <c r="P144" s="137">
        <v>0.40499999999999997</v>
      </c>
    </row>
    <row r="145" spans="14:16">
      <c r="N145" s="135" t="s">
        <v>575</v>
      </c>
      <c r="O145" s="136" t="s">
        <v>576</v>
      </c>
      <c r="P145" s="137">
        <v>0.40900000000000003</v>
      </c>
    </row>
    <row r="146" spans="14:16">
      <c r="N146" s="135" t="s">
        <v>577</v>
      </c>
      <c r="O146" s="136" t="s">
        <v>578</v>
      </c>
      <c r="P146" s="137">
        <v>0.40799999999999997</v>
      </c>
    </row>
    <row r="147" spans="14:16">
      <c r="N147" s="135" t="s">
        <v>579</v>
      </c>
      <c r="O147" s="136" t="s">
        <v>580</v>
      </c>
      <c r="P147" s="137">
        <v>0.48799999999999999</v>
      </c>
    </row>
    <row r="148" spans="14:16">
      <c r="N148" s="135" t="s">
        <v>581</v>
      </c>
      <c r="O148" s="136" t="s">
        <v>582</v>
      </c>
      <c r="P148" s="137">
        <v>0</v>
      </c>
    </row>
    <row r="149" spans="14:16">
      <c r="N149" s="135" t="s">
        <v>583</v>
      </c>
      <c r="O149" s="136" t="s">
        <v>584</v>
      </c>
      <c r="P149" s="137">
        <v>0</v>
      </c>
    </row>
    <row r="150" spans="14:16">
      <c r="N150" s="135" t="s">
        <v>585</v>
      </c>
      <c r="O150" s="136" t="s">
        <v>586</v>
      </c>
      <c r="P150" s="137">
        <v>0.39300000000000002</v>
      </c>
    </row>
    <row r="151" spans="14:16">
      <c r="N151" s="135" t="s">
        <v>587</v>
      </c>
      <c r="O151" s="136" t="s">
        <v>588</v>
      </c>
      <c r="P151" s="137">
        <v>0.378</v>
      </c>
    </row>
    <row r="152" spans="14:16">
      <c r="N152" s="135" t="s">
        <v>589</v>
      </c>
      <c r="O152" s="136" t="s">
        <v>590</v>
      </c>
      <c r="P152" s="137">
        <v>0.60599999999999998</v>
      </c>
    </row>
    <row r="153" spans="14:16">
      <c r="N153" s="135" t="s">
        <v>591</v>
      </c>
      <c r="O153" s="136" t="s">
        <v>592</v>
      </c>
      <c r="P153" s="137">
        <v>0.76300000000000001</v>
      </c>
    </row>
    <row r="154" spans="14:16">
      <c r="N154" s="135" t="s">
        <v>593</v>
      </c>
      <c r="O154" s="136" t="s">
        <v>594</v>
      </c>
      <c r="P154" s="137">
        <v>0.53600000000000003</v>
      </c>
    </row>
    <row r="155" spans="14:16">
      <c r="N155" s="135" t="s">
        <v>595</v>
      </c>
      <c r="O155" s="136" t="s">
        <v>596</v>
      </c>
      <c r="P155" s="137">
        <v>0</v>
      </c>
    </row>
    <row r="156" spans="14:16">
      <c r="N156" s="135" t="s">
        <v>597</v>
      </c>
      <c r="O156" s="136" t="s">
        <v>598</v>
      </c>
      <c r="P156" s="137">
        <v>0</v>
      </c>
    </row>
    <row r="157" spans="14:16">
      <c r="N157" s="135" t="s">
        <v>599</v>
      </c>
      <c r="O157" s="136" t="s">
        <v>600</v>
      </c>
      <c r="P157" s="137">
        <v>0.44</v>
      </c>
    </row>
    <row r="158" spans="14:16">
      <c r="N158" s="135" t="s">
        <v>601</v>
      </c>
      <c r="O158" s="136" t="s">
        <v>602</v>
      </c>
      <c r="P158" s="137">
        <v>0.432</v>
      </c>
    </row>
    <row r="159" spans="14:16">
      <c r="N159" s="135" t="s">
        <v>603</v>
      </c>
      <c r="O159" s="136" t="s">
        <v>604</v>
      </c>
      <c r="P159" s="137">
        <v>0</v>
      </c>
    </row>
    <row r="160" spans="14:16">
      <c r="N160" s="135" t="s">
        <v>605</v>
      </c>
      <c r="O160" s="136" t="s">
        <v>606</v>
      </c>
      <c r="P160" s="137">
        <v>0.73099999999999998</v>
      </c>
    </row>
    <row r="161" spans="14:16">
      <c r="N161" s="135" t="s">
        <v>607</v>
      </c>
      <c r="O161" s="136" t="s">
        <v>608</v>
      </c>
      <c r="P161" s="137">
        <v>0</v>
      </c>
    </row>
    <row r="162" spans="14:16">
      <c r="N162" s="135" t="s">
        <v>609</v>
      </c>
      <c r="O162" s="136" t="s">
        <v>610</v>
      </c>
      <c r="P162" s="137">
        <v>4.3999999999999997E-2</v>
      </c>
    </row>
    <row r="163" spans="14:16">
      <c r="N163" s="135" t="s">
        <v>611</v>
      </c>
      <c r="O163" s="136" t="s">
        <v>612</v>
      </c>
      <c r="P163" s="137">
        <v>0.13200000000000001</v>
      </c>
    </row>
    <row r="164" spans="14:16">
      <c r="N164" s="135" t="s">
        <v>613</v>
      </c>
      <c r="O164" s="136" t="s">
        <v>614</v>
      </c>
      <c r="P164" s="137">
        <v>0.17699999999999999</v>
      </c>
    </row>
    <row r="165" spans="14:16">
      <c r="N165" s="135" t="s">
        <v>615</v>
      </c>
      <c r="O165" s="136" t="s">
        <v>616</v>
      </c>
      <c r="P165" s="137">
        <v>0.13300000000000001</v>
      </c>
    </row>
    <row r="166" spans="14:16">
      <c r="N166" s="135" t="s">
        <v>617</v>
      </c>
      <c r="O166" s="136" t="s">
        <v>618</v>
      </c>
      <c r="P166" s="137">
        <v>0.121</v>
      </c>
    </row>
    <row r="167" spans="14:16">
      <c r="N167" s="135" t="s">
        <v>619</v>
      </c>
      <c r="O167" s="136" t="s">
        <v>620</v>
      </c>
      <c r="P167" s="137">
        <v>9.0000000000000011E-2</v>
      </c>
    </row>
    <row r="168" spans="14:16">
      <c r="N168" s="135" t="s">
        <v>621</v>
      </c>
      <c r="O168" s="136" t="s">
        <v>622</v>
      </c>
      <c r="P168" s="137">
        <v>0.39</v>
      </c>
    </row>
    <row r="169" spans="14:16">
      <c r="N169" s="135" t="s">
        <v>623</v>
      </c>
      <c r="O169" s="136" t="s">
        <v>624</v>
      </c>
      <c r="P169" s="137">
        <v>0.25</v>
      </c>
    </row>
    <row r="170" spans="14:16">
      <c r="N170" s="135" t="s">
        <v>625</v>
      </c>
      <c r="O170" s="136" t="s">
        <v>626</v>
      </c>
      <c r="P170" s="137">
        <v>0.35</v>
      </c>
    </row>
    <row r="171" spans="14:16">
      <c r="N171" s="135" t="s">
        <v>627</v>
      </c>
      <c r="O171" s="136" t="s">
        <v>628</v>
      </c>
      <c r="P171" s="137">
        <v>0.188</v>
      </c>
    </row>
    <row r="172" spans="14:16">
      <c r="N172" s="135" t="s">
        <v>629</v>
      </c>
      <c r="O172" s="136" t="s">
        <v>630</v>
      </c>
      <c r="P172" s="137">
        <v>0.16699999999999998</v>
      </c>
    </row>
    <row r="173" spans="14:16">
      <c r="N173" s="135" t="s">
        <v>631</v>
      </c>
      <c r="O173" s="136" t="s">
        <v>632</v>
      </c>
      <c r="P173" s="137">
        <v>0.54299999999999993</v>
      </c>
    </row>
    <row r="174" spans="14:16">
      <c r="N174" s="135" t="s">
        <v>633</v>
      </c>
      <c r="O174" s="136" t="s">
        <v>634</v>
      </c>
      <c r="P174" s="137">
        <v>0.38800000000000001</v>
      </c>
    </row>
    <row r="175" spans="14:16">
      <c r="N175" s="135" t="s">
        <v>635</v>
      </c>
      <c r="O175" s="136" t="s">
        <v>636</v>
      </c>
      <c r="P175" s="137">
        <v>0.48799999999999999</v>
      </c>
    </row>
    <row r="176" spans="14:16">
      <c r="N176" s="135" t="s">
        <v>637</v>
      </c>
      <c r="O176" s="136" t="s">
        <v>638</v>
      </c>
      <c r="P176" s="137">
        <v>0.59000000000000008</v>
      </c>
    </row>
    <row r="177" spans="14:16">
      <c r="N177" s="135" t="s">
        <v>639</v>
      </c>
      <c r="O177" s="136" t="s">
        <v>640</v>
      </c>
      <c r="P177" s="137">
        <v>0</v>
      </c>
    </row>
    <row r="178" spans="14:16">
      <c r="N178" s="135" t="s">
        <v>641</v>
      </c>
      <c r="O178" s="136" t="s">
        <v>642</v>
      </c>
      <c r="P178" s="137">
        <v>0</v>
      </c>
    </row>
    <row r="179" spans="14:16">
      <c r="N179" s="135" t="s">
        <v>643</v>
      </c>
      <c r="O179" s="136" t="s">
        <v>644</v>
      </c>
      <c r="P179" s="137">
        <v>0.253</v>
      </c>
    </row>
    <row r="180" spans="14:16">
      <c r="N180" s="135" t="s">
        <v>645</v>
      </c>
      <c r="O180" s="136" t="s">
        <v>646</v>
      </c>
      <c r="P180" s="137">
        <v>0.317</v>
      </c>
    </row>
    <row r="181" spans="14:16">
      <c r="N181" s="135" t="s">
        <v>647</v>
      </c>
      <c r="O181" s="136" t="s">
        <v>648</v>
      </c>
      <c r="P181" s="137">
        <v>0.33799999999999997</v>
      </c>
    </row>
    <row r="182" spans="14:16">
      <c r="N182" s="135" t="s">
        <v>649</v>
      </c>
      <c r="O182" s="136" t="s">
        <v>650</v>
      </c>
      <c r="P182" s="137">
        <v>0.307</v>
      </c>
    </row>
    <row r="183" spans="14:16">
      <c r="N183" s="135" t="s">
        <v>651</v>
      </c>
      <c r="O183" s="136" t="s">
        <v>652</v>
      </c>
      <c r="P183" s="137">
        <v>0.223</v>
      </c>
    </row>
    <row r="184" spans="14:16">
      <c r="N184" s="135" t="s">
        <v>653</v>
      </c>
      <c r="O184" s="136" t="s">
        <v>654</v>
      </c>
      <c r="P184" s="137">
        <v>0</v>
      </c>
    </row>
    <row r="185" spans="14:16">
      <c r="N185" s="135" t="s">
        <v>655</v>
      </c>
      <c r="O185" s="136" t="s">
        <v>656</v>
      </c>
      <c r="P185" s="137">
        <v>0.46799999999999997</v>
      </c>
    </row>
    <row r="186" spans="14:16">
      <c r="N186" s="135" t="s">
        <v>657</v>
      </c>
      <c r="O186" s="136" t="s">
        <v>658</v>
      </c>
      <c r="P186" s="137">
        <v>0.46799999999999997</v>
      </c>
    </row>
    <row r="187" spans="14:16">
      <c r="N187" s="135" t="s">
        <v>659</v>
      </c>
      <c r="O187" s="136" t="s">
        <v>660</v>
      </c>
      <c r="P187" s="137">
        <v>0.61199999999999999</v>
      </c>
    </row>
    <row r="188" spans="14:16">
      <c r="N188" s="135" t="s">
        <v>661</v>
      </c>
      <c r="O188" s="136" t="s">
        <v>662</v>
      </c>
      <c r="P188" s="137">
        <v>0.57099999999999995</v>
      </c>
    </row>
    <row r="189" spans="14:16">
      <c r="N189" s="135" t="s">
        <v>663</v>
      </c>
      <c r="O189" s="136" t="s">
        <v>664</v>
      </c>
      <c r="P189" s="137">
        <v>0.53100000000000003</v>
      </c>
    </row>
    <row r="190" spans="14:16">
      <c r="N190" s="135" t="s">
        <v>665</v>
      </c>
      <c r="O190" s="136" t="s">
        <v>666</v>
      </c>
      <c r="P190" s="137">
        <v>0.28600000000000003</v>
      </c>
    </row>
    <row r="191" spans="14:16">
      <c r="N191" s="135" t="s">
        <v>667</v>
      </c>
      <c r="O191" s="136" t="s">
        <v>668</v>
      </c>
      <c r="P191" s="137">
        <v>0.57999999999999996</v>
      </c>
    </row>
    <row r="192" spans="14:16">
      <c r="N192" s="135" t="s">
        <v>669</v>
      </c>
      <c r="O192" s="136" t="s">
        <v>670</v>
      </c>
      <c r="P192" s="137">
        <v>0.45300000000000001</v>
      </c>
    </row>
    <row r="193" spans="14:16">
      <c r="N193" s="135" t="s">
        <v>671</v>
      </c>
      <c r="O193" s="136" t="s">
        <v>672</v>
      </c>
      <c r="P193" s="137">
        <v>0.46</v>
      </c>
    </row>
    <row r="194" spans="14:16">
      <c r="N194" s="135" t="s">
        <v>673</v>
      </c>
      <c r="O194" s="136" t="s">
        <v>674</v>
      </c>
      <c r="P194" s="137">
        <v>0.50900000000000001</v>
      </c>
    </row>
    <row r="195" spans="14:16">
      <c r="N195" s="135" t="s">
        <v>675</v>
      </c>
      <c r="O195" s="136" t="s">
        <v>676</v>
      </c>
      <c r="P195" s="137">
        <v>0.45300000000000001</v>
      </c>
    </row>
    <row r="196" spans="14:16">
      <c r="N196" s="135" t="s">
        <v>677</v>
      </c>
      <c r="O196" s="136" t="s">
        <v>678</v>
      </c>
      <c r="P196" s="137">
        <v>0</v>
      </c>
    </row>
    <row r="197" spans="14:16">
      <c r="N197" s="135" t="s">
        <v>679</v>
      </c>
      <c r="O197" s="136" t="s">
        <v>680</v>
      </c>
      <c r="P197" s="137">
        <v>0.40900000000000003</v>
      </c>
    </row>
    <row r="198" spans="14:16">
      <c r="N198" s="135" t="s">
        <v>681</v>
      </c>
      <c r="O198" s="136" t="s">
        <v>682</v>
      </c>
      <c r="P198" s="137">
        <v>0.40900000000000003</v>
      </c>
    </row>
    <row r="199" spans="14:16">
      <c r="N199" s="135" t="s">
        <v>683</v>
      </c>
      <c r="O199" s="136" t="s">
        <v>684</v>
      </c>
      <c r="P199" s="137">
        <v>0</v>
      </c>
    </row>
    <row r="200" spans="14:16">
      <c r="N200" s="135" t="s">
        <v>685</v>
      </c>
      <c r="O200" s="136" t="s">
        <v>686</v>
      </c>
      <c r="P200" s="137">
        <v>0.495</v>
      </c>
    </row>
    <row r="201" spans="14:16">
      <c r="N201" s="135" t="s">
        <v>687</v>
      </c>
      <c r="O201" s="136" t="s">
        <v>688</v>
      </c>
      <c r="P201" s="137">
        <v>0.495</v>
      </c>
    </row>
    <row r="202" spans="14:16">
      <c r="N202" s="135" t="s">
        <v>689</v>
      </c>
      <c r="O202" s="136" t="s">
        <v>690</v>
      </c>
      <c r="P202" s="137">
        <v>0.33300000000000002</v>
      </c>
    </row>
    <row r="203" spans="14:16">
      <c r="N203" s="135" t="s">
        <v>691</v>
      </c>
      <c r="O203" s="136" t="s">
        <v>692</v>
      </c>
      <c r="P203" s="137">
        <v>0.45300000000000001</v>
      </c>
    </row>
    <row r="204" spans="14:16">
      <c r="N204" s="135" t="s">
        <v>693</v>
      </c>
      <c r="O204" s="136" t="s">
        <v>694</v>
      </c>
      <c r="P204" s="137">
        <v>0.54600000000000004</v>
      </c>
    </row>
    <row r="205" spans="14:16">
      <c r="N205" s="135" t="s">
        <v>695</v>
      </c>
      <c r="O205" s="136" t="s">
        <v>696</v>
      </c>
      <c r="P205" s="137">
        <v>0.30399999999999999</v>
      </c>
    </row>
    <row r="206" spans="14:16">
      <c r="N206" s="135" t="s">
        <v>697</v>
      </c>
      <c r="O206" s="136" t="s">
        <v>698</v>
      </c>
      <c r="P206" s="137">
        <v>0.54299999999999993</v>
      </c>
    </row>
    <row r="207" spans="14:16">
      <c r="N207" s="135" t="s">
        <v>699</v>
      </c>
      <c r="O207" s="136" t="s">
        <v>700</v>
      </c>
      <c r="P207" s="137">
        <v>0.52800000000000002</v>
      </c>
    </row>
    <row r="208" spans="14:16">
      <c r="N208" s="135" t="s">
        <v>701</v>
      </c>
      <c r="O208" s="136" t="s">
        <v>702</v>
      </c>
      <c r="P208" s="137">
        <v>0.46700000000000003</v>
      </c>
    </row>
    <row r="209" spans="14:16">
      <c r="N209" s="135" t="s">
        <v>703</v>
      </c>
      <c r="O209" s="136" t="s">
        <v>704</v>
      </c>
      <c r="P209" s="137">
        <v>0.53100000000000003</v>
      </c>
    </row>
    <row r="210" spans="14:16">
      <c r="N210" s="135" t="s">
        <v>705</v>
      </c>
      <c r="O210" s="136" t="s">
        <v>706</v>
      </c>
      <c r="P210" s="137">
        <v>0.68700000000000006</v>
      </c>
    </row>
    <row r="211" spans="14:16">
      <c r="N211" s="135" t="s">
        <v>707</v>
      </c>
      <c r="O211" s="136" t="s">
        <v>708</v>
      </c>
      <c r="P211" s="137">
        <v>0.78700000000000003</v>
      </c>
    </row>
    <row r="212" spans="14:16">
      <c r="N212" s="135" t="s">
        <v>709</v>
      </c>
      <c r="O212" s="136" t="s">
        <v>710</v>
      </c>
      <c r="P212" s="137">
        <v>0.39700000000000002</v>
      </c>
    </row>
    <row r="213" spans="14:16">
      <c r="N213" s="135" t="s">
        <v>711</v>
      </c>
      <c r="O213" s="136" t="s">
        <v>712</v>
      </c>
      <c r="P213" s="137">
        <v>0.39399999999999996</v>
      </c>
    </row>
    <row r="214" spans="14:16">
      <c r="N214" s="135" t="s">
        <v>713</v>
      </c>
      <c r="O214" s="136" t="s">
        <v>714</v>
      </c>
      <c r="P214" s="137">
        <v>0.50600000000000001</v>
      </c>
    </row>
    <row r="215" spans="14:16">
      <c r="N215" s="135" t="s">
        <v>715</v>
      </c>
      <c r="O215" s="136" t="s">
        <v>716</v>
      </c>
      <c r="P215" s="137">
        <v>0.55199999999999994</v>
      </c>
    </row>
    <row r="216" spans="14:16">
      <c r="N216" s="135" t="s">
        <v>717</v>
      </c>
      <c r="O216" s="136" t="s">
        <v>718</v>
      </c>
      <c r="P216" s="137">
        <v>0.56599999999999995</v>
      </c>
    </row>
    <row r="217" spans="14:16">
      <c r="N217" s="135" t="s">
        <v>719</v>
      </c>
      <c r="O217" s="136" t="s">
        <v>720</v>
      </c>
      <c r="P217" s="137">
        <v>0.48299999999999998</v>
      </c>
    </row>
    <row r="218" spans="14:16">
      <c r="N218" s="135" t="s">
        <v>721</v>
      </c>
      <c r="O218" s="136" t="s">
        <v>722</v>
      </c>
      <c r="P218" s="137">
        <v>0.45600000000000002</v>
      </c>
    </row>
    <row r="219" spans="14:16">
      <c r="N219" s="135" t="s">
        <v>723</v>
      </c>
      <c r="O219" s="136" t="s">
        <v>724</v>
      </c>
      <c r="P219" s="137">
        <v>0.39900000000000002</v>
      </c>
    </row>
    <row r="220" spans="14:16">
      <c r="N220" s="135" t="s">
        <v>725</v>
      </c>
      <c r="O220" s="136" t="s">
        <v>726</v>
      </c>
      <c r="P220" s="137">
        <v>0.29899999999999999</v>
      </c>
    </row>
    <row r="221" spans="14:16">
      <c r="N221" s="135" t="s">
        <v>727</v>
      </c>
      <c r="O221" s="136" t="s">
        <v>728</v>
      </c>
      <c r="P221" s="137">
        <v>0.19900000000000001</v>
      </c>
    </row>
    <row r="222" spans="14:16">
      <c r="N222" s="135" t="s">
        <v>729</v>
      </c>
      <c r="O222" s="136" t="s">
        <v>730</v>
      </c>
      <c r="P222" s="137">
        <v>0</v>
      </c>
    </row>
    <row r="223" spans="14:16">
      <c r="N223" s="135" t="s">
        <v>731</v>
      </c>
      <c r="O223" s="136" t="s">
        <v>732</v>
      </c>
      <c r="P223" s="137">
        <v>0.45</v>
      </c>
    </row>
    <row r="224" spans="14:16">
      <c r="N224" s="135" t="s">
        <v>733</v>
      </c>
      <c r="O224" s="136" t="s">
        <v>734</v>
      </c>
      <c r="P224" s="137">
        <v>0.315</v>
      </c>
    </row>
    <row r="225" spans="14:16">
      <c r="N225" s="135" t="s">
        <v>735</v>
      </c>
      <c r="O225" s="136" t="s">
        <v>736</v>
      </c>
      <c r="P225" s="137">
        <v>0.82200000000000006</v>
      </c>
    </row>
    <row r="226" spans="14:16">
      <c r="N226" s="135" t="s">
        <v>737</v>
      </c>
      <c r="O226" s="136" t="s">
        <v>738</v>
      </c>
      <c r="P226" s="137">
        <v>0.81200000000000006</v>
      </c>
    </row>
    <row r="227" spans="14:16">
      <c r="N227" s="135" t="s">
        <v>739</v>
      </c>
      <c r="O227" s="136" t="s">
        <v>740</v>
      </c>
      <c r="P227" s="137">
        <v>0.47300000000000003</v>
      </c>
    </row>
    <row r="228" spans="14:16">
      <c r="N228" s="135" t="s">
        <v>741</v>
      </c>
      <c r="O228" s="136" t="s">
        <v>742</v>
      </c>
      <c r="P228" s="137">
        <v>0.58799999999999997</v>
      </c>
    </row>
    <row r="229" spans="14:16">
      <c r="N229" s="135" t="s">
        <v>743</v>
      </c>
      <c r="O229" s="136" t="s">
        <v>744</v>
      </c>
      <c r="P229" s="137">
        <v>0.505</v>
      </c>
    </row>
    <row r="230" spans="14:16">
      <c r="N230" s="135" t="s">
        <v>745</v>
      </c>
      <c r="O230" s="136" t="s">
        <v>746</v>
      </c>
      <c r="P230" s="137">
        <v>0.60799999999999998</v>
      </c>
    </row>
    <row r="231" spans="14:16">
      <c r="N231" s="135" t="s">
        <v>747</v>
      </c>
      <c r="O231" s="136" t="s">
        <v>748</v>
      </c>
      <c r="P231" s="137">
        <v>0</v>
      </c>
    </row>
    <row r="232" spans="14:16">
      <c r="N232" s="135" t="s">
        <v>749</v>
      </c>
      <c r="O232" s="136" t="s">
        <v>750</v>
      </c>
      <c r="P232" s="137">
        <v>0.53900000000000003</v>
      </c>
    </row>
    <row r="233" spans="14:16">
      <c r="N233" s="135" t="s">
        <v>751</v>
      </c>
      <c r="O233" s="136" t="s">
        <v>752</v>
      </c>
      <c r="P233" s="137">
        <v>0.53900000000000003</v>
      </c>
    </row>
    <row r="234" spans="14:16">
      <c r="N234" s="135" t="s">
        <v>753</v>
      </c>
      <c r="O234" s="136" t="s">
        <v>754</v>
      </c>
      <c r="P234" s="137">
        <v>0.45300000000000001</v>
      </c>
    </row>
    <row r="235" spans="14:16">
      <c r="N235" s="135" t="s">
        <v>755</v>
      </c>
      <c r="O235" s="136" t="s">
        <v>756</v>
      </c>
      <c r="P235" s="137">
        <v>0.17899999999999999</v>
      </c>
    </row>
    <row r="236" spans="14:16">
      <c r="N236" s="135" t="s">
        <v>757</v>
      </c>
      <c r="O236" s="136" t="s">
        <v>758</v>
      </c>
      <c r="P236" s="137">
        <v>0.504</v>
      </c>
    </row>
    <row r="237" spans="14:16">
      <c r="N237" s="135" t="s">
        <v>759</v>
      </c>
      <c r="O237" s="136" t="s">
        <v>760</v>
      </c>
      <c r="P237" s="137">
        <v>0.42499999999999999</v>
      </c>
    </row>
    <row r="238" spans="14:16">
      <c r="N238" s="135" t="s">
        <v>761</v>
      </c>
      <c r="O238" s="136" t="s">
        <v>762</v>
      </c>
      <c r="P238" s="137">
        <v>0.42099999999999999</v>
      </c>
    </row>
    <row r="239" spans="14:16">
      <c r="N239" s="135" t="s">
        <v>763</v>
      </c>
      <c r="O239" s="136" t="s">
        <v>764</v>
      </c>
      <c r="P239" s="137">
        <v>0.51700000000000002</v>
      </c>
    </row>
    <row r="240" spans="14:16">
      <c r="N240" s="135" t="s">
        <v>765</v>
      </c>
      <c r="O240" s="136" t="s">
        <v>766</v>
      </c>
      <c r="P240" s="137">
        <v>0.48399999999999999</v>
      </c>
    </row>
    <row r="241" spans="14:16">
      <c r="N241" s="135" t="s">
        <v>767</v>
      </c>
      <c r="O241" s="136" t="s">
        <v>768</v>
      </c>
      <c r="P241" s="137">
        <v>0.254</v>
      </c>
    </row>
    <row r="242" spans="14:16">
      <c r="N242" s="135" t="s">
        <v>769</v>
      </c>
      <c r="O242" s="136" t="s">
        <v>770</v>
      </c>
      <c r="P242" s="137">
        <v>0</v>
      </c>
    </row>
    <row r="243" spans="14:16">
      <c r="N243" s="135" t="s">
        <v>771</v>
      </c>
      <c r="O243" s="136" t="s">
        <v>772</v>
      </c>
      <c r="P243" s="137">
        <v>0.442</v>
      </c>
    </row>
    <row r="244" spans="14:16">
      <c r="N244" s="135" t="s">
        <v>773</v>
      </c>
      <c r="O244" s="136" t="s">
        <v>774</v>
      </c>
      <c r="P244" s="137">
        <v>0.51600000000000001</v>
      </c>
    </row>
    <row r="245" spans="14:16">
      <c r="N245" s="135" t="s">
        <v>775</v>
      </c>
      <c r="O245" s="136" t="s">
        <v>776</v>
      </c>
      <c r="P245" s="137">
        <v>0.51400000000000001</v>
      </c>
    </row>
    <row r="246" spans="14:16">
      <c r="N246" s="135" t="s">
        <v>777</v>
      </c>
      <c r="O246" s="136" t="s">
        <v>778</v>
      </c>
      <c r="P246" s="137">
        <v>0.46500000000000002</v>
      </c>
    </row>
    <row r="247" spans="14:16">
      <c r="N247" s="135" t="s">
        <v>779</v>
      </c>
      <c r="O247" s="136" t="s">
        <v>780</v>
      </c>
      <c r="P247" s="137">
        <v>0.54299999999999993</v>
      </c>
    </row>
    <row r="248" spans="14:16">
      <c r="N248" s="135" t="s">
        <v>781</v>
      </c>
      <c r="O248" s="136" t="s">
        <v>782</v>
      </c>
      <c r="P248" s="137">
        <v>0</v>
      </c>
    </row>
    <row r="249" spans="14:16">
      <c r="N249" s="135" t="s">
        <v>783</v>
      </c>
      <c r="O249" s="136" t="s">
        <v>784</v>
      </c>
      <c r="P249" s="137">
        <v>0</v>
      </c>
    </row>
    <row r="250" spans="14:16">
      <c r="N250" s="135" t="s">
        <v>785</v>
      </c>
      <c r="O250" s="136" t="s">
        <v>786</v>
      </c>
      <c r="P250" s="137">
        <v>0</v>
      </c>
    </row>
    <row r="251" spans="14:16">
      <c r="N251" s="135" t="s">
        <v>787</v>
      </c>
      <c r="O251" s="136" t="s">
        <v>788</v>
      </c>
      <c r="P251" s="137">
        <v>0.318</v>
      </c>
    </row>
    <row r="252" spans="14:16">
      <c r="N252" s="135" t="s">
        <v>789</v>
      </c>
      <c r="O252" s="136" t="s">
        <v>790</v>
      </c>
      <c r="P252" s="137">
        <v>0.318</v>
      </c>
    </row>
    <row r="253" spans="14:16">
      <c r="N253" s="135" t="s">
        <v>791</v>
      </c>
      <c r="O253" s="136" t="s">
        <v>792</v>
      </c>
      <c r="P253" s="137">
        <v>0</v>
      </c>
    </row>
    <row r="254" spans="14:16">
      <c r="N254" s="135" t="s">
        <v>793</v>
      </c>
      <c r="O254" s="136" t="s">
        <v>794</v>
      </c>
      <c r="P254" s="137">
        <v>0.66400000000000003</v>
      </c>
    </row>
    <row r="255" spans="14:16">
      <c r="N255" s="135" t="s">
        <v>795</v>
      </c>
      <c r="O255" s="136" t="s">
        <v>796</v>
      </c>
      <c r="P255" s="137">
        <v>0.66400000000000003</v>
      </c>
    </row>
    <row r="256" spans="14:16">
      <c r="N256" s="135" t="s">
        <v>797</v>
      </c>
      <c r="O256" s="136" t="s">
        <v>798</v>
      </c>
      <c r="P256" s="137">
        <v>0.13100000000000001</v>
      </c>
    </row>
    <row r="257" spans="14:16">
      <c r="N257" s="135" t="s">
        <v>799</v>
      </c>
      <c r="O257" s="136" t="s">
        <v>800</v>
      </c>
      <c r="P257" s="137">
        <v>0.46500000000000002</v>
      </c>
    </row>
    <row r="258" spans="14:16">
      <c r="N258" s="135" t="s">
        <v>801</v>
      </c>
      <c r="O258" s="136" t="s">
        <v>802</v>
      </c>
      <c r="P258" s="137">
        <v>0.47899999999999998</v>
      </c>
    </row>
    <row r="259" spans="14:16">
      <c r="N259" s="135" t="s">
        <v>803</v>
      </c>
      <c r="O259" s="136" t="s">
        <v>804</v>
      </c>
      <c r="P259" s="137">
        <v>0.38800000000000001</v>
      </c>
    </row>
    <row r="260" spans="14:16">
      <c r="N260" s="135" t="s">
        <v>805</v>
      </c>
      <c r="O260" s="136" t="s">
        <v>806</v>
      </c>
      <c r="P260" s="137">
        <v>0.54699999999999993</v>
      </c>
    </row>
    <row r="261" spans="14:16">
      <c r="N261" s="135" t="s">
        <v>807</v>
      </c>
      <c r="O261" s="136" t="s">
        <v>808</v>
      </c>
      <c r="P261" s="137">
        <v>0.44900000000000001</v>
      </c>
    </row>
    <row r="262" spans="14:16">
      <c r="N262" s="135" t="s">
        <v>809</v>
      </c>
      <c r="O262" s="136" t="s">
        <v>810</v>
      </c>
      <c r="P262" s="137">
        <v>0</v>
      </c>
    </row>
    <row r="263" spans="14:16">
      <c r="N263" s="135" t="s">
        <v>811</v>
      </c>
      <c r="O263" s="136" t="s">
        <v>812</v>
      </c>
      <c r="P263" s="137">
        <v>0.439</v>
      </c>
    </row>
    <row r="264" spans="14:16">
      <c r="N264" s="135" t="s">
        <v>813</v>
      </c>
      <c r="O264" s="136" t="s">
        <v>814</v>
      </c>
      <c r="P264" s="137">
        <v>0</v>
      </c>
    </row>
    <row r="265" spans="14:16">
      <c r="N265" s="135" t="s">
        <v>815</v>
      </c>
      <c r="O265" s="136" t="s">
        <v>816</v>
      </c>
      <c r="P265" s="137">
        <v>0.371</v>
      </c>
    </row>
    <row r="266" spans="14:16">
      <c r="N266" s="135" t="s">
        <v>817</v>
      </c>
      <c r="O266" s="136" t="s">
        <v>818</v>
      </c>
      <c r="P266" s="137">
        <v>0.37</v>
      </c>
    </row>
    <row r="267" spans="14:16">
      <c r="N267" s="135" t="s">
        <v>819</v>
      </c>
      <c r="O267" s="136" t="s">
        <v>820</v>
      </c>
      <c r="P267" s="137">
        <v>0.38900000000000001</v>
      </c>
    </row>
    <row r="268" spans="14:16">
      <c r="N268" s="135" t="s">
        <v>821</v>
      </c>
      <c r="O268" s="136" t="s">
        <v>822</v>
      </c>
      <c r="P268" s="137">
        <v>0.52700000000000002</v>
      </c>
    </row>
    <row r="269" spans="14:16">
      <c r="N269" s="135" t="s">
        <v>823</v>
      </c>
      <c r="O269" s="136" t="s">
        <v>824</v>
      </c>
      <c r="P269" s="137">
        <v>0.51900000000000002</v>
      </c>
    </row>
    <row r="270" spans="14:16">
      <c r="N270" s="135" t="s">
        <v>825</v>
      </c>
      <c r="O270" s="136" t="s">
        <v>826</v>
      </c>
      <c r="P270" s="137">
        <v>0.503</v>
      </c>
    </row>
    <row r="271" spans="14:16">
      <c r="N271" s="135" t="s">
        <v>827</v>
      </c>
      <c r="O271" s="136" t="s">
        <v>828</v>
      </c>
      <c r="P271" s="137">
        <v>0</v>
      </c>
    </row>
    <row r="272" spans="14:16">
      <c r="N272" s="135" t="s">
        <v>829</v>
      </c>
      <c r="O272" s="136" t="s">
        <v>830</v>
      </c>
      <c r="P272" s="137">
        <v>0.41100000000000003</v>
      </c>
    </row>
    <row r="273" spans="14:16">
      <c r="N273" s="135" t="s">
        <v>831</v>
      </c>
      <c r="O273" s="136" t="s">
        <v>832</v>
      </c>
      <c r="P273" s="137">
        <v>0.40900000000000003</v>
      </c>
    </row>
    <row r="274" spans="14:16">
      <c r="N274" s="135" t="s">
        <v>833</v>
      </c>
      <c r="O274" s="136" t="s">
        <v>834</v>
      </c>
      <c r="P274" s="137">
        <v>0.59100000000000008</v>
      </c>
    </row>
    <row r="275" spans="14:16">
      <c r="N275" s="135" t="s">
        <v>835</v>
      </c>
      <c r="O275" s="136" t="s">
        <v>836</v>
      </c>
      <c r="P275" s="137">
        <v>0.45300000000000001</v>
      </c>
    </row>
    <row r="276" spans="14:16">
      <c r="N276" s="135" t="s">
        <v>837</v>
      </c>
      <c r="O276" s="136" t="s">
        <v>838</v>
      </c>
      <c r="P276" s="137">
        <v>0.52400000000000002</v>
      </c>
    </row>
    <row r="277" spans="14:16">
      <c r="N277" s="135" t="s">
        <v>839</v>
      </c>
      <c r="O277" s="136" t="s">
        <v>840</v>
      </c>
      <c r="P277" s="137">
        <v>0</v>
      </c>
    </row>
    <row r="278" spans="14:16">
      <c r="N278" s="135" t="s">
        <v>841</v>
      </c>
      <c r="O278" s="136" t="s">
        <v>842</v>
      </c>
      <c r="P278" s="137">
        <v>0.54100000000000004</v>
      </c>
    </row>
    <row r="279" spans="14:16">
      <c r="N279" s="135" t="s">
        <v>843</v>
      </c>
      <c r="O279" s="136" t="s">
        <v>844</v>
      </c>
      <c r="P279" s="137">
        <v>0.53799999999999992</v>
      </c>
    </row>
    <row r="280" spans="14:16">
      <c r="N280" s="135" t="s">
        <v>845</v>
      </c>
      <c r="O280" s="136" t="s">
        <v>846</v>
      </c>
      <c r="P280" s="137">
        <v>0.40499999999999997</v>
      </c>
    </row>
    <row r="281" spans="14:16">
      <c r="N281" s="135" t="s">
        <v>847</v>
      </c>
      <c r="O281" s="136" t="s">
        <v>848</v>
      </c>
      <c r="P281" s="137">
        <v>0.36799999999999999</v>
      </c>
    </row>
    <row r="282" spans="14:16">
      <c r="N282" s="135" t="s">
        <v>849</v>
      </c>
      <c r="O282" s="136" t="s">
        <v>850</v>
      </c>
      <c r="P282" s="137">
        <v>0</v>
      </c>
    </row>
    <row r="283" spans="14:16">
      <c r="N283" s="135" t="s">
        <v>851</v>
      </c>
      <c r="O283" s="136" t="s">
        <v>852</v>
      </c>
      <c r="P283" s="137">
        <v>0.52500000000000002</v>
      </c>
    </row>
    <row r="284" spans="14:16">
      <c r="N284" s="135" t="s">
        <v>853</v>
      </c>
      <c r="O284" s="136" t="s">
        <v>854</v>
      </c>
      <c r="P284" s="137">
        <v>0</v>
      </c>
    </row>
    <row r="285" spans="14:16">
      <c r="N285" s="135" t="s">
        <v>855</v>
      </c>
      <c r="O285" s="136" t="s">
        <v>856</v>
      </c>
      <c r="P285" s="137">
        <v>0</v>
      </c>
    </row>
    <row r="286" spans="14:16">
      <c r="N286" s="135" t="s">
        <v>857</v>
      </c>
      <c r="O286" s="136" t="s">
        <v>858</v>
      </c>
      <c r="P286" s="137">
        <v>0</v>
      </c>
    </row>
    <row r="287" spans="14:16">
      <c r="N287" s="135" t="s">
        <v>859</v>
      </c>
      <c r="O287" s="136" t="s">
        <v>860</v>
      </c>
      <c r="P287" s="137">
        <v>0.48899999999999993</v>
      </c>
    </row>
    <row r="288" spans="14:16">
      <c r="N288" s="135" t="s">
        <v>861</v>
      </c>
      <c r="O288" s="136" t="s">
        <v>862</v>
      </c>
      <c r="P288" s="137">
        <v>0.44800000000000001</v>
      </c>
    </row>
    <row r="289" spans="14:16">
      <c r="N289" s="135" t="s">
        <v>863</v>
      </c>
      <c r="O289" s="136" t="s">
        <v>864</v>
      </c>
      <c r="P289" s="137">
        <v>0.41499999999999998</v>
      </c>
    </row>
    <row r="290" spans="14:16">
      <c r="N290" s="135" t="s">
        <v>865</v>
      </c>
      <c r="O290" s="136" t="s">
        <v>866</v>
      </c>
      <c r="P290" s="137">
        <v>0.189</v>
      </c>
    </row>
    <row r="291" spans="14:16">
      <c r="N291" s="135" t="s">
        <v>867</v>
      </c>
      <c r="O291" s="136" t="s">
        <v>868</v>
      </c>
      <c r="P291" s="137">
        <v>0.53</v>
      </c>
    </row>
    <row r="292" spans="14:16">
      <c r="N292" s="135" t="s">
        <v>869</v>
      </c>
      <c r="O292" s="136" t="s">
        <v>870</v>
      </c>
      <c r="P292" s="137">
        <v>0.54900000000000004</v>
      </c>
    </row>
    <row r="293" spans="14:16">
      <c r="N293" s="135" t="s">
        <v>871</v>
      </c>
      <c r="O293" s="136" t="s">
        <v>872</v>
      </c>
      <c r="P293" s="137">
        <v>0.39599999999999996</v>
      </c>
    </row>
    <row r="294" spans="14:16">
      <c r="N294" s="135" t="s">
        <v>873</v>
      </c>
      <c r="O294" s="136" t="s">
        <v>874</v>
      </c>
      <c r="P294" s="137">
        <v>0.48000000000000004</v>
      </c>
    </row>
    <row r="295" spans="14:16">
      <c r="N295" s="135" t="s">
        <v>875</v>
      </c>
      <c r="O295" s="136" t="s">
        <v>876</v>
      </c>
      <c r="P295" s="137">
        <v>0.44900000000000001</v>
      </c>
    </row>
    <row r="296" spans="14:16">
      <c r="N296" s="135" t="s">
        <v>877</v>
      </c>
      <c r="O296" s="136" t="s">
        <v>878</v>
      </c>
      <c r="P296" s="137">
        <v>0</v>
      </c>
    </row>
    <row r="297" spans="14:16">
      <c r="N297" s="135" t="s">
        <v>879</v>
      </c>
      <c r="O297" s="136" t="s">
        <v>880</v>
      </c>
      <c r="P297" s="137">
        <v>0.499</v>
      </c>
    </row>
    <row r="298" spans="14:16">
      <c r="N298" s="135" t="s">
        <v>881</v>
      </c>
      <c r="O298" s="136" t="s">
        <v>882</v>
      </c>
      <c r="P298" s="137">
        <v>0.54699999999999993</v>
      </c>
    </row>
    <row r="299" spans="14:16">
      <c r="N299" s="135" t="s">
        <v>883</v>
      </c>
      <c r="O299" s="136" t="s">
        <v>884</v>
      </c>
      <c r="P299" s="137">
        <v>0.51600000000000001</v>
      </c>
    </row>
    <row r="300" spans="14:16">
      <c r="N300" s="135" t="s">
        <v>885</v>
      </c>
      <c r="O300" s="136" t="s">
        <v>886</v>
      </c>
      <c r="P300" s="137">
        <v>0.50900000000000001</v>
      </c>
    </row>
    <row r="301" spans="14:16">
      <c r="N301" s="135" t="s">
        <v>887</v>
      </c>
      <c r="O301" s="136" t="s">
        <v>888</v>
      </c>
      <c r="P301" s="137">
        <v>0.51</v>
      </c>
    </row>
    <row r="302" spans="14:16">
      <c r="N302" s="135" t="s">
        <v>889</v>
      </c>
      <c r="O302" s="136" t="s">
        <v>890</v>
      </c>
      <c r="P302" s="137">
        <v>0.56999999999999995</v>
      </c>
    </row>
    <row r="303" spans="14:16">
      <c r="N303" s="135" t="s">
        <v>891</v>
      </c>
      <c r="O303" s="136" t="s">
        <v>892</v>
      </c>
      <c r="P303" s="137">
        <v>0.49799999999999994</v>
      </c>
    </row>
    <row r="304" spans="14:16">
      <c r="N304" s="135" t="s">
        <v>893</v>
      </c>
      <c r="O304" s="136" t="s">
        <v>894</v>
      </c>
      <c r="P304" s="137">
        <v>0.5</v>
      </c>
    </row>
    <row r="305" spans="14:16">
      <c r="N305" s="135" t="s">
        <v>895</v>
      </c>
      <c r="O305" s="136" t="s">
        <v>896</v>
      </c>
      <c r="P305" s="137">
        <v>0.70299999999999996</v>
      </c>
    </row>
    <row r="306" spans="14:16">
      <c r="N306" s="135" t="s">
        <v>897</v>
      </c>
      <c r="O306" s="136" t="s">
        <v>898</v>
      </c>
      <c r="P306" s="137">
        <v>0.59000000000000008</v>
      </c>
    </row>
    <row r="307" spans="14:16">
      <c r="N307" s="135" t="s">
        <v>899</v>
      </c>
      <c r="O307" s="136" t="s">
        <v>900</v>
      </c>
      <c r="P307" s="137">
        <v>0.39300000000000002</v>
      </c>
    </row>
    <row r="308" spans="14:16">
      <c r="N308" s="135" t="s">
        <v>901</v>
      </c>
      <c r="O308" s="136" t="s">
        <v>902</v>
      </c>
      <c r="P308" s="137">
        <v>0.499</v>
      </c>
    </row>
    <row r="309" spans="14:16">
      <c r="N309" s="135" t="s">
        <v>903</v>
      </c>
      <c r="O309" s="136" t="s">
        <v>904</v>
      </c>
      <c r="P309" s="137">
        <v>0.495</v>
      </c>
    </row>
    <row r="310" spans="14:16">
      <c r="N310" s="135" t="s">
        <v>905</v>
      </c>
      <c r="O310" s="136" t="s">
        <v>906</v>
      </c>
      <c r="P310" s="137">
        <v>0.39399999999999996</v>
      </c>
    </row>
    <row r="311" spans="14:16">
      <c r="N311" s="135" t="s">
        <v>907</v>
      </c>
      <c r="O311" s="136" t="s">
        <v>908</v>
      </c>
      <c r="P311" s="137">
        <v>0.45100000000000001</v>
      </c>
    </row>
    <row r="312" spans="14:16">
      <c r="N312" s="135" t="s">
        <v>909</v>
      </c>
      <c r="O312" s="136" t="s">
        <v>910</v>
      </c>
      <c r="P312" s="137">
        <v>0.29399999999999998</v>
      </c>
    </row>
    <row r="313" spans="14:16">
      <c r="N313" s="135" t="s">
        <v>911</v>
      </c>
      <c r="O313" s="136" t="s">
        <v>912</v>
      </c>
      <c r="P313" s="137">
        <v>0.47300000000000003</v>
      </c>
    </row>
    <row r="314" spans="14:16">
      <c r="N314" s="135" t="s">
        <v>913</v>
      </c>
      <c r="O314" s="136" t="s">
        <v>914</v>
      </c>
      <c r="P314" s="137">
        <v>0.46900000000000003</v>
      </c>
    </row>
    <row r="315" spans="14:16">
      <c r="N315" s="135" t="s">
        <v>915</v>
      </c>
      <c r="O315" s="136" t="s">
        <v>916</v>
      </c>
      <c r="P315" s="137">
        <v>0</v>
      </c>
    </row>
    <row r="316" spans="14:16">
      <c r="N316" s="135" t="s">
        <v>917</v>
      </c>
      <c r="O316" s="136" t="s">
        <v>918</v>
      </c>
      <c r="P316" s="137">
        <v>0.39</v>
      </c>
    </row>
    <row r="317" spans="14:16">
      <c r="N317" s="135" t="s">
        <v>919</v>
      </c>
      <c r="O317" s="136" t="s">
        <v>920</v>
      </c>
      <c r="P317" s="137">
        <v>0.45199999999999996</v>
      </c>
    </row>
    <row r="318" spans="14:16">
      <c r="N318" s="135" t="s">
        <v>921</v>
      </c>
      <c r="O318" s="136" t="s">
        <v>922</v>
      </c>
      <c r="P318" s="137">
        <v>0.45199999999999996</v>
      </c>
    </row>
    <row r="319" spans="14:16">
      <c r="N319" s="135" t="s">
        <v>923</v>
      </c>
      <c r="O319" s="136" t="s">
        <v>924</v>
      </c>
      <c r="P319" s="137">
        <v>0.72499999999999998</v>
      </c>
    </row>
    <row r="320" spans="14:16">
      <c r="N320" s="135" t="s">
        <v>925</v>
      </c>
      <c r="O320" s="136" t="s">
        <v>926</v>
      </c>
      <c r="P320" s="137">
        <v>0</v>
      </c>
    </row>
    <row r="321" spans="14:16">
      <c r="N321" s="135" t="s">
        <v>927</v>
      </c>
      <c r="O321" s="136" t="s">
        <v>928</v>
      </c>
      <c r="P321" s="137">
        <v>0.52800000000000002</v>
      </c>
    </row>
    <row r="322" spans="14:16">
      <c r="N322" s="135" t="s">
        <v>929</v>
      </c>
      <c r="O322" s="136" t="s">
        <v>930</v>
      </c>
      <c r="P322" s="137">
        <v>0.45300000000000001</v>
      </c>
    </row>
    <row r="323" spans="14:16">
      <c r="N323" s="135" t="s">
        <v>931</v>
      </c>
      <c r="O323" s="136" t="s">
        <v>932</v>
      </c>
      <c r="P323" s="137">
        <v>0.65200000000000002</v>
      </c>
    </row>
    <row r="324" spans="14:16">
      <c r="N324" s="135" t="s">
        <v>933</v>
      </c>
      <c r="O324" s="136" t="s">
        <v>934</v>
      </c>
      <c r="P324" s="137">
        <v>0.45300000000000001</v>
      </c>
    </row>
    <row r="325" spans="14:16">
      <c r="N325" s="135" t="s">
        <v>935</v>
      </c>
      <c r="O325" s="136" t="s">
        <v>936</v>
      </c>
      <c r="P325" s="137">
        <v>0.433</v>
      </c>
    </row>
    <row r="326" spans="14:16">
      <c r="N326" s="135" t="s">
        <v>937</v>
      </c>
      <c r="O326" s="136" t="s">
        <v>938</v>
      </c>
      <c r="P326" s="137">
        <v>0.56400000000000006</v>
      </c>
    </row>
    <row r="327" spans="14:16">
      <c r="N327" s="135" t="s">
        <v>939</v>
      </c>
      <c r="O327" s="136" t="s">
        <v>940</v>
      </c>
      <c r="P327" s="137">
        <v>0.626</v>
      </c>
    </row>
    <row r="328" spans="14:16">
      <c r="N328" s="135" t="s">
        <v>941</v>
      </c>
      <c r="O328" s="136" t="s">
        <v>942</v>
      </c>
      <c r="P328" s="137">
        <v>0.57999999999999996</v>
      </c>
    </row>
    <row r="329" spans="14:16">
      <c r="N329" s="135" t="s">
        <v>943</v>
      </c>
      <c r="O329" s="136" t="s">
        <v>944</v>
      </c>
      <c r="P329" s="137">
        <v>0.56400000000000006</v>
      </c>
    </row>
    <row r="330" spans="14:16">
      <c r="N330" s="135" t="s">
        <v>945</v>
      </c>
      <c r="O330" s="136" t="s">
        <v>946</v>
      </c>
      <c r="P330" s="137">
        <v>0.45300000000000001</v>
      </c>
    </row>
    <row r="331" spans="14:16">
      <c r="N331" s="135" t="s">
        <v>947</v>
      </c>
      <c r="O331" s="136" t="s">
        <v>948</v>
      </c>
      <c r="P331" s="137">
        <v>0</v>
      </c>
    </row>
    <row r="332" spans="14:16">
      <c r="N332" s="135" t="s">
        <v>949</v>
      </c>
      <c r="O332" s="136" t="s">
        <v>950</v>
      </c>
      <c r="P332" s="137">
        <v>0.47600000000000003</v>
      </c>
    </row>
    <row r="333" spans="14:16">
      <c r="N333" s="135" t="s">
        <v>951</v>
      </c>
      <c r="O333" s="136" t="s">
        <v>952</v>
      </c>
      <c r="P333" s="137">
        <v>0.47600000000000003</v>
      </c>
    </row>
    <row r="334" spans="14:16">
      <c r="N334" s="135" t="s">
        <v>953</v>
      </c>
      <c r="O334" s="136" t="s">
        <v>954</v>
      </c>
      <c r="P334" s="137">
        <v>0.5109999999999999</v>
      </c>
    </row>
    <row r="335" spans="14:16">
      <c r="N335" s="135" t="s">
        <v>955</v>
      </c>
      <c r="O335" s="136" t="s">
        <v>956</v>
      </c>
      <c r="P335" s="137">
        <v>0.47</v>
      </c>
    </row>
    <row r="336" spans="14:16">
      <c r="N336" s="135" t="s">
        <v>957</v>
      </c>
      <c r="O336" s="136" t="s">
        <v>958</v>
      </c>
      <c r="P336" s="137">
        <v>0.44</v>
      </c>
    </row>
    <row r="337" spans="14:16">
      <c r="N337" s="135" t="s">
        <v>959</v>
      </c>
      <c r="O337" s="136" t="s">
        <v>960</v>
      </c>
      <c r="P337" s="137">
        <v>0.49399999999999999</v>
      </c>
    </row>
    <row r="338" spans="14:16">
      <c r="N338" s="135" t="s">
        <v>961</v>
      </c>
      <c r="O338" s="136" t="s">
        <v>962</v>
      </c>
      <c r="P338" s="137">
        <v>0.29399999999999998</v>
      </c>
    </row>
    <row r="339" spans="14:16">
      <c r="N339" s="135" t="s">
        <v>963</v>
      </c>
      <c r="O339" s="136" t="s">
        <v>964</v>
      </c>
      <c r="P339" s="137">
        <v>0.49700000000000005</v>
      </c>
    </row>
    <row r="340" spans="14:16">
      <c r="N340" s="135" t="s">
        <v>965</v>
      </c>
      <c r="O340" s="136" t="s">
        <v>966</v>
      </c>
      <c r="P340" s="137">
        <v>0.42399999999999999</v>
      </c>
    </row>
    <row r="341" spans="14:16">
      <c r="N341" s="135" t="s">
        <v>967</v>
      </c>
      <c r="O341" s="136" t="s">
        <v>968</v>
      </c>
      <c r="P341" s="137">
        <v>0.46599999999999997</v>
      </c>
    </row>
    <row r="342" spans="14:16">
      <c r="N342" s="135" t="s">
        <v>969</v>
      </c>
      <c r="O342" s="136" t="s">
        <v>970</v>
      </c>
      <c r="P342" s="137">
        <v>0.41699999999999998</v>
      </c>
    </row>
    <row r="343" spans="14:16">
      <c r="N343" s="135" t="s">
        <v>971</v>
      </c>
      <c r="O343" s="136" t="s">
        <v>972</v>
      </c>
      <c r="P343" s="137">
        <v>0.505</v>
      </c>
    </row>
    <row r="344" spans="14:16">
      <c r="N344" s="135" t="s">
        <v>973</v>
      </c>
      <c r="O344" s="136" t="s">
        <v>974</v>
      </c>
      <c r="P344" s="137">
        <v>0.50900000000000001</v>
      </c>
    </row>
    <row r="345" spans="14:16">
      <c r="N345" s="135" t="s">
        <v>975</v>
      </c>
      <c r="O345" s="136" t="s">
        <v>976</v>
      </c>
      <c r="P345" s="137">
        <v>0.501</v>
      </c>
    </row>
    <row r="346" spans="14:16">
      <c r="N346" s="135" t="s">
        <v>977</v>
      </c>
      <c r="O346" s="136" t="s">
        <v>978</v>
      </c>
      <c r="P346" s="137">
        <v>0.50800000000000001</v>
      </c>
    </row>
    <row r="347" spans="14:16">
      <c r="N347" s="135" t="s">
        <v>979</v>
      </c>
      <c r="O347" s="136" t="s">
        <v>980</v>
      </c>
      <c r="P347" s="137">
        <v>0.5</v>
      </c>
    </row>
    <row r="348" spans="14:16">
      <c r="N348" s="135" t="s">
        <v>981</v>
      </c>
      <c r="O348" s="136" t="s">
        <v>982</v>
      </c>
      <c r="P348" s="137">
        <v>0.5</v>
      </c>
    </row>
    <row r="349" spans="14:16">
      <c r="N349" s="135" t="s">
        <v>983</v>
      </c>
      <c r="O349" s="136" t="s">
        <v>984</v>
      </c>
      <c r="P349" s="137">
        <v>0.5</v>
      </c>
    </row>
    <row r="350" spans="14:16">
      <c r="N350" s="135" t="s">
        <v>985</v>
      </c>
      <c r="O350" s="136" t="s">
        <v>986</v>
      </c>
      <c r="P350" s="137">
        <v>0.29500000000000004</v>
      </c>
    </row>
    <row r="351" spans="14:16">
      <c r="N351" s="135" t="s">
        <v>987</v>
      </c>
      <c r="O351" s="136" t="s">
        <v>988</v>
      </c>
      <c r="P351" s="137">
        <v>0.77600000000000002</v>
      </c>
    </row>
    <row r="352" spans="14:16">
      <c r="N352" s="135" t="s">
        <v>989</v>
      </c>
      <c r="O352" s="136" t="s">
        <v>990</v>
      </c>
      <c r="P352" s="137">
        <v>0.56499999999999995</v>
      </c>
    </row>
    <row r="353" spans="14:16">
      <c r="N353" s="135" t="s">
        <v>991</v>
      </c>
      <c r="O353" s="136" t="s">
        <v>992</v>
      </c>
      <c r="P353" s="137">
        <v>0.49799999999999994</v>
      </c>
    </row>
    <row r="354" spans="14:16">
      <c r="N354" s="135" t="s">
        <v>993</v>
      </c>
      <c r="O354" s="136" t="s">
        <v>994</v>
      </c>
      <c r="P354" s="137">
        <v>0</v>
      </c>
    </row>
    <row r="355" spans="14:16">
      <c r="N355" s="135" t="s">
        <v>995</v>
      </c>
      <c r="O355" s="136" t="s">
        <v>996</v>
      </c>
      <c r="P355" s="137">
        <v>0</v>
      </c>
    </row>
    <row r="356" spans="14:16">
      <c r="N356" s="135" t="s">
        <v>997</v>
      </c>
      <c r="O356" s="136" t="s">
        <v>998</v>
      </c>
      <c r="P356" s="137">
        <v>0.41100000000000003</v>
      </c>
    </row>
    <row r="357" spans="14:16">
      <c r="N357" s="135" t="s">
        <v>999</v>
      </c>
      <c r="O357" s="136" t="s">
        <v>1000</v>
      </c>
      <c r="P357" s="137">
        <v>0.40799999999999997</v>
      </c>
    </row>
    <row r="358" spans="14:16">
      <c r="N358" s="135" t="s">
        <v>1001</v>
      </c>
      <c r="O358" s="136" t="s">
        <v>1002</v>
      </c>
      <c r="P358" s="137">
        <v>8.3999999999999991E-2</v>
      </c>
    </row>
    <row r="359" spans="14:16">
      <c r="N359" s="135" t="s">
        <v>1003</v>
      </c>
      <c r="O359" s="136" t="s">
        <v>1004</v>
      </c>
      <c r="P359" s="137">
        <v>0</v>
      </c>
    </row>
    <row r="360" spans="14:16">
      <c r="N360" s="135" t="s">
        <v>1005</v>
      </c>
      <c r="O360" s="136" t="s">
        <v>1006</v>
      </c>
      <c r="P360" s="137">
        <v>0.46</v>
      </c>
    </row>
    <row r="361" spans="14:16">
      <c r="N361" s="135" t="s">
        <v>1007</v>
      </c>
      <c r="O361" s="136" t="s">
        <v>1008</v>
      </c>
      <c r="P361" s="137">
        <v>0</v>
      </c>
    </row>
    <row r="362" spans="14:16">
      <c r="N362" s="135" t="s">
        <v>1009</v>
      </c>
      <c r="O362" s="136" t="s">
        <v>1010</v>
      </c>
      <c r="P362" s="137">
        <v>0</v>
      </c>
    </row>
    <row r="363" spans="14:16">
      <c r="N363" s="135" t="s">
        <v>1011</v>
      </c>
      <c r="O363" s="136" t="s">
        <v>1012</v>
      </c>
      <c r="P363" s="137">
        <v>0.214</v>
      </c>
    </row>
    <row r="364" spans="14:16">
      <c r="N364" s="135" t="s">
        <v>1013</v>
      </c>
      <c r="O364" s="136" t="s">
        <v>1014</v>
      </c>
      <c r="P364" s="137">
        <v>0.34200000000000003</v>
      </c>
    </row>
    <row r="365" spans="14:16">
      <c r="N365" s="135" t="s">
        <v>1015</v>
      </c>
      <c r="O365" s="136" t="s">
        <v>1016</v>
      </c>
      <c r="P365" s="137">
        <v>0.41499999999999998</v>
      </c>
    </row>
    <row r="366" spans="14:16">
      <c r="N366" s="135" t="s">
        <v>1017</v>
      </c>
      <c r="O366" s="136" t="s">
        <v>1018</v>
      </c>
      <c r="P366" s="137">
        <v>0.438</v>
      </c>
    </row>
    <row r="367" spans="14:16">
      <c r="N367" s="135" t="s">
        <v>1019</v>
      </c>
      <c r="O367" s="136" t="s">
        <v>1020</v>
      </c>
      <c r="P367" s="137">
        <v>0.44499999999999995</v>
      </c>
    </row>
    <row r="368" spans="14:16">
      <c r="N368" s="135" t="s">
        <v>1021</v>
      </c>
      <c r="O368" s="136" t="s">
        <v>1022</v>
      </c>
      <c r="P368" s="137">
        <v>0.46099999999999997</v>
      </c>
    </row>
    <row r="369" spans="14:16">
      <c r="N369" s="135" t="s">
        <v>1023</v>
      </c>
      <c r="O369" s="136" t="s">
        <v>1024</v>
      </c>
      <c r="P369" s="137">
        <v>0.27900000000000003</v>
      </c>
    </row>
    <row r="370" spans="14:16">
      <c r="N370" s="135" t="s">
        <v>1025</v>
      </c>
      <c r="O370" s="136" t="s">
        <v>1026</v>
      </c>
      <c r="P370" s="137">
        <v>0.39</v>
      </c>
    </row>
    <row r="371" spans="14:16">
      <c r="N371" s="135" t="s">
        <v>1027</v>
      </c>
      <c r="O371" s="136" t="s">
        <v>1028</v>
      </c>
      <c r="P371" s="137">
        <v>0.39</v>
      </c>
    </row>
    <row r="372" spans="14:16">
      <c r="N372" s="135" t="s">
        <v>1029</v>
      </c>
      <c r="O372" s="136" t="s">
        <v>1030</v>
      </c>
      <c r="P372" s="137">
        <v>0.36499999999999999</v>
      </c>
    </row>
    <row r="373" spans="14:16">
      <c r="N373" s="135" t="s">
        <v>1031</v>
      </c>
      <c r="O373" s="136" t="s">
        <v>1032</v>
      </c>
      <c r="P373" s="137">
        <v>0.47300000000000003</v>
      </c>
    </row>
    <row r="374" spans="14:16">
      <c r="N374" s="135" t="s">
        <v>1033</v>
      </c>
      <c r="O374" s="136" t="s">
        <v>1034</v>
      </c>
      <c r="P374" s="137">
        <v>0</v>
      </c>
    </row>
    <row r="375" spans="14:16">
      <c r="N375" s="135" t="s">
        <v>1035</v>
      </c>
      <c r="O375" s="136" t="s">
        <v>1036</v>
      </c>
      <c r="P375" s="137">
        <v>0.28999999999999998</v>
      </c>
    </row>
    <row r="376" spans="14:16">
      <c r="N376" s="135" t="s">
        <v>1037</v>
      </c>
      <c r="O376" s="136" t="s">
        <v>1038</v>
      </c>
      <c r="P376" s="137">
        <v>0.39</v>
      </c>
    </row>
    <row r="377" spans="14:16">
      <c r="N377" s="135" t="s">
        <v>1039</v>
      </c>
      <c r="O377" s="136" t="s">
        <v>1040</v>
      </c>
      <c r="P377" s="137">
        <v>0.49</v>
      </c>
    </row>
    <row r="378" spans="14:16">
      <c r="N378" s="135" t="s">
        <v>1041</v>
      </c>
      <c r="O378" s="136" t="s">
        <v>1042</v>
      </c>
      <c r="P378" s="137">
        <v>0.316</v>
      </c>
    </row>
    <row r="379" spans="14:16">
      <c r="N379" s="135" t="s">
        <v>1043</v>
      </c>
      <c r="O379" s="136" t="s">
        <v>1044</v>
      </c>
      <c r="P379" s="137">
        <v>0.72900000000000009</v>
      </c>
    </row>
    <row r="380" spans="14:16">
      <c r="N380" s="135" t="s">
        <v>1045</v>
      </c>
      <c r="O380" s="136" t="s">
        <v>1046</v>
      </c>
      <c r="P380" s="137">
        <v>0.71399999999999997</v>
      </c>
    </row>
    <row r="381" spans="14:16">
      <c r="N381" s="135" t="s">
        <v>1047</v>
      </c>
      <c r="O381" s="136" t="s">
        <v>1048</v>
      </c>
      <c r="P381" s="137">
        <v>0.439</v>
      </c>
    </row>
    <row r="382" spans="14:16">
      <c r="N382" s="135" t="s">
        <v>1049</v>
      </c>
      <c r="O382" s="136" t="s">
        <v>1050</v>
      </c>
      <c r="P382" s="137">
        <v>0.53</v>
      </c>
    </row>
    <row r="383" spans="14:16">
      <c r="N383" s="135" t="s">
        <v>1051</v>
      </c>
      <c r="O383" s="136" t="s">
        <v>1052</v>
      </c>
      <c r="P383" s="137">
        <v>0.32500000000000001</v>
      </c>
    </row>
    <row r="384" spans="14:16">
      <c r="N384" s="135" t="s">
        <v>1053</v>
      </c>
      <c r="O384" s="136" t="s">
        <v>1054</v>
      </c>
      <c r="P384" s="137">
        <v>0.50600000000000001</v>
      </c>
    </row>
    <row r="385" spans="14:16">
      <c r="N385" s="135" t="s">
        <v>1055</v>
      </c>
      <c r="O385" s="136" t="s">
        <v>1056</v>
      </c>
      <c r="P385" s="137">
        <v>0.44600000000000001</v>
      </c>
    </row>
    <row r="386" spans="14:16">
      <c r="N386" s="135" t="s">
        <v>1057</v>
      </c>
      <c r="O386" s="136" t="s">
        <v>1058</v>
      </c>
      <c r="P386" s="137">
        <v>0.55199999999999994</v>
      </c>
    </row>
    <row r="387" spans="14:16">
      <c r="N387" s="135" t="s">
        <v>1059</v>
      </c>
      <c r="O387" s="136" t="s">
        <v>1060</v>
      </c>
      <c r="P387" s="137">
        <v>0</v>
      </c>
    </row>
    <row r="388" spans="14:16">
      <c r="N388" s="135" t="s">
        <v>1061</v>
      </c>
      <c r="O388" s="136" t="s">
        <v>1062</v>
      </c>
      <c r="P388" s="137">
        <v>0.46700000000000003</v>
      </c>
    </row>
    <row r="389" spans="14:16">
      <c r="N389" s="135" t="s">
        <v>1063</v>
      </c>
      <c r="O389" s="136" t="s">
        <v>1064</v>
      </c>
      <c r="P389" s="137">
        <v>0.44700000000000001</v>
      </c>
    </row>
    <row r="390" spans="14:16">
      <c r="N390" s="135" t="s">
        <v>1065</v>
      </c>
      <c r="O390" s="136" t="s">
        <v>1066</v>
      </c>
      <c r="P390" s="137">
        <v>0.495</v>
      </c>
    </row>
    <row r="391" spans="14:16">
      <c r="N391" s="135" t="s">
        <v>1067</v>
      </c>
      <c r="O391" s="136" t="s">
        <v>1068</v>
      </c>
      <c r="P391" s="137">
        <v>0.43</v>
      </c>
    </row>
    <row r="392" spans="14:16">
      <c r="N392" s="135" t="s">
        <v>1069</v>
      </c>
      <c r="O392" s="136" t="s">
        <v>1070</v>
      </c>
      <c r="P392" s="137">
        <v>0.51800000000000002</v>
      </c>
    </row>
    <row r="393" spans="14:16">
      <c r="N393" s="135" t="s">
        <v>1071</v>
      </c>
      <c r="O393" s="136" t="s">
        <v>1072</v>
      </c>
      <c r="P393" s="137">
        <v>0.52300000000000002</v>
      </c>
    </row>
    <row r="394" spans="14:16">
      <c r="N394" s="135" t="s">
        <v>1073</v>
      </c>
      <c r="O394" s="136" t="s">
        <v>1074</v>
      </c>
      <c r="P394" s="137">
        <v>0.47</v>
      </c>
    </row>
    <row r="395" spans="14:16">
      <c r="N395" s="135" t="s">
        <v>1075</v>
      </c>
      <c r="O395" s="136" t="s">
        <v>1076</v>
      </c>
      <c r="P395" s="137">
        <v>0.54600000000000004</v>
      </c>
    </row>
    <row r="396" spans="14:16">
      <c r="N396" s="135" t="s">
        <v>1077</v>
      </c>
      <c r="O396" s="136" t="s">
        <v>1078</v>
      </c>
      <c r="P396" s="137">
        <v>0.55500000000000005</v>
      </c>
    </row>
    <row r="397" spans="14:16">
      <c r="N397" s="135" t="s">
        <v>1079</v>
      </c>
      <c r="O397" s="136" t="s">
        <v>1080</v>
      </c>
      <c r="P397" s="137">
        <v>0.46</v>
      </c>
    </row>
    <row r="398" spans="14:16">
      <c r="N398" s="135" t="s">
        <v>1081</v>
      </c>
      <c r="O398" s="136" t="s">
        <v>1082</v>
      </c>
      <c r="P398" s="137">
        <v>0.39300000000000002</v>
      </c>
    </row>
    <row r="399" spans="14:16">
      <c r="N399" s="135" t="s">
        <v>1083</v>
      </c>
      <c r="O399" s="136" t="s">
        <v>1084</v>
      </c>
      <c r="P399" s="137">
        <v>0.53900000000000003</v>
      </c>
    </row>
    <row r="400" spans="14:16">
      <c r="N400" s="135" t="s">
        <v>1085</v>
      </c>
      <c r="O400" s="136" t="s">
        <v>1086</v>
      </c>
      <c r="P400" s="137">
        <v>0.47699999999999998</v>
      </c>
    </row>
    <row r="401" spans="14:16">
      <c r="N401" s="135" t="s">
        <v>1087</v>
      </c>
      <c r="O401" s="136" t="s">
        <v>1088</v>
      </c>
      <c r="P401" s="137">
        <v>0.52899999999999991</v>
      </c>
    </row>
    <row r="402" spans="14:16">
      <c r="N402" s="135" t="s">
        <v>1089</v>
      </c>
      <c r="O402" s="136" t="s">
        <v>1090</v>
      </c>
      <c r="P402" s="137">
        <v>0.50900000000000001</v>
      </c>
    </row>
    <row r="403" spans="14:16">
      <c r="N403" s="135" t="s">
        <v>1091</v>
      </c>
      <c r="O403" s="136" t="s">
        <v>1092</v>
      </c>
      <c r="P403" s="137">
        <v>0.50600000000000001</v>
      </c>
    </row>
    <row r="404" spans="14:16">
      <c r="N404" s="135" t="s">
        <v>1093</v>
      </c>
      <c r="O404" s="136" t="s">
        <v>1094</v>
      </c>
      <c r="P404" s="137">
        <v>0.30200000000000005</v>
      </c>
    </row>
    <row r="405" spans="14:16">
      <c r="N405" s="135" t="s">
        <v>1095</v>
      </c>
      <c r="O405" s="136" t="s">
        <v>1096</v>
      </c>
      <c r="P405" s="137">
        <v>0.55300000000000005</v>
      </c>
    </row>
    <row r="406" spans="14:16">
      <c r="N406" s="135" t="s">
        <v>1097</v>
      </c>
      <c r="O406" s="136" t="s">
        <v>1098</v>
      </c>
      <c r="P406" s="137">
        <v>0.46299999999999997</v>
      </c>
    </row>
    <row r="407" spans="14:16">
      <c r="N407" s="135" t="s">
        <v>1099</v>
      </c>
      <c r="O407" s="136" t="s">
        <v>1100</v>
      </c>
      <c r="P407" s="137">
        <v>0</v>
      </c>
    </row>
    <row r="408" spans="14:16">
      <c r="N408" s="135" t="s">
        <v>1101</v>
      </c>
      <c r="O408" s="136" t="s">
        <v>1102</v>
      </c>
      <c r="P408" s="137">
        <v>0.52700000000000002</v>
      </c>
    </row>
    <row r="409" spans="14:16">
      <c r="N409" s="135" t="s">
        <v>1103</v>
      </c>
      <c r="O409" s="136" t="s">
        <v>1104</v>
      </c>
      <c r="P409" s="137">
        <v>0.60199999999999998</v>
      </c>
    </row>
    <row r="410" spans="14:16">
      <c r="N410" s="135" t="s">
        <v>1105</v>
      </c>
      <c r="O410" s="136" t="s">
        <v>1106</v>
      </c>
      <c r="P410" s="137">
        <v>6.8999999999999992E-2</v>
      </c>
    </row>
    <row r="411" spans="14:16">
      <c r="N411" s="135" t="s">
        <v>1107</v>
      </c>
      <c r="O411" s="136" t="s">
        <v>1108</v>
      </c>
      <c r="P411" s="137">
        <v>0.38900000000000001</v>
      </c>
    </row>
    <row r="412" spans="14:16">
      <c r="N412" s="135" t="s">
        <v>1109</v>
      </c>
      <c r="O412" s="136" t="s">
        <v>1110</v>
      </c>
      <c r="P412" s="137">
        <v>0</v>
      </c>
    </row>
    <row r="413" spans="14:16">
      <c r="N413" s="135" t="s">
        <v>1111</v>
      </c>
      <c r="O413" s="136" t="s">
        <v>1112</v>
      </c>
      <c r="P413" s="137">
        <v>0.47</v>
      </c>
    </row>
    <row r="414" spans="14:16">
      <c r="N414" s="135" t="s">
        <v>1113</v>
      </c>
      <c r="O414" s="136" t="s">
        <v>1114</v>
      </c>
      <c r="P414" s="137">
        <v>0</v>
      </c>
    </row>
    <row r="415" spans="14:16">
      <c r="N415" s="135" t="s">
        <v>1115</v>
      </c>
      <c r="O415" s="136" t="s">
        <v>1116</v>
      </c>
      <c r="P415" s="137">
        <v>0.373</v>
      </c>
    </row>
    <row r="416" spans="14:16">
      <c r="N416" s="135" t="s">
        <v>1117</v>
      </c>
      <c r="O416" s="136" t="s">
        <v>1118</v>
      </c>
      <c r="P416" s="137">
        <v>0.36699999999999999</v>
      </c>
    </row>
    <row r="417" spans="14:16">
      <c r="N417" s="135" t="s">
        <v>1119</v>
      </c>
      <c r="O417" s="136" t="s">
        <v>1120</v>
      </c>
      <c r="P417" s="137">
        <v>0</v>
      </c>
    </row>
    <row r="418" spans="14:16">
      <c r="N418" s="135" t="s">
        <v>1121</v>
      </c>
      <c r="O418" s="136" t="s">
        <v>1122</v>
      </c>
      <c r="P418" s="137">
        <v>0.49099999999999999</v>
      </c>
    </row>
    <row r="419" spans="14:16">
      <c r="N419" s="135" t="s">
        <v>1123</v>
      </c>
      <c r="O419" s="136" t="s">
        <v>1124</v>
      </c>
      <c r="P419" s="137">
        <v>0.48500000000000004</v>
      </c>
    </row>
    <row r="420" spans="14:16">
      <c r="N420" s="135" t="s">
        <v>1125</v>
      </c>
      <c r="O420" s="136" t="s">
        <v>1126</v>
      </c>
      <c r="P420" s="137">
        <v>0.45300000000000001</v>
      </c>
    </row>
    <row r="421" spans="14:16">
      <c r="N421" s="135" t="s">
        <v>1127</v>
      </c>
      <c r="O421" s="136" t="s">
        <v>1128</v>
      </c>
      <c r="P421" s="137">
        <v>0.40600000000000003</v>
      </c>
    </row>
    <row r="422" spans="14:16">
      <c r="N422" s="135" t="s">
        <v>1129</v>
      </c>
      <c r="O422" s="136" t="s">
        <v>1130</v>
      </c>
      <c r="P422" s="137">
        <v>0.38300000000000001</v>
      </c>
    </row>
    <row r="423" spans="14:16">
      <c r="N423" s="135" t="s">
        <v>1131</v>
      </c>
      <c r="O423" s="136" t="s">
        <v>1132</v>
      </c>
      <c r="P423" s="137">
        <v>0</v>
      </c>
    </row>
    <row r="424" spans="14:16">
      <c r="N424" s="135" t="s">
        <v>1133</v>
      </c>
      <c r="O424" s="136" t="s">
        <v>1134</v>
      </c>
      <c r="P424" s="137">
        <v>0.41100000000000003</v>
      </c>
    </row>
    <row r="425" spans="14:16">
      <c r="N425" s="135" t="s">
        <v>1135</v>
      </c>
      <c r="O425" s="136" t="s">
        <v>1136</v>
      </c>
      <c r="P425" s="137">
        <v>0.41</v>
      </c>
    </row>
    <row r="426" spans="14:16">
      <c r="N426" s="135" t="s">
        <v>1137</v>
      </c>
      <c r="O426" s="136" t="s">
        <v>1138</v>
      </c>
      <c r="P426" s="137">
        <v>0.40799999999999997</v>
      </c>
    </row>
    <row r="427" spans="14:16">
      <c r="N427" s="135" t="s">
        <v>1139</v>
      </c>
      <c r="O427" s="136" t="s">
        <v>1140</v>
      </c>
      <c r="P427" s="137">
        <v>0.40600000000000003</v>
      </c>
    </row>
    <row r="428" spans="14:16">
      <c r="N428" s="135" t="s">
        <v>1141</v>
      </c>
      <c r="O428" s="136" t="s">
        <v>1142</v>
      </c>
      <c r="P428" s="137">
        <v>0.374</v>
      </c>
    </row>
    <row r="429" spans="14:16">
      <c r="N429" s="135" t="s">
        <v>1143</v>
      </c>
      <c r="O429" s="136" t="s">
        <v>1144</v>
      </c>
      <c r="P429" s="137">
        <v>0.34299999999999997</v>
      </c>
    </row>
    <row r="430" spans="14:16">
      <c r="N430" s="135" t="s">
        <v>1145</v>
      </c>
      <c r="O430" s="136" t="s">
        <v>1146</v>
      </c>
      <c r="P430" s="137">
        <v>9.8000000000000004E-2</v>
      </c>
    </row>
    <row r="431" spans="14:16">
      <c r="N431" s="135" t="s">
        <v>1147</v>
      </c>
      <c r="O431" s="136" t="s">
        <v>1148</v>
      </c>
      <c r="P431" s="137">
        <v>0.39500000000000002</v>
      </c>
    </row>
    <row r="432" spans="14:16">
      <c r="N432" s="135" t="s">
        <v>1149</v>
      </c>
      <c r="O432" s="136" t="s">
        <v>1150</v>
      </c>
      <c r="P432" s="137">
        <v>0.45300000000000001</v>
      </c>
    </row>
    <row r="433" spans="14:16">
      <c r="N433" s="135" t="s">
        <v>1151</v>
      </c>
      <c r="O433" s="136" t="s">
        <v>1152</v>
      </c>
      <c r="P433" s="137">
        <v>0.42299999999999999</v>
      </c>
    </row>
    <row r="434" spans="14:16">
      <c r="N434" s="135" t="s">
        <v>1153</v>
      </c>
      <c r="O434" s="136" t="s">
        <v>1154</v>
      </c>
      <c r="P434" s="137">
        <v>0</v>
      </c>
    </row>
    <row r="435" spans="14:16">
      <c r="N435" s="135" t="s">
        <v>1155</v>
      </c>
      <c r="O435" s="136" t="s">
        <v>1156</v>
      </c>
      <c r="P435" s="137">
        <v>0</v>
      </c>
    </row>
    <row r="436" spans="14:16">
      <c r="N436" s="135" t="s">
        <v>1157</v>
      </c>
      <c r="O436" s="136" t="s">
        <v>1158</v>
      </c>
      <c r="P436" s="137">
        <v>0</v>
      </c>
    </row>
    <row r="437" spans="14:16">
      <c r="N437" s="135" t="s">
        <v>1159</v>
      </c>
      <c r="O437" s="136" t="s">
        <v>1160</v>
      </c>
      <c r="P437" s="137">
        <v>0.48799999999999999</v>
      </c>
    </row>
    <row r="438" spans="14:16">
      <c r="N438" s="135" t="s">
        <v>1161</v>
      </c>
      <c r="O438" s="136" t="s">
        <v>1162</v>
      </c>
      <c r="P438" s="137">
        <v>0</v>
      </c>
    </row>
    <row r="439" spans="14:16">
      <c r="N439" s="135" t="s">
        <v>1163</v>
      </c>
      <c r="O439" s="136" t="s">
        <v>1164</v>
      </c>
      <c r="P439" s="137">
        <v>0</v>
      </c>
    </row>
    <row r="440" spans="14:16">
      <c r="N440" s="135" t="s">
        <v>1165</v>
      </c>
      <c r="O440" s="136" t="s">
        <v>1166</v>
      </c>
      <c r="P440" s="137">
        <v>6.2E-2</v>
      </c>
    </row>
    <row r="441" spans="14:16">
      <c r="N441" s="135" t="s">
        <v>1167</v>
      </c>
      <c r="O441" s="136" t="s">
        <v>1168</v>
      </c>
      <c r="P441" s="137">
        <v>4.3999999999999997E-2</v>
      </c>
    </row>
    <row r="442" spans="14:16">
      <c r="N442" s="135" t="s">
        <v>1169</v>
      </c>
      <c r="O442" s="136" t="s">
        <v>1170</v>
      </c>
      <c r="P442" s="137">
        <v>0.43600000000000005</v>
      </c>
    </row>
    <row r="443" spans="14:16">
      <c r="N443" s="135" t="s">
        <v>1171</v>
      </c>
      <c r="O443" s="136" t="s">
        <v>1172</v>
      </c>
      <c r="P443" s="137">
        <v>0.41899999999999998</v>
      </c>
    </row>
    <row r="444" spans="14:16">
      <c r="N444" s="135" t="s">
        <v>1173</v>
      </c>
      <c r="O444" s="136" t="s">
        <v>1174</v>
      </c>
      <c r="P444" s="137">
        <v>0.53300000000000003</v>
      </c>
    </row>
    <row r="445" spans="14:16">
      <c r="N445" s="135" t="s">
        <v>1175</v>
      </c>
      <c r="O445" s="136" t="s">
        <v>1176</v>
      </c>
      <c r="P445" s="137">
        <v>0.502</v>
      </c>
    </row>
    <row r="446" spans="14:16">
      <c r="N446" s="135" t="s">
        <v>1177</v>
      </c>
      <c r="O446" s="136" t="s">
        <v>1178</v>
      </c>
      <c r="P446" s="137">
        <v>0.54299999999999993</v>
      </c>
    </row>
    <row r="447" spans="14:16">
      <c r="N447" s="135" t="s">
        <v>1179</v>
      </c>
      <c r="O447" s="136" t="s">
        <v>1180</v>
      </c>
      <c r="P447" s="137">
        <v>0</v>
      </c>
    </row>
    <row r="448" spans="14:16">
      <c r="N448" s="135" t="s">
        <v>1181</v>
      </c>
      <c r="O448" s="136" t="s">
        <v>1182</v>
      </c>
      <c r="P448" s="137">
        <v>0.49700000000000005</v>
      </c>
    </row>
    <row r="449" spans="14:16">
      <c r="N449" s="135" t="s">
        <v>1183</v>
      </c>
      <c r="O449" s="136" t="s">
        <v>1184</v>
      </c>
      <c r="P449" s="137">
        <v>0.49700000000000005</v>
      </c>
    </row>
    <row r="450" spans="14:16">
      <c r="N450" s="135" t="s">
        <v>1185</v>
      </c>
      <c r="O450" s="136" t="s">
        <v>1186</v>
      </c>
      <c r="P450" s="137">
        <v>0.51400000000000001</v>
      </c>
    </row>
    <row r="451" spans="14:16">
      <c r="N451" s="135" t="s">
        <v>1187</v>
      </c>
      <c r="O451" s="136" t="s">
        <v>1188</v>
      </c>
      <c r="P451" s="137">
        <v>0.51200000000000001</v>
      </c>
    </row>
    <row r="452" spans="14:16">
      <c r="N452" s="135" t="s">
        <v>1189</v>
      </c>
      <c r="O452" s="136" t="s">
        <v>1190</v>
      </c>
      <c r="P452" s="137">
        <v>0.48099999999999998</v>
      </c>
    </row>
    <row r="453" spans="14:16">
      <c r="N453" s="135" t="s">
        <v>1191</v>
      </c>
      <c r="O453" s="136" t="s">
        <v>1192</v>
      </c>
      <c r="P453" s="137">
        <v>0.45600000000000002</v>
      </c>
    </row>
    <row r="454" spans="14:16">
      <c r="N454" s="135" t="s">
        <v>1193</v>
      </c>
      <c r="O454" s="136" t="s">
        <v>1194</v>
      </c>
      <c r="P454" s="137">
        <v>0</v>
      </c>
    </row>
    <row r="455" spans="14:16">
      <c r="N455" s="135" t="s">
        <v>1195</v>
      </c>
      <c r="O455" s="136" t="s">
        <v>1196</v>
      </c>
      <c r="P455" s="137">
        <v>0.45300000000000001</v>
      </c>
    </row>
    <row r="456" spans="14:16">
      <c r="N456" s="135" t="s">
        <v>1197</v>
      </c>
      <c r="O456" s="136" t="s">
        <v>1198</v>
      </c>
      <c r="P456" s="137">
        <v>0.45100000000000001</v>
      </c>
    </row>
    <row r="457" spans="14:16">
      <c r="N457" s="135" t="s">
        <v>1199</v>
      </c>
      <c r="O457" s="136" t="s">
        <v>1200</v>
      </c>
      <c r="P457" s="137">
        <v>0</v>
      </c>
    </row>
    <row r="458" spans="14:16">
      <c r="N458" s="135" t="s">
        <v>1201</v>
      </c>
      <c r="O458" s="136" t="s">
        <v>1202</v>
      </c>
      <c r="P458" s="137">
        <v>0.24399999999999999</v>
      </c>
    </row>
    <row r="459" spans="14:16">
      <c r="N459" s="135" t="s">
        <v>1203</v>
      </c>
      <c r="O459" s="136" t="s">
        <v>1204</v>
      </c>
      <c r="P459" s="137">
        <v>0.7</v>
      </c>
    </row>
    <row r="460" spans="14:16">
      <c r="N460" s="135" t="s">
        <v>1205</v>
      </c>
      <c r="O460" s="136" t="s">
        <v>1206</v>
      </c>
      <c r="P460" s="137">
        <v>0.69899999999999995</v>
      </c>
    </row>
    <row r="461" spans="14:16">
      <c r="N461" s="135" t="s">
        <v>1207</v>
      </c>
      <c r="O461" s="136" t="s">
        <v>1208</v>
      </c>
      <c r="P461" s="137">
        <v>0.53799999999999992</v>
      </c>
    </row>
    <row r="462" spans="14:16">
      <c r="N462" s="135" t="s">
        <v>1209</v>
      </c>
      <c r="O462" s="136" t="s">
        <v>1210</v>
      </c>
      <c r="P462" s="137">
        <v>0</v>
      </c>
    </row>
    <row r="463" spans="14:16">
      <c r="N463" s="135" t="s">
        <v>1211</v>
      </c>
      <c r="O463" s="136" t="s">
        <v>1212</v>
      </c>
      <c r="P463" s="137">
        <v>0.38900000000000001</v>
      </c>
    </row>
    <row r="464" spans="14:16">
      <c r="N464" s="135" t="s">
        <v>1213</v>
      </c>
      <c r="O464" s="136" t="s">
        <v>1214</v>
      </c>
      <c r="P464" s="137">
        <v>0</v>
      </c>
    </row>
    <row r="465" spans="14:16">
      <c r="N465" s="135" t="s">
        <v>1215</v>
      </c>
      <c r="O465" s="136" t="s">
        <v>1216</v>
      </c>
      <c r="P465" s="137">
        <v>0.23599999999999999</v>
      </c>
    </row>
    <row r="466" spans="14:16">
      <c r="N466" s="135" t="s">
        <v>1217</v>
      </c>
      <c r="O466" s="136" t="s">
        <v>1218</v>
      </c>
      <c r="P466" s="137">
        <v>0.312</v>
      </c>
    </row>
    <row r="467" spans="14:16">
      <c r="N467" s="135" t="s">
        <v>1219</v>
      </c>
      <c r="O467" s="136" t="s">
        <v>1220</v>
      </c>
      <c r="P467" s="137">
        <v>0.33100000000000002</v>
      </c>
    </row>
    <row r="468" spans="14:16">
      <c r="N468" s="135" t="s">
        <v>1221</v>
      </c>
      <c r="O468" s="136" t="s">
        <v>1222</v>
      </c>
      <c r="P468" s="137">
        <v>0.38800000000000001</v>
      </c>
    </row>
    <row r="469" spans="14:16">
      <c r="N469" s="135" t="s">
        <v>1223</v>
      </c>
      <c r="O469" s="136" t="s">
        <v>1224</v>
      </c>
      <c r="P469" s="137">
        <v>0.36900000000000005</v>
      </c>
    </row>
    <row r="470" spans="14:16">
      <c r="N470" s="135" t="s">
        <v>1225</v>
      </c>
      <c r="O470" s="136" t="s">
        <v>1226</v>
      </c>
      <c r="P470" s="137">
        <v>0.35</v>
      </c>
    </row>
    <row r="471" spans="14:16">
      <c r="N471" s="135" t="s">
        <v>1227</v>
      </c>
      <c r="O471" s="136" t="s">
        <v>1228</v>
      </c>
      <c r="P471" s="137">
        <v>0.29300000000000004</v>
      </c>
    </row>
    <row r="472" spans="14:16">
      <c r="N472" s="135" t="s">
        <v>1229</v>
      </c>
      <c r="O472" s="136" t="s">
        <v>1230</v>
      </c>
      <c r="P472" s="137">
        <v>0.52400000000000002</v>
      </c>
    </row>
    <row r="473" spans="14:16">
      <c r="N473" s="135" t="s">
        <v>1231</v>
      </c>
      <c r="O473" s="136" t="s">
        <v>1232</v>
      </c>
      <c r="P473" s="137">
        <v>0.52300000000000002</v>
      </c>
    </row>
    <row r="474" spans="14:16">
      <c r="N474" s="135" t="s">
        <v>1233</v>
      </c>
      <c r="O474" s="136" t="s">
        <v>1234</v>
      </c>
      <c r="P474" s="137">
        <v>0.46200000000000002</v>
      </c>
    </row>
    <row r="475" spans="14:16">
      <c r="N475" s="135" t="s">
        <v>1235</v>
      </c>
      <c r="O475" s="136" t="s">
        <v>1236</v>
      </c>
      <c r="P475" s="137">
        <v>0</v>
      </c>
    </row>
    <row r="476" spans="14:16">
      <c r="N476" s="135" t="s">
        <v>1237</v>
      </c>
      <c r="O476" s="136" t="s">
        <v>1238</v>
      </c>
      <c r="P476" s="137">
        <v>0.46900000000000003</v>
      </c>
    </row>
    <row r="477" spans="14:16">
      <c r="N477" s="135" t="s">
        <v>1239</v>
      </c>
      <c r="O477" s="136" t="s">
        <v>1240</v>
      </c>
      <c r="P477" s="137">
        <v>0.26400000000000001</v>
      </c>
    </row>
    <row r="478" spans="14:16">
      <c r="N478" s="135" t="s">
        <v>1241</v>
      </c>
      <c r="O478" s="136" t="s">
        <v>1242</v>
      </c>
      <c r="P478" s="137">
        <v>0</v>
      </c>
    </row>
    <row r="479" spans="14:16">
      <c r="N479" s="135" t="s">
        <v>1243</v>
      </c>
      <c r="O479" s="136" t="s">
        <v>1244</v>
      </c>
      <c r="P479" s="137">
        <v>0.433</v>
      </c>
    </row>
    <row r="480" spans="14:16">
      <c r="N480" s="135" t="s">
        <v>1245</v>
      </c>
      <c r="O480" s="136" t="s">
        <v>1246</v>
      </c>
      <c r="P480" s="137">
        <v>0.5</v>
      </c>
    </row>
    <row r="481" spans="14:16">
      <c r="N481" s="135" t="s">
        <v>1247</v>
      </c>
      <c r="O481" s="136" t="s">
        <v>1248</v>
      </c>
      <c r="P481" s="137">
        <v>0</v>
      </c>
    </row>
    <row r="482" spans="14:16">
      <c r="N482" s="135" t="s">
        <v>1249</v>
      </c>
      <c r="O482" s="136" t="s">
        <v>1250</v>
      </c>
      <c r="P482" s="137">
        <v>0.40200000000000002</v>
      </c>
    </row>
    <row r="483" spans="14:16">
      <c r="N483" s="135" t="s">
        <v>1251</v>
      </c>
      <c r="O483" s="136" t="s">
        <v>1252</v>
      </c>
      <c r="P483" s="137">
        <v>0</v>
      </c>
    </row>
    <row r="484" spans="14:16">
      <c r="N484" s="135" t="s">
        <v>1253</v>
      </c>
      <c r="O484" s="136" t="s">
        <v>1254</v>
      </c>
      <c r="P484" s="137">
        <v>0.26100000000000001</v>
      </c>
    </row>
    <row r="485" spans="14:16">
      <c r="N485" s="135" t="s">
        <v>1255</v>
      </c>
      <c r="O485" s="136" t="s">
        <v>1256</v>
      </c>
      <c r="P485" s="137">
        <v>0.314</v>
      </c>
    </row>
    <row r="486" spans="14:16">
      <c r="N486" s="135" t="s">
        <v>1257</v>
      </c>
      <c r="O486" s="136" t="s">
        <v>1258</v>
      </c>
      <c r="P486" s="137">
        <v>0.38900000000000001</v>
      </c>
    </row>
    <row r="487" spans="14:16">
      <c r="N487" s="135" t="s">
        <v>1259</v>
      </c>
      <c r="O487" s="136" t="s">
        <v>1260</v>
      </c>
      <c r="P487" s="137">
        <v>0.43099999999999999</v>
      </c>
    </row>
    <row r="488" spans="14:16">
      <c r="N488" s="135" t="s">
        <v>1261</v>
      </c>
      <c r="O488" s="136" t="s">
        <v>1262</v>
      </c>
      <c r="P488" s="137">
        <v>0.51900000000000002</v>
      </c>
    </row>
    <row r="489" spans="14:16">
      <c r="N489" s="135" t="s">
        <v>1263</v>
      </c>
      <c r="O489" s="136" t="s">
        <v>1264</v>
      </c>
      <c r="P489" s="137">
        <v>0.502</v>
      </c>
    </row>
    <row r="490" spans="14:16">
      <c r="N490" s="135" t="s">
        <v>1265</v>
      </c>
      <c r="O490" s="136" t="s">
        <v>1266</v>
      </c>
      <c r="P490" s="137">
        <v>0</v>
      </c>
    </row>
    <row r="491" spans="14:16">
      <c r="N491" s="135" t="s">
        <v>1267</v>
      </c>
      <c r="O491" s="136" t="s">
        <v>1268</v>
      </c>
      <c r="P491" s="137">
        <v>0.38800000000000001</v>
      </c>
    </row>
    <row r="492" spans="14:16">
      <c r="N492" s="135" t="s">
        <v>1269</v>
      </c>
      <c r="O492" s="136" t="s">
        <v>1270</v>
      </c>
      <c r="P492" s="137">
        <v>0.47600000000000003</v>
      </c>
    </row>
    <row r="493" spans="14:16">
      <c r="N493" s="135" t="s">
        <v>1271</v>
      </c>
      <c r="O493" s="136" t="s">
        <v>1272</v>
      </c>
      <c r="P493" s="137">
        <v>0.51900000000000002</v>
      </c>
    </row>
    <row r="494" spans="14:16">
      <c r="N494" s="135" t="s">
        <v>1273</v>
      </c>
      <c r="O494" s="136" t="s">
        <v>1274</v>
      </c>
      <c r="P494" s="137">
        <v>0</v>
      </c>
    </row>
    <row r="495" spans="14:16">
      <c r="N495" s="135" t="s">
        <v>1275</v>
      </c>
      <c r="O495" s="136" t="s">
        <v>1276</v>
      </c>
      <c r="P495" s="137">
        <v>0</v>
      </c>
    </row>
    <row r="496" spans="14:16">
      <c r="N496" s="135" t="s">
        <v>1277</v>
      </c>
      <c r="O496" s="136" t="s">
        <v>1278</v>
      </c>
      <c r="P496" s="137">
        <v>0.58499999999999996</v>
      </c>
    </row>
    <row r="497" spans="14:16">
      <c r="N497" s="135" t="s">
        <v>1279</v>
      </c>
      <c r="O497" s="136" t="s">
        <v>1280</v>
      </c>
      <c r="P497" s="137">
        <v>0.58499999999999996</v>
      </c>
    </row>
    <row r="498" spans="14:16">
      <c r="N498" s="135" t="s">
        <v>1281</v>
      </c>
      <c r="O498" s="136" t="s">
        <v>1282</v>
      </c>
      <c r="P498" s="137">
        <v>0.86899999999999999</v>
      </c>
    </row>
    <row r="499" spans="14:16">
      <c r="N499" s="135" t="s">
        <v>1283</v>
      </c>
      <c r="O499" s="136" t="s">
        <v>1284</v>
      </c>
      <c r="P499" s="137">
        <v>0</v>
      </c>
    </row>
    <row r="500" spans="14:16">
      <c r="N500" s="135" t="s">
        <v>1285</v>
      </c>
      <c r="O500" s="136" t="s">
        <v>1286</v>
      </c>
      <c r="P500" s="137">
        <v>0.42599999999999999</v>
      </c>
    </row>
    <row r="501" spans="14:16">
      <c r="N501" s="135" t="s">
        <v>1287</v>
      </c>
      <c r="O501" s="136" t="s">
        <v>1288</v>
      </c>
      <c r="P501" s="137">
        <v>0.42399999999999999</v>
      </c>
    </row>
    <row r="502" spans="14:16">
      <c r="N502" s="135" t="s">
        <v>1289</v>
      </c>
      <c r="O502" s="136" t="s">
        <v>1290</v>
      </c>
      <c r="P502" s="137">
        <v>0.47</v>
      </c>
    </row>
    <row r="503" spans="14:16">
      <c r="N503" s="135" t="s">
        <v>1291</v>
      </c>
      <c r="O503" s="136" t="s">
        <v>1292</v>
      </c>
      <c r="P503" s="137">
        <v>0.5</v>
      </c>
    </row>
    <row r="504" spans="14:16">
      <c r="N504" s="135" t="s">
        <v>1293</v>
      </c>
      <c r="O504" s="136" t="s">
        <v>1294</v>
      </c>
      <c r="P504" s="137">
        <v>1.258</v>
      </c>
    </row>
    <row r="505" spans="14:16">
      <c r="N505" s="135" t="s">
        <v>1295</v>
      </c>
      <c r="O505" s="136" t="s">
        <v>1296</v>
      </c>
      <c r="P505" s="137">
        <v>0.45</v>
      </c>
    </row>
    <row r="506" spans="14:16">
      <c r="N506" s="135" t="s">
        <v>1297</v>
      </c>
      <c r="O506" s="136" t="s">
        <v>1298</v>
      </c>
      <c r="P506" s="137">
        <v>0</v>
      </c>
    </row>
    <row r="507" spans="14:16">
      <c r="N507" s="135" t="s">
        <v>1299</v>
      </c>
      <c r="O507" s="136" t="s">
        <v>1300</v>
      </c>
      <c r="P507" s="137">
        <v>0.32899999999999996</v>
      </c>
    </row>
    <row r="508" spans="14:16">
      <c r="N508" s="135" t="s">
        <v>1301</v>
      </c>
      <c r="O508" s="136" t="s">
        <v>1302</v>
      </c>
      <c r="P508" s="137">
        <v>0</v>
      </c>
    </row>
    <row r="509" spans="14:16">
      <c r="N509" s="135" t="s">
        <v>1303</v>
      </c>
      <c r="O509" s="136" t="s">
        <v>1304</v>
      </c>
      <c r="P509" s="137">
        <v>0.503</v>
      </c>
    </row>
    <row r="510" spans="14:16">
      <c r="N510" s="135" t="s">
        <v>1305</v>
      </c>
      <c r="O510" s="136" t="s">
        <v>1306</v>
      </c>
      <c r="P510" s="137">
        <v>0.38900000000000001</v>
      </c>
    </row>
    <row r="511" spans="14:16">
      <c r="N511" s="135" t="s">
        <v>1307</v>
      </c>
      <c r="O511" s="136" t="s">
        <v>1308</v>
      </c>
      <c r="P511" s="137">
        <v>0.63500000000000001</v>
      </c>
    </row>
    <row r="512" spans="14:16">
      <c r="N512" s="135" t="s">
        <v>1309</v>
      </c>
      <c r="O512" s="136" t="s">
        <v>1310</v>
      </c>
      <c r="P512" s="137">
        <v>0.53300000000000003</v>
      </c>
    </row>
    <row r="513" spans="14:16">
      <c r="N513" s="135" t="s">
        <v>1311</v>
      </c>
      <c r="O513" s="136" t="s">
        <v>1312</v>
      </c>
      <c r="P513" s="137">
        <v>0.53200000000000003</v>
      </c>
    </row>
    <row r="514" spans="14:16">
      <c r="N514" s="135" t="s">
        <v>1313</v>
      </c>
      <c r="O514" s="136" t="s">
        <v>1314</v>
      </c>
      <c r="P514" s="137">
        <v>0.37</v>
      </c>
    </row>
    <row r="515" spans="14:16">
      <c r="N515" s="135" t="s">
        <v>1315</v>
      </c>
      <c r="O515" s="136" t="s">
        <v>1316</v>
      </c>
      <c r="P515" s="137">
        <v>0.504</v>
      </c>
    </row>
    <row r="516" spans="14:16">
      <c r="N516" s="135" t="s">
        <v>1317</v>
      </c>
      <c r="O516" s="136" t="s">
        <v>1318</v>
      </c>
      <c r="P516" s="137">
        <v>0.55099999999999993</v>
      </c>
    </row>
    <row r="517" spans="14:16">
      <c r="N517" s="135" t="s">
        <v>1319</v>
      </c>
      <c r="O517" s="136" t="s">
        <v>1320</v>
      </c>
      <c r="P517" s="137">
        <v>0.50700000000000001</v>
      </c>
    </row>
    <row r="518" spans="14:16">
      <c r="N518" s="135" t="s">
        <v>1321</v>
      </c>
      <c r="O518" s="136" t="s">
        <v>1322</v>
      </c>
      <c r="P518" s="137">
        <v>0.37</v>
      </c>
    </row>
    <row r="519" spans="14:16">
      <c r="N519" s="135" t="s">
        <v>1323</v>
      </c>
      <c r="O519" s="136" t="s">
        <v>1324</v>
      </c>
      <c r="P519" s="137">
        <v>0.53700000000000003</v>
      </c>
    </row>
    <row r="520" spans="14:16">
      <c r="N520" s="135" t="s">
        <v>1325</v>
      </c>
      <c r="O520" s="136" t="s">
        <v>1326</v>
      </c>
      <c r="P520" s="137">
        <v>0.61</v>
      </c>
    </row>
    <row r="521" spans="14:16">
      <c r="N521" s="135" t="s">
        <v>1327</v>
      </c>
      <c r="O521" s="136" t="s">
        <v>1328</v>
      </c>
      <c r="P521" s="137">
        <v>0.41300000000000003</v>
      </c>
    </row>
    <row r="522" spans="14:16">
      <c r="N522" s="135" t="s">
        <v>1329</v>
      </c>
      <c r="O522" s="136" t="s">
        <v>1330</v>
      </c>
      <c r="P522" s="137">
        <v>0</v>
      </c>
    </row>
    <row r="523" spans="14:16">
      <c r="N523" s="135" t="s">
        <v>1331</v>
      </c>
      <c r="O523" s="136" t="s">
        <v>1332</v>
      </c>
      <c r="P523" s="137">
        <v>0.49</v>
      </c>
    </row>
    <row r="524" spans="14:16">
      <c r="N524" s="135" t="s">
        <v>1333</v>
      </c>
      <c r="O524" s="136" t="s">
        <v>1334</v>
      </c>
      <c r="P524" s="137">
        <v>4.1999999999999996E-2</v>
      </c>
    </row>
    <row r="525" spans="14:16">
      <c r="N525" s="135" t="s">
        <v>1335</v>
      </c>
      <c r="O525" s="136" t="s">
        <v>1336</v>
      </c>
      <c r="P525" s="137">
        <v>0</v>
      </c>
    </row>
    <row r="526" spans="14:16">
      <c r="N526" s="135" t="s">
        <v>1337</v>
      </c>
      <c r="O526" s="136" t="s">
        <v>1338</v>
      </c>
      <c r="P526" s="137">
        <v>0</v>
      </c>
    </row>
    <row r="527" spans="14:16">
      <c r="N527" s="135" t="s">
        <v>1339</v>
      </c>
      <c r="O527" s="136" t="s">
        <v>1340</v>
      </c>
      <c r="P527" s="137">
        <v>0.36399999999999999</v>
      </c>
    </row>
    <row r="528" spans="14:16">
      <c r="N528" s="135" t="s">
        <v>1341</v>
      </c>
      <c r="O528" s="136" t="s">
        <v>1342</v>
      </c>
      <c r="P528" s="137">
        <v>0</v>
      </c>
    </row>
    <row r="529" spans="14:16">
      <c r="N529" s="135" t="s">
        <v>1343</v>
      </c>
      <c r="O529" s="136" t="s">
        <v>1344</v>
      </c>
      <c r="P529" s="137">
        <v>0</v>
      </c>
    </row>
    <row r="530" spans="14:16">
      <c r="N530" s="135" t="s">
        <v>1345</v>
      </c>
      <c r="O530" s="136" t="s">
        <v>1346</v>
      </c>
      <c r="P530" s="137">
        <v>0</v>
      </c>
    </row>
    <row r="531" spans="14:16">
      <c r="N531" s="135" t="s">
        <v>1347</v>
      </c>
      <c r="O531" s="136" t="s">
        <v>1348</v>
      </c>
      <c r="P531" s="137">
        <v>0</v>
      </c>
    </row>
    <row r="532" spans="14:16">
      <c r="N532" s="135" t="s">
        <v>1349</v>
      </c>
      <c r="O532" s="136" t="s">
        <v>1350</v>
      </c>
      <c r="P532" s="137">
        <v>0</v>
      </c>
    </row>
    <row r="533" spans="14:16">
      <c r="N533" s="135" t="s">
        <v>1351</v>
      </c>
      <c r="O533" s="136" t="s">
        <v>1352</v>
      </c>
      <c r="P533" s="137">
        <v>0</v>
      </c>
    </row>
    <row r="534" spans="14:16">
      <c r="N534" s="135" t="s">
        <v>1353</v>
      </c>
      <c r="O534" s="136" t="s">
        <v>1354</v>
      </c>
      <c r="P534" s="137">
        <v>0.442</v>
      </c>
    </row>
    <row r="535" spans="14:16">
      <c r="N535" s="135" t="s">
        <v>1355</v>
      </c>
      <c r="O535" s="136" t="s">
        <v>1356</v>
      </c>
      <c r="P535" s="137">
        <v>0.441</v>
      </c>
    </row>
    <row r="536" spans="14:16">
      <c r="N536" s="135" t="s">
        <v>1357</v>
      </c>
      <c r="O536" s="136" t="s">
        <v>1358</v>
      </c>
      <c r="P536" s="137">
        <v>0.47499999999999998</v>
      </c>
    </row>
    <row r="537" spans="14:16">
      <c r="N537" s="135" t="s">
        <v>1359</v>
      </c>
      <c r="O537" s="136" t="s">
        <v>1360</v>
      </c>
      <c r="P537" s="137">
        <v>0.53799999999999992</v>
      </c>
    </row>
    <row r="538" spans="14:16">
      <c r="N538" s="135" t="s">
        <v>1361</v>
      </c>
      <c r="O538" s="136" t="s">
        <v>1362</v>
      </c>
      <c r="P538" s="137">
        <v>0.36000000000000004</v>
      </c>
    </row>
    <row r="539" spans="14:16">
      <c r="N539" s="135" t="s">
        <v>1363</v>
      </c>
      <c r="O539" s="136" t="s">
        <v>1364</v>
      </c>
      <c r="P539" s="137">
        <v>0</v>
      </c>
    </row>
    <row r="540" spans="14:16">
      <c r="N540" s="135" t="s">
        <v>1365</v>
      </c>
      <c r="O540" s="136" t="s">
        <v>1366</v>
      </c>
      <c r="P540" s="137">
        <v>0.48599999999999999</v>
      </c>
    </row>
    <row r="541" spans="14:16">
      <c r="N541" s="135" t="s">
        <v>1367</v>
      </c>
      <c r="O541" s="136" t="s">
        <v>1368</v>
      </c>
      <c r="P541" s="137">
        <v>0.48299999999999998</v>
      </c>
    </row>
    <row r="542" spans="14:16">
      <c r="N542" s="135" t="s">
        <v>1369</v>
      </c>
      <c r="O542" s="136" t="s">
        <v>1370</v>
      </c>
      <c r="P542" s="137">
        <v>0</v>
      </c>
    </row>
    <row r="543" spans="14:16">
      <c r="N543" s="135" t="s">
        <v>1371</v>
      </c>
      <c r="O543" s="136" t="s">
        <v>1372</v>
      </c>
      <c r="P543" s="137">
        <v>0</v>
      </c>
    </row>
    <row r="544" spans="14:16">
      <c r="N544" s="135" t="s">
        <v>1373</v>
      </c>
      <c r="O544" s="136" t="s">
        <v>1374</v>
      </c>
      <c r="P544" s="137">
        <v>0.52200000000000002</v>
      </c>
    </row>
    <row r="545" spans="14:16">
      <c r="N545" s="135" t="s">
        <v>1375</v>
      </c>
      <c r="O545" s="136" t="s">
        <v>1376</v>
      </c>
      <c r="P545" s="137">
        <v>0.52100000000000002</v>
      </c>
    </row>
    <row r="546" spans="14:16">
      <c r="N546" s="135" t="s">
        <v>1377</v>
      </c>
      <c r="O546" s="136" t="s">
        <v>1378</v>
      </c>
      <c r="P546" s="137">
        <v>0.48799999999999999</v>
      </c>
    </row>
    <row r="547" spans="14:16">
      <c r="N547" s="135" t="s">
        <v>1379</v>
      </c>
      <c r="O547" s="136" t="s">
        <v>1380</v>
      </c>
      <c r="P547" s="137">
        <v>0.64800000000000002</v>
      </c>
    </row>
    <row r="548" spans="14:16">
      <c r="N548" s="135" t="s">
        <v>1381</v>
      </c>
      <c r="O548" s="136" t="s">
        <v>1382</v>
      </c>
      <c r="P548" s="137">
        <v>0.55800000000000005</v>
      </c>
    </row>
    <row r="549" spans="14:16">
      <c r="N549" s="135" t="s">
        <v>1383</v>
      </c>
      <c r="O549" s="136" t="s">
        <v>1384</v>
      </c>
      <c r="P549" s="137">
        <v>0.52100000000000002</v>
      </c>
    </row>
    <row r="550" spans="14:16">
      <c r="N550" s="135" t="s">
        <v>1385</v>
      </c>
      <c r="O550" s="136" t="s">
        <v>1386</v>
      </c>
      <c r="P550" s="137">
        <v>0</v>
      </c>
    </row>
    <row r="551" spans="14:16">
      <c r="N551" s="135" t="s">
        <v>1387</v>
      </c>
      <c r="O551" s="136" t="s">
        <v>1388</v>
      </c>
      <c r="P551" s="137">
        <v>0.28999999999999998</v>
      </c>
    </row>
    <row r="552" spans="14:16">
      <c r="N552" s="135" t="s">
        <v>1389</v>
      </c>
      <c r="O552" s="136" t="s">
        <v>1390</v>
      </c>
      <c r="P552" s="137">
        <v>0.26400000000000001</v>
      </c>
    </row>
    <row r="553" spans="14:16">
      <c r="N553" s="135" t="s">
        <v>1391</v>
      </c>
      <c r="O553" s="136" t="s">
        <v>1392</v>
      </c>
      <c r="P553" s="137">
        <v>0.56300000000000006</v>
      </c>
    </row>
    <row r="554" spans="14:16">
      <c r="N554" s="135" t="s">
        <v>1393</v>
      </c>
      <c r="O554" s="136" t="s">
        <v>1394</v>
      </c>
      <c r="P554" s="137">
        <v>0.40600000000000003</v>
      </c>
    </row>
    <row r="555" spans="14:16">
      <c r="N555" s="135" t="s">
        <v>1395</v>
      </c>
      <c r="O555" s="136" t="s">
        <v>1396</v>
      </c>
      <c r="P555" s="137">
        <v>0.52300000000000002</v>
      </c>
    </row>
    <row r="556" spans="14:16">
      <c r="N556" s="135" t="s">
        <v>1397</v>
      </c>
      <c r="O556" s="136" t="s">
        <v>1398</v>
      </c>
      <c r="P556" s="137">
        <v>0.5</v>
      </c>
    </row>
    <row r="557" spans="14:16">
      <c r="N557" s="135" t="s">
        <v>1399</v>
      </c>
      <c r="O557" s="136" t="s">
        <v>1400</v>
      </c>
      <c r="P557" s="137">
        <v>0.60299999999999998</v>
      </c>
    </row>
    <row r="558" spans="14:16">
      <c r="N558" s="135" t="s">
        <v>1401</v>
      </c>
      <c r="O558" s="136" t="s">
        <v>1402</v>
      </c>
      <c r="P558" s="137">
        <v>0.52400000000000002</v>
      </c>
    </row>
    <row r="559" spans="14:16">
      <c r="N559" s="135" t="s">
        <v>1403</v>
      </c>
      <c r="O559" s="136" t="s">
        <v>1404</v>
      </c>
      <c r="P559" s="137">
        <v>0.55000000000000004</v>
      </c>
    </row>
    <row r="560" spans="14:16">
      <c r="N560" s="135" t="s">
        <v>1405</v>
      </c>
      <c r="O560" s="136" t="s">
        <v>1406</v>
      </c>
      <c r="P560" s="137">
        <v>0.46099999999999997</v>
      </c>
    </row>
    <row r="561" spans="14:16">
      <c r="N561" s="135" t="s">
        <v>1407</v>
      </c>
      <c r="O561" s="136" t="s">
        <v>1408</v>
      </c>
      <c r="P561" s="137">
        <v>0.499</v>
      </c>
    </row>
    <row r="562" spans="14:16">
      <c r="N562" s="135" t="s">
        <v>1409</v>
      </c>
      <c r="O562" s="136" t="s">
        <v>1410</v>
      </c>
      <c r="P562" s="137">
        <v>0.52300000000000002</v>
      </c>
    </row>
    <row r="563" spans="14:16">
      <c r="N563" s="135" t="s">
        <v>1411</v>
      </c>
      <c r="O563" s="136" t="s">
        <v>1412</v>
      </c>
      <c r="P563" s="137">
        <v>0.41199999999999998</v>
      </c>
    </row>
    <row r="564" spans="14:16">
      <c r="N564" s="135" t="s">
        <v>1413</v>
      </c>
      <c r="O564" s="136" t="s">
        <v>1414</v>
      </c>
      <c r="P564" s="137">
        <v>0.39200000000000002</v>
      </c>
    </row>
    <row r="565" spans="14:16">
      <c r="N565" s="135" t="s">
        <v>1415</v>
      </c>
      <c r="O565" s="136" t="s">
        <v>1416</v>
      </c>
      <c r="P565" s="137">
        <v>0.50800000000000001</v>
      </c>
    </row>
    <row r="566" spans="14:16">
      <c r="N566" s="135" t="s">
        <v>1417</v>
      </c>
      <c r="O566" s="136" t="s">
        <v>1418</v>
      </c>
      <c r="P566" s="137">
        <v>0.49200000000000005</v>
      </c>
    </row>
    <row r="567" spans="14:16">
      <c r="N567" s="135" t="s">
        <v>1419</v>
      </c>
      <c r="O567" s="136" t="s">
        <v>1420</v>
      </c>
      <c r="P567" s="137">
        <v>0.45300000000000001</v>
      </c>
    </row>
    <row r="568" spans="14:16">
      <c r="N568" s="135" t="s">
        <v>1421</v>
      </c>
      <c r="O568" s="136" t="s">
        <v>1422</v>
      </c>
      <c r="P568" s="137">
        <v>0.49200000000000005</v>
      </c>
    </row>
    <row r="569" spans="14:16">
      <c r="N569" s="135" t="s">
        <v>1423</v>
      </c>
      <c r="O569" s="136" t="s">
        <v>1424</v>
      </c>
      <c r="P569" s="137">
        <v>0.52600000000000002</v>
      </c>
    </row>
    <row r="570" spans="14:16">
      <c r="N570" s="135" t="s">
        <v>1425</v>
      </c>
      <c r="O570" s="136" t="s">
        <v>1426</v>
      </c>
      <c r="P570" s="137">
        <v>0.47600000000000003</v>
      </c>
    </row>
    <row r="571" spans="14:16">
      <c r="N571" s="135" t="s">
        <v>1427</v>
      </c>
      <c r="O571" s="136" t="s">
        <v>1428</v>
      </c>
      <c r="P571" s="137">
        <v>0.38200000000000001</v>
      </c>
    </row>
    <row r="572" spans="14:16">
      <c r="N572" s="135" t="s">
        <v>1429</v>
      </c>
      <c r="O572" s="136" t="s">
        <v>1430</v>
      </c>
      <c r="P572" s="137">
        <v>0</v>
      </c>
    </row>
    <row r="573" spans="14:16">
      <c r="N573" s="135" t="s">
        <v>1431</v>
      </c>
      <c r="O573" s="136" t="s">
        <v>1432</v>
      </c>
      <c r="P573" s="137">
        <v>0.46400000000000002</v>
      </c>
    </row>
    <row r="574" spans="14:16">
      <c r="N574" s="135" t="s">
        <v>1433</v>
      </c>
      <c r="O574" s="136" t="s">
        <v>1434</v>
      </c>
      <c r="P574" s="137">
        <v>0.50600000000000001</v>
      </c>
    </row>
    <row r="575" spans="14:16">
      <c r="N575" s="135" t="s">
        <v>1435</v>
      </c>
      <c r="O575" s="136" t="s">
        <v>1436</v>
      </c>
      <c r="P575" s="137">
        <v>0</v>
      </c>
    </row>
    <row r="576" spans="14:16">
      <c r="N576" s="135" t="s">
        <v>1437</v>
      </c>
      <c r="O576" s="136" t="s">
        <v>1438</v>
      </c>
      <c r="P576" s="137">
        <v>0.318</v>
      </c>
    </row>
    <row r="577" spans="14:16">
      <c r="N577" s="135" t="s">
        <v>1439</v>
      </c>
      <c r="O577" s="136" t="s">
        <v>1440</v>
      </c>
      <c r="P577" s="137">
        <v>0.31</v>
      </c>
    </row>
    <row r="578" spans="14:16">
      <c r="N578" s="135" t="s">
        <v>1441</v>
      </c>
      <c r="O578" s="136" t="s">
        <v>1442</v>
      </c>
      <c r="P578" s="137">
        <v>0.46400000000000002</v>
      </c>
    </row>
    <row r="579" spans="14:16">
      <c r="N579" s="135" t="s">
        <v>1443</v>
      </c>
      <c r="O579" s="136" t="s">
        <v>1444</v>
      </c>
      <c r="P579" s="137">
        <v>0.44499999999999995</v>
      </c>
    </row>
    <row r="580" spans="14:16">
      <c r="N580" s="135" t="s">
        <v>1445</v>
      </c>
      <c r="O580" s="136" t="s">
        <v>1446</v>
      </c>
      <c r="P580" s="137">
        <v>0.625</v>
      </c>
    </row>
    <row r="581" spans="14:16">
      <c r="N581" s="135" t="s">
        <v>1447</v>
      </c>
      <c r="O581" s="136" t="s">
        <v>1448</v>
      </c>
      <c r="P581" s="137">
        <v>0.57600000000000007</v>
      </c>
    </row>
    <row r="582" spans="14:16">
      <c r="N582" s="135" t="s">
        <v>1449</v>
      </c>
      <c r="O582" s="136" t="s">
        <v>1450</v>
      </c>
      <c r="P582" s="137">
        <v>0.52100000000000002</v>
      </c>
    </row>
    <row r="583" spans="14:16">
      <c r="N583" s="135" t="s">
        <v>1451</v>
      </c>
      <c r="O583" s="136" t="s">
        <v>1452</v>
      </c>
      <c r="P583" s="137">
        <v>0.48799999999999999</v>
      </c>
    </row>
    <row r="584" spans="14:16">
      <c r="N584" s="135" t="s">
        <v>1453</v>
      </c>
      <c r="O584" s="136" t="s">
        <v>1454</v>
      </c>
      <c r="P584" s="137">
        <v>0</v>
      </c>
    </row>
    <row r="585" spans="14:16">
      <c r="N585" s="135" t="s">
        <v>1455</v>
      </c>
      <c r="O585" s="136" t="s">
        <v>1456</v>
      </c>
      <c r="P585" s="137">
        <v>0.1</v>
      </c>
    </row>
    <row r="586" spans="14:16">
      <c r="N586" s="135" t="s">
        <v>1457</v>
      </c>
      <c r="O586" s="136" t="s">
        <v>1458</v>
      </c>
      <c r="P586" s="137">
        <v>0.64300000000000002</v>
      </c>
    </row>
    <row r="587" spans="14:16">
      <c r="N587" s="135" t="s">
        <v>1459</v>
      </c>
      <c r="O587" s="136" t="s">
        <v>1460</v>
      </c>
      <c r="P587" s="137">
        <v>0</v>
      </c>
    </row>
    <row r="588" spans="14:16">
      <c r="N588" s="135" t="s">
        <v>1461</v>
      </c>
      <c r="O588" s="136" t="s">
        <v>1462</v>
      </c>
      <c r="P588" s="137">
        <v>0.55099999999999993</v>
      </c>
    </row>
    <row r="589" spans="14:16">
      <c r="N589" s="135" t="s">
        <v>1463</v>
      </c>
      <c r="O589" s="136" t="s">
        <v>1464</v>
      </c>
      <c r="P589" s="137">
        <v>0.55000000000000004</v>
      </c>
    </row>
    <row r="590" spans="14:16">
      <c r="N590" s="135" t="s">
        <v>1465</v>
      </c>
      <c r="O590" s="136" t="s">
        <v>1466</v>
      </c>
      <c r="P590" s="137">
        <v>0.46900000000000003</v>
      </c>
    </row>
    <row r="591" spans="14:16">
      <c r="N591" s="135" t="s">
        <v>1467</v>
      </c>
      <c r="O591" s="136" t="s">
        <v>1468</v>
      </c>
      <c r="P591" s="137">
        <v>0.45399999999999996</v>
      </c>
    </row>
    <row r="592" spans="14:16">
      <c r="N592" s="135" t="s">
        <v>1469</v>
      </c>
      <c r="O592" s="136" t="s">
        <v>1470</v>
      </c>
      <c r="P592" s="137">
        <v>0.67900000000000005</v>
      </c>
    </row>
    <row r="593" spans="14:16">
      <c r="N593" s="135" t="s">
        <v>1471</v>
      </c>
      <c r="O593" s="136" t="s">
        <v>1472</v>
      </c>
      <c r="P593" s="137">
        <v>0.50700000000000001</v>
      </c>
    </row>
    <row r="594" spans="14:16">
      <c r="N594" s="135" t="s">
        <v>1473</v>
      </c>
      <c r="O594" s="136" t="s">
        <v>1474</v>
      </c>
      <c r="P594" s="137">
        <v>0.501</v>
      </c>
    </row>
    <row r="595" spans="14:16">
      <c r="N595" s="135" t="s">
        <v>1475</v>
      </c>
      <c r="O595" s="136" t="s">
        <v>1476</v>
      </c>
      <c r="P595" s="137">
        <v>0.53799999999999992</v>
      </c>
    </row>
    <row r="596" spans="14:16">
      <c r="N596" s="135" t="s">
        <v>1477</v>
      </c>
      <c r="O596" s="136" t="s">
        <v>1478</v>
      </c>
      <c r="P596" s="137">
        <v>0.46200000000000002</v>
      </c>
    </row>
    <row r="597" spans="14:16">
      <c r="N597" s="135" t="s">
        <v>1479</v>
      </c>
      <c r="O597" s="136" t="s">
        <v>1480</v>
      </c>
      <c r="P597" s="137">
        <v>0.42599999999999999</v>
      </c>
    </row>
    <row r="598" spans="14:16">
      <c r="N598" s="135" t="s">
        <v>1481</v>
      </c>
      <c r="O598" s="136" t="s">
        <v>1482</v>
      </c>
      <c r="P598" s="137">
        <v>0.55500000000000005</v>
      </c>
    </row>
    <row r="599" spans="14:16">
      <c r="N599" s="135" t="s">
        <v>1483</v>
      </c>
      <c r="O599" s="136" t="s">
        <v>1484</v>
      </c>
      <c r="P599" s="137">
        <v>0.45600000000000002</v>
      </c>
    </row>
    <row r="600" spans="14:16">
      <c r="N600" s="135" t="s">
        <v>1485</v>
      </c>
      <c r="O600" s="136" t="s">
        <v>1486</v>
      </c>
      <c r="P600" s="137">
        <v>0.55099999999999993</v>
      </c>
    </row>
    <row r="601" spans="14:16">
      <c r="N601" s="135" t="s">
        <v>1487</v>
      </c>
      <c r="O601" s="136" t="s">
        <v>1488</v>
      </c>
      <c r="P601" s="137">
        <v>0.40900000000000003</v>
      </c>
    </row>
    <row r="602" spans="14:16">
      <c r="N602" s="135" t="s">
        <v>1489</v>
      </c>
      <c r="O602" s="136" t="s">
        <v>1490</v>
      </c>
      <c r="P602" s="137">
        <v>0.46299999999999997</v>
      </c>
    </row>
    <row r="603" spans="14:16">
      <c r="N603" s="135" t="s">
        <v>1491</v>
      </c>
      <c r="O603" s="136" t="s">
        <v>1492</v>
      </c>
      <c r="P603" s="137">
        <v>0.6130000000000001</v>
      </c>
    </row>
    <row r="604" spans="14:16">
      <c r="N604" s="135" t="s">
        <v>1493</v>
      </c>
      <c r="O604" s="136" t="s">
        <v>1494</v>
      </c>
      <c r="P604" s="137">
        <v>0</v>
      </c>
    </row>
    <row r="605" spans="14:16">
      <c r="N605" s="135" t="s">
        <v>1495</v>
      </c>
      <c r="O605" s="136" t="s">
        <v>1496</v>
      </c>
      <c r="P605" s="137">
        <v>0.68499999999999994</v>
      </c>
    </row>
    <row r="606" spans="14:16">
      <c r="N606" s="135" t="s">
        <v>1497</v>
      </c>
      <c r="O606" s="136" t="s">
        <v>1498</v>
      </c>
      <c r="P606" s="137">
        <v>0.67900000000000005</v>
      </c>
    </row>
    <row r="607" spans="14:16">
      <c r="N607" s="135" t="s">
        <v>1499</v>
      </c>
      <c r="O607" s="136" t="s">
        <v>1500</v>
      </c>
      <c r="P607" s="137">
        <v>0.45800000000000002</v>
      </c>
    </row>
    <row r="608" spans="14:16">
      <c r="N608" s="135" t="s">
        <v>1501</v>
      </c>
      <c r="O608" s="136" t="s">
        <v>1502</v>
      </c>
      <c r="P608" s="137">
        <v>0.57099999999999995</v>
      </c>
    </row>
    <row r="609" spans="14:16">
      <c r="N609" s="135" t="s">
        <v>1503</v>
      </c>
      <c r="O609" s="136" t="s">
        <v>1504</v>
      </c>
      <c r="P609" s="137">
        <v>0.53100000000000003</v>
      </c>
    </row>
    <row r="610" spans="14:16">
      <c r="N610" s="135" t="s">
        <v>1505</v>
      </c>
      <c r="O610" s="136" t="s">
        <v>1506</v>
      </c>
      <c r="P610" s="137">
        <v>0.44</v>
      </c>
    </row>
    <row r="611" spans="14:16">
      <c r="N611" s="135" t="s">
        <v>1507</v>
      </c>
      <c r="O611" s="136" t="s">
        <v>1508</v>
      </c>
      <c r="P611" s="137">
        <v>0.37</v>
      </c>
    </row>
    <row r="612" spans="14:16">
      <c r="N612" s="135" t="s">
        <v>1509</v>
      </c>
      <c r="O612" s="136" t="s">
        <v>1510</v>
      </c>
      <c r="P612" s="137">
        <v>0.47699999999999998</v>
      </c>
    </row>
    <row r="613" spans="14:16">
      <c r="N613" s="135" t="s">
        <v>1511</v>
      </c>
      <c r="O613" s="136" t="s">
        <v>1512</v>
      </c>
      <c r="P613" s="137">
        <v>0.49700000000000005</v>
      </c>
    </row>
    <row r="614" spans="14:16">
      <c r="N614" s="135" t="s">
        <v>1513</v>
      </c>
      <c r="O614" s="136" t="s">
        <v>1514</v>
      </c>
      <c r="P614" s="137">
        <v>0.50900000000000001</v>
      </c>
    </row>
    <row r="615" spans="14:16">
      <c r="N615" s="135" t="s">
        <v>1515</v>
      </c>
      <c r="O615" s="136" t="s">
        <v>1516</v>
      </c>
      <c r="P615" s="137">
        <v>0.69300000000000006</v>
      </c>
    </row>
    <row r="616" spans="14:16">
      <c r="N616" s="135" t="s">
        <v>1517</v>
      </c>
      <c r="O616" s="136" t="s">
        <v>1518</v>
      </c>
      <c r="P616" s="137">
        <v>0.53900000000000003</v>
      </c>
    </row>
    <row r="617" spans="14:16">
      <c r="N617" s="135" t="s">
        <v>1519</v>
      </c>
      <c r="O617" s="136" t="s">
        <v>1520</v>
      </c>
      <c r="P617" s="137">
        <v>0.51200000000000001</v>
      </c>
    </row>
    <row r="618" spans="14:16">
      <c r="N618" s="135" t="s">
        <v>1521</v>
      </c>
      <c r="O618" s="136" t="s">
        <v>1522</v>
      </c>
      <c r="P618" s="137">
        <v>0.44900000000000001</v>
      </c>
    </row>
    <row r="619" spans="14:16">
      <c r="N619" s="135" t="s">
        <v>1523</v>
      </c>
      <c r="O619" s="136" t="s">
        <v>1524</v>
      </c>
      <c r="P619" s="137">
        <v>0.40499999999999997</v>
      </c>
    </row>
    <row r="620" spans="14:16">
      <c r="N620" s="135" t="s">
        <v>1525</v>
      </c>
      <c r="O620" s="136" t="s">
        <v>1526</v>
      </c>
      <c r="P620" s="137">
        <v>0.435</v>
      </c>
    </row>
    <row r="621" spans="14:16">
      <c r="N621" s="135" t="s">
        <v>1527</v>
      </c>
      <c r="O621" s="136" t="s">
        <v>1528</v>
      </c>
      <c r="P621" s="137">
        <v>0.46200000000000002</v>
      </c>
    </row>
    <row r="622" spans="14:16">
      <c r="N622" s="135" t="s">
        <v>1529</v>
      </c>
      <c r="O622" s="136" t="s">
        <v>1530</v>
      </c>
      <c r="P622" s="137">
        <v>0.439</v>
      </c>
    </row>
    <row r="623" spans="14:16">
      <c r="N623" s="135" t="s">
        <v>1531</v>
      </c>
      <c r="O623" s="136" t="s">
        <v>1532</v>
      </c>
      <c r="P623" s="137">
        <v>0.47399999999999998</v>
      </c>
    </row>
    <row r="624" spans="14:16">
      <c r="N624" s="135" t="s">
        <v>1533</v>
      </c>
      <c r="O624" s="136" t="s">
        <v>1534</v>
      </c>
      <c r="P624" s="137">
        <v>0.62</v>
      </c>
    </row>
    <row r="625" spans="14:16">
      <c r="N625" s="135" t="s">
        <v>1535</v>
      </c>
      <c r="O625" s="136" t="s">
        <v>1536</v>
      </c>
      <c r="P625" s="137">
        <v>0.59599999999999997</v>
      </c>
    </row>
    <row r="626" spans="14:16">
      <c r="N626" s="135" t="s">
        <v>1537</v>
      </c>
      <c r="O626" s="136" t="s">
        <v>1538</v>
      </c>
      <c r="P626" s="137">
        <v>0.45300000000000001</v>
      </c>
    </row>
    <row r="627" spans="14:16">
      <c r="N627" s="135" t="s">
        <v>1539</v>
      </c>
      <c r="O627" s="136" t="s">
        <v>1540</v>
      </c>
      <c r="P627" s="137">
        <v>0</v>
      </c>
    </row>
    <row r="628" spans="14:16">
      <c r="N628" s="135" t="s">
        <v>1541</v>
      </c>
      <c r="O628" s="136" t="s">
        <v>1542</v>
      </c>
      <c r="P628" s="137">
        <v>0.40600000000000003</v>
      </c>
    </row>
    <row r="629" spans="14:16">
      <c r="N629" s="135" t="s">
        <v>1543</v>
      </c>
      <c r="O629" s="136" t="s">
        <v>1544</v>
      </c>
      <c r="P629" s="137">
        <v>0.36499999999999999</v>
      </c>
    </row>
    <row r="630" spans="14:16">
      <c r="N630" s="135" t="s">
        <v>1545</v>
      </c>
      <c r="O630" s="136" t="s">
        <v>1546</v>
      </c>
      <c r="P630" s="137">
        <v>0</v>
      </c>
    </row>
    <row r="631" spans="14:16">
      <c r="N631" s="135" t="s">
        <v>1547</v>
      </c>
      <c r="O631" s="136" t="s">
        <v>1548</v>
      </c>
      <c r="P631" s="137">
        <v>0</v>
      </c>
    </row>
    <row r="632" spans="14:16">
      <c r="N632" s="135" t="s">
        <v>1549</v>
      </c>
      <c r="O632" s="136" t="s">
        <v>1550</v>
      </c>
      <c r="P632" s="137">
        <v>1.2E-2</v>
      </c>
    </row>
    <row r="633" spans="14:16">
      <c r="N633" s="135" t="s">
        <v>1551</v>
      </c>
      <c r="O633" s="136" t="s">
        <v>1552</v>
      </c>
      <c r="P633" s="137">
        <v>0.19500000000000001</v>
      </c>
    </row>
    <row r="634" spans="14:16">
      <c r="N634" s="135" t="s">
        <v>1553</v>
      </c>
      <c r="O634" s="136" t="s">
        <v>1554</v>
      </c>
      <c r="P634" s="137">
        <v>0.184</v>
      </c>
    </row>
    <row r="635" spans="14:16">
      <c r="N635" s="135" t="s">
        <v>1555</v>
      </c>
      <c r="O635" s="136" t="s">
        <v>1556</v>
      </c>
      <c r="P635" s="137">
        <v>0.496</v>
      </c>
    </row>
    <row r="636" spans="14:16">
      <c r="N636" s="135" t="s">
        <v>1557</v>
      </c>
      <c r="O636" s="136" t="s">
        <v>1558</v>
      </c>
      <c r="P636" s="137">
        <v>0.48899999999999993</v>
      </c>
    </row>
    <row r="637" spans="14:16">
      <c r="N637" s="135" t="s">
        <v>1559</v>
      </c>
      <c r="O637" s="136" t="s">
        <v>1560</v>
      </c>
      <c r="P637" s="137">
        <v>0.42399999999999999</v>
      </c>
    </row>
    <row r="638" spans="14:16">
      <c r="N638" s="135" t="s">
        <v>1561</v>
      </c>
      <c r="O638" s="136" t="s">
        <v>1562</v>
      </c>
      <c r="P638" s="137">
        <v>0.57600000000000007</v>
      </c>
    </row>
    <row r="639" spans="14:16">
      <c r="N639" s="135" t="s">
        <v>1563</v>
      </c>
      <c r="O639" s="136" t="s">
        <v>1564</v>
      </c>
      <c r="P639" s="137">
        <v>0.502</v>
      </c>
    </row>
    <row r="640" spans="14:16">
      <c r="N640" s="135" t="s">
        <v>1565</v>
      </c>
      <c r="O640" s="136" t="s">
        <v>1566</v>
      </c>
      <c r="P640" s="137">
        <v>0.624</v>
      </c>
    </row>
    <row r="641" spans="14:16">
      <c r="N641" s="135" t="s">
        <v>1567</v>
      </c>
      <c r="O641" s="136" t="s">
        <v>1568</v>
      </c>
      <c r="P641" s="137">
        <v>0.40299999999999997</v>
      </c>
    </row>
    <row r="642" spans="14:16">
      <c r="N642" s="135" t="s">
        <v>1569</v>
      </c>
      <c r="O642" s="136" t="s">
        <v>1570</v>
      </c>
      <c r="P642" s="137">
        <v>0</v>
      </c>
    </row>
    <row r="643" spans="14:16">
      <c r="N643" s="135" t="s">
        <v>1571</v>
      </c>
      <c r="O643" s="136" t="s">
        <v>1572</v>
      </c>
      <c r="P643" s="137">
        <v>0.55599999999999994</v>
      </c>
    </row>
    <row r="644" spans="14:16">
      <c r="N644" s="135" t="s">
        <v>1573</v>
      </c>
      <c r="O644" s="136" t="s">
        <v>1574</v>
      </c>
      <c r="P644" s="137">
        <v>0.29699999999999999</v>
      </c>
    </row>
    <row r="645" spans="14:16">
      <c r="N645" s="135" t="s">
        <v>1575</v>
      </c>
      <c r="O645" s="136" t="s">
        <v>1576</v>
      </c>
      <c r="P645" s="137">
        <v>0.51</v>
      </c>
    </row>
    <row r="646" spans="14:16">
      <c r="N646" s="135" t="s">
        <v>1577</v>
      </c>
      <c r="O646" s="136" t="s">
        <v>1578</v>
      </c>
      <c r="P646" s="137">
        <v>0.51700000000000002</v>
      </c>
    </row>
    <row r="647" spans="14:16">
      <c r="N647" s="135" t="s">
        <v>1579</v>
      </c>
      <c r="O647" s="136" t="s">
        <v>1580</v>
      </c>
      <c r="P647" s="137">
        <v>0.42399999999999999</v>
      </c>
    </row>
    <row r="648" spans="14:16">
      <c r="N648" s="135" t="s">
        <v>1581</v>
      </c>
      <c r="O648" s="136" t="s">
        <v>1582</v>
      </c>
      <c r="P648" s="137">
        <v>0.39100000000000001</v>
      </c>
    </row>
    <row r="649" spans="14:16">
      <c r="N649" s="135" t="s">
        <v>1583</v>
      </c>
      <c r="O649" s="136" t="s">
        <v>1584</v>
      </c>
      <c r="P649" s="137">
        <v>0.43600000000000005</v>
      </c>
    </row>
    <row r="650" spans="14:16">
      <c r="N650" s="135" t="s">
        <v>1585</v>
      </c>
      <c r="O650" s="136" t="s">
        <v>1586</v>
      </c>
      <c r="P650" s="137">
        <v>0.435</v>
      </c>
    </row>
    <row r="651" spans="14:16">
      <c r="N651" s="135" t="s">
        <v>1587</v>
      </c>
      <c r="O651" s="136" t="s">
        <v>1588</v>
      </c>
      <c r="P651" s="137">
        <v>0</v>
      </c>
    </row>
    <row r="652" spans="14:16">
      <c r="N652" s="135" t="s">
        <v>1589</v>
      </c>
      <c r="O652" s="136" t="s">
        <v>1590</v>
      </c>
      <c r="P652" s="137">
        <v>0.55599999999999994</v>
      </c>
    </row>
    <row r="653" spans="14:16">
      <c r="N653" s="135" t="s">
        <v>1591</v>
      </c>
      <c r="O653" s="136" t="s">
        <v>1592</v>
      </c>
      <c r="P653" s="137">
        <v>0.6</v>
      </c>
    </row>
    <row r="654" spans="14:16">
      <c r="N654" s="135" t="s">
        <v>1593</v>
      </c>
      <c r="O654" s="136" t="s">
        <v>1594</v>
      </c>
      <c r="P654" s="137">
        <v>0.37</v>
      </c>
    </row>
    <row r="655" spans="14:16">
      <c r="N655" s="135" t="s">
        <v>1595</v>
      </c>
      <c r="O655" s="136" t="s">
        <v>1596</v>
      </c>
      <c r="P655" s="137">
        <v>0.51400000000000001</v>
      </c>
    </row>
    <row r="656" spans="14:16">
      <c r="N656" s="135" t="s">
        <v>1597</v>
      </c>
      <c r="O656" s="136" t="s">
        <v>1598</v>
      </c>
      <c r="P656" s="137">
        <v>0.47899999999999998</v>
      </c>
    </row>
    <row r="657" spans="14:16">
      <c r="N657" s="135" t="s">
        <v>1599</v>
      </c>
      <c r="O657" s="136" t="s">
        <v>1600</v>
      </c>
      <c r="P657" s="137">
        <v>0.52500000000000002</v>
      </c>
    </row>
    <row r="658" spans="14:16">
      <c r="N658" s="135" t="s">
        <v>1601</v>
      </c>
      <c r="O658" s="136" t="s">
        <v>1602</v>
      </c>
      <c r="P658" s="137">
        <v>0.36399999999999999</v>
      </c>
    </row>
    <row r="659" spans="14:16">
      <c r="N659" s="135" t="s">
        <v>1603</v>
      </c>
      <c r="O659" s="136" t="s">
        <v>1604</v>
      </c>
      <c r="P659" s="137">
        <v>0.499</v>
      </c>
    </row>
    <row r="660" spans="14:16">
      <c r="N660" s="135" t="s">
        <v>1605</v>
      </c>
      <c r="O660" s="136" t="s">
        <v>1606</v>
      </c>
      <c r="P660" s="137">
        <v>0.501</v>
      </c>
    </row>
    <row r="661" spans="14:16">
      <c r="N661" s="135" t="s">
        <v>1607</v>
      </c>
      <c r="O661" s="136" t="s">
        <v>1608</v>
      </c>
      <c r="P661" s="137">
        <v>0</v>
      </c>
    </row>
    <row r="662" spans="14:16">
      <c r="N662" s="135" t="s">
        <v>1609</v>
      </c>
      <c r="O662" s="136" t="s">
        <v>1610</v>
      </c>
      <c r="P662" s="137">
        <v>0.504</v>
      </c>
    </row>
    <row r="663" spans="14:16">
      <c r="N663" s="135" t="s">
        <v>1611</v>
      </c>
      <c r="O663" s="136" t="s">
        <v>1612</v>
      </c>
      <c r="P663" s="137">
        <v>0</v>
      </c>
    </row>
    <row r="664" spans="14:16">
      <c r="N664" s="135" t="s">
        <v>1613</v>
      </c>
      <c r="O664" s="136" t="s">
        <v>1614</v>
      </c>
      <c r="P664" s="137">
        <v>0.45300000000000001</v>
      </c>
    </row>
    <row r="665" spans="14:16">
      <c r="N665" s="135" t="s">
        <v>1615</v>
      </c>
      <c r="O665" s="136" t="s">
        <v>1616</v>
      </c>
      <c r="P665" s="137">
        <v>0.54799999999999993</v>
      </c>
    </row>
    <row r="666" spans="14:16">
      <c r="N666" s="135" t="s">
        <v>1617</v>
      </c>
      <c r="O666" s="136" t="s">
        <v>1618</v>
      </c>
      <c r="P666" s="137">
        <v>0.51300000000000001</v>
      </c>
    </row>
    <row r="667" spans="14:16">
      <c r="N667" s="135" t="s">
        <v>1619</v>
      </c>
      <c r="O667" s="136" t="s">
        <v>1620</v>
      </c>
      <c r="P667" s="137">
        <v>0.45300000000000001</v>
      </c>
    </row>
    <row r="668" spans="14:16">
      <c r="N668" s="135" t="s">
        <v>1621</v>
      </c>
      <c r="O668" s="136" t="s">
        <v>1622</v>
      </c>
      <c r="P668" s="137">
        <v>0.81300000000000006</v>
      </c>
    </row>
    <row r="669" spans="14:16">
      <c r="N669" s="135" t="s">
        <v>1623</v>
      </c>
      <c r="O669" s="136" t="s">
        <v>1624</v>
      </c>
      <c r="P669" s="137">
        <v>0.47800000000000004</v>
      </c>
    </row>
    <row r="670" spans="14:16">
      <c r="N670" s="135" t="s">
        <v>1625</v>
      </c>
      <c r="O670" s="136" t="s">
        <v>1626</v>
      </c>
      <c r="P670" s="137">
        <v>0.378</v>
      </c>
    </row>
    <row r="671" spans="14:16">
      <c r="N671" s="135" t="s">
        <v>1627</v>
      </c>
      <c r="O671" s="136" t="s">
        <v>1628</v>
      </c>
      <c r="P671" s="137">
        <v>0</v>
      </c>
    </row>
    <row r="672" spans="14:16">
      <c r="N672" s="135" t="s">
        <v>1629</v>
      </c>
      <c r="O672" s="136" t="s">
        <v>1630</v>
      </c>
      <c r="P672" s="137">
        <v>0</v>
      </c>
    </row>
    <row r="673" spans="14:16">
      <c r="N673" s="135" t="s">
        <v>1631</v>
      </c>
      <c r="O673" s="136" t="s">
        <v>1632</v>
      </c>
      <c r="P673" s="137">
        <v>0.49799999999999994</v>
      </c>
    </row>
    <row r="674" spans="14:16">
      <c r="N674" s="135" t="s">
        <v>1633</v>
      </c>
      <c r="O674" s="136" t="s">
        <v>1634</v>
      </c>
      <c r="P674" s="137">
        <v>0.49700000000000005</v>
      </c>
    </row>
    <row r="675" spans="14:16">
      <c r="N675" s="135" t="s">
        <v>1635</v>
      </c>
      <c r="O675" s="136" t="s">
        <v>1636</v>
      </c>
      <c r="P675" s="137">
        <v>0.49399999999999999</v>
      </c>
    </row>
    <row r="676" spans="14:16">
      <c r="N676" s="135" t="s">
        <v>1637</v>
      </c>
      <c r="O676" s="136" t="s">
        <v>1638</v>
      </c>
      <c r="P676" s="137">
        <v>0</v>
      </c>
    </row>
    <row r="677" spans="14:16">
      <c r="N677" s="135" t="s">
        <v>1639</v>
      </c>
      <c r="O677" s="136" t="s">
        <v>1640</v>
      </c>
      <c r="P677" s="137">
        <v>0.60099999999999998</v>
      </c>
    </row>
    <row r="678" spans="14:16">
      <c r="N678" s="135" t="s">
        <v>1641</v>
      </c>
      <c r="O678" s="136" t="s">
        <v>1642</v>
      </c>
      <c r="P678" s="137">
        <v>0.60099999999999998</v>
      </c>
    </row>
    <row r="679" spans="14:16">
      <c r="N679" s="135" t="s">
        <v>1643</v>
      </c>
      <c r="O679" s="136" t="s">
        <v>1644</v>
      </c>
      <c r="P679" s="137">
        <v>0.63600000000000001</v>
      </c>
    </row>
    <row r="680" spans="14:16">
      <c r="N680" s="135" t="s">
        <v>1645</v>
      </c>
      <c r="O680" s="136" t="s">
        <v>1646</v>
      </c>
      <c r="P680" s="137">
        <v>0.46900000000000003</v>
      </c>
    </row>
    <row r="681" spans="14:16">
      <c r="N681" s="135" t="s">
        <v>1647</v>
      </c>
      <c r="O681" s="136" t="s">
        <v>1648</v>
      </c>
      <c r="P681" s="137">
        <v>0.38800000000000001</v>
      </c>
    </row>
    <row r="682" spans="14:16">
      <c r="N682" s="135" t="s">
        <v>1649</v>
      </c>
      <c r="O682" s="136" t="s">
        <v>1650</v>
      </c>
      <c r="P682" s="137">
        <v>0.45300000000000001</v>
      </c>
    </row>
    <row r="683" spans="14:16">
      <c r="N683" s="135" t="s">
        <v>1651</v>
      </c>
      <c r="O683" s="136" t="s">
        <v>1652</v>
      </c>
      <c r="P683" s="137">
        <v>0.45300000000000001</v>
      </c>
    </row>
    <row r="684" spans="14:16">
      <c r="N684" s="135" t="s">
        <v>1653</v>
      </c>
      <c r="O684" s="136" t="s">
        <v>1654</v>
      </c>
      <c r="P684" s="137">
        <v>0.505</v>
      </c>
    </row>
    <row r="685" spans="14:16">
      <c r="N685" s="135" t="s">
        <v>1655</v>
      </c>
      <c r="O685" s="136" t="s">
        <v>1656</v>
      </c>
      <c r="P685" s="137">
        <v>0.35899999999999999</v>
      </c>
    </row>
    <row r="686" spans="14:16">
      <c r="N686" s="135" t="s">
        <v>1657</v>
      </c>
      <c r="O686" s="136" t="s">
        <v>1658</v>
      </c>
      <c r="P686" s="137">
        <v>0.45300000000000001</v>
      </c>
    </row>
    <row r="687" spans="14:16">
      <c r="N687" s="135" t="s">
        <v>1659</v>
      </c>
      <c r="O687" s="136" t="s">
        <v>1660</v>
      </c>
      <c r="P687" s="137">
        <v>0.44</v>
      </c>
    </row>
    <row r="688" spans="14:16">
      <c r="N688" s="135" t="s">
        <v>1661</v>
      </c>
      <c r="O688" s="136" t="s">
        <v>1662</v>
      </c>
      <c r="P688" s="137">
        <v>0.41100000000000003</v>
      </c>
    </row>
    <row r="689" spans="14:16">
      <c r="N689" s="135" t="s">
        <v>1663</v>
      </c>
      <c r="O689" s="136" t="s">
        <v>1664</v>
      </c>
      <c r="P689" s="137">
        <v>0</v>
      </c>
    </row>
    <row r="690" spans="14:16">
      <c r="N690" s="135" t="s">
        <v>1665</v>
      </c>
      <c r="O690" s="136" t="s">
        <v>1666</v>
      </c>
      <c r="P690" s="137">
        <v>0.28400000000000003</v>
      </c>
    </row>
    <row r="691" spans="14:16">
      <c r="N691" s="135" t="s">
        <v>1667</v>
      </c>
      <c r="O691" s="136" t="s">
        <v>1668</v>
      </c>
      <c r="P691" s="137">
        <v>0</v>
      </c>
    </row>
    <row r="692" spans="14:16">
      <c r="N692" s="135" t="s">
        <v>1669</v>
      </c>
      <c r="O692" s="136" t="s">
        <v>1670</v>
      </c>
      <c r="P692" s="137">
        <v>0.28999999999999998</v>
      </c>
    </row>
    <row r="693" spans="14:16">
      <c r="N693" s="135" t="s">
        <v>1671</v>
      </c>
      <c r="O693" s="136" t="s">
        <v>1672</v>
      </c>
      <c r="P693" s="137">
        <v>0.378</v>
      </c>
    </row>
    <row r="694" spans="14:16">
      <c r="N694" s="135" t="s">
        <v>1673</v>
      </c>
      <c r="O694" s="136" t="s">
        <v>1674</v>
      </c>
      <c r="P694" s="137">
        <v>0.41</v>
      </c>
    </row>
    <row r="695" spans="14:16">
      <c r="N695" s="135" t="s">
        <v>1675</v>
      </c>
      <c r="O695" s="136" t="s">
        <v>1676</v>
      </c>
      <c r="P695" s="137">
        <v>0.39</v>
      </c>
    </row>
    <row r="696" spans="14:16">
      <c r="N696" s="135" t="s">
        <v>1677</v>
      </c>
      <c r="O696" s="136" t="s">
        <v>1678</v>
      </c>
      <c r="P696" s="137">
        <v>0.48399999999999999</v>
      </c>
    </row>
    <row r="697" spans="14:16">
      <c r="N697" s="135" t="s">
        <v>1679</v>
      </c>
      <c r="O697" s="136" t="s">
        <v>1680</v>
      </c>
      <c r="P697" s="137">
        <v>0.48399999999999999</v>
      </c>
    </row>
    <row r="698" spans="14:16">
      <c r="N698" s="135" t="s">
        <v>1681</v>
      </c>
      <c r="O698" s="136" t="s">
        <v>1682</v>
      </c>
      <c r="P698" s="137">
        <v>0.54500000000000004</v>
      </c>
    </row>
    <row r="699" spans="14:16">
      <c r="N699" s="135" t="s">
        <v>1683</v>
      </c>
      <c r="O699" s="136" t="s">
        <v>1684</v>
      </c>
      <c r="P699" s="137">
        <v>0.45300000000000001</v>
      </c>
    </row>
    <row r="700" spans="14:16">
      <c r="N700" s="135" t="s">
        <v>1685</v>
      </c>
      <c r="O700" s="136" t="s">
        <v>1686</v>
      </c>
      <c r="P700" s="137">
        <v>0.35599999999999998</v>
      </c>
    </row>
    <row r="701" spans="14:16">
      <c r="N701" s="135" t="s">
        <v>1687</v>
      </c>
      <c r="O701" s="136" t="s">
        <v>1688</v>
      </c>
      <c r="P701" s="137">
        <v>0</v>
      </c>
    </row>
    <row r="702" spans="14:16">
      <c r="N702" s="135" t="s">
        <v>1689</v>
      </c>
      <c r="O702" s="136" t="s">
        <v>1690</v>
      </c>
      <c r="P702" s="137">
        <v>0.45899999999999996</v>
      </c>
    </row>
    <row r="703" spans="14:16">
      <c r="N703" s="135" t="s">
        <v>1691</v>
      </c>
      <c r="O703" s="136" t="s">
        <v>1692</v>
      </c>
      <c r="P703" s="137">
        <v>0.6130000000000001</v>
      </c>
    </row>
    <row r="704" spans="14:16">
      <c r="N704" s="135" t="s">
        <v>1693</v>
      </c>
      <c r="O704" s="136" t="s">
        <v>1694</v>
      </c>
      <c r="P704" s="137">
        <v>0</v>
      </c>
    </row>
    <row r="705" spans="14:16">
      <c r="N705" s="135" t="s">
        <v>1695</v>
      </c>
      <c r="O705" s="136" t="s">
        <v>1696</v>
      </c>
      <c r="P705" s="137">
        <v>0.19799999999999998</v>
      </c>
    </row>
    <row r="706" spans="14:16">
      <c r="N706" s="135" t="s">
        <v>1697</v>
      </c>
      <c r="O706" s="136" t="s">
        <v>1698</v>
      </c>
      <c r="P706" s="137">
        <v>0</v>
      </c>
    </row>
    <row r="707" spans="14:16">
      <c r="N707" s="135" t="s">
        <v>1699</v>
      </c>
      <c r="O707" s="136" t="s">
        <v>1700</v>
      </c>
      <c r="P707" s="137">
        <v>0</v>
      </c>
    </row>
    <row r="708" spans="14:16">
      <c r="N708" s="135" t="s">
        <v>1701</v>
      </c>
      <c r="O708" s="136" t="s">
        <v>1702</v>
      </c>
      <c r="P708" s="137">
        <v>0.309</v>
      </c>
    </row>
    <row r="709" spans="14:16">
      <c r="N709" s="135" t="s">
        <v>1703</v>
      </c>
      <c r="O709" s="136" t="s">
        <v>1704</v>
      </c>
      <c r="P709" s="137">
        <v>0</v>
      </c>
    </row>
    <row r="710" spans="14:16">
      <c r="N710" s="135" t="s">
        <v>1705</v>
      </c>
      <c r="O710" s="136" t="s">
        <v>1706</v>
      </c>
      <c r="P710" s="137">
        <v>0.221</v>
      </c>
    </row>
    <row r="711" spans="14:16">
      <c r="N711" s="135" t="s">
        <v>1707</v>
      </c>
      <c r="O711" s="136" t="s">
        <v>1708</v>
      </c>
      <c r="P711" s="137">
        <v>0.49099999999999999</v>
      </c>
    </row>
    <row r="712" spans="14:16">
      <c r="N712" s="135" t="s">
        <v>1709</v>
      </c>
      <c r="O712" s="136" t="s">
        <v>1710</v>
      </c>
      <c r="P712" s="137">
        <v>0.49099999999999999</v>
      </c>
    </row>
    <row r="713" spans="14:16">
      <c r="N713" s="135" t="s">
        <v>1711</v>
      </c>
      <c r="O713" s="136" t="s">
        <v>1712</v>
      </c>
      <c r="P713" s="137">
        <v>0.36299999999999999</v>
      </c>
    </row>
    <row r="714" spans="14:16">
      <c r="N714" s="135" t="s">
        <v>1713</v>
      </c>
      <c r="O714" s="136" t="s">
        <v>1714</v>
      </c>
      <c r="P714" s="137">
        <v>0.52500000000000002</v>
      </c>
    </row>
    <row r="715" spans="14:16">
      <c r="N715" s="135" t="s">
        <v>1715</v>
      </c>
      <c r="O715" s="136" t="s">
        <v>1716</v>
      </c>
      <c r="P715" s="137">
        <v>0.48500000000000004</v>
      </c>
    </row>
    <row r="716" spans="14:16">
      <c r="N716" s="135" t="s">
        <v>1717</v>
      </c>
      <c r="O716" s="136" t="s">
        <v>1718</v>
      </c>
      <c r="P716" s="137">
        <v>0.56300000000000006</v>
      </c>
    </row>
    <row r="717" spans="14:16">
      <c r="N717" s="135" t="s">
        <v>1719</v>
      </c>
      <c r="O717" s="136" t="s">
        <v>1720</v>
      </c>
      <c r="P717" s="137">
        <v>0.53</v>
      </c>
    </row>
    <row r="718" spans="14:16">
      <c r="N718" s="135" t="s">
        <v>1721</v>
      </c>
      <c r="O718" s="136" t="s">
        <v>1722</v>
      </c>
      <c r="P718" s="137">
        <v>0.49</v>
      </c>
    </row>
    <row r="719" spans="14:16">
      <c r="N719" s="135" t="s">
        <v>1723</v>
      </c>
      <c r="O719" s="136" t="s">
        <v>1724</v>
      </c>
      <c r="P719" s="137">
        <v>0.625</v>
      </c>
    </row>
    <row r="720" spans="14:16">
      <c r="N720" s="135" t="s">
        <v>1725</v>
      </c>
      <c r="O720" s="136" t="s">
        <v>1726</v>
      </c>
      <c r="P720" s="137">
        <v>0.374</v>
      </c>
    </row>
    <row r="721" spans="14:16">
      <c r="N721" s="135" t="s">
        <v>1727</v>
      </c>
      <c r="O721" s="136" t="s">
        <v>1728</v>
      </c>
      <c r="P721" s="137">
        <v>0.42599999999999999</v>
      </c>
    </row>
    <row r="722" spans="14:16">
      <c r="N722" s="135" t="s">
        <v>1729</v>
      </c>
      <c r="O722" s="136" t="s">
        <v>1730</v>
      </c>
      <c r="P722" s="137">
        <v>0.40799999999999997</v>
      </c>
    </row>
    <row r="723" spans="14:16">
      <c r="N723" s="135" t="s">
        <v>1731</v>
      </c>
      <c r="O723" s="136" t="s">
        <v>1732</v>
      </c>
      <c r="P723" s="137">
        <v>0.44800000000000001</v>
      </c>
    </row>
    <row r="724" spans="14:16">
      <c r="N724" s="135" t="s">
        <v>1733</v>
      </c>
      <c r="O724" s="136" t="s">
        <v>1734</v>
      </c>
      <c r="P724" s="137">
        <v>0.443</v>
      </c>
    </row>
    <row r="725" spans="14:16">
      <c r="N725" s="135" t="s">
        <v>1735</v>
      </c>
      <c r="O725" s="136" t="s">
        <v>1736</v>
      </c>
      <c r="P725" s="137">
        <v>0.41899999999999998</v>
      </c>
    </row>
    <row r="726" spans="14:16">
      <c r="N726" s="135" t="s">
        <v>1737</v>
      </c>
      <c r="O726" s="136" t="s">
        <v>1738</v>
      </c>
      <c r="P726" s="137">
        <v>0.46900000000000003</v>
      </c>
    </row>
    <row r="727" spans="14:16">
      <c r="N727" s="135" t="s">
        <v>1739</v>
      </c>
      <c r="O727" s="136" t="s">
        <v>1740</v>
      </c>
      <c r="P727" s="137">
        <v>0.54500000000000004</v>
      </c>
    </row>
    <row r="728" spans="14:16">
      <c r="N728" s="135" t="s">
        <v>1741</v>
      </c>
      <c r="O728" s="136" t="s">
        <v>1742</v>
      </c>
      <c r="P728" s="137">
        <v>0.54299999999999993</v>
      </c>
    </row>
    <row r="729" spans="14:16">
      <c r="N729" s="135" t="s">
        <v>1743</v>
      </c>
      <c r="O729" s="136" t="s">
        <v>1744</v>
      </c>
      <c r="P729" s="137">
        <v>0.316</v>
      </c>
    </row>
    <row r="730" spans="14:16">
      <c r="N730" s="135" t="s">
        <v>1745</v>
      </c>
      <c r="O730" s="136" t="s">
        <v>1746</v>
      </c>
      <c r="P730" s="137">
        <v>0.45</v>
      </c>
    </row>
    <row r="731" spans="14:16">
      <c r="N731" s="135" t="s">
        <v>1747</v>
      </c>
      <c r="O731" s="136" t="s">
        <v>1748</v>
      </c>
      <c r="P731" s="137">
        <v>0.45</v>
      </c>
    </row>
    <row r="732" spans="14:16">
      <c r="N732" s="135" t="s">
        <v>1749</v>
      </c>
      <c r="O732" s="136" t="s">
        <v>1750</v>
      </c>
      <c r="P732" s="137">
        <v>0</v>
      </c>
    </row>
    <row r="733" spans="14:16">
      <c r="N733" s="135" t="s">
        <v>1751</v>
      </c>
      <c r="O733" s="136" t="s">
        <v>1752</v>
      </c>
      <c r="P733" s="137">
        <v>0.24000000000000002</v>
      </c>
    </row>
    <row r="734" spans="14:16">
      <c r="N734" s="135" t="s">
        <v>1753</v>
      </c>
      <c r="O734" s="136" t="s">
        <v>1754</v>
      </c>
      <c r="P734" s="137">
        <v>0.371</v>
      </c>
    </row>
    <row r="735" spans="14:16">
      <c r="N735" s="135" t="s">
        <v>1755</v>
      </c>
      <c r="O735" s="136" t="s">
        <v>1756</v>
      </c>
      <c r="P735" s="137">
        <v>0.313</v>
      </c>
    </row>
    <row r="736" spans="14:16">
      <c r="N736" s="135" t="s">
        <v>1757</v>
      </c>
      <c r="O736" s="136" t="s">
        <v>1758</v>
      </c>
      <c r="P736" s="137">
        <v>0.43099999999999999</v>
      </c>
    </row>
    <row r="737" spans="14:16">
      <c r="N737" s="135" t="s">
        <v>1759</v>
      </c>
      <c r="O737" s="136" t="s">
        <v>1760</v>
      </c>
      <c r="P737" s="137">
        <v>0.56300000000000006</v>
      </c>
    </row>
    <row r="738" spans="14:16">
      <c r="N738" s="135" t="s">
        <v>1761</v>
      </c>
      <c r="O738" s="136" t="s">
        <v>1762</v>
      </c>
      <c r="P738" s="137">
        <v>0.53799999999999992</v>
      </c>
    </row>
    <row r="739" spans="14:16">
      <c r="N739" s="135" t="s">
        <v>1763</v>
      </c>
      <c r="O739" s="136" t="s">
        <v>1764</v>
      </c>
      <c r="P739" s="137">
        <v>0.42299999999999999</v>
      </c>
    </row>
    <row r="740" spans="14:16">
      <c r="N740" s="135" t="s">
        <v>1765</v>
      </c>
      <c r="O740" s="136" t="s">
        <v>1766</v>
      </c>
      <c r="P740" s="137">
        <v>0.39</v>
      </c>
    </row>
    <row r="741" spans="14:16">
      <c r="N741" s="135" t="s">
        <v>1767</v>
      </c>
      <c r="O741" s="136" t="s">
        <v>1768</v>
      </c>
      <c r="P741" s="137">
        <v>0.55400000000000005</v>
      </c>
    </row>
    <row r="742" spans="14:16">
      <c r="N742" s="135" t="s">
        <v>1769</v>
      </c>
      <c r="O742" s="136" t="s">
        <v>1770</v>
      </c>
      <c r="P742" s="137">
        <v>0</v>
      </c>
    </row>
    <row r="743" spans="14:16">
      <c r="N743" s="135" t="s">
        <v>1771</v>
      </c>
      <c r="O743" s="136" t="s">
        <v>1772</v>
      </c>
      <c r="P743" s="137">
        <v>0.48099999999999998</v>
      </c>
    </row>
    <row r="744" spans="14:16">
      <c r="N744" s="135" t="s">
        <v>1773</v>
      </c>
      <c r="O744" s="136" t="s">
        <v>1774</v>
      </c>
      <c r="P744" s="137">
        <v>0.64</v>
      </c>
    </row>
    <row r="745" spans="14:16">
      <c r="N745" s="135" t="s">
        <v>1775</v>
      </c>
      <c r="O745" s="136" t="s">
        <v>1776</v>
      </c>
      <c r="P745" s="137">
        <v>0.45300000000000001</v>
      </c>
    </row>
    <row r="746" spans="14:16">
      <c r="N746" s="135" t="s">
        <v>1777</v>
      </c>
      <c r="O746" s="136" t="s">
        <v>1778</v>
      </c>
      <c r="P746" s="137">
        <v>0</v>
      </c>
    </row>
    <row r="747" spans="14:16">
      <c r="N747" s="135" t="s">
        <v>1779</v>
      </c>
      <c r="O747" s="136" t="s">
        <v>1780</v>
      </c>
      <c r="P747" s="137">
        <v>0.53399999999999992</v>
      </c>
    </row>
    <row r="748" spans="14:16">
      <c r="N748" s="135" t="s">
        <v>1781</v>
      </c>
      <c r="O748" s="136" t="s">
        <v>1782</v>
      </c>
      <c r="P748" s="137">
        <v>0.49399999999999999</v>
      </c>
    </row>
    <row r="749" spans="14:16">
      <c r="N749" s="135" t="s">
        <v>1783</v>
      </c>
      <c r="O749" s="136" t="s">
        <v>1784</v>
      </c>
      <c r="P749" s="137">
        <v>0.55999999999999994</v>
      </c>
    </row>
    <row r="750" spans="14:16">
      <c r="N750" s="135" t="s">
        <v>1785</v>
      </c>
      <c r="O750" s="136" t="s">
        <v>1786</v>
      </c>
      <c r="P750" s="137">
        <v>0</v>
      </c>
    </row>
    <row r="751" spans="14:16">
      <c r="N751" s="135" t="s">
        <v>1787</v>
      </c>
      <c r="O751" s="136" t="s">
        <v>1788</v>
      </c>
      <c r="P751" s="137">
        <v>0</v>
      </c>
    </row>
    <row r="752" spans="14:16">
      <c r="N752" s="135" t="s">
        <v>1789</v>
      </c>
      <c r="O752" s="136" t="s">
        <v>1790</v>
      </c>
      <c r="P752" s="137">
        <v>0.502</v>
      </c>
    </row>
    <row r="753" spans="14:16">
      <c r="N753" s="135" t="s">
        <v>1791</v>
      </c>
      <c r="O753" s="136" t="s">
        <v>1792</v>
      </c>
      <c r="P753" s="137">
        <v>0.43099999999999999</v>
      </c>
    </row>
    <row r="754" spans="14:16">
      <c r="N754" s="135" t="s">
        <v>1793</v>
      </c>
      <c r="O754" s="136" t="s">
        <v>1794</v>
      </c>
      <c r="P754" s="137">
        <v>0.5</v>
      </c>
    </row>
    <row r="755" spans="14:16">
      <c r="N755" s="135" t="s">
        <v>1795</v>
      </c>
      <c r="O755" s="136" t="s">
        <v>1796</v>
      </c>
      <c r="P755" s="137">
        <v>0.51800000000000002</v>
      </c>
    </row>
    <row r="756" spans="14:16">
      <c r="N756" s="135" t="s">
        <v>1797</v>
      </c>
      <c r="O756" s="136" t="s">
        <v>1798</v>
      </c>
      <c r="P756" s="137">
        <v>0.45300000000000001</v>
      </c>
    </row>
    <row r="757" spans="14:16">
      <c r="N757" s="135" t="s">
        <v>1799</v>
      </c>
      <c r="O757" s="136" t="s">
        <v>1800</v>
      </c>
      <c r="P757" s="137">
        <v>0.50600000000000001</v>
      </c>
    </row>
    <row r="758" spans="14:16">
      <c r="N758" s="135" t="s">
        <v>1801</v>
      </c>
      <c r="O758" s="136" t="s">
        <v>1802</v>
      </c>
      <c r="P758" s="137">
        <v>0.44</v>
      </c>
    </row>
    <row r="759" spans="14:16">
      <c r="N759" s="135" t="s">
        <v>1803</v>
      </c>
      <c r="O759" s="136" t="s">
        <v>1804</v>
      </c>
      <c r="P759" s="137">
        <v>0</v>
      </c>
    </row>
    <row r="760" spans="14:16">
      <c r="N760" s="135" t="s">
        <v>1805</v>
      </c>
      <c r="O760" s="136" t="s">
        <v>1806</v>
      </c>
      <c r="P760" s="137">
        <v>0.53399999999999992</v>
      </c>
    </row>
    <row r="761" spans="14:16">
      <c r="N761" s="135" t="s">
        <v>1807</v>
      </c>
      <c r="O761" s="136" t="s">
        <v>1808</v>
      </c>
      <c r="P761" s="137">
        <v>0</v>
      </c>
    </row>
    <row r="762" spans="14:16">
      <c r="N762" s="135" t="s">
        <v>1809</v>
      </c>
      <c r="O762" s="136" t="s">
        <v>1810</v>
      </c>
      <c r="P762" s="137">
        <v>0.374</v>
      </c>
    </row>
    <row r="763" spans="14:16">
      <c r="N763" s="135" t="s">
        <v>1811</v>
      </c>
      <c r="O763" s="136" t="s">
        <v>1812</v>
      </c>
      <c r="P763" s="137">
        <v>0.54299999999999993</v>
      </c>
    </row>
    <row r="764" spans="14:16">
      <c r="N764" s="135" t="s">
        <v>1813</v>
      </c>
      <c r="O764" s="136" t="s">
        <v>1814</v>
      </c>
      <c r="P764" s="137">
        <v>0.54799999999999993</v>
      </c>
    </row>
    <row r="765" spans="14:16">
      <c r="N765" s="135" t="s">
        <v>1815</v>
      </c>
      <c r="O765" s="136" t="s">
        <v>1816</v>
      </c>
      <c r="P765" s="137">
        <v>0.50700000000000001</v>
      </c>
    </row>
    <row r="766" spans="14:16">
      <c r="N766" s="135" t="s">
        <v>1817</v>
      </c>
      <c r="O766" s="136" t="s">
        <v>1818</v>
      </c>
      <c r="P766" s="137">
        <v>0</v>
      </c>
    </row>
    <row r="767" spans="14:16">
      <c r="N767" s="135" t="s">
        <v>1819</v>
      </c>
      <c r="O767" s="136" t="s">
        <v>1820</v>
      </c>
      <c r="P767" s="137">
        <v>0</v>
      </c>
    </row>
    <row r="768" spans="14:16">
      <c r="N768" s="135" t="s">
        <v>1821</v>
      </c>
      <c r="O768" s="136" t="s">
        <v>1822</v>
      </c>
      <c r="P768" s="137">
        <v>0.26600000000000001</v>
      </c>
    </row>
    <row r="769" spans="14:16">
      <c r="N769" s="135" t="s">
        <v>1823</v>
      </c>
      <c r="O769" s="136" t="s">
        <v>1824</v>
      </c>
      <c r="P769" s="137">
        <v>0</v>
      </c>
    </row>
    <row r="770" spans="14:16">
      <c r="N770" s="135" t="s">
        <v>1825</v>
      </c>
      <c r="O770" s="136" t="s">
        <v>1826</v>
      </c>
      <c r="P770" s="137">
        <v>0.37</v>
      </c>
    </row>
    <row r="771" spans="14:16">
      <c r="N771" s="135" t="s">
        <v>1827</v>
      </c>
      <c r="O771" s="136" t="s">
        <v>1828</v>
      </c>
      <c r="P771" s="137">
        <v>0.42799999999999999</v>
      </c>
    </row>
    <row r="772" spans="14:16">
      <c r="N772" s="135" t="s">
        <v>1829</v>
      </c>
      <c r="O772" s="136" t="s">
        <v>1830</v>
      </c>
      <c r="P772" s="137">
        <v>0.42599999999999999</v>
      </c>
    </row>
    <row r="773" spans="14:16">
      <c r="N773" s="135" t="s">
        <v>1831</v>
      </c>
      <c r="O773" s="136" t="s">
        <v>1832</v>
      </c>
      <c r="P773" s="137">
        <v>0.58799999999999997</v>
      </c>
    </row>
    <row r="774" spans="14:16">
      <c r="N774" s="135" t="s">
        <v>1833</v>
      </c>
      <c r="O774" s="136" t="s">
        <v>1834</v>
      </c>
      <c r="P774" s="137">
        <v>0</v>
      </c>
    </row>
    <row r="775" spans="14:16">
      <c r="N775" s="135" t="s">
        <v>1835</v>
      </c>
      <c r="O775" s="136" t="s">
        <v>1836</v>
      </c>
      <c r="P775" s="137">
        <v>0.50700000000000001</v>
      </c>
    </row>
    <row r="776" spans="14:16">
      <c r="N776" s="135" t="s">
        <v>1837</v>
      </c>
      <c r="O776" s="136" t="s">
        <v>1838</v>
      </c>
      <c r="P776" s="137">
        <v>0.48899999999999993</v>
      </c>
    </row>
    <row r="777" spans="14:16">
      <c r="N777" s="135" t="s">
        <v>1839</v>
      </c>
      <c r="O777" s="136" t="s">
        <v>1840</v>
      </c>
      <c r="P777" s="137">
        <v>0.59299999999999997</v>
      </c>
    </row>
    <row r="778" spans="14:16">
      <c r="N778" s="135" t="s">
        <v>1841</v>
      </c>
      <c r="O778" s="136" t="s">
        <v>1842</v>
      </c>
      <c r="P778" s="137">
        <v>0</v>
      </c>
    </row>
    <row r="779" spans="14:16">
      <c r="N779" s="135" t="s">
        <v>1843</v>
      </c>
      <c r="O779" s="136" t="s">
        <v>1844</v>
      </c>
      <c r="P779" s="137">
        <v>0.49799999999999994</v>
      </c>
    </row>
    <row r="780" spans="14:16">
      <c r="N780" s="135" t="s">
        <v>1845</v>
      </c>
      <c r="O780" s="136" t="s">
        <v>1846</v>
      </c>
      <c r="P780" s="137">
        <v>0</v>
      </c>
    </row>
    <row r="781" spans="14:16">
      <c r="N781" s="135" t="s">
        <v>1847</v>
      </c>
      <c r="O781" s="136" t="s">
        <v>1848</v>
      </c>
      <c r="P781" s="137">
        <v>0.54600000000000004</v>
      </c>
    </row>
    <row r="782" spans="14:16">
      <c r="N782" s="135" t="s">
        <v>1849</v>
      </c>
      <c r="O782" s="136" t="s">
        <v>1850</v>
      </c>
      <c r="P782" s="137">
        <v>0.53700000000000003</v>
      </c>
    </row>
    <row r="783" spans="14:16">
      <c r="N783" s="135" t="s">
        <v>1851</v>
      </c>
      <c r="O783" s="136" t="s">
        <v>1852</v>
      </c>
      <c r="P783" s="137">
        <v>0.57399999999999995</v>
      </c>
    </row>
    <row r="784" spans="14:16">
      <c r="N784" s="135" t="s">
        <v>1853</v>
      </c>
      <c r="O784" s="136" t="s">
        <v>1854</v>
      </c>
      <c r="P784" s="137">
        <v>0</v>
      </c>
    </row>
    <row r="785" spans="14:16">
      <c r="N785" s="135" t="s">
        <v>1855</v>
      </c>
      <c r="O785" s="136" t="s">
        <v>1856</v>
      </c>
      <c r="P785" s="137">
        <v>0.49200000000000005</v>
      </c>
    </row>
    <row r="786" spans="14:16">
      <c r="N786" s="135" t="s">
        <v>1857</v>
      </c>
      <c r="O786" s="136" t="s">
        <v>1858</v>
      </c>
      <c r="P786" s="137">
        <v>0</v>
      </c>
    </row>
    <row r="787" spans="14:16">
      <c r="N787" s="135" t="s">
        <v>1859</v>
      </c>
      <c r="O787" s="136" t="s">
        <v>1860</v>
      </c>
      <c r="P787" s="137">
        <v>0.54699999999999993</v>
      </c>
    </row>
    <row r="788" spans="14:16">
      <c r="N788" s="135" t="s">
        <v>1861</v>
      </c>
      <c r="O788" s="136" t="s">
        <v>1862</v>
      </c>
      <c r="P788" s="137">
        <v>0.40799999999999997</v>
      </c>
    </row>
    <row r="789" spans="14:16">
      <c r="N789" s="135" t="s">
        <v>1863</v>
      </c>
      <c r="O789" s="136" t="s">
        <v>1864</v>
      </c>
      <c r="P789" s="137">
        <v>0</v>
      </c>
    </row>
    <row r="790" spans="14:16">
      <c r="N790" s="135" t="s">
        <v>1865</v>
      </c>
      <c r="O790" s="136" t="s">
        <v>1866</v>
      </c>
      <c r="P790" s="137">
        <v>0.432</v>
      </c>
    </row>
    <row r="791" spans="14:16">
      <c r="N791" s="135" t="s">
        <v>1867</v>
      </c>
      <c r="O791" s="136" t="s">
        <v>1868</v>
      </c>
      <c r="P791" s="137">
        <v>0.45800000000000002</v>
      </c>
    </row>
    <row r="792" spans="14:16">
      <c r="N792" s="135" t="s">
        <v>1869</v>
      </c>
      <c r="O792" s="136" t="s">
        <v>1870</v>
      </c>
      <c r="P792" s="137">
        <v>0.39500000000000002</v>
      </c>
    </row>
    <row r="793" spans="14:16">
      <c r="N793" s="135" t="s">
        <v>1871</v>
      </c>
      <c r="O793" s="136" t="s">
        <v>1872</v>
      </c>
      <c r="P793" s="137">
        <v>0.36699999999999999</v>
      </c>
    </row>
    <row r="794" spans="14:16">
      <c r="N794" s="135" t="s">
        <v>1873</v>
      </c>
      <c r="O794" s="136" t="s">
        <v>1874</v>
      </c>
      <c r="P794" s="137">
        <v>0</v>
      </c>
    </row>
    <row r="795" spans="14:16">
      <c r="N795" s="135" t="s">
        <v>1875</v>
      </c>
      <c r="O795" s="136" t="s">
        <v>1876</v>
      </c>
      <c r="P795" s="137">
        <v>0</v>
      </c>
    </row>
    <row r="796" spans="14:16">
      <c r="N796" s="135" t="s">
        <v>1877</v>
      </c>
      <c r="O796" s="136" t="s">
        <v>1878</v>
      </c>
      <c r="P796" s="137">
        <v>0.47199999999999998</v>
      </c>
    </row>
    <row r="797" spans="14:16">
      <c r="N797" s="135" t="s">
        <v>1879</v>
      </c>
      <c r="O797" s="136" t="s">
        <v>1880</v>
      </c>
      <c r="P797" s="137">
        <v>0.47199999999999998</v>
      </c>
    </row>
    <row r="798" spans="14:16">
      <c r="N798" s="135" t="s">
        <v>1881</v>
      </c>
      <c r="O798" s="136" t="s">
        <v>1882</v>
      </c>
      <c r="P798" s="137">
        <v>0</v>
      </c>
    </row>
    <row r="799" spans="14:16">
      <c r="N799" s="135" t="s">
        <v>1883</v>
      </c>
      <c r="O799" s="136" t="s">
        <v>1884</v>
      </c>
      <c r="P799" s="137">
        <v>0</v>
      </c>
    </row>
    <row r="800" spans="14:16">
      <c r="N800" s="135" t="s">
        <v>1885</v>
      </c>
      <c r="O800" s="136" t="s">
        <v>1886</v>
      </c>
      <c r="P800" s="137">
        <v>0.51400000000000001</v>
      </c>
    </row>
    <row r="801" spans="14:16">
      <c r="N801" s="135" t="s">
        <v>1887</v>
      </c>
      <c r="O801" s="136" t="s">
        <v>1888</v>
      </c>
      <c r="P801" s="137">
        <v>0.51300000000000001</v>
      </c>
    </row>
    <row r="802" spans="14:16">
      <c r="N802" s="135" t="s">
        <v>1889</v>
      </c>
      <c r="O802" s="136" t="s">
        <v>1890</v>
      </c>
      <c r="P802" s="137">
        <v>0.57700000000000007</v>
      </c>
    </row>
    <row r="803" spans="14:16">
      <c r="N803" s="135" t="s">
        <v>1891</v>
      </c>
      <c r="O803" s="136" t="s">
        <v>1892</v>
      </c>
      <c r="P803" s="137">
        <v>0.49399999999999999</v>
      </c>
    </row>
    <row r="804" spans="14:16">
      <c r="N804" s="135" t="s">
        <v>1893</v>
      </c>
      <c r="O804" s="136" t="s">
        <v>1894</v>
      </c>
      <c r="P804" s="137">
        <v>0</v>
      </c>
    </row>
    <row r="805" spans="14:16">
      <c r="N805" s="135" t="s">
        <v>1895</v>
      </c>
      <c r="O805" s="136" t="s">
        <v>1896</v>
      </c>
      <c r="P805" s="137">
        <v>0.53100000000000003</v>
      </c>
    </row>
    <row r="806" spans="14:16">
      <c r="N806" s="135" t="s">
        <v>1897</v>
      </c>
      <c r="O806" s="136" t="s">
        <v>1898</v>
      </c>
      <c r="P806" s="137">
        <v>0.5109999999999999</v>
      </c>
    </row>
    <row r="807" spans="14:16">
      <c r="N807" s="135" t="s">
        <v>1899</v>
      </c>
      <c r="O807" s="136" t="s">
        <v>1900</v>
      </c>
      <c r="P807" s="137">
        <v>0.51</v>
      </c>
    </row>
    <row r="808" spans="14:16">
      <c r="N808" s="135" t="s">
        <v>1901</v>
      </c>
      <c r="O808" s="136" t="s">
        <v>1902</v>
      </c>
      <c r="P808" s="137">
        <v>0</v>
      </c>
    </row>
    <row r="809" spans="14:16">
      <c r="N809" s="135" t="s">
        <v>1903</v>
      </c>
      <c r="O809" s="136" t="s">
        <v>1904</v>
      </c>
      <c r="P809" s="137">
        <v>0.53</v>
      </c>
    </row>
    <row r="810" spans="14:16">
      <c r="N810" s="135" t="s">
        <v>1905</v>
      </c>
      <c r="O810" s="136" t="s">
        <v>1906</v>
      </c>
      <c r="P810" s="137">
        <v>0.68099999999999994</v>
      </c>
    </row>
    <row r="811" spans="14:16">
      <c r="N811" s="135" t="s">
        <v>1907</v>
      </c>
      <c r="O811" s="136" t="s">
        <v>1908</v>
      </c>
      <c r="P811" s="137">
        <v>0.59299999999999997</v>
      </c>
    </row>
    <row r="812" spans="14:16">
      <c r="N812" s="135" t="s">
        <v>1909</v>
      </c>
      <c r="O812" s="136" t="s">
        <v>1910</v>
      </c>
      <c r="P812" s="137">
        <v>0.33900000000000002</v>
      </c>
    </row>
    <row r="813" spans="14:16">
      <c r="N813" s="135" t="s">
        <v>1911</v>
      </c>
      <c r="O813" s="136" t="s">
        <v>1912</v>
      </c>
      <c r="P813" s="137">
        <v>0.52700000000000002</v>
      </c>
    </row>
    <row r="814" spans="14:16">
      <c r="N814" s="135" t="s">
        <v>1913</v>
      </c>
      <c r="O814" s="136" t="s">
        <v>1914</v>
      </c>
      <c r="P814" s="137">
        <v>0.44900000000000001</v>
      </c>
    </row>
    <row r="815" spans="14:16">
      <c r="N815" s="135" t="s">
        <v>1915</v>
      </c>
      <c r="O815" s="136" t="s">
        <v>1916</v>
      </c>
      <c r="P815" s="137">
        <v>0.55999999999999994</v>
      </c>
    </row>
    <row r="816" spans="14:16">
      <c r="N816" s="135" t="s">
        <v>1917</v>
      </c>
      <c r="O816" s="136" t="s">
        <v>1918</v>
      </c>
      <c r="P816" s="137">
        <v>0.56899999999999995</v>
      </c>
    </row>
    <row r="817" spans="14:16">
      <c r="N817" s="135" t="s">
        <v>1919</v>
      </c>
      <c r="O817" s="136" t="s">
        <v>1920</v>
      </c>
      <c r="P817" s="137">
        <v>0.46799999999999997</v>
      </c>
    </row>
    <row r="818" spans="14:16">
      <c r="N818" s="135" t="s">
        <v>1921</v>
      </c>
      <c r="O818" s="136" t="s">
        <v>1922</v>
      </c>
      <c r="P818" s="137">
        <v>0.52899999999999991</v>
      </c>
    </row>
    <row r="819" spans="14:16">
      <c r="N819" s="135" t="s">
        <v>1923</v>
      </c>
      <c r="O819" s="136" t="s">
        <v>1924</v>
      </c>
      <c r="P819" s="137">
        <v>0.61799999999999999</v>
      </c>
    </row>
    <row r="820" spans="14:16">
      <c r="N820" s="135" t="s">
        <v>1925</v>
      </c>
      <c r="O820" s="136" t="s">
        <v>1926</v>
      </c>
      <c r="P820" s="137">
        <v>0</v>
      </c>
    </row>
    <row r="821" spans="14:16">
      <c r="N821" s="135" t="s">
        <v>1927</v>
      </c>
      <c r="O821" s="136" t="s">
        <v>1928</v>
      </c>
      <c r="P821" s="137">
        <v>0.504</v>
      </c>
    </row>
    <row r="822" spans="14:16">
      <c r="N822" s="135" t="s">
        <v>1929</v>
      </c>
      <c r="O822" s="136" t="s">
        <v>1930</v>
      </c>
      <c r="P822" s="137">
        <v>0</v>
      </c>
    </row>
    <row r="823" spans="14:16">
      <c r="N823" s="135" t="s">
        <v>1931</v>
      </c>
      <c r="O823" s="136" t="s">
        <v>1932</v>
      </c>
      <c r="P823" s="137">
        <v>0.34900000000000003</v>
      </c>
    </row>
    <row r="824" spans="14:16">
      <c r="N824" s="135" t="s">
        <v>1933</v>
      </c>
      <c r="O824" s="136" t="s">
        <v>1934</v>
      </c>
      <c r="P824" s="137">
        <v>0.35399999999999998</v>
      </c>
    </row>
    <row r="825" spans="14:16">
      <c r="N825" s="135" t="s">
        <v>1935</v>
      </c>
      <c r="O825" s="136" t="s">
        <v>1936</v>
      </c>
      <c r="P825" s="137">
        <v>0.38200000000000001</v>
      </c>
    </row>
    <row r="826" spans="14:16">
      <c r="N826" s="135" t="s">
        <v>1937</v>
      </c>
      <c r="O826" s="136" t="s">
        <v>1938</v>
      </c>
      <c r="P826" s="137">
        <v>0.54500000000000004</v>
      </c>
    </row>
    <row r="827" spans="14:16">
      <c r="N827" s="135" t="s">
        <v>1939</v>
      </c>
      <c r="O827" s="136" t="s">
        <v>1940</v>
      </c>
      <c r="P827" s="137">
        <v>0.54400000000000004</v>
      </c>
    </row>
    <row r="828" spans="14:16">
      <c r="N828" s="135" t="s">
        <v>1941</v>
      </c>
      <c r="O828" s="136" t="s">
        <v>1942</v>
      </c>
      <c r="P828" s="137">
        <v>0.48000000000000004</v>
      </c>
    </row>
    <row r="829" spans="14:16">
      <c r="N829" s="135" t="s">
        <v>1943</v>
      </c>
      <c r="O829" s="136" t="s">
        <v>1944</v>
      </c>
      <c r="P829" s="137">
        <v>0</v>
      </c>
    </row>
    <row r="830" spans="14:16">
      <c r="N830" s="135" t="s">
        <v>1945</v>
      </c>
      <c r="O830" s="136" t="s">
        <v>1946</v>
      </c>
      <c r="P830" s="137">
        <v>0</v>
      </c>
    </row>
    <row r="831" spans="14:16">
      <c r="N831" s="135" t="s">
        <v>1947</v>
      </c>
      <c r="O831" s="136" t="s">
        <v>1948</v>
      </c>
      <c r="P831" s="137">
        <v>0</v>
      </c>
    </row>
    <row r="832" spans="14:16">
      <c r="N832" s="135" t="s">
        <v>1949</v>
      </c>
      <c r="O832" s="136" t="s">
        <v>1950</v>
      </c>
      <c r="P832" s="137">
        <v>0.502</v>
      </c>
    </row>
    <row r="833" spans="14:16">
      <c r="N833" s="135" t="s">
        <v>1951</v>
      </c>
      <c r="O833" s="136" t="s">
        <v>1952</v>
      </c>
      <c r="P833" s="137">
        <v>0.52300000000000002</v>
      </c>
    </row>
    <row r="834" spans="14:16">
      <c r="N834" s="135" t="s">
        <v>1953</v>
      </c>
      <c r="O834" s="136" t="s">
        <v>1954</v>
      </c>
      <c r="P834" s="137">
        <v>0.36000000000000004</v>
      </c>
    </row>
    <row r="835" spans="14:16">
      <c r="N835" s="135" t="s">
        <v>1955</v>
      </c>
      <c r="O835" s="136" t="s">
        <v>1956</v>
      </c>
      <c r="P835" s="137">
        <v>0.48000000000000004</v>
      </c>
    </row>
    <row r="836" spans="14:16">
      <c r="N836" s="135" t="s">
        <v>1957</v>
      </c>
      <c r="O836" s="136" t="s">
        <v>1958</v>
      </c>
      <c r="P836" s="137">
        <v>0.46700000000000003</v>
      </c>
    </row>
    <row r="837" spans="14:16">
      <c r="N837" s="135" t="s">
        <v>1959</v>
      </c>
      <c r="O837" s="136" t="s">
        <v>1960</v>
      </c>
      <c r="P837" s="137">
        <v>0.53600000000000003</v>
      </c>
    </row>
    <row r="838" spans="14:16">
      <c r="N838" s="135" t="s">
        <v>1961</v>
      </c>
      <c r="O838" s="136" t="s">
        <v>1962</v>
      </c>
      <c r="P838" s="137">
        <v>0.54500000000000004</v>
      </c>
    </row>
    <row r="839" spans="14:16">
      <c r="N839" s="135" t="s">
        <v>1963</v>
      </c>
      <c r="O839" s="136" t="s">
        <v>1964</v>
      </c>
      <c r="P839" s="137">
        <v>0.79900000000000004</v>
      </c>
    </row>
    <row r="840" spans="14:16">
      <c r="N840" s="135" t="s">
        <v>1965</v>
      </c>
      <c r="O840" s="136" t="s">
        <v>1966</v>
      </c>
      <c r="P840" s="137">
        <v>0.61</v>
      </c>
    </row>
    <row r="841" spans="14:16">
      <c r="N841" s="135" t="s">
        <v>1967</v>
      </c>
      <c r="O841" s="136" t="s">
        <v>1968</v>
      </c>
      <c r="P841" s="137">
        <v>0.54400000000000004</v>
      </c>
    </row>
    <row r="842" spans="14:16">
      <c r="N842" s="135" t="s">
        <v>1969</v>
      </c>
      <c r="O842" s="136" t="s">
        <v>1970</v>
      </c>
      <c r="P842" s="137">
        <v>0</v>
      </c>
    </row>
    <row r="843" spans="14:16">
      <c r="N843" s="135" t="s">
        <v>1971</v>
      </c>
      <c r="O843" s="136" t="s">
        <v>1972</v>
      </c>
      <c r="P843" s="137">
        <v>0.47</v>
      </c>
    </row>
    <row r="844" spans="14:16">
      <c r="N844" s="135" t="s">
        <v>1973</v>
      </c>
      <c r="O844" s="136" t="s">
        <v>1974</v>
      </c>
      <c r="P844" s="137">
        <v>0.46700000000000003</v>
      </c>
    </row>
    <row r="845" spans="14:16">
      <c r="N845" s="135" t="s">
        <v>1975</v>
      </c>
      <c r="O845" s="136" t="s">
        <v>1976</v>
      </c>
      <c r="P845" s="137">
        <v>0.35399999999999998</v>
      </c>
    </row>
    <row r="846" spans="14:16">
      <c r="N846" s="135" t="s">
        <v>1977</v>
      </c>
      <c r="O846" s="136" t="s">
        <v>1978</v>
      </c>
      <c r="P846" s="137">
        <v>0.45300000000000001</v>
      </c>
    </row>
    <row r="847" spans="14:16">
      <c r="N847" s="135" t="s">
        <v>1979</v>
      </c>
      <c r="O847" s="136" t="s">
        <v>1980</v>
      </c>
      <c r="P847" s="137">
        <v>0.42700000000000005</v>
      </c>
    </row>
    <row r="848" spans="14:16">
      <c r="N848" s="135" t="s">
        <v>1981</v>
      </c>
      <c r="O848" s="136" t="s">
        <v>1982</v>
      </c>
      <c r="P848" s="137">
        <v>0.58200000000000007</v>
      </c>
    </row>
    <row r="849" spans="14:16">
      <c r="N849" s="135" t="s">
        <v>1983</v>
      </c>
      <c r="O849" s="136" t="s">
        <v>1984</v>
      </c>
      <c r="P849" s="137">
        <v>0.56599999999999995</v>
      </c>
    </row>
    <row r="850" spans="14:16">
      <c r="N850" s="135" t="s">
        <v>1985</v>
      </c>
      <c r="O850" s="136" t="s">
        <v>1986</v>
      </c>
      <c r="P850" s="137">
        <v>0.46700000000000003</v>
      </c>
    </row>
    <row r="851" spans="14:16">
      <c r="N851" s="135" t="s">
        <v>1987</v>
      </c>
      <c r="O851" s="136" t="s">
        <v>1988</v>
      </c>
      <c r="P851" s="137">
        <v>0</v>
      </c>
    </row>
    <row r="852" spans="14:16">
      <c r="N852" s="135" t="s">
        <v>1989</v>
      </c>
      <c r="O852" s="136" t="s">
        <v>1990</v>
      </c>
      <c r="P852" s="137">
        <v>0.16600000000000001</v>
      </c>
    </row>
    <row r="853" spans="14:16">
      <c r="N853" s="135" t="s">
        <v>1991</v>
      </c>
      <c r="O853" s="136" t="s">
        <v>1992</v>
      </c>
      <c r="P853" s="137">
        <v>0.54400000000000004</v>
      </c>
    </row>
    <row r="854" spans="14:16">
      <c r="N854" s="135" t="s">
        <v>1993</v>
      </c>
      <c r="O854" s="136" t="s">
        <v>1994</v>
      </c>
      <c r="P854" s="137">
        <v>0.51700000000000002</v>
      </c>
    </row>
    <row r="855" spans="14:16">
      <c r="N855" s="135" t="s">
        <v>1995</v>
      </c>
      <c r="O855" s="136" t="s">
        <v>1996</v>
      </c>
      <c r="P855" s="137">
        <v>0</v>
      </c>
    </row>
    <row r="856" spans="14:16">
      <c r="N856" s="135" t="s">
        <v>1997</v>
      </c>
      <c r="O856" s="136" t="s">
        <v>1998</v>
      </c>
      <c r="P856" s="137">
        <v>0.373</v>
      </c>
    </row>
    <row r="857" spans="14:16">
      <c r="N857" s="135" t="s">
        <v>1999</v>
      </c>
      <c r="O857" s="136" t="s">
        <v>2000</v>
      </c>
      <c r="P857" s="137">
        <v>0.39</v>
      </c>
    </row>
    <row r="858" spans="14:16">
      <c r="N858" s="135" t="s">
        <v>2001</v>
      </c>
      <c r="O858" s="136" t="s">
        <v>2002</v>
      </c>
      <c r="P858" s="137">
        <v>0.52400000000000002</v>
      </c>
    </row>
    <row r="859" spans="14:16">
      <c r="N859" s="135" t="s">
        <v>2003</v>
      </c>
      <c r="O859" s="136" t="s">
        <v>2004</v>
      </c>
      <c r="P859" s="137">
        <v>0.378</v>
      </c>
    </row>
    <row r="860" spans="14:16">
      <c r="N860" s="135" t="s">
        <v>2005</v>
      </c>
      <c r="O860" s="136" t="s">
        <v>2006</v>
      </c>
      <c r="P860" s="137">
        <v>0.54500000000000004</v>
      </c>
    </row>
    <row r="861" spans="14:16">
      <c r="N861" s="135" t="s">
        <v>2007</v>
      </c>
      <c r="O861" s="136" t="s">
        <v>2008</v>
      </c>
      <c r="P861" s="137">
        <v>0.499</v>
      </c>
    </row>
    <row r="862" spans="14:16">
      <c r="N862" s="135" t="s">
        <v>2009</v>
      </c>
      <c r="O862" s="136" t="s">
        <v>2010</v>
      </c>
      <c r="P862" s="137">
        <v>0.51600000000000001</v>
      </c>
    </row>
    <row r="863" spans="14:16">
      <c r="N863" s="135" t="s">
        <v>2011</v>
      </c>
      <c r="O863" s="136" t="s">
        <v>2012</v>
      </c>
      <c r="P863" s="137">
        <v>0.20900000000000002</v>
      </c>
    </row>
    <row r="864" spans="14:16">
      <c r="N864" s="135" t="s">
        <v>2013</v>
      </c>
      <c r="O864" s="136" t="s">
        <v>2014</v>
      </c>
      <c r="P864" s="137">
        <v>0.53100000000000003</v>
      </c>
    </row>
    <row r="865" spans="14:16">
      <c r="N865" s="135" t="s">
        <v>2015</v>
      </c>
      <c r="O865" s="136" t="s">
        <v>2016</v>
      </c>
      <c r="P865" s="137">
        <v>0.43600000000000005</v>
      </c>
    </row>
    <row r="866" spans="14:16">
      <c r="N866" s="135" t="s">
        <v>2017</v>
      </c>
      <c r="O866" s="136" t="s">
        <v>2018</v>
      </c>
      <c r="P866" s="137">
        <v>0.42399999999999999</v>
      </c>
    </row>
    <row r="867" spans="14:16">
      <c r="N867" s="135" t="s">
        <v>2019</v>
      </c>
      <c r="O867" s="136" t="s">
        <v>2020</v>
      </c>
      <c r="P867" s="137">
        <v>0.47300000000000003</v>
      </c>
    </row>
    <row r="868" spans="14:16">
      <c r="N868" s="135" t="s">
        <v>2021</v>
      </c>
      <c r="O868" s="136" t="s">
        <v>2022</v>
      </c>
      <c r="P868" s="137">
        <v>0.437</v>
      </c>
    </row>
    <row r="869" spans="14:16">
      <c r="N869" s="135" t="s">
        <v>2023</v>
      </c>
      <c r="O869" s="136" t="s">
        <v>2024</v>
      </c>
      <c r="P869" s="137">
        <v>0.309</v>
      </c>
    </row>
    <row r="870" spans="14:16">
      <c r="N870" s="135" t="s">
        <v>2025</v>
      </c>
      <c r="O870" s="136" t="s">
        <v>2026</v>
      </c>
      <c r="P870" s="137">
        <v>0.45500000000000002</v>
      </c>
    </row>
    <row r="871" spans="14:16">
      <c r="N871" s="135" t="s">
        <v>2027</v>
      </c>
      <c r="O871" s="136" t="s">
        <v>2028</v>
      </c>
      <c r="P871" s="137">
        <v>6.4999999999999988E-2</v>
      </c>
    </row>
    <row r="872" spans="14:16">
      <c r="N872" s="135" t="s">
        <v>2029</v>
      </c>
      <c r="O872" s="136" t="s">
        <v>2030</v>
      </c>
      <c r="P872" s="137">
        <v>0.39200000000000002</v>
      </c>
    </row>
    <row r="873" spans="14:16">
      <c r="N873" s="135" t="s">
        <v>2031</v>
      </c>
      <c r="O873" s="136" t="s">
        <v>2032</v>
      </c>
      <c r="P873" s="137">
        <v>0.47</v>
      </c>
    </row>
    <row r="874" spans="14:16">
      <c r="N874" s="135" t="s">
        <v>2990</v>
      </c>
      <c r="O874" s="136" t="s">
        <v>2100</v>
      </c>
      <c r="P874" s="136">
        <v>0.504</v>
      </c>
    </row>
    <row r="875" spans="14:16">
      <c r="N875" s="135" t="s">
        <v>2991</v>
      </c>
      <c r="O875" s="136" t="s">
        <v>2101</v>
      </c>
      <c r="P875" s="136">
        <v>0.46600000000000003</v>
      </c>
    </row>
    <row r="876" spans="14:16">
      <c r="N876" s="135" t="s">
        <v>2992</v>
      </c>
      <c r="O876" s="136" t="s">
        <v>249</v>
      </c>
      <c r="P876" s="136">
        <v>0</v>
      </c>
    </row>
    <row r="877" spans="14:16">
      <c r="N877" s="135" t="s">
        <v>2993</v>
      </c>
      <c r="O877" s="136" t="s">
        <v>251</v>
      </c>
      <c r="P877" s="136">
        <v>0.29199999999999998</v>
      </c>
    </row>
    <row r="878" spans="14:16">
      <c r="N878" s="135" t="s">
        <v>2994</v>
      </c>
      <c r="O878" s="136" t="s">
        <v>253</v>
      </c>
      <c r="P878" s="136">
        <v>0.35299999999999998</v>
      </c>
    </row>
    <row r="879" spans="14:16">
      <c r="N879" s="135" t="s">
        <v>2995</v>
      </c>
      <c r="O879" s="136" t="s">
        <v>255</v>
      </c>
      <c r="P879" s="136">
        <v>0.25</v>
      </c>
    </row>
    <row r="880" spans="14:16">
      <c r="N880" s="135" t="s">
        <v>2996</v>
      </c>
      <c r="O880" s="136" t="s">
        <v>257</v>
      </c>
      <c r="P880" s="136">
        <v>0.377</v>
      </c>
    </row>
    <row r="881" spans="14:16">
      <c r="N881" s="135" t="s">
        <v>2997</v>
      </c>
      <c r="O881" s="136" t="s">
        <v>260</v>
      </c>
      <c r="P881" s="136">
        <v>0</v>
      </c>
    </row>
    <row r="882" spans="14:16">
      <c r="N882" s="135" t="s">
        <v>2998</v>
      </c>
      <c r="O882" s="136" t="s">
        <v>262</v>
      </c>
      <c r="P882" s="136">
        <v>0</v>
      </c>
    </row>
    <row r="883" spans="14:16">
      <c r="N883" s="135" t="s">
        <v>2999</v>
      </c>
      <c r="O883" s="136" t="s">
        <v>2102</v>
      </c>
      <c r="P883" s="136">
        <v>0</v>
      </c>
    </row>
    <row r="884" spans="14:16">
      <c r="N884" s="135" t="s">
        <v>3000</v>
      </c>
      <c r="O884" s="136" t="s">
        <v>2103</v>
      </c>
      <c r="P884" s="136">
        <v>0.5109999999999999</v>
      </c>
    </row>
    <row r="885" spans="14:16">
      <c r="N885" s="135" t="s">
        <v>3001</v>
      </c>
      <c r="O885" s="136" t="s">
        <v>271</v>
      </c>
      <c r="P885" s="136">
        <v>0</v>
      </c>
    </row>
    <row r="886" spans="14:16">
      <c r="N886" s="135" t="s">
        <v>3002</v>
      </c>
      <c r="O886" s="136" t="s">
        <v>2104</v>
      </c>
      <c r="P886" s="136">
        <v>0.41199999999999998</v>
      </c>
    </row>
    <row r="887" spans="14:16">
      <c r="N887" s="135" t="s">
        <v>3003</v>
      </c>
      <c r="O887" s="136" t="s">
        <v>2105</v>
      </c>
      <c r="P887" s="136">
        <v>0.44400000000000001</v>
      </c>
    </row>
    <row r="888" spans="14:16">
      <c r="N888" s="135" t="s">
        <v>3004</v>
      </c>
      <c r="O888" s="136" t="s">
        <v>2106</v>
      </c>
      <c r="P888" s="136">
        <v>0.317</v>
      </c>
    </row>
    <row r="889" spans="14:16">
      <c r="N889" s="135" t="s">
        <v>3005</v>
      </c>
      <c r="O889" s="136" t="s">
        <v>2107</v>
      </c>
      <c r="P889" s="136">
        <v>0.505</v>
      </c>
    </row>
    <row r="890" spans="14:16">
      <c r="N890" s="135" t="s">
        <v>3006</v>
      </c>
      <c r="O890" s="136" t="s">
        <v>2108</v>
      </c>
      <c r="P890" s="136">
        <v>0</v>
      </c>
    </row>
    <row r="891" spans="14:16">
      <c r="N891" s="135" t="s">
        <v>3007</v>
      </c>
      <c r="O891" s="136" t="s">
        <v>2109</v>
      </c>
      <c r="P891" s="136">
        <v>0.51700000000000002</v>
      </c>
    </row>
    <row r="892" spans="14:16">
      <c r="N892" s="135" t="s">
        <v>3008</v>
      </c>
      <c r="O892" s="136" t="s">
        <v>2110</v>
      </c>
      <c r="P892" s="136">
        <v>0.54900000000000004</v>
      </c>
    </row>
    <row r="893" spans="14:16">
      <c r="N893" s="135" t="s">
        <v>3009</v>
      </c>
      <c r="O893" s="136" t="s">
        <v>2111</v>
      </c>
      <c r="P893" s="136">
        <v>0.39200000000000002</v>
      </c>
    </row>
    <row r="894" spans="14:16">
      <c r="N894" s="135" t="s">
        <v>3010</v>
      </c>
      <c r="O894" s="136" t="s">
        <v>290</v>
      </c>
      <c r="P894" s="136">
        <v>0.315</v>
      </c>
    </row>
    <row r="895" spans="14:16">
      <c r="N895" s="135" t="s">
        <v>3011</v>
      </c>
      <c r="O895" s="136" t="s">
        <v>295</v>
      </c>
      <c r="P895" s="136">
        <v>0.40500000000000003</v>
      </c>
    </row>
    <row r="896" spans="14:16">
      <c r="N896" s="135" t="s">
        <v>3012</v>
      </c>
      <c r="O896" s="136" t="s">
        <v>2112</v>
      </c>
      <c r="P896" s="136">
        <v>0.41099999999999998</v>
      </c>
    </row>
    <row r="897" spans="14:16">
      <c r="N897" s="135" t="s">
        <v>3013</v>
      </c>
      <c r="O897" s="136" t="s">
        <v>2113</v>
      </c>
      <c r="P897" s="136">
        <v>0.34599999999999997</v>
      </c>
    </row>
    <row r="898" spans="14:16">
      <c r="N898" s="135" t="s">
        <v>3014</v>
      </c>
      <c r="O898" s="136" t="s">
        <v>2114</v>
      </c>
      <c r="P898" s="136">
        <v>0.35299999999999998</v>
      </c>
    </row>
    <row r="899" spans="14:16">
      <c r="N899" s="135" t="s">
        <v>3015</v>
      </c>
      <c r="O899" s="136" t="s">
        <v>2115</v>
      </c>
      <c r="P899" s="136">
        <v>0</v>
      </c>
    </row>
    <row r="900" spans="14:16">
      <c r="N900" s="135" t="s">
        <v>3016</v>
      </c>
      <c r="O900" s="136" t="s">
        <v>2116</v>
      </c>
      <c r="P900" s="136">
        <v>0.50700000000000001</v>
      </c>
    </row>
    <row r="901" spans="14:16">
      <c r="N901" s="135" t="s">
        <v>3017</v>
      </c>
      <c r="O901" s="136" t="s">
        <v>2117</v>
      </c>
      <c r="P901" s="136">
        <v>0.56699999999999995</v>
      </c>
    </row>
    <row r="902" spans="14:16">
      <c r="N902" s="135" t="s">
        <v>3018</v>
      </c>
      <c r="O902" s="136" t="s">
        <v>2118</v>
      </c>
      <c r="P902" s="136">
        <v>0.39200000000000002</v>
      </c>
    </row>
    <row r="903" spans="14:16">
      <c r="N903" s="135" t="s">
        <v>3019</v>
      </c>
      <c r="O903" s="136" t="s">
        <v>2119</v>
      </c>
      <c r="P903" s="136">
        <v>0.51</v>
      </c>
    </row>
    <row r="904" spans="14:16">
      <c r="N904" s="135" t="s">
        <v>3020</v>
      </c>
      <c r="O904" s="136" t="s">
        <v>2120</v>
      </c>
      <c r="P904" s="136">
        <v>0</v>
      </c>
    </row>
    <row r="905" spans="14:16">
      <c r="N905" s="135" t="s">
        <v>3021</v>
      </c>
      <c r="O905" s="136" t="s">
        <v>2121</v>
      </c>
      <c r="P905" s="136">
        <v>0.189</v>
      </c>
    </row>
    <row r="906" spans="14:16">
      <c r="N906" s="135" t="s">
        <v>3022</v>
      </c>
      <c r="O906" s="136" t="s">
        <v>2122</v>
      </c>
      <c r="P906" s="136">
        <v>0.30199999999999999</v>
      </c>
    </row>
    <row r="907" spans="14:16">
      <c r="N907" s="135" t="s">
        <v>3023</v>
      </c>
      <c r="O907" s="136" t="s">
        <v>2123</v>
      </c>
      <c r="P907" s="136">
        <v>0.33900000000000002</v>
      </c>
    </row>
    <row r="908" spans="14:16">
      <c r="N908" s="135" t="s">
        <v>3024</v>
      </c>
      <c r="O908" s="136" t="s">
        <v>2124</v>
      </c>
      <c r="P908" s="136">
        <v>0.36699999999999999</v>
      </c>
    </row>
    <row r="909" spans="14:16">
      <c r="N909" s="135" t="s">
        <v>3025</v>
      </c>
      <c r="O909" s="136" t="s">
        <v>2125</v>
      </c>
      <c r="P909" s="136">
        <v>0.44</v>
      </c>
    </row>
    <row r="910" spans="14:16">
      <c r="N910" s="135" t="s">
        <v>3026</v>
      </c>
      <c r="O910" s="136" t="s">
        <v>2126</v>
      </c>
      <c r="P910" s="136">
        <v>0.47</v>
      </c>
    </row>
    <row r="911" spans="14:16">
      <c r="N911" s="135" t="s">
        <v>3027</v>
      </c>
      <c r="O911" s="136" t="s">
        <v>2127</v>
      </c>
      <c r="P911" s="136">
        <v>0.47899999999999998</v>
      </c>
    </row>
    <row r="912" spans="14:16">
      <c r="N912" s="135" t="s">
        <v>3028</v>
      </c>
      <c r="O912" s="136" t="s">
        <v>2128</v>
      </c>
      <c r="P912" s="136">
        <v>0.54100000000000004</v>
      </c>
    </row>
    <row r="913" spans="14:16">
      <c r="N913" s="135" t="s">
        <v>3029</v>
      </c>
      <c r="O913" s="136" t="s">
        <v>2129</v>
      </c>
      <c r="P913" s="136">
        <v>0</v>
      </c>
    </row>
    <row r="914" spans="14:16">
      <c r="N914" s="135" t="s">
        <v>3030</v>
      </c>
      <c r="O914" s="136" t="s">
        <v>2130</v>
      </c>
      <c r="P914" s="136">
        <v>0.39200000000000002</v>
      </c>
    </row>
    <row r="915" spans="14:16">
      <c r="N915" s="135" t="s">
        <v>3031</v>
      </c>
      <c r="O915" s="136" t="s">
        <v>2131</v>
      </c>
      <c r="P915" s="136">
        <v>0</v>
      </c>
    </row>
    <row r="916" spans="14:16">
      <c r="N916" s="135" t="s">
        <v>3032</v>
      </c>
      <c r="O916" s="136" t="s">
        <v>2132</v>
      </c>
      <c r="P916" s="136">
        <v>0</v>
      </c>
    </row>
    <row r="917" spans="14:16">
      <c r="N917" s="135" t="s">
        <v>3033</v>
      </c>
      <c r="O917" s="136" t="s">
        <v>2133</v>
      </c>
      <c r="P917" s="136">
        <v>0</v>
      </c>
    </row>
    <row r="918" spans="14:16">
      <c r="N918" s="135" t="s">
        <v>3034</v>
      </c>
      <c r="O918" s="136" t="s">
        <v>2134</v>
      </c>
      <c r="P918" s="136">
        <v>0.88400000000000001</v>
      </c>
    </row>
    <row r="919" spans="14:16">
      <c r="N919" s="135" t="s">
        <v>3035</v>
      </c>
      <c r="O919" s="136" t="s">
        <v>2135</v>
      </c>
      <c r="P919" s="136">
        <v>0.49799999999999994</v>
      </c>
    </row>
    <row r="920" spans="14:16">
      <c r="N920" s="135" t="s">
        <v>3036</v>
      </c>
      <c r="O920" s="136" t="s">
        <v>2136</v>
      </c>
      <c r="P920" s="136">
        <v>0.48599999999999999</v>
      </c>
    </row>
    <row r="921" spans="14:16">
      <c r="N921" s="135" t="s">
        <v>3037</v>
      </c>
      <c r="O921" s="136" t="s">
        <v>2137</v>
      </c>
      <c r="P921" s="136">
        <v>0.42699999999999999</v>
      </c>
    </row>
    <row r="922" spans="14:16">
      <c r="N922" s="135" t="s">
        <v>3038</v>
      </c>
      <c r="O922" s="136" t="s">
        <v>2138</v>
      </c>
      <c r="P922" s="136">
        <v>0.504</v>
      </c>
    </row>
    <row r="923" spans="14:16">
      <c r="N923" s="135" t="s">
        <v>3039</v>
      </c>
      <c r="O923" s="136" t="s">
        <v>2139</v>
      </c>
      <c r="P923" s="136">
        <v>0.38800000000000001</v>
      </c>
    </row>
    <row r="924" spans="14:16">
      <c r="N924" s="135" t="s">
        <v>3040</v>
      </c>
      <c r="O924" s="136" t="s">
        <v>2140</v>
      </c>
      <c r="P924" s="136">
        <v>0.53100000000000003</v>
      </c>
    </row>
    <row r="925" spans="14:16">
      <c r="N925" s="135" t="s">
        <v>3041</v>
      </c>
      <c r="O925" s="136" t="s">
        <v>2141</v>
      </c>
      <c r="P925" s="136">
        <v>0.52100000000000002</v>
      </c>
    </row>
    <row r="926" spans="14:16">
      <c r="N926" s="135" t="s">
        <v>3042</v>
      </c>
      <c r="O926" s="136" t="s">
        <v>2142</v>
      </c>
      <c r="P926" s="136">
        <v>0.496</v>
      </c>
    </row>
    <row r="927" spans="14:16">
      <c r="N927" s="135" t="s">
        <v>3043</v>
      </c>
      <c r="O927" s="136" t="s">
        <v>2143</v>
      </c>
      <c r="P927" s="136">
        <v>0.34200000000000003</v>
      </c>
    </row>
    <row r="928" spans="14:16">
      <c r="N928" s="135" t="s">
        <v>3044</v>
      </c>
      <c r="O928" s="136" t="s">
        <v>2144</v>
      </c>
      <c r="P928" s="136">
        <v>0.45600000000000002</v>
      </c>
    </row>
    <row r="929" spans="14:16">
      <c r="N929" s="135" t="s">
        <v>3045</v>
      </c>
      <c r="O929" s="136" t="s">
        <v>2145</v>
      </c>
      <c r="P929" s="136">
        <v>0.42599999999999999</v>
      </c>
    </row>
    <row r="930" spans="14:16">
      <c r="N930" s="135" t="s">
        <v>3046</v>
      </c>
      <c r="O930" s="136" t="s">
        <v>376</v>
      </c>
      <c r="P930" s="136">
        <v>0</v>
      </c>
    </row>
    <row r="931" spans="14:16">
      <c r="N931" s="135" t="s">
        <v>3047</v>
      </c>
      <c r="O931" s="136" t="s">
        <v>379</v>
      </c>
      <c r="P931" s="136">
        <v>0</v>
      </c>
    </row>
    <row r="932" spans="14:16">
      <c r="N932" s="135" t="s">
        <v>3048</v>
      </c>
      <c r="O932" s="136" t="s">
        <v>2146</v>
      </c>
      <c r="P932" s="136">
        <v>0</v>
      </c>
    </row>
    <row r="933" spans="14:16">
      <c r="N933" s="135" t="s">
        <v>3049</v>
      </c>
      <c r="O933" s="136" t="s">
        <v>2147</v>
      </c>
      <c r="P933" s="136">
        <v>0</v>
      </c>
    </row>
    <row r="934" spans="14:16">
      <c r="N934" s="135" t="s">
        <v>3050</v>
      </c>
      <c r="O934" s="136" t="s">
        <v>2148</v>
      </c>
      <c r="P934" s="136">
        <v>0.253</v>
      </c>
    </row>
    <row r="935" spans="14:16">
      <c r="N935" s="135" t="s">
        <v>3051</v>
      </c>
      <c r="O935" s="136" t="s">
        <v>2149</v>
      </c>
      <c r="P935" s="136">
        <v>0.499</v>
      </c>
    </row>
    <row r="936" spans="14:16">
      <c r="N936" s="135" t="s">
        <v>3052</v>
      </c>
      <c r="O936" s="136" t="s">
        <v>2150</v>
      </c>
      <c r="P936" s="136">
        <v>0.436</v>
      </c>
    </row>
    <row r="937" spans="14:16">
      <c r="N937" s="135" t="s">
        <v>3053</v>
      </c>
      <c r="O937" s="136" t="s">
        <v>2151</v>
      </c>
      <c r="P937" s="136">
        <v>0.54</v>
      </c>
    </row>
    <row r="938" spans="14:16">
      <c r="N938" s="135" t="s">
        <v>3054</v>
      </c>
      <c r="O938" s="136" t="s">
        <v>2152</v>
      </c>
      <c r="P938" s="136">
        <v>0.316</v>
      </c>
    </row>
    <row r="939" spans="14:16">
      <c r="N939" s="135" t="s">
        <v>3055</v>
      </c>
      <c r="O939" s="136" t="s">
        <v>2153</v>
      </c>
      <c r="P939" s="136">
        <v>0.58499999999999996</v>
      </c>
    </row>
    <row r="940" spans="14:16">
      <c r="N940" s="135" t="s">
        <v>3056</v>
      </c>
      <c r="O940" s="136" t="s">
        <v>2154</v>
      </c>
      <c r="P940" s="136">
        <v>0.54500000000000004</v>
      </c>
    </row>
    <row r="941" spans="14:16">
      <c r="N941" s="135" t="s">
        <v>3057</v>
      </c>
      <c r="O941" s="136" t="s">
        <v>2155</v>
      </c>
      <c r="P941" s="136">
        <v>0.439</v>
      </c>
    </row>
    <row r="942" spans="14:16">
      <c r="N942" s="135" t="s">
        <v>3058</v>
      </c>
      <c r="O942" s="136" t="s">
        <v>2156</v>
      </c>
      <c r="P942" s="136">
        <v>0.28100000000000003</v>
      </c>
    </row>
    <row r="943" spans="14:16">
      <c r="N943" s="135" t="s">
        <v>3059</v>
      </c>
      <c r="O943" s="136" t="s">
        <v>2157</v>
      </c>
      <c r="P943" s="136">
        <v>0.41799999999999998</v>
      </c>
    </row>
    <row r="944" spans="14:16">
      <c r="N944" s="135" t="s">
        <v>3060</v>
      </c>
      <c r="O944" s="136" t="s">
        <v>2158</v>
      </c>
      <c r="P944" s="136">
        <v>0.46500000000000002</v>
      </c>
    </row>
    <row r="945" spans="14:16">
      <c r="N945" s="135" t="s">
        <v>3061</v>
      </c>
      <c r="O945" s="136" t="s">
        <v>2159</v>
      </c>
      <c r="P945" s="136">
        <v>0.39200000000000002</v>
      </c>
    </row>
    <row r="946" spans="14:16">
      <c r="N946" s="135" t="s">
        <v>3062</v>
      </c>
      <c r="O946" s="136" t="s">
        <v>2160</v>
      </c>
      <c r="P946" s="136">
        <v>0.53600000000000003</v>
      </c>
    </row>
    <row r="947" spans="14:16">
      <c r="N947" s="135" t="s">
        <v>3063</v>
      </c>
      <c r="O947" s="136" t="s">
        <v>2161</v>
      </c>
      <c r="P947" s="136">
        <v>0.46100000000000002</v>
      </c>
    </row>
    <row r="948" spans="14:16">
      <c r="N948" s="135" t="s">
        <v>3064</v>
      </c>
      <c r="O948" s="136" t="s">
        <v>2162</v>
      </c>
      <c r="P948" s="136">
        <v>0</v>
      </c>
    </row>
    <row r="949" spans="14:16">
      <c r="N949" s="135" t="s">
        <v>3065</v>
      </c>
      <c r="O949" s="136" t="s">
        <v>2163</v>
      </c>
      <c r="P949" s="136">
        <v>0.49099999999999999</v>
      </c>
    </row>
    <row r="950" spans="14:16">
      <c r="N950" s="135" t="s">
        <v>3066</v>
      </c>
      <c r="O950" s="136" t="s">
        <v>419</v>
      </c>
      <c r="P950" s="136">
        <v>0</v>
      </c>
    </row>
    <row r="951" spans="14:16">
      <c r="N951" s="135" t="s">
        <v>3067</v>
      </c>
      <c r="O951" s="136" t="s">
        <v>421</v>
      </c>
      <c r="P951" s="136">
        <v>0</v>
      </c>
    </row>
    <row r="952" spans="14:16">
      <c r="N952" s="135" t="s">
        <v>3068</v>
      </c>
      <c r="O952" s="136" t="s">
        <v>423</v>
      </c>
      <c r="P952" s="136">
        <v>0.2</v>
      </c>
    </row>
    <row r="953" spans="14:16">
      <c r="N953" s="135" t="s">
        <v>3069</v>
      </c>
      <c r="O953" s="136" t="s">
        <v>425</v>
      </c>
      <c r="P953" s="136">
        <v>0.48299999999999998</v>
      </c>
    </row>
    <row r="954" spans="14:16">
      <c r="N954" s="135" t="s">
        <v>3070</v>
      </c>
      <c r="O954" s="136" t="s">
        <v>429</v>
      </c>
      <c r="P954" s="136">
        <v>0</v>
      </c>
    </row>
    <row r="955" spans="14:16">
      <c r="N955" s="135" t="s">
        <v>3071</v>
      </c>
      <c r="O955" s="136" t="s">
        <v>431</v>
      </c>
      <c r="P955" s="136">
        <v>0.2</v>
      </c>
    </row>
    <row r="956" spans="14:16">
      <c r="N956" s="135" t="s">
        <v>3072</v>
      </c>
      <c r="O956" s="136" t="s">
        <v>433</v>
      </c>
      <c r="P956" s="136">
        <v>0.54600000000000004</v>
      </c>
    </row>
    <row r="957" spans="14:16">
      <c r="N957" s="135" t="s">
        <v>3073</v>
      </c>
      <c r="O957" s="136" t="s">
        <v>437</v>
      </c>
      <c r="P957" s="136">
        <v>0.39700000000000002</v>
      </c>
    </row>
    <row r="958" spans="14:16">
      <c r="N958" s="135" t="s">
        <v>3074</v>
      </c>
      <c r="O958" s="136" t="s">
        <v>2164</v>
      </c>
      <c r="P958" s="136">
        <v>0.35</v>
      </c>
    </row>
    <row r="959" spans="14:16">
      <c r="N959" s="135" t="s">
        <v>3075</v>
      </c>
      <c r="O959" s="136" t="s">
        <v>2165</v>
      </c>
      <c r="P959" s="136">
        <v>0.47</v>
      </c>
    </row>
    <row r="960" spans="14:16">
      <c r="N960" s="135" t="s">
        <v>3076</v>
      </c>
      <c r="O960" s="136" t="s">
        <v>2166</v>
      </c>
      <c r="P960" s="136">
        <v>0.29099999999999998</v>
      </c>
    </row>
    <row r="961" spans="14:16">
      <c r="N961" s="135" t="s">
        <v>3077</v>
      </c>
      <c r="O961" s="136" t="s">
        <v>445</v>
      </c>
      <c r="P961" s="136">
        <v>0</v>
      </c>
    </row>
    <row r="962" spans="14:16">
      <c r="N962" s="135" t="s">
        <v>3078</v>
      </c>
      <c r="O962" s="136" t="s">
        <v>447</v>
      </c>
      <c r="P962" s="136">
        <v>0.47</v>
      </c>
    </row>
    <row r="963" spans="14:16">
      <c r="N963" s="135" t="s">
        <v>3079</v>
      </c>
      <c r="O963" s="136" t="s">
        <v>2167</v>
      </c>
      <c r="P963" s="136">
        <v>0.52100000000000002</v>
      </c>
    </row>
    <row r="964" spans="14:16">
      <c r="N964" s="135" t="s">
        <v>3080</v>
      </c>
      <c r="O964" s="136" t="s">
        <v>2168</v>
      </c>
      <c r="P964" s="136">
        <v>0.33500000000000002</v>
      </c>
    </row>
    <row r="965" spans="14:16">
      <c r="N965" s="135" t="s">
        <v>3081</v>
      </c>
      <c r="O965" s="136" t="s">
        <v>2169</v>
      </c>
      <c r="P965" s="136">
        <v>0.39200000000000002</v>
      </c>
    </row>
    <row r="966" spans="14:16">
      <c r="N966" s="135" t="s">
        <v>3082</v>
      </c>
      <c r="O966" s="136" t="s">
        <v>2170</v>
      </c>
      <c r="P966" s="136">
        <v>1.0429999999999999</v>
      </c>
    </row>
    <row r="967" spans="14:16">
      <c r="N967" s="135" t="s">
        <v>3083</v>
      </c>
      <c r="O967" s="136" t="s">
        <v>2171</v>
      </c>
      <c r="P967" s="136">
        <v>0.64200000000000002</v>
      </c>
    </row>
    <row r="968" spans="14:16">
      <c r="N968" s="135" t="s">
        <v>3084</v>
      </c>
      <c r="O968" s="136" t="s">
        <v>2172</v>
      </c>
      <c r="P968" s="136">
        <v>0.39200000000000002</v>
      </c>
    </row>
    <row r="969" spans="14:16">
      <c r="N969" s="135" t="s">
        <v>3085</v>
      </c>
      <c r="O969" s="136" t="s">
        <v>2173</v>
      </c>
      <c r="P969" s="136">
        <v>0.66900000000000004</v>
      </c>
    </row>
    <row r="970" spans="14:16">
      <c r="N970" s="135" t="s">
        <v>3086</v>
      </c>
      <c r="O970" s="136" t="s">
        <v>2174</v>
      </c>
      <c r="P970" s="136">
        <v>0.39200000000000002</v>
      </c>
    </row>
    <row r="971" spans="14:16">
      <c r="N971" s="135" t="s">
        <v>3087</v>
      </c>
      <c r="O971" s="136" t="s">
        <v>2175</v>
      </c>
      <c r="P971" s="136">
        <v>0.39200000000000002</v>
      </c>
    </row>
    <row r="972" spans="14:16">
      <c r="N972" s="135" t="s">
        <v>3088</v>
      </c>
      <c r="O972" s="136" t="s">
        <v>2176</v>
      </c>
      <c r="P972" s="136">
        <v>0.38800000000000001</v>
      </c>
    </row>
    <row r="973" spans="14:16">
      <c r="N973" s="135" t="s">
        <v>3089</v>
      </c>
      <c r="O973" s="136" t="s">
        <v>2177</v>
      </c>
      <c r="P973" s="136">
        <v>0.52</v>
      </c>
    </row>
    <row r="974" spans="14:16">
      <c r="N974" s="135" t="s">
        <v>3090</v>
      </c>
      <c r="O974" s="136" t="s">
        <v>2178</v>
      </c>
      <c r="P974" s="136">
        <v>0.436</v>
      </c>
    </row>
    <row r="975" spans="14:16">
      <c r="N975" s="135" t="s">
        <v>3091</v>
      </c>
      <c r="O975" s="136" t="s">
        <v>2179</v>
      </c>
      <c r="P975" s="136">
        <v>0.51</v>
      </c>
    </row>
    <row r="976" spans="14:16">
      <c r="N976" s="135" t="s">
        <v>3092</v>
      </c>
      <c r="O976" s="136" t="s">
        <v>476</v>
      </c>
      <c r="P976" s="136">
        <v>0</v>
      </c>
    </row>
    <row r="977" spans="14:16">
      <c r="N977" s="135" t="s">
        <v>3093</v>
      </c>
      <c r="O977" s="136" t="s">
        <v>2180</v>
      </c>
      <c r="P977" s="136">
        <v>0.318</v>
      </c>
    </row>
    <row r="978" spans="14:16">
      <c r="N978" s="135" t="s">
        <v>3094</v>
      </c>
      <c r="O978" s="136" t="s">
        <v>2181</v>
      </c>
      <c r="P978" s="136">
        <v>0.39200000000000002</v>
      </c>
    </row>
    <row r="979" spans="14:16">
      <c r="N979" s="135" t="s">
        <v>3095</v>
      </c>
      <c r="O979" s="136" t="s">
        <v>2182</v>
      </c>
      <c r="P979" s="136">
        <v>0.52300000000000002</v>
      </c>
    </row>
    <row r="980" spans="14:16">
      <c r="N980" s="135" t="s">
        <v>3096</v>
      </c>
      <c r="O980" s="136" t="s">
        <v>2183</v>
      </c>
      <c r="P980" s="136">
        <v>0.41699999999999998</v>
      </c>
    </row>
    <row r="981" spans="14:16">
      <c r="N981" s="135" t="s">
        <v>3097</v>
      </c>
      <c r="O981" s="136" t="s">
        <v>2184</v>
      </c>
      <c r="P981" s="136">
        <v>0.41699999999999998</v>
      </c>
    </row>
    <row r="982" spans="14:16">
      <c r="N982" s="135" t="s">
        <v>3098</v>
      </c>
      <c r="O982" s="136" t="s">
        <v>2185</v>
      </c>
      <c r="P982" s="136">
        <v>0.61199999999999999</v>
      </c>
    </row>
    <row r="983" spans="14:16">
      <c r="N983" s="135" t="s">
        <v>3099</v>
      </c>
      <c r="O983" s="136" t="s">
        <v>2186</v>
      </c>
      <c r="P983" s="136">
        <v>0.43600000000000005</v>
      </c>
    </row>
    <row r="984" spans="14:16">
      <c r="N984" s="135" t="s">
        <v>3100</v>
      </c>
      <c r="O984" s="136" t="s">
        <v>2187</v>
      </c>
      <c r="P984" s="136">
        <v>0.72299999999999998</v>
      </c>
    </row>
    <row r="985" spans="14:16">
      <c r="N985" s="135" t="s">
        <v>3101</v>
      </c>
      <c r="O985" s="136" t="s">
        <v>2188</v>
      </c>
      <c r="P985" s="136">
        <v>0.41799999999999998</v>
      </c>
    </row>
    <row r="986" spans="14:16">
      <c r="N986" s="135" t="s">
        <v>3102</v>
      </c>
      <c r="O986" s="136" t="s">
        <v>2189</v>
      </c>
      <c r="P986" s="136">
        <v>0.253</v>
      </c>
    </row>
    <row r="987" spans="14:16">
      <c r="N987" s="135" t="s">
        <v>3103</v>
      </c>
      <c r="O987" s="136" t="s">
        <v>2190</v>
      </c>
      <c r="P987" s="136">
        <v>0.29899999999999999</v>
      </c>
    </row>
    <row r="988" spans="14:16">
      <c r="N988" s="135" t="s">
        <v>3104</v>
      </c>
      <c r="O988" s="136" t="s">
        <v>498</v>
      </c>
      <c r="P988" s="136">
        <v>0</v>
      </c>
    </row>
    <row r="989" spans="14:16">
      <c r="N989" s="135" t="s">
        <v>3105</v>
      </c>
      <c r="O989" s="136" t="s">
        <v>500</v>
      </c>
      <c r="P989" s="136">
        <v>0</v>
      </c>
    </row>
    <row r="990" spans="14:16">
      <c r="N990" s="135" t="s">
        <v>3106</v>
      </c>
      <c r="O990" s="136" t="s">
        <v>2191</v>
      </c>
      <c r="P990" s="136">
        <v>0.54500000000000004</v>
      </c>
    </row>
    <row r="991" spans="14:16">
      <c r="N991" s="135" t="s">
        <v>3107</v>
      </c>
      <c r="O991" s="136" t="s">
        <v>2192</v>
      </c>
      <c r="P991" s="136">
        <v>0.54500000000000004</v>
      </c>
    </row>
    <row r="992" spans="14:16">
      <c r="N992" s="135" t="s">
        <v>3108</v>
      </c>
      <c r="O992" s="136" t="s">
        <v>2193</v>
      </c>
      <c r="P992" s="136">
        <v>0.42899999999999999</v>
      </c>
    </row>
    <row r="993" spans="14:16">
      <c r="N993" s="135" t="s">
        <v>3109</v>
      </c>
      <c r="O993" s="136" t="s">
        <v>2194</v>
      </c>
      <c r="P993" s="136">
        <v>0.42099999999999999</v>
      </c>
    </row>
    <row r="994" spans="14:16">
      <c r="N994" s="135" t="s">
        <v>3110</v>
      </c>
      <c r="O994" s="136" t="s">
        <v>2195</v>
      </c>
      <c r="P994" s="136">
        <v>0</v>
      </c>
    </row>
    <row r="995" spans="14:16">
      <c r="N995" s="135" t="s">
        <v>3111</v>
      </c>
      <c r="O995" s="136" t="s">
        <v>2196</v>
      </c>
      <c r="P995" s="136">
        <v>0.29299999999999998</v>
      </c>
    </row>
    <row r="996" spans="14:16">
      <c r="N996" s="135" t="s">
        <v>3112</v>
      </c>
      <c r="O996" s="136" t="s">
        <v>2197</v>
      </c>
      <c r="P996" s="136">
        <v>0.47299999999999998</v>
      </c>
    </row>
    <row r="997" spans="14:16">
      <c r="N997" s="135" t="s">
        <v>3113</v>
      </c>
      <c r="O997" s="136" t="s">
        <v>2198</v>
      </c>
      <c r="P997" s="136">
        <v>0.49799999999999994</v>
      </c>
    </row>
    <row r="998" spans="14:16">
      <c r="N998" s="135" t="s">
        <v>3114</v>
      </c>
      <c r="O998" s="136" t="s">
        <v>2199</v>
      </c>
      <c r="P998" s="136">
        <v>0.52500000000000002</v>
      </c>
    </row>
    <row r="999" spans="14:16">
      <c r="N999" s="135" t="s">
        <v>3115</v>
      </c>
      <c r="O999" s="136" t="s">
        <v>520</v>
      </c>
      <c r="P999" s="136">
        <v>0</v>
      </c>
    </row>
    <row r="1000" spans="14:16">
      <c r="N1000" s="135" t="s">
        <v>3116</v>
      </c>
      <c r="O1000" s="136" t="s">
        <v>523</v>
      </c>
      <c r="P1000" s="136">
        <v>0.377</v>
      </c>
    </row>
    <row r="1001" spans="14:16">
      <c r="N1001" s="135" t="s">
        <v>3117</v>
      </c>
      <c r="O1001" s="136" t="s">
        <v>526</v>
      </c>
      <c r="P1001" s="136">
        <v>0</v>
      </c>
    </row>
    <row r="1002" spans="14:16">
      <c r="N1002" s="135" t="s">
        <v>3118</v>
      </c>
      <c r="O1002" s="136" t="s">
        <v>529</v>
      </c>
      <c r="P1002" s="136">
        <v>0</v>
      </c>
    </row>
    <row r="1003" spans="14:16">
      <c r="N1003" s="135" t="s">
        <v>3119</v>
      </c>
      <c r="O1003" s="136" t="s">
        <v>532</v>
      </c>
      <c r="P1003" s="136">
        <v>0</v>
      </c>
    </row>
    <row r="1004" spans="14:16">
      <c r="N1004" s="135" t="s">
        <v>3120</v>
      </c>
      <c r="O1004" s="136" t="s">
        <v>534</v>
      </c>
      <c r="P1004" s="136">
        <v>0</v>
      </c>
    </row>
    <row r="1005" spans="14:16">
      <c r="N1005" s="135" t="s">
        <v>3121</v>
      </c>
      <c r="O1005" s="136" t="s">
        <v>536</v>
      </c>
      <c r="P1005" s="136">
        <v>0</v>
      </c>
    </row>
    <row r="1006" spans="14:16">
      <c r="N1006" s="135" t="s">
        <v>3122</v>
      </c>
      <c r="O1006" s="136" t="s">
        <v>538</v>
      </c>
      <c r="P1006" s="136">
        <v>0.1</v>
      </c>
    </row>
    <row r="1007" spans="14:16">
      <c r="N1007" s="135" t="s">
        <v>3123</v>
      </c>
      <c r="O1007" s="136" t="s">
        <v>2200</v>
      </c>
      <c r="P1007" s="136">
        <v>0.3</v>
      </c>
    </row>
    <row r="1008" spans="14:16">
      <c r="N1008" s="135" t="s">
        <v>3124</v>
      </c>
      <c r="O1008" s="136" t="s">
        <v>2201</v>
      </c>
      <c r="P1008" s="136">
        <v>0.4</v>
      </c>
    </row>
    <row r="1009" spans="14:16">
      <c r="N1009" s="135" t="s">
        <v>3125</v>
      </c>
      <c r="O1009" s="136" t="s">
        <v>2202</v>
      </c>
      <c r="P1009" s="136">
        <v>0.4</v>
      </c>
    </row>
    <row r="1010" spans="14:16">
      <c r="N1010" s="135" t="s">
        <v>3126</v>
      </c>
      <c r="O1010" s="136" t="s">
        <v>2203</v>
      </c>
      <c r="P1010" s="136">
        <v>0.629</v>
      </c>
    </row>
    <row r="1011" spans="14:16">
      <c r="N1011" s="135" t="s">
        <v>3127</v>
      </c>
      <c r="O1011" s="136" t="s">
        <v>2204</v>
      </c>
      <c r="P1011" s="136">
        <v>0.42199999999999999</v>
      </c>
    </row>
    <row r="1012" spans="14:16">
      <c r="N1012" s="135" t="s">
        <v>3128</v>
      </c>
      <c r="O1012" s="136" t="s">
        <v>2205</v>
      </c>
      <c r="P1012" s="136">
        <v>0.30099999999999999</v>
      </c>
    </row>
    <row r="1013" spans="14:16">
      <c r="N1013" s="135" t="s">
        <v>3129</v>
      </c>
      <c r="O1013" s="136" t="s">
        <v>2206</v>
      </c>
      <c r="P1013" s="136">
        <v>0.36899999999999999</v>
      </c>
    </row>
    <row r="1014" spans="14:16">
      <c r="N1014" s="135" t="s">
        <v>3130</v>
      </c>
      <c r="O1014" s="136" t="s">
        <v>2207</v>
      </c>
      <c r="P1014" s="136">
        <v>0.27799999999999997</v>
      </c>
    </row>
    <row r="1015" spans="14:16">
      <c r="N1015" s="135" t="s">
        <v>3131</v>
      </c>
      <c r="O1015" s="136" t="s">
        <v>552</v>
      </c>
      <c r="P1015" s="136">
        <v>0</v>
      </c>
    </row>
    <row r="1016" spans="14:16">
      <c r="N1016" s="135" t="s">
        <v>3132</v>
      </c>
      <c r="O1016" s="136" t="s">
        <v>554</v>
      </c>
      <c r="P1016" s="136">
        <v>0.57799999999999996</v>
      </c>
    </row>
    <row r="1017" spans="14:16">
      <c r="N1017" s="135" t="s">
        <v>3133</v>
      </c>
      <c r="O1017" s="136" t="s">
        <v>2208</v>
      </c>
      <c r="P1017" s="136">
        <v>0.379</v>
      </c>
    </row>
    <row r="1018" spans="14:16">
      <c r="N1018" s="135" t="s">
        <v>3134</v>
      </c>
      <c r="O1018" s="136" t="s">
        <v>2209</v>
      </c>
      <c r="P1018" s="136">
        <v>0</v>
      </c>
    </row>
    <row r="1019" spans="14:16">
      <c r="N1019" s="135" t="s">
        <v>3135</v>
      </c>
      <c r="O1019" s="136" t="s">
        <v>2210</v>
      </c>
      <c r="P1019" s="136">
        <v>0.25600000000000001</v>
      </c>
    </row>
    <row r="1020" spans="14:16">
      <c r="N1020" s="135" t="s">
        <v>3136</v>
      </c>
      <c r="O1020" s="136" t="s">
        <v>562</v>
      </c>
      <c r="P1020" s="136">
        <v>0</v>
      </c>
    </row>
    <row r="1021" spans="14:16">
      <c r="N1021" s="135" t="s">
        <v>3137</v>
      </c>
      <c r="O1021" s="136" t="s">
        <v>564</v>
      </c>
      <c r="P1021" s="136">
        <v>0</v>
      </c>
    </row>
    <row r="1022" spans="14:16">
      <c r="N1022" s="135" t="s">
        <v>3138</v>
      </c>
      <c r="O1022" s="136" t="s">
        <v>566</v>
      </c>
      <c r="P1022" s="136">
        <v>0.2</v>
      </c>
    </row>
    <row r="1023" spans="14:16">
      <c r="N1023" s="135" t="s">
        <v>3139</v>
      </c>
      <c r="O1023" s="136" t="s">
        <v>568</v>
      </c>
      <c r="P1023" s="136">
        <v>0.22</v>
      </c>
    </row>
    <row r="1024" spans="14:16">
      <c r="N1024" s="135" t="s">
        <v>3140</v>
      </c>
      <c r="O1024" s="136" t="s">
        <v>570</v>
      </c>
      <c r="P1024" s="136">
        <v>0.3</v>
      </c>
    </row>
    <row r="1025" spans="14:16">
      <c r="N1025" s="135" t="s">
        <v>3141</v>
      </c>
      <c r="O1025" s="136" t="s">
        <v>572</v>
      </c>
      <c r="P1025" s="136">
        <v>0.34899999999999998</v>
      </c>
    </row>
    <row r="1026" spans="14:16">
      <c r="N1026" s="135" t="s">
        <v>3142</v>
      </c>
      <c r="O1026" s="136" t="s">
        <v>574</v>
      </c>
      <c r="P1026" s="136">
        <v>0.37</v>
      </c>
    </row>
    <row r="1027" spans="14:16">
      <c r="N1027" s="135" t="s">
        <v>3143</v>
      </c>
      <c r="O1027" s="136" t="s">
        <v>576</v>
      </c>
      <c r="P1027" s="136">
        <v>0.38499999999999995</v>
      </c>
    </row>
    <row r="1028" spans="14:16">
      <c r="N1028" s="135" t="s">
        <v>3144</v>
      </c>
      <c r="O1028" s="136" t="s">
        <v>2211</v>
      </c>
      <c r="P1028" s="136">
        <v>0.47</v>
      </c>
    </row>
    <row r="1029" spans="14:16">
      <c r="N1029" s="135" t="s">
        <v>3145</v>
      </c>
      <c r="O1029" s="136" t="s">
        <v>2212</v>
      </c>
      <c r="P1029" s="136">
        <v>0</v>
      </c>
    </row>
    <row r="1030" spans="14:16">
      <c r="N1030" s="135" t="s">
        <v>3146</v>
      </c>
      <c r="O1030" s="136" t="s">
        <v>2213</v>
      </c>
      <c r="P1030" s="136">
        <v>0</v>
      </c>
    </row>
    <row r="1031" spans="14:16">
      <c r="N1031" s="135" t="s">
        <v>3147</v>
      </c>
      <c r="O1031" s="136" t="s">
        <v>2214</v>
      </c>
      <c r="P1031" s="136">
        <v>0.504</v>
      </c>
    </row>
    <row r="1032" spans="14:16">
      <c r="N1032" s="135" t="s">
        <v>3148</v>
      </c>
      <c r="O1032" s="136" t="s">
        <v>2215</v>
      </c>
      <c r="P1032" s="136">
        <v>0</v>
      </c>
    </row>
    <row r="1033" spans="14:16">
      <c r="N1033" s="135" t="s">
        <v>3149</v>
      </c>
      <c r="O1033" s="136" t="s">
        <v>2216</v>
      </c>
      <c r="P1033" s="136">
        <v>0.40400000000000003</v>
      </c>
    </row>
    <row r="1034" spans="14:16">
      <c r="N1034" s="135" t="s">
        <v>3150</v>
      </c>
      <c r="O1034" s="136" t="s">
        <v>2217</v>
      </c>
      <c r="P1034" s="136">
        <v>0</v>
      </c>
    </row>
    <row r="1035" spans="14:16">
      <c r="N1035" s="135" t="s">
        <v>3151</v>
      </c>
      <c r="O1035" s="136" t="s">
        <v>2218</v>
      </c>
      <c r="P1035" s="136">
        <v>0.59499999999999997</v>
      </c>
    </row>
    <row r="1036" spans="14:16">
      <c r="N1036" s="135" t="s">
        <v>3152</v>
      </c>
      <c r="O1036" s="136" t="s">
        <v>2219</v>
      </c>
      <c r="P1036" s="136">
        <v>0</v>
      </c>
    </row>
    <row r="1037" spans="14:16">
      <c r="N1037" s="135" t="s">
        <v>3153</v>
      </c>
      <c r="O1037" s="136" t="s">
        <v>2220</v>
      </c>
      <c r="P1037" s="136">
        <v>0</v>
      </c>
    </row>
    <row r="1038" spans="14:16">
      <c r="N1038" s="135" t="s">
        <v>3154</v>
      </c>
      <c r="O1038" s="136" t="s">
        <v>2221</v>
      </c>
      <c r="P1038" s="136">
        <v>0</v>
      </c>
    </row>
    <row r="1039" spans="14:16">
      <c r="N1039" s="135" t="s">
        <v>3155</v>
      </c>
      <c r="O1039" s="136" t="s">
        <v>2222</v>
      </c>
      <c r="P1039" s="136">
        <v>0</v>
      </c>
    </row>
    <row r="1040" spans="14:16">
      <c r="N1040" s="135" t="s">
        <v>3156</v>
      </c>
      <c r="O1040" s="136" t="s">
        <v>2223</v>
      </c>
      <c r="P1040" s="136">
        <v>0.53500000000000003</v>
      </c>
    </row>
    <row r="1041" spans="14:16">
      <c r="N1041" s="135" t="s">
        <v>3157</v>
      </c>
      <c r="O1041" s="136" t="s">
        <v>2224</v>
      </c>
      <c r="P1041" s="136">
        <v>0</v>
      </c>
    </row>
    <row r="1042" spans="14:16">
      <c r="N1042" s="135" t="s">
        <v>3158</v>
      </c>
      <c r="O1042" s="136" t="s">
        <v>2225</v>
      </c>
      <c r="P1042" s="136">
        <v>0.40799999999999997</v>
      </c>
    </row>
    <row r="1043" spans="14:16">
      <c r="N1043" s="135" t="s">
        <v>3159</v>
      </c>
      <c r="O1043" s="136" t="s">
        <v>2226</v>
      </c>
      <c r="P1043" s="136">
        <v>0</v>
      </c>
    </row>
    <row r="1044" spans="14:16">
      <c r="N1044" s="135" t="s">
        <v>3160</v>
      </c>
      <c r="O1044" s="136" t="s">
        <v>598</v>
      </c>
      <c r="P1044" s="136">
        <v>0</v>
      </c>
    </row>
    <row r="1045" spans="14:16">
      <c r="N1045" s="135" t="s">
        <v>3161</v>
      </c>
      <c r="O1045" s="136" t="s">
        <v>600</v>
      </c>
      <c r="P1045" s="136">
        <v>0.55800000000000005</v>
      </c>
    </row>
    <row r="1046" spans="14:16">
      <c r="N1046" s="135" t="s">
        <v>3162</v>
      </c>
      <c r="O1046" s="136" t="s">
        <v>2227</v>
      </c>
      <c r="P1046" s="136">
        <v>0</v>
      </c>
    </row>
    <row r="1047" spans="14:16">
      <c r="N1047" s="135" t="s">
        <v>3163</v>
      </c>
      <c r="O1047" s="136" t="s">
        <v>2228</v>
      </c>
      <c r="P1047" s="136">
        <v>0.42799999999999999</v>
      </c>
    </row>
    <row r="1048" spans="14:16">
      <c r="N1048" s="135" t="s">
        <v>3164</v>
      </c>
      <c r="O1048" s="136" t="s">
        <v>608</v>
      </c>
      <c r="P1048" s="136">
        <v>0</v>
      </c>
    </row>
    <row r="1049" spans="14:16">
      <c r="N1049" s="135" t="s">
        <v>3165</v>
      </c>
      <c r="O1049" s="136" t="s">
        <v>610</v>
      </c>
      <c r="P1049" s="136">
        <v>0</v>
      </c>
    </row>
    <row r="1050" spans="14:16">
      <c r="N1050" s="135" t="s">
        <v>3166</v>
      </c>
      <c r="O1050" s="136" t="s">
        <v>612</v>
      </c>
      <c r="P1050" s="136">
        <v>0.186</v>
      </c>
    </row>
    <row r="1051" spans="14:16">
      <c r="N1051" s="135" t="s">
        <v>3167</v>
      </c>
      <c r="O1051" s="136" t="s">
        <v>614</v>
      </c>
      <c r="P1051" s="136">
        <v>0.186</v>
      </c>
    </row>
    <row r="1052" spans="14:16">
      <c r="N1052" s="135" t="s">
        <v>3168</v>
      </c>
      <c r="O1052" s="136" t="s">
        <v>616</v>
      </c>
      <c r="P1052" s="136">
        <v>0.18</v>
      </c>
    </row>
    <row r="1053" spans="14:16">
      <c r="N1053" s="135" t="s">
        <v>3169</v>
      </c>
      <c r="O1053" s="136" t="s">
        <v>618</v>
      </c>
      <c r="P1053" s="136">
        <v>0.187</v>
      </c>
    </row>
    <row r="1054" spans="14:16">
      <c r="N1054" s="135" t="s">
        <v>3170</v>
      </c>
      <c r="O1054" s="136" t="s">
        <v>620</v>
      </c>
      <c r="P1054" s="136">
        <v>0.183</v>
      </c>
    </row>
    <row r="1055" spans="14:16">
      <c r="N1055" s="135" t="s">
        <v>3171</v>
      </c>
      <c r="O1055" s="136" t="s">
        <v>622</v>
      </c>
      <c r="P1055" s="136">
        <v>0.377</v>
      </c>
    </row>
    <row r="1056" spans="14:16">
      <c r="N1056" s="135" t="s">
        <v>3172</v>
      </c>
      <c r="O1056" s="136" t="s">
        <v>624</v>
      </c>
      <c r="P1056" s="136">
        <v>0.25</v>
      </c>
    </row>
    <row r="1057" spans="14:16">
      <c r="N1057" s="135" t="s">
        <v>3173</v>
      </c>
      <c r="O1057" s="136" t="s">
        <v>626</v>
      </c>
      <c r="P1057" s="136">
        <v>0.35</v>
      </c>
    </row>
    <row r="1058" spans="14:16">
      <c r="N1058" s="135" t="s">
        <v>3174</v>
      </c>
      <c r="O1058" s="136" t="s">
        <v>628</v>
      </c>
      <c r="P1058" s="136">
        <v>0.184</v>
      </c>
    </row>
    <row r="1059" spans="14:16">
      <c r="N1059" s="135" t="s">
        <v>3175</v>
      </c>
      <c r="O1059" s="136" t="s">
        <v>630</v>
      </c>
      <c r="P1059" s="136">
        <v>0.185</v>
      </c>
    </row>
    <row r="1060" spans="14:16">
      <c r="N1060" s="135" t="s">
        <v>3176</v>
      </c>
      <c r="O1060" s="136" t="s">
        <v>2229</v>
      </c>
      <c r="P1060" s="136">
        <v>0.35299999999999998</v>
      </c>
    </row>
    <row r="1061" spans="14:16">
      <c r="N1061" s="135" t="s">
        <v>3177</v>
      </c>
      <c r="O1061" s="136" t="s">
        <v>2230</v>
      </c>
      <c r="P1061" s="136">
        <v>0.12000000000000001</v>
      </c>
    </row>
    <row r="1062" spans="14:16">
      <c r="N1062" s="135" t="s">
        <v>3178</v>
      </c>
      <c r="O1062" s="136" t="s">
        <v>2231</v>
      </c>
      <c r="P1062" s="136">
        <v>0.188</v>
      </c>
    </row>
    <row r="1063" spans="14:16">
      <c r="N1063" s="135" t="s">
        <v>3179</v>
      </c>
      <c r="O1063" s="136" t="s">
        <v>2232</v>
      </c>
      <c r="P1063" s="136">
        <v>0.54900000000000004</v>
      </c>
    </row>
    <row r="1064" spans="14:16">
      <c r="N1064" s="135" t="s">
        <v>3180</v>
      </c>
      <c r="O1064" s="136" t="s">
        <v>640</v>
      </c>
      <c r="P1064" s="136">
        <v>0</v>
      </c>
    </row>
    <row r="1065" spans="14:16">
      <c r="N1065" s="135" t="s">
        <v>3181</v>
      </c>
      <c r="O1065" s="136" t="s">
        <v>642</v>
      </c>
      <c r="P1065" s="136">
        <v>0.247</v>
      </c>
    </row>
    <row r="1066" spans="14:16">
      <c r="N1066" s="135" t="s">
        <v>3182</v>
      </c>
      <c r="O1066" s="136" t="s">
        <v>644</v>
      </c>
      <c r="P1066" s="136">
        <v>0.29499999999999998</v>
      </c>
    </row>
    <row r="1067" spans="14:16">
      <c r="N1067" s="135" t="s">
        <v>3183</v>
      </c>
      <c r="O1067" s="136" t="s">
        <v>646</v>
      </c>
      <c r="P1067" s="136">
        <v>0.309</v>
      </c>
    </row>
    <row r="1068" spans="14:16">
      <c r="N1068" s="135" t="s">
        <v>3184</v>
      </c>
      <c r="O1068" s="136" t="s">
        <v>648</v>
      </c>
      <c r="P1068" s="136">
        <v>0.33100000000000002</v>
      </c>
    </row>
    <row r="1069" spans="14:16">
      <c r="N1069" s="135" t="s">
        <v>3185</v>
      </c>
      <c r="O1069" s="136" t="s">
        <v>2233</v>
      </c>
      <c r="P1069" s="136">
        <v>0.33500000000000002</v>
      </c>
    </row>
    <row r="1070" spans="14:16">
      <c r="N1070" s="135" t="s">
        <v>3186</v>
      </c>
      <c r="O1070" s="136" t="s">
        <v>2234</v>
      </c>
      <c r="P1070" s="136">
        <v>0.41599999999999998</v>
      </c>
    </row>
    <row r="1071" spans="14:16">
      <c r="N1071" s="135" t="s">
        <v>3187</v>
      </c>
      <c r="O1071" s="136" t="s">
        <v>652</v>
      </c>
      <c r="P1071" s="136">
        <v>0.248</v>
      </c>
    </row>
    <row r="1072" spans="14:16">
      <c r="N1072" s="135" t="s">
        <v>3188</v>
      </c>
      <c r="O1072" s="136" t="s">
        <v>654</v>
      </c>
      <c r="P1072" s="136">
        <v>0</v>
      </c>
    </row>
    <row r="1073" spans="14:16">
      <c r="N1073" s="135" t="s">
        <v>3189</v>
      </c>
      <c r="O1073" s="136" t="s">
        <v>656</v>
      </c>
      <c r="P1073" s="136">
        <v>0.47699999999999998</v>
      </c>
    </row>
    <row r="1074" spans="14:16">
      <c r="N1074" s="135" t="s">
        <v>3190</v>
      </c>
      <c r="O1074" s="136" t="s">
        <v>2235</v>
      </c>
      <c r="P1074" s="136">
        <v>0.433</v>
      </c>
    </row>
    <row r="1075" spans="14:16">
      <c r="N1075" s="135" t="s">
        <v>3191</v>
      </c>
      <c r="O1075" s="136" t="s">
        <v>2236</v>
      </c>
      <c r="P1075" s="136">
        <v>0.57099999999999995</v>
      </c>
    </row>
    <row r="1076" spans="14:16">
      <c r="N1076" s="135" t="s">
        <v>3192</v>
      </c>
      <c r="O1076" s="136" t="s">
        <v>2237</v>
      </c>
      <c r="P1076" s="136">
        <v>0.623</v>
      </c>
    </row>
    <row r="1077" spans="14:16">
      <c r="N1077" s="135" t="s">
        <v>3193</v>
      </c>
      <c r="O1077" s="136" t="s">
        <v>2238</v>
      </c>
      <c r="P1077" s="136">
        <v>0</v>
      </c>
    </row>
    <row r="1078" spans="14:16">
      <c r="N1078" s="135" t="s">
        <v>3194</v>
      </c>
      <c r="O1078" s="136" t="s">
        <v>2239</v>
      </c>
      <c r="P1078" s="136">
        <v>0</v>
      </c>
    </row>
    <row r="1079" spans="14:16">
      <c r="N1079" s="135" t="s">
        <v>3195</v>
      </c>
      <c r="O1079" s="136" t="s">
        <v>2240</v>
      </c>
      <c r="P1079" s="136">
        <v>0.54199999999999993</v>
      </c>
    </row>
    <row r="1080" spans="14:16">
      <c r="N1080" s="135" t="s">
        <v>3196</v>
      </c>
      <c r="O1080" s="136" t="s">
        <v>666</v>
      </c>
      <c r="P1080" s="136">
        <v>0</v>
      </c>
    </row>
    <row r="1081" spans="14:16">
      <c r="N1081" s="135" t="s">
        <v>3197</v>
      </c>
      <c r="O1081" s="136" t="s">
        <v>2241</v>
      </c>
      <c r="P1081" s="136">
        <v>0.217</v>
      </c>
    </row>
    <row r="1082" spans="14:16">
      <c r="N1082" s="135" t="s">
        <v>3198</v>
      </c>
      <c r="O1082" s="136" t="s">
        <v>2242</v>
      </c>
      <c r="P1082" s="136">
        <v>0.30299999999999999</v>
      </c>
    </row>
    <row r="1083" spans="14:16">
      <c r="N1083" s="135" t="s">
        <v>3199</v>
      </c>
      <c r="O1083" s="136" t="s">
        <v>2243</v>
      </c>
      <c r="P1083" s="136">
        <v>0.40200000000000002</v>
      </c>
    </row>
    <row r="1084" spans="14:16">
      <c r="N1084" s="135" t="s">
        <v>3200</v>
      </c>
      <c r="O1084" s="136" t="s">
        <v>2244</v>
      </c>
      <c r="P1084" s="136">
        <v>0.39200000000000002</v>
      </c>
    </row>
    <row r="1085" spans="14:16">
      <c r="N1085" s="135" t="s">
        <v>3201</v>
      </c>
      <c r="O1085" s="136" t="s">
        <v>2245</v>
      </c>
      <c r="P1085" s="136">
        <v>0.48899999999999993</v>
      </c>
    </row>
    <row r="1086" spans="14:16">
      <c r="N1086" s="135" t="s">
        <v>3202</v>
      </c>
      <c r="O1086" s="136" t="s">
        <v>2246</v>
      </c>
      <c r="P1086" s="136">
        <v>0.39200000000000002</v>
      </c>
    </row>
    <row r="1087" spans="14:16">
      <c r="N1087" s="135" t="s">
        <v>2033</v>
      </c>
      <c r="O1087" s="136" t="s">
        <v>678</v>
      </c>
      <c r="P1087" s="136">
        <v>0</v>
      </c>
    </row>
    <row r="1088" spans="14:16">
      <c r="N1088" s="135" t="s">
        <v>3203</v>
      </c>
      <c r="O1088" s="136" t="s">
        <v>680</v>
      </c>
      <c r="P1088" s="136">
        <v>0.30399999999999999</v>
      </c>
    </row>
    <row r="1089" spans="14:16">
      <c r="N1089" s="135" t="s">
        <v>3204</v>
      </c>
      <c r="O1089" s="136" t="s">
        <v>684</v>
      </c>
      <c r="P1089" s="136">
        <v>0</v>
      </c>
    </row>
    <row r="1090" spans="14:16">
      <c r="N1090" s="135" t="s">
        <v>3205</v>
      </c>
      <c r="O1090" s="136" t="s">
        <v>2247</v>
      </c>
      <c r="P1090" s="136">
        <v>0</v>
      </c>
    </row>
    <row r="1091" spans="14:16">
      <c r="N1091" s="135" t="s">
        <v>3206</v>
      </c>
      <c r="O1091" s="136" t="s">
        <v>2248</v>
      </c>
      <c r="P1091" s="136">
        <v>0.39600000000000002</v>
      </c>
    </row>
    <row r="1092" spans="14:16">
      <c r="N1092" s="135" t="s">
        <v>3207</v>
      </c>
      <c r="O1092" s="136" t="s">
        <v>2249</v>
      </c>
      <c r="P1092" s="136">
        <v>0.42199999999999999</v>
      </c>
    </row>
    <row r="1093" spans="14:16">
      <c r="N1093" s="135" t="s">
        <v>3208</v>
      </c>
      <c r="O1093" s="136" t="s">
        <v>2250</v>
      </c>
      <c r="P1093" s="136">
        <v>0.16500000000000001</v>
      </c>
    </row>
    <row r="1094" spans="14:16">
      <c r="N1094" s="135" t="s">
        <v>3209</v>
      </c>
      <c r="O1094" s="136" t="s">
        <v>2251</v>
      </c>
      <c r="P1094" s="136">
        <v>0.54199999999999993</v>
      </c>
    </row>
    <row r="1095" spans="14:16">
      <c r="N1095" s="135" t="s">
        <v>3210</v>
      </c>
      <c r="O1095" s="136" t="s">
        <v>2252</v>
      </c>
      <c r="P1095" s="136">
        <v>0.39200000000000002</v>
      </c>
    </row>
    <row r="1096" spans="14:16">
      <c r="N1096" s="135" t="s">
        <v>3211</v>
      </c>
      <c r="O1096" s="136" t="s">
        <v>2253</v>
      </c>
      <c r="P1096" s="136">
        <v>0.495</v>
      </c>
    </row>
    <row r="1097" spans="14:16">
      <c r="N1097" s="135" t="s">
        <v>3212</v>
      </c>
      <c r="O1097" s="136" t="s">
        <v>2254</v>
      </c>
      <c r="P1097" s="136">
        <v>0.42</v>
      </c>
    </row>
    <row r="1098" spans="14:16">
      <c r="N1098" s="135" t="s">
        <v>3213</v>
      </c>
      <c r="O1098" s="136" t="s">
        <v>2255</v>
      </c>
      <c r="P1098" s="136">
        <v>0.52800000000000002</v>
      </c>
    </row>
    <row r="1099" spans="14:16">
      <c r="N1099" s="135" t="s">
        <v>3214</v>
      </c>
      <c r="O1099" s="136" t="s">
        <v>2256</v>
      </c>
      <c r="P1099" s="136">
        <v>0.46299999999999997</v>
      </c>
    </row>
    <row r="1100" spans="14:16">
      <c r="N1100" s="135" t="s">
        <v>3215</v>
      </c>
      <c r="O1100" s="136" t="s">
        <v>2257</v>
      </c>
      <c r="P1100" s="136">
        <v>0</v>
      </c>
    </row>
    <row r="1101" spans="14:16">
      <c r="N1101" s="135" t="s">
        <v>3216</v>
      </c>
      <c r="O1101" s="136" t="s">
        <v>2258</v>
      </c>
      <c r="P1101" s="136">
        <v>0.55400000000000005</v>
      </c>
    </row>
    <row r="1102" spans="14:16">
      <c r="N1102" s="135" t="s">
        <v>3217</v>
      </c>
      <c r="O1102" s="136" t="s">
        <v>2259</v>
      </c>
      <c r="P1102" s="136">
        <v>0</v>
      </c>
    </row>
    <row r="1103" spans="14:16">
      <c r="N1103" s="135" t="s">
        <v>3218</v>
      </c>
      <c r="O1103" s="136" t="s">
        <v>2260</v>
      </c>
      <c r="P1103" s="136">
        <v>0.749</v>
      </c>
    </row>
    <row r="1104" spans="14:16">
      <c r="N1104" s="135" t="s">
        <v>3219</v>
      </c>
      <c r="O1104" s="136" t="s">
        <v>2261</v>
      </c>
      <c r="P1104" s="136">
        <v>0.75900000000000001</v>
      </c>
    </row>
    <row r="1105" spans="14:16">
      <c r="N1105" s="135" t="s">
        <v>3220</v>
      </c>
      <c r="O1105" s="136" t="s">
        <v>2262</v>
      </c>
      <c r="P1105" s="136">
        <v>0.60799999999999998</v>
      </c>
    </row>
    <row r="1106" spans="14:16">
      <c r="N1106" s="135" t="s">
        <v>3221</v>
      </c>
      <c r="O1106" s="136" t="s">
        <v>2263</v>
      </c>
      <c r="P1106" s="136">
        <v>0</v>
      </c>
    </row>
    <row r="1107" spans="14:16">
      <c r="N1107" s="135" t="s">
        <v>3222</v>
      </c>
      <c r="O1107" s="136" t="s">
        <v>2264</v>
      </c>
      <c r="P1107" s="136">
        <v>0.70499999999999996</v>
      </c>
    </row>
    <row r="1108" spans="14:16">
      <c r="N1108" s="135" t="s">
        <v>3223</v>
      </c>
      <c r="O1108" s="136" t="s">
        <v>2265</v>
      </c>
      <c r="P1108" s="136">
        <v>0.41799999999999998</v>
      </c>
    </row>
    <row r="1109" spans="14:16">
      <c r="N1109" s="135" t="s">
        <v>3224</v>
      </c>
      <c r="O1109" s="136" t="s">
        <v>2266</v>
      </c>
      <c r="P1109" s="136">
        <v>0.503</v>
      </c>
    </row>
    <row r="1110" spans="14:16">
      <c r="N1110" s="135" t="s">
        <v>3225</v>
      </c>
      <c r="O1110" s="136" t="s">
        <v>2267</v>
      </c>
      <c r="P1110" s="136">
        <v>0.504</v>
      </c>
    </row>
    <row r="1111" spans="14:16">
      <c r="N1111" s="135" t="s">
        <v>3226</v>
      </c>
      <c r="O1111" s="136" t="s">
        <v>2268</v>
      </c>
      <c r="P1111" s="136">
        <v>0.53600000000000003</v>
      </c>
    </row>
    <row r="1112" spans="14:16">
      <c r="N1112" s="135" t="s">
        <v>3227</v>
      </c>
      <c r="O1112" s="136" t="s">
        <v>2269</v>
      </c>
      <c r="P1112" s="136">
        <v>0.52500000000000002</v>
      </c>
    </row>
    <row r="1113" spans="14:16">
      <c r="N1113" s="135" t="s">
        <v>3228</v>
      </c>
      <c r="O1113" s="136" t="s">
        <v>2270</v>
      </c>
      <c r="P1113" s="136">
        <v>0.502</v>
      </c>
    </row>
    <row r="1114" spans="14:16">
      <c r="N1114" s="135" t="s">
        <v>3229</v>
      </c>
      <c r="O1114" s="136" t="s">
        <v>2271</v>
      </c>
      <c r="P1114" s="136">
        <v>0.215</v>
      </c>
    </row>
    <row r="1115" spans="14:16">
      <c r="N1115" s="135" t="s">
        <v>3230</v>
      </c>
      <c r="O1115" s="136" t="s">
        <v>724</v>
      </c>
      <c r="P1115" s="136">
        <v>0.39900000000000002</v>
      </c>
    </row>
    <row r="1116" spans="14:16">
      <c r="N1116" s="135" t="s">
        <v>3231</v>
      </c>
      <c r="O1116" s="136" t="s">
        <v>726</v>
      </c>
      <c r="P1116" s="136">
        <v>0.29899999999999999</v>
      </c>
    </row>
    <row r="1117" spans="14:16">
      <c r="N1117" s="135" t="s">
        <v>3232</v>
      </c>
      <c r="O1117" s="136" t="s">
        <v>728</v>
      </c>
      <c r="P1117" s="136">
        <v>0.19900000000000001</v>
      </c>
    </row>
    <row r="1118" spans="14:16">
      <c r="N1118" s="135" t="s">
        <v>3233</v>
      </c>
      <c r="O1118" s="136" t="s">
        <v>730</v>
      </c>
      <c r="P1118" s="136">
        <v>0</v>
      </c>
    </row>
    <row r="1119" spans="14:16">
      <c r="N1119" s="135" t="s">
        <v>3234</v>
      </c>
      <c r="O1119" s="136" t="s">
        <v>732</v>
      </c>
      <c r="P1119" s="136">
        <v>0.45</v>
      </c>
    </row>
    <row r="1120" spans="14:16">
      <c r="N1120" s="135" t="s">
        <v>3235</v>
      </c>
      <c r="O1120" s="136" t="s">
        <v>734</v>
      </c>
      <c r="P1120" s="136">
        <v>0.315</v>
      </c>
    </row>
    <row r="1121" spans="14:16">
      <c r="N1121" s="135" t="s">
        <v>3236</v>
      </c>
      <c r="O1121" s="136" t="s">
        <v>2272</v>
      </c>
      <c r="P1121" s="136">
        <v>0.23499999999999999</v>
      </c>
    </row>
    <row r="1122" spans="14:16">
      <c r="N1122" s="135" t="s">
        <v>3237</v>
      </c>
      <c r="O1122" s="136" t="s">
        <v>2273</v>
      </c>
      <c r="P1122" s="136">
        <v>0.53500000000000003</v>
      </c>
    </row>
    <row r="1123" spans="14:16">
      <c r="N1123" s="135" t="s">
        <v>3238</v>
      </c>
      <c r="O1123" s="136" t="s">
        <v>2274</v>
      </c>
      <c r="P1123" s="136">
        <v>0</v>
      </c>
    </row>
    <row r="1124" spans="14:16">
      <c r="N1124" s="135" t="s">
        <v>3239</v>
      </c>
      <c r="O1124" s="136" t="s">
        <v>2275</v>
      </c>
      <c r="P1124" s="136">
        <v>0.44900000000000001</v>
      </c>
    </row>
    <row r="1125" spans="14:16">
      <c r="N1125" s="135" t="s">
        <v>3240</v>
      </c>
      <c r="O1125" s="136" t="s">
        <v>2276</v>
      </c>
      <c r="P1125" s="136">
        <v>0.53900000000000003</v>
      </c>
    </row>
    <row r="1126" spans="14:16">
      <c r="N1126" s="135" t="s">
        <v>3241</v>
      </c>
      <c r="O1126" s="136" t="s">
        <v>2277</v>
      </c>
      <c r="P1126" s="136">
        <v>0.47</v>
      </c>
    </row>
    <row r="1127" spans="14:16">
      <c r="N1127" s="135" t="s">
        <v>3242</v>
      </c>
      <c r="O1127" s="136" t="s">
        <v>748</v>
      </c>
      <c r="P1127" s="136">
        <v>0</v>
      </c>
    </row>
    <row r="1128" spans="14:16">
      <c r="N1128" s="135" t="s">
        <v>3243</v>
      </c>
      <c r="O1128" s="136" t="s">
        <v>750</v>
      </c>
      <c r="P1128" s="136">
        <v>0.504</v>
      </c>
    </row>
    <row r="1129" spans="14:16">
      <c r="N1129" s="135" t="s">
        <v>3244</v>
      </c>
      <c r="O1129" s="136" t="s">
        <v>2278</v>
      </c>
      <c r="P1129" s="136">
        <v>0.39200000000000002</v>
      </c>
    </row>
    <row r="1130" spans="14:16">
      <c r="N1130" s="135" t="s">
        <v>3245</v>
      </c>
      <c r="O1130" s="136" t="s">
        <v>2279</v>
      </c>
      <c r="P1130" s="136">
        <v>0.54</v>
      </c>
    </row>
    <row r="1131" spans="14:16">
      <c r="N1131" s="135" t="s">
        <v>3246</v>
      </c>
      <c r="O1131" s="136" t="s">
        <v>2280</v>
      </c>
      <c r="P1131" s="136">
        <v>0.65900000000000003</v>
      </c>
    </row>
    <row r="1132" spans="14:16">
      <c r="N1132" s="135" t="s">
        <v>3247</v>
      </c>
      <c r="O1132" s="136" t="s">
        <v>2281</v>
      </c>
      <c r="P1132" s="136">
        <v>0.52</v>
      </c>
    </row>
    <row r="1133" spans="14:16">
      <c r="N1133" s="135" t="s">
        <v>3248</v>
      </c>
      <c r="O1133" s="136" t="s">
        <v>2282</v>
      </c>
      <c r="P1133" s="136">
        <v>0.442</v>
      </c>
    </row>
    <row r="1134" spans="14:16">
      <c r="N1134" s="135" t="s">
        <v>3249</v>
      </c>
      <c r="O1134" s="136" t="s">
        <v>2283</v>
      </c>
      <c r="P1134" s="136">
        <v>0.61699999999999999</v>
      </c>
    </row>
    <row r="1135" spans="14:16">
      <c r="N1135" s="135" t="s">
        <v>3250</v>
      </c>
      <c r="O1135" s="136" t="s">
        <v>2284</v>
      </c>
      <c r="P1135" s="136">
        <v>0.49200000000000005</v>
      </c>
    </row>
    <row r="1136" spans="14:16">
      <c r="N1136" s="135" t="s">
        <v>3251</v>
      </c>
      <c r="O1136" s="136" t="s">
        <v>2285</v>
      </c>
      <c r="P1136" s="136">
        <v>0.50700000000000001</v>
      </c>
    </row>
    <row r="1137" spans="14:16">
      <c r="N1137" s="135" t="s">
        <v>3252</v>
      </c>
      <c r="O1137" s="136" t="s">
        <v>2286</v>
      </c>
      <c r="P1137" s="136">
        <v>0.254</v>
      </c>
    </row>
    <row r="1138" spans="14:16">
      <c r="N1138" s="135" t="s">
        <v>3253</v>
      </c>
      <c r="O1138" s="136" t="s">
        <v>2287</v>
      </c>
      <c r="P1138" s="136">
        <v>0</v>
      </c>
    </row>
    <row r="1139" spans="14:16">
      <c r="N1139" s="135" t="s">
        <v>3254</v>
      </c>
      <c r="O1139" s="136" t="s">
        <v>2288</v>
      </c>
      <c r="P1139" s="136">
        <v>0.42199999999999999</v>
      </c>
    </row>
    <row r="1140" spans="14:16">
      <c r="N1140" s="135" t="s">
        <v>3255</v>
      </c>
      <c r="O1140" s="136" t="s">
        <v>2289</v>
      </c>
      <c r="P1140" s="136">
        <v>0</v>
      </c>
    </row>
    <row r="1141" spans="14:16">
      <c r="N1141" s="135" t="s">
        <v>3256</v>
      </c>
      <c r="O1141" s="136" t="s">
        <v>2290</v>
      </c>
      <c r="P1141" s="136">
        <v>0.3</v>
      </c>
    </row>
    <row r="1142" spans="14:16">
      <c r="N1142" s="135" t="s">
        <v>3257</v>
      </c>
      <c r="O1142" s="136" t="s">
        <v>2291</v>
      </c>
      <c r="P1142" s="136">
        <v>0.443</v>
      </c>
    </row>
    <row r="1143" spans="14:16">
      <c r="N1143" s="135" t="s">
        <v>3258</v>
      </c>
      <c r="O1143" s="136" t="s">
        <v>2292</v>
      </c>
      <c r="P1143" s="136">
        <v>0.53300000000000003</v>
      </c>
    </row>
    <row r="1144" spans="14:16">
      <c r="N1144" s="135" t="s">
        <v>3259</v>
      </c>
      <c r="O1144" s="136" t="s">
        <v>2293</v>
      </c>
      <c r="P1144" s="136">
        <v>0.54400000000000004</v>
      </c>
    </row>
    <row r="1145" spans="14:16">
      <c r="N1145" s="135" t="s">
        <v>3260</v>
      </c>
      <c r="O1145" s="136" t="s">
        <v>782</v>
      </c>
      <c r="P1145" s="136">
        <v>0</v>
      </c>
    </row>
    <row r="1146" spans="14:16">
      <c r="N1146" s="135" t="s">
        <v>3261</v>
      </c>
      <c r="O1146" s="136" t="s">
        <v>784</v>
      </c>
      <c r="P1146" s="136">
        <v>0</v>
      </c>
    </row>
    <row r="1147" spans="14:16">
      <c r="N1147" s="135" t="s">
        <v>3262</v>
      </c>
      <c r="O1147" s="136" t="s">
        <v>786</v>
      </c>
      <c r="P1147" s="136">
        <v>0</v>
      </c>
    </row>
    <row r="1148" spans="14:16">
      <c r="N1148" s="135" t="s">
        <v>3263</v>
      </c>
      <c r="O1148" s="136" t="s">
        <v>2294</v>
      </c>
      <c r="P1148" s="136">
        <v>0</v>
      </c>
    </row>
    <row r="1149" spans="14:16">
      <c r="N1149" s="135" t="s">
        <v>3264</v>
      </c>
      <c r="O1149" s="136" t="s">
        <v>2295</v>
      </c>
      <c r="P1149" s="136">
        <v>0</v>
      </c>
    </row>
    <row r="1150" spans="14:16">
      <c r="N1150" s="135" t="s">
        <v>3265</v>
      </c>
      <c r="O1150" s="136" t="s">
        <v>2296</v>
      </c>
      <c r="P1150" s="136">
        <v>0.35100000000000003</v>
      </c>
    </row>
    <row r="1151" spans="14:16">
      <c r="N1151" s="135" t="s">
        <v>3266</v>
      </c>
      <c r="O1151" s="136" t="s">
        <v>792</v>
      </c>
      <c r="P1151" s="136">
        <v>0</v>
      </c>
    </row>
    <row r="1152" spans="14:16">
      <c r="N1152" s="135" t="s">
        <v>3267</v>
      </c>
      <c r="O1152" s="136" t="s">
        <v>794</v>
      </c>
      <c r="P1152" s="136">
        <v>0.53399999999999992</v>
      </c>
    </row>
    <row r="1153" spans="14:16">
      <c r="N1153" s="135" t="s">
        <v>3268</v>
      </c>
      <c r="O1153" s="136" t="s">
        <v>2297</v>
      </c>
      <c r="P1153" s="136">
        <v>0.79500000000000004</v>
      </c>
    </row>
    <row r="1154" spans="14:16">
      <c r="N1154" s="135" t="s">
        <v>3269</v>
      </c>
      <c r="O1154" s="136" t="s">
        <v>2298</v>
      </c>
      <c r="P1154" s="136">
        <v>0</v>
      </c>
    </row>
    <row r="1155" spans="14:16">
      <c r="N1155" s="135" t="s">
        <v>3270</v>
      </c>
      <c r="O1155" s="136" t="s">
        <v>2299</v>
      </c>
      <c r="P1155" s="136">
        <v>0.38500000000000001</v>
      </c>
    </row>
    <row r="1156" spans="14:16">
      <c r="N1156" s="135" t="s">
        <v>3271</v>
      </c>
      <c r="O1156" s="136" t="s">
        <v>2300</v>
      </c>
      <c r="P1156" s="136">
        <v>0.38700000000000001</v>
      </c>
    </row>
    <row r="1157" spans="14:16">
      <c r="N1157" s="135" t="s">
        <v>3272</v>
      </c>
      <c r="O1157" s="136" t="s">
        <v>2301</v>
      </c>
      <c r="P1157" s="136">
        <v>0.49399999999999999</v>
      </c>
    </row>
    <row r="1158" spans="14:16">
      <c r="N1158" s="135" t="s">
        <v>3273</v>
      </c>
      <c r="O1158" s="136" t="s">
        <v>2302</v>
      </c>
      <c r="P1158" s="136">
        <v>0.40600000000000003</v>
      </c>
    </row>
    <row r="1159" spans="14:16">
      <c r="N1159" s="135" t="s">
        <v>3274</v>
      </c>
      <c r="O1159" s="136" t="s">
        <v>2303</v>
      </c>
      <c r="P1159" s="136">
        <v>0.55199999999999994</v>
      </c>
    </row>
    <row r="1160" spans="14:16">
      <c r="N1160" s="135" t="s">
        <v>3275</v>
      </c>
      <c r="O1160" s="136" t="s">
        <v>2304</v>
      </c>
      <c r="P1160" s="136">
        <v>0.39200000000000002</v>
      </c>
    </row>
    <row r="1161" spans="14:16">
      <c r="N1161" s="135" t="s">
        <v>3276</v>
      </c>
      <c r="O1161" s="136" t="s">
        <v>810</v>
      </c>
      <c r="P1161" s="136">
        <v>0</v>
      </c>
    </row>
    <row r="1162" spans="14:16">
      <c r="N1162" s="135" t="s">
        <v>3277</v>
      </c>
      <c r="O1162" s="136" t="s">
        <v>2305</v>
      </c>
      <c r="P1162" s="136">
        <v>0.46900000000000003</v>
      </c>
    </row>
    <row r="1163" spans="14:16">
      <c r="N1163" s="135" t="s">
        <v>3278</v>
      </c>
      <c r="O1163" s="136" t="s">
        <v>2306</v>
      </c>
      <c r="P1163" s="136">
        <v>0.67700000000000005</v>
      </c>
    </row>
    <row r="1164" spans="14:16">
      <c r="N1164" s="135" t="s">
        <v>3279</v>
      </c>
      <c r="O1164" s="136" t="s">
        <v>814</v>
      </c>
      <c r="P1164" s="136">
        <v>0</v>
      </c>
    </row>
    <row r="1165" spans="14:16">
      <c r="N1165" s="135" t="s">
        <v>3280</v>
      </c>
      <c r="O1165" s="136" t="s">
        <v>816</v>
      </c>
      <c r="P1165" s="136">
        <v>0.48000000000000004</v>
      </c>
    </row>
    <row r="1166" spans="14:16">
      <c r="N1166" s="135" t="s">
        <v>3281</v>
      </c>
      <c r="O1166" s="136" t="s">
        <v>2307</v>
      </c>
      <c r="P1166" s="136">
        <v>0</v>
      </c>
    </row>
    <row r="1167" spans="14:16">
      <c r="N1167" s="135" t="s">
        <v>3282</v>
      </c>
      <c r="O1167" s="136" t="s">
        <v>2308</v>
      </c>
      <c r="P1167" s="136">
        <v>0.43099999999999999</v>
      </c>
    </row>
    <row r="1168" spans="14:16">
      <c r="N1168" s="135" t="s">
        <v>3283</v>
      </c>
      <c r="O1168" s="136" t="s">
        <v>2309</v>
      </c>
      <c r="P1168" s="136">
        <v>0.47399999999999998</v>
      </c>
    </row>
    <row r="1169" spans="14:16">
      <c r="N1169" s="135" t="s">
        <v>3284</v>
      </c>
      <c r="O1169" s="136" t="s">
        <v>2310</v>
      </c>
      <c r="P1169" s="136">
        <v>0.45</v>
      </c>
    </row>
    <row r="1170" spans="14:16">
      <c r="N1170" s="135" t="s">
        <v>2034</v>
      </c>
      <c r="O1170" s="136" t="s">
        <v>828</v>
      </c>
      <c r="P1170" s="136">
        <v>0</v>
      </c>
    </row>
    <row r="1171" spans="14:16">
      <c r="N1171" s="135" t="s">
        <v>3285</v>
      </c>
      <c r="O1171" s="136" t="s">
        <v>2311</v>
      </c>
      <c r="P1171" s="136">
        <v>0.34099999999999997</v>
      </c>
    </row>
    <row r="1172" spans="14:16">
      <c r="N1172" s="135" t="s">
        <v>3286</v>
      </c>
      <c r="O1172" s="136" t="s">
        <v>2312</v>
      </c>
      <c r="P1172" s="136">
        <v>0.53</v>
      </c>
    </row>
    <row r="1173" spans="14:16">
      <c r="N1173" s="135" t="s">
        <v>3287</v>
      </c>
      <c r="O1173" s="136" t="s">
        <v>2313</v>
      </c>
      <c r="P1173" s="136">
        <v>0.39200000000000002</v>
      </c>
    </row>
    <row r="1174" spans="14:16">
      <c r="N1174" s="135" t="s">
        <v>3288</v>
      </c>
      <c r="O1174" s="136" t="s">
        <v>2314</v>
      </c>
      <c r="P1174" s="136">
        <v>0.51900000000000002</v>
      </c>
    </row>
    <row r="1175" spans="14:16">
      <c r="N1175" s="135" t="s">
        <v>3289</v>
      </c>
      <c r="O1175" s="136" t="s">
        <v>2315</v>
      </c>
      <c r="P1175" s="136">
        <v>0.495</v>
      </c>
    </row>
    <row r="1176" spans="14:16">
      <c r="N1176" s="135" t="s">
        <v>3290</v>
      </c>
      <c r="O1176" s="136" t="s">
        <v>2316</v>
      </c>
      <c r="P1176" s="136">
        <v>0.46200000000000002</v>
      </c>
    </row>
    <row r="1177" spans="14:16">
      <c r="N1177" s="135" t="s">
        <v>3291</v>
      </c>
      <c r="O1177" s="136" t="s">
        <v>2317</v>
      </c>
      <c r="P1177" s="136">
        <v>0.51200000000000001</v>
      </c>
    </row>
    <row r="1178" spans="14:16">
      <c r="N1178" s="135" t="s">
        <v>3292</v>
      </c>
      <c r="O1178" s="136" t="s">
        <v>2318</v>
      </c>
      <c r="P1178" s="136">
        <v>0.36200000000000004</v>
      </c>
    </row>
    <row r="1179" spans="14:16">
      <c r="N1179" s="135" t="s">
        <v>3293</v>
      </c>
      <c r="O1179" s="136" t="s">
        <v>2319</v>
      </c>
      <c r="P1179" s="136">
        <v>0.499</v>
      </c>
    </row>
    <row r="1180" spans="14:16">
      <c r="N1180" s="135" t="s">
        <v>3294</v>
      </c>
      <c r="O1180" s="136" t="s">
        <v>2320</v>
      </c>
      <c r="P1180" s="136">
        <v>0.44500000000000001</v>
      </c>
    </row>
    <row r="1181" spans="14:16">
      <c r="N1181" s="135" t="s">
        <v>3295</v>
      </c>
      <c r="O1181" s="136" t="s">
        <v>2321</v>
      </c>
      <c r="P1181" s="136">
        <v>0.42899999999999999</v>
      </c>
    </row>
    <row r="1182" spans="14:16">
      <c r="N1182" s="135" t="s">
        <v>3296</v>
      </c>
      <c r="O1182" s="136" t="s">
        <v>2322</v>
      </c>
      <c r="P1182" s="136">
        <v>0.504</v>
      </c>
    </row>
    <row r="1183" spans="14:16">
      <c r="N1183" s="135" t="s">
        <v>3297</v>
      </c>
      <c r="O1183" s="136" t="s">
        <v>2323</v>
      </c>
      <c r="P1183" s="136">
        <v>0</v>
      </c>
    </row>
    <row r="1184" spans="14:16">
      <c r="N1184" s="135" t="s">
        <v>3298</v>
      </c>
      <c r="O1184" s="136" t="s">
        <v>2324</v>
      </c>
      <c r="P1184" s="136">
        <v>0</v>
      </c>
    </row>
    <row r="1185" spans="14:16">
      <c r="N1185" s="135" t="s">
        <v>3299</v>
      </c>
      <c r="O1185" s="136" t="s">
        <v>2325</v>
      </c>
      <c r="P1185" s="136">
        <v>0</v>
      </c>
    </row>
    <row r="1186" spans="14:16">
      <c r="N1186" s="135" t="s">
        <v>3300</v>
      </c>
      <c r="O1186" s="136" t="s">
        <v>2326</v>
      </c>
      <c r="P1186" s="136">
        <v>0.48899999999999993</v>
      </c>
    </row>
    <row r="1187" spans="14:16">
      <c r="N1187" s="135" t="s">
        <v>3301</v>
      </c>
      <c r="O1187" s="136" t="s">
        <v>2327</v>
      </c>
      <c r="P1187" s="136">
        <v>0.39</v>
      </c>
    </row>
    <row r="1188" spans="14:16">
      <c r="N1188" s="135" t="s">
        <v>3302</v>
      </c>
      <c r="O1188" s="136" t="s">
        <v>2328</v>
      </c>
      <c r="P1188" s="136">
        <v>0.48399999999999999</v>
      </c>
    </row>
    <row r="1189" spans="14:16">
      <c r="N1189" s="135" t="s">
        <v>3303</v>
      </c>
      <c r="O1189" s="136" t="s">
        <v>2329</v>
      </c>
      <c r="P1189" s="136">
        <v>0.51400000000000001</v>
      </c>
    </row>
    <row r="1190" spans="14:16">
      <c r="N1190" s="135" t="s">
        <v>3304</v>
      </c>
      <c r="O1190" s="136" t="s">
        <v>2330</v>
      </c>
      <c r="P1190" s="136">
        <v>0</v>
      </c>
    </row>
    <row r="1191" spans="14:16">
      <c r="N1191" s="135" t="s">
        <v>3305</v>
      </c>
      <c r="O1191" s="136" t="s">
        <v>2331</v>
      </c>
      <c r="P1191" s="136">
        <v>0.19600000000000001</v>
      </c>
    </row>
    <row r="1192" spans="14:16">
      <c r="N1192" s="135" t="s">
        <v>3306</v>
      </c>
      <c r="O1192" s="136" t="s">
        <v>2332</v>
      </c>
      <c r="P1192" s="136">
        <v>0.45700000000000002</v>
      </c>
    </row>
    <row r="1193" spans="14:16">
      <c r="N1193" s="135" t="s">
        <v>3307</v>
      </c>
      <c r="O1193" s="136" t="s">
        <v>2333</v>
      </c>
      <c r="P1193" s="136">
        <v>0.58399999999999996</v>
      </c>
    </row>
    <row r="1194" spans="14:16">
      <c r="N1194" s="135" t="s">
        <v>3308</v>
      </c>
      <c r="O1194" s="136" t="s">
        <v>2334</v>
      </c>
      <c r="P1194" s="136">
        <v>0.503</v>
      </c>
    </row>
    <row r="1195" spans="14:16">
      <c r="N1195" s="135" t="s">
        <v>3309</v>
      </c>
      <c r="O1195" s="136" t="s">
        <v>2335</v>
      </c>
      <c r="P1195" s="136">
        <v>0.61699999999999999</v>
      </c>
    </row>
    <row r="1196" spans="14:16">
      <c r="N1196" s="135" t="s">
        <v>3310</v>
      </c>
      <c r="O1196" s="136" t="s">
        <v>2336</v>
      </c>
      <c r="P1196" s="136">
        <v>0.371</v>
      </c>
    </row>
    <row r="1197" spans="14:16">
      <c r="N1197" s="135" t="s">
        <v>3311</v>
      </c>
      <c r="O1197" s="136" t="s">
        <v>2337</v>
      </c>
      <c r="P1197" s="136">
        <v>0.47699999999999998</v>
      </c>
    </row>
    <row r="1198" spans="14:16">
      <c r="N1198" s="135" t="s">
        <v>3312</v>
      </c>
      <c r="O1198" s="136" t="s">
        <v>878</v>
      </c>
      <c r="P1198" s="136">
        <v>0</v>
      </c>
    </row>
    <row r="1199" spans="14:16">
      <c r="N1199" s="135" t="s">
        <v>3313</v>
      </c>
      <c r="O1199" s="136" t="s">
        <v>2338</v>
      </c>
      <c r="P1199" s="136">
        <v>0.377</v>
      </c>
    </row>
    <row r="1200" spans="14:16">
      <c r="N1200" s="135" t="s">
        <v>3314</v>
      </c>
      <c r="O1200" s="136" t="s">
        <v>2339</v>
      </c>
      <c r="P1200" s="136">
        <v>0.57099999999999995</v>
      </c>
    </row>
    <row r="1201" spans="14:16">
      <c r="N1201" s="135" t="s">
        <v>3315</v>
      </c>
      <c r="O1201" s="136" t="s">
        <v>2340</v>
      </c>
      <c r="P1201" s="136">
        <v>0.5109999999999999</v>
      </c>
    </row>
    <row r="1202" spans="14:16">
      <c r="N1202" s="135" t="s">
        <v>3316</v>
      </c>
      <c r="O1202" s="136" t="s">
        <v>2341</v>
      </c>
      <c r="P1202" s="136">
        <v>0</v>
      </c>
    </row>
    <row r="1203" spans="14:16">
      <c r="N1203" s="135" t="s">
        <v>3317</v>
      </c>
      <c r="O1203" s="136" t="s">
        <v>2342</v>
      </c>
      <c r="P1203" s="136">
        <v>0.47799999999999998</v>
      </c>
    </row>
    <row r="1204" spans="14:16">
      <c r="N1204" s="135" t="s">
        <v>3318</v>
      </c>
      <c r="O1204" s="136" t="s">
        <v>2343</v>
      </c>
      <c r="P1204" s="136">
        <v>0.49299999999999994</v>
      </c>
    </row>
    <row r="1205" spans="14:16">
      <c r="N1205" s="135" t="s">
        <v>3319</v>
      </c>
      <c r="O1205" s="136" t="s">
        <v>2344</v>
      </c>
      <c r="P1205" s="136">
        <v>0.503</v>
      </c>
    </row>
    <row r="1206" spans="14:16">
      <c r="N1206" s="135" t="s">
        <v>3320</v>
      </c>
      <c r="O1206" s="136" t="s">
        <v>2345</v>
      </c>
      <c r="P1206" s="136">
        <v>0.48599999999999999</v>
      </c>
    </row>
    <row r="1207" spans="14:16">
      <c r="N1207" s="135" t="s">
        <v>3321</v>
      </c>
      <c r="O1207" s="136" t="s">
        <v>2346</v>
      </c>
      <c r="P1207" s="136">
        <v>0.54700000000000004</v>
      </c>
    </row>
    <row r="1208" spans="14:16">
      <c r="N1208" s="135" t="s">
        <v>3322</v>
      </c>
      <c r="O1208" s="136" t="s">
        <v>2347</v>
      </c>
      <c r="P1208" s="136">
        <v>0.48599999999999999</v>
      </c>
    </row>
    <row r="1209" spans="14:16">
      <c r="N1209" s="135" t="s">
        <v>3323</v>
      </c>
      <c r="O1209" s="136" t="s">
        <v>2348</v>
      </c>
      <c r="P1209" s="136">
        <v>0.47300000000000003</v>
      </c>
    </row>
    <row r="1210" spans="14:16">
      <c r="N1210" s="135" t="s">
        <v>3324</v>
      </c>
      <c r="O1210" s="136" t="s">
        <v>2349</v>
      </c>
      <c r="P1210" s="136">
        <v>0.253</v>
      </c>
    </row>
    <row r="1211" spans="14:16">
      <c r="N1211" s="135" t="s">
        <v>3325</v>
      </c>
      <c r="O1211" s="136" t="s">
        <v>2350</v>
      </c>
      <c r="P1211" s="136">
        <v>0.34200000000000003</v>
      </c>
    </row>
    <row r="1212" spans="14:16">
      <c r="N1212" s="135" t="s">
        <v>3326</v>
      </c>
      <c r="O1212" s="136" t="s">
        <v>2351</v>
      </c>
      <c r="P1212" s="136">
        <v>0.56400000000000006</v>
      </c>
    </row>
    <row r="1213" spans="14:16">
      <c r="N1213" s="135" t="s">
        <v>3327</v>
      </c>
      <c r="O1213" s="136" t="s">
        <v>2352</v>
      </c>
      <c r="P1213" s="136">
        <v>0.41499999999999998</v>
      </c>
    </row>
    <row r="1214" spans="14:16">
      <c r="N1214" s="135" t="s">
        <v>3328</v>
      </c>
      <c r="O1214" s="136" t="s">
        <v>2353</v>
      </c>
      <c r="P1214" s="136">
        <v>0.43600000000000005</v>
      </c>
    </row>
    <row r="1215" spans="14:16">
      <c r="N1215" s="135" t="s">
        <v>3329</v>
      </c>
      <c r="O1215" s="136" t="s">
        <v>2354</v>
      </c>
      <c r="P1215" s="136">
        <v>0</v>
      </c>
    </row>
    <row r="1216" spans="14:16">
      <c r="N1216" s="135" t="s">
        <v>3330</v>
      </c>
      <c r="O1216" s="136" t="s">
        <v>2355</v>
      </c>
      <c r="P1216" s="136">
        <v>0.50700000000000001</v>
      </c>
    </row>
    <row r="1217" spans="14:16">
      <c r="N1217" s="135" t="s">
        <v>3331</v>
      </c>
      <c r="O1217" s="136" t="s">
        <v>2356</v>
      </c>
      <c r="P1217" s="136">
        <v>0</v>
      </c>
    </row>
    <row r="1218" spans="14:16">
      <c r="N1218" s="135" t="s">
        <v>3332</v>
      </c>
      <c r="O1218" s="136" t="s">
        <v>2357</v>
      </c>
      <c r="P1218" s="136">
        <v>0</v>
      </c>
    </row>
    <row r="1219" spans="14:16">
      <c r="N1219" s="135" t="s">
        <v>3333</v>
      </c>
      <c r="O1219" s="136" t="s">
        <v>2358</v>
      </c>
      <c r="P1219" s="136">
        <v>0.41299999999999998</v>
      </c>
    </row>
    <row r="1220" spans="14:16">
      <c r="N1220" s="135" t="s">
        <v>3334</v>
      </c>
      <c r="O1220" s="136" t="s">
        <v>2359</v>
      </c>
      <c r="P1220" s="136">
        <v>0.45500000000000002</v>
      </c>
    </row>
    <row r="1221" spans="14:16">
      <c r="N1221" s="135" t="s">
        <v>3335</v>
      </c>
      <c r="O1221" s="136" t="s">
        <v>2360</v>
      </c>
      <c r="P1221" s="136">
        <v>0.44700000000000001</v>
      </c>
    </row>
    <row r="1222" spans="14:16">
      <c r="N1222" s="135" t="s">
        <v>3336</v>
      </c>
      <c r="O1222" s="136" t="s">
        <v>2361</v>
      </c>
      <c r="P1222" s="136">
        <v>0</v>
      </c>
    </row>
    <row r="1223" spans="14:16">
      <c r="N1223" s="135" t="s">
        <v>3337</v>
      </c>
      <c r="O1223" s="136" t="s">
        <v>2362</v>
      </c>
      <c r="P1223" s="136">
        <v>0.44900000000000001</v>
      </c>
    </row>
    <row r="1224" spans="14:16">
      <c r="N1224" s="135" t="s">
        <v>3338</v>
      </c>
      <c r="O1224" s="136" t="s">
        <v>916</v>
      </c>
      <c r="P1224" s="136">
        <v>0</v>
      </c>
    </row>
    <row r="1225" spans="14:16">
      <c r="N1225" s="135" t="s">
        <v>3339</v>
      </c>
      <c r="O1225" s="136" t="s">
        <v>918</v>
      </c>
      <c r="P1225" s="136">
        <v>0.377</v>
      </c>
    </row>
    <row r="1226" spans="14:16">
      <c r="N1226" s="135" t="s">
        <v>3340</v>
      </c>
      <c r="O1226" s="136" t="s">
        <v>920</v>
      </c>
      <c r="P1226" s="136">
        <v>0.39200000000000002</v>
      </c>
    </row>
    <row r="1227" spans="14:16">
      <c r="N1227" s="135" t="s">
        <v>3341</v>
      </c>
      <c r="O1227" s="136" t="s">
        <v>2363</v>
      </c>
      <c r="P1227" s="136">
        <v>0</v>
      </c>
    </row>
    <row r="1228" spans="14:16">
      <c r="N1228" s="135" t="s">
        <v>3342</v>
      </c>
      <c r="O1228" s="136" t="s">
        <v>2364</v>
      </c>
      <c r="P1228" s="136">
        <v>0</v>
      </c>
    </row>
    <row r="1229" spans="14:16">
      <c r="N1229" s="135" t="s">
        <v>3343</v>
      </c>
      <c r="O1229" s="136" t="s">
        <v>2365</v>
      </c>
      <c r="P1229" s="136">
        <v>0.47</v>
      </c>
    </row>
    <row r="1230" spans="14:16">
      <c r="N1230" s="135" t="s">
        <v>3344</v>
      </c>
      <c r="O1230" s="136" t="s">
        <v>2366</v>
      </c>
      <c r="P1230" s="136">
        <v>0.39200000000000002</v>
      </c>
    </row>
    <row r="1231" spans="14:16">
      <c r="N1231" s="135" t="s">
        <v>3345</v>
      </c>
      <c r="O1231" s="136" t="s">
        <v>2367</v>
      </c>
      <c r="P1231" s="136">
        <v>0.57700000000000007</v>
      </c>
    </row>
    <row r="1232" spans="14:16">
      <c r="N1232" s="135" t="s">
        <v>3346</v>
      </c>
      <c r="O1232" s="136" t="s">
        <v>2368</v>
      </c>
      <c r="P1232" s="136">
        <v>0.66400000000000003</v>
      </c>
    </row>
    <row r="1233" spans="14:16">
      <c r="N1233" s="135" t="s">
        <v>3347</v>
      </c>
      <c r="O1233" s="136" t="s">
        <v>2369</v>
      </c>
      <c r="P1233" s="136">
        <v>0.39200000000000002</v>
      </c>
    </row>
    <row r="1234" spans="14:16">
      <c r="N1234" s="135" t="s">
        <v>3348</v>
      </c>
      <c r="O1234" s="136" t="s">
        <v>2370</v>
      </c>
      <c r="P1234" s="136">
        <v>0.39900000000000002</v>
      </c>
    </row>
    <row r="1235" spans="14:16">
      <c r="N1235" s="135" t="s">
        <v>3349</v>
      </c>
      <c r="O1235" s="136" t="s">
        <v>2371</v>
      </c>
      <c r="P1235" s="136">
        <v>0</v>
      </c>
    </row>
    <row r="1236" spans="14:16">
      <c r="N1236" s="135" t="s">
        <v>3350</v>
      </c>
      <c r="O1236" s="136" t="s">
        <v>2372</v>
      </c>
      <c r="P1236" s="136">
        <v>0.53300000000000003</v>
      </c>
    </row>
    <row r="1237" spans="14:16">
      <c r="N1237" s="135" t="s">
        <v>3351</v>
      </c>
      <c r="O1237" s="136" t="s">
        <v>2373</v>
      </c>
      <c r="P1237" s="136">
        <v>0.55500000000000005</v>
      </c>
    </row>
    <row r="1238" spans="14:16">
      <c r="N1238" s="135" t="s">
        <v>3352</v>
      </c>
      <c r="O1238" s="136" t="s">
        <v>2374</v>
      </c>
      <c r="P1238" s="136">
        <v>0</v>
      </c>
    </row>
    <row r="1239" spans="14:16">
      <c r="N1239" s="135" t="s">
        <v>3353</v>
      </c>
      <c r="O1239" s="136" t="s">
        <v>2375</v>
      </c>
      <c r="P1239" s="136">
        <v>0</v>
      </c>
    </row>
    <row r="1240" spans="14:16">
      <c r="N1240" s="135" t="s">
        <v>3354</v>
      </c>
      <c r="O1240" s="136" t="s">
        <v>2376</v>
      </c>
      <c r="P1240" s="136">
        <v>0.28000000000000003</v>
      </c>
    </row>
    <row r="1241" spans="14:16">
      <c r="N1241" s="135" t="s">
        <v>3355</v>
      </c>
      <c r="O1241" s="136" t="s">
        <v>2377</v>
      </c>
      <c r="P1241" s="136">
        <v>0.48599999999999999</v>
      </c>
    </row>
    <row r="1242" spans="14:16">
      <c r="N1242" s="135" t="s">
        <v>3356</v>
      </c>
      <c r="O1242" s="136" t="s">
        <v>2378</v>
      </c>
      <c r="P1242" s="136">
        <v>0.39200000000000002</v>
      </c>
    </row>
    <row r="1243" spans="14:16">
      <c r="N1243" s="135" t="s">
        <v>3357</v>
      </c>
      <c r="O1243" s="136" t="s">
        <v>948</v>
      </c>
      <c r="P1243" s="136">
        <v>0</v>
      </c>
    </row>
    <row r="1244" spans="14:16">
      <c r="N1244" s="135" t="s">
        <v>3358</v>
      </c>
      <c r="O1244" s="136" t="s">
        <v>950</v>
      </c>
      <c r="P1244" s="136">
        <v>0.43099999999999999</v>
      </c>
    </row>
    <row r="1245" spans="14:16">
      <c r="N1245" s="135" t="s">
        <v>3359</v>
      </c>
      <c r="O1245" s="136" t="s">
        <v>2379</v>
      </c>
      <c r="P1245" s="136">
        <v>0.47899999999999998</v>
      </c>
    </row>
    <row r="1246" spans="14:16">
      <c r="N1246" s="135" t="s">
        <v>3360</v>
      </c>
      <c r="O1246" s="136" t="s">
        <v>2380</v>
      </c>
      <c r="P1246" s="136">
        <v>0.41800000000000004</v>
      </c>
    </row>
    <row r="1247" spans="14:16">
      <c r="N1247" s="135" t="s">
        <v>3361</v>
      </c>
      <c r="O1247" s="136" t="s">
        <v>2381</v>
      </c>
      <c r="P1247" s="136">
        <v>0.41800000000000004</v>
      </c>
    </row>
    <row r="1248" spans="14:16">
      <c r="N1248" s="135" t="s">
        <v>3362</v>
      </c>
      <c r="O1248" s="136" t="s">
        <v>2382</v>
      </c>
      <c r="P1248" s="136">
        <v>0.42199999999999999</v>
      </c>
    </row>
    <row r="1249" spans="14:16">
      <c r="N1249" s="135" t="s">
        <v>3363</v>
      </c>
      <c r="O1249" s="136" t="s">
        <v>2383</v>
      </c>
      <c r="P1249" s="136">
        <v>0.47399999999999998</v>
      </c>
    </row>
    <row r="1250" spans="14:16">
      <c r="N1250" s="135" t="s">
        <v>3364</v>
      </c>
      <c r="O1250" s="136" t="s">
        <v>2384</v>
      </c>
      <c r="P1250" s="136">
        <v>0.51400000000000001</v>
      </c>
    </row>
    <row r="1251" spans="14:16">
      <c r="N1251" s="135" t="s">
        <v>3365</v>
      </c>
      <c r="O1251" s="136" t="s">
        <v>2385</v>
      </c>
      <c r="P1251" s="136">
        <v>0.38900000000000001</v>
      </c>
    </row>
    <row r="1252" spans="14:16">
      <c r="N1252" s="135" t="s">
        <v>3366</v>
      </c>
      <c r="O1252" s="136" t="s">
        <v>2386</v>
      </c>
      <c r="P1252" s="136">
        <v>0</v>
      </c>
    </row>
    <row r="1253" spans="14:16">
      <c r="N1253" s="135" t="s">
        <v>3367</v>
      </c>
      <c r="O1253" s="136" t="s">
        <v>2387</v>
      </c>
      <c r="P1253" s="136">
        <v>0.47399999999999998</v>
      </c>
    </row>
    <row r="1254" spans="14:16">
      <c r="N1254" s="135" t="s">
        <v>3368</v>
      </c>
      <c r="O1254" s="136" t="s">
        <v>2388</v>
      </c>
      <c r="P1254" s="136">
        <v>0.372</v>
      </c>
    </row>
    <row r="1255" spans="14:16">
      <c r="N1255" s="135" t="s">
        <v>3369</v>
      </c>
      <c r="O1255" s="136" t="s">
        <v>2389</v>
      </c>
      <c r="P1255" s="136">
        <v>0.44700000000000001</v>
      </c>
    </row>
    <row r="1256" spans="14:16">
      <c r="N1256" s="135" t="s">
        <v>3370</v>
      </c>
      <c r="O1256" s="136" t="s">
        <v>2390</v>
      </c>
      <c r="P1256" s="136">
        <v>0.48899999999999993</v>
      </c>
    </row>
    <row r="1257" spans="14:16">
      <c r="N1257" s="135" t="s">
        <v>3371</v>
      </c>
      <c r="O1257" s="136" t="s">
        <v>2391</v>
      </c>
      <c r="P1257" s="136">
        <v>0.48000000000000004</v>
      </c>
    </row>
    <row r="1258" spans="14:16">
      <c r="N1258" s="135" t="s">
        <v>3372</v>
      </c>
      <c r="O1258" s="136" t="s">
        <v>2392</v>
      </c>
      <c r="P1258" s="136">
        <v>0.48299999999999998</v>
      </c>
    </row>
    <row r="1259" spans="14:16">
      <c r="N1259" s="135" t="s">
        <v>3373</v>
      </c>
      <c r="O1259" s="136" t="s">
        <v>2393</v>
      </c>
      <c r="P1259" s="136">
        <v>0.47899999999999998</v>
      </c>
    </row>
    <row r="1260" spans="14:16">
      <c r="N1260" s="135" t="s">
        <v>3374</v>
      </c>
      <c r="O1260" s="136" t="s">
        <v>2394</v>
      </c>
      <c r="P1260" s="136">
        <v>0.47899999999999998</v>
      </c>
    </row>
    <row r="1261" spans="14:16">
      <c r="N1261" s="135" t="s">
        <v>3375</v>
      </c>
      <c r="O1261" s="136" t="s">
        <v>2395</v>
      </c>
      <c r="P1261" s="136">
        <v>0.47899999999999998</v>
      </c>
    </row>
    <row r="1262" spans="14:16">
      <c r="N1262" s="135" t="s">
        <v>3376</v>
      </c>
      <c r="O1262" s="136" t="s">
        <v>2396</v>
      </c>
      <c r="P1262" s="136">
        <v>0.25</v>
      </c>
    </row>
    <row r="1263" spans="14:16">
      <c r="N1263" s="135" t="s">
        <v>3377</v>
      </c>
      <c r="O1263" s="136" t="s">
        <v>2397</v>
      </c>
      <c r="P1263" s="136">
        <v>0.315</v>
      </c>
    </row>
    <row r="1264" spans="14:16">
      <c r="N1264" s="135" t="s">
        <v>3378</v>
      </c>
      <c r="O1264" s="136" t="s">
        <v>2398</v>
      </c>
      <c r="P1264" s="136">
        <v>0.63300000000000001</v>
      </c>
    </row>
    <row r="1265" spans="14:16">
      <c r="N1265" s="135" t="s">
        <v>3379</v>
      </c>
      <c r="O1265" s="136" t="s">
        <v>2399</v>
      </c>
      <c r="P1265" s="136">
        <v>0.40600000000000003</v>
      </c>
    </row>
    <row r="1266" spans="14:16">
      <c r="N1266" s="135" t="s">
        <v>3380</v>
      </c>
      <c r="O1266" s="136" t="s">
        <v>2400</v>
      </c>
      <c r="P1266" s="136">
        <v>0.44800000000000001</v>
      </c>
    </row>
    <row r="1267" spans="14:16">
      <c r="N1267" s="135" t="s">
        <v>3381</v>
      </c>
      <c r="O1267" s="136" t="s">
        <v>2401</v>
      </c>
      <c r="P1267" s="136">
        <v>0.47</v>
      </c>
    </row>
    <row r="1268" spans="14:16">
      <c r="N1268" s="135" t="s">
        <v>3382</v>
      </c>
      <c r="O1268" s="136" t="s">
        <v>994</v>
      </c>
      <c r="P1268" s="136">
        <v>0</v>
      </c>
    </row>
    <row r="1269" spans="14:16">
      <c r="N1269" s="135" t="s">
        <v>3383</v>
      </c>
      <c r="O1269" s="136" t="s">
        <v>996</v>
      </c>
      <c r="P1269" s="136">
        <v>0</v>
      </c>
    </row>
    <row r="1270" spans="14:16">
      <c r="N1270" s="135" t="s">
        <v>3384</v>
      </c>
      <c r="O1270" s="136" t="s">
        <v>998</v>
      </c>
      <c r="P1270" s="136">
        <v>0.57399999999999995</v>
      </c>
    </row>
    <row r="1271" spans="14:16">
      <c r="N1271" s="135" t="s">
        <v>3385</v>
      </c>
      <c r="O1271" s="136" t="s">
        <v>1002</v>
      </c>
      <c r="P1271" s="136">
        <v>0.27</v>
      </c>
    </row>
    <row r="1272" spans="14:16">
      <c r="N1272" s="135" t="s">
        <v>3386</v>
      </c>
      <c r="O1272" s="136" t="s">
        <v>1004</v>
      </c>
      <c r="P1272" s="136">
        <v>0</v>
      </c>
    </row>
    <row r="1273" spans="14:16">
      <c r="N1273" s="135" t="s">
        <v>3387</v>
      </c>
      <c r="O1273" s="136" t="s">
        <v>2402</v>
      </c>
      <c r="P1273" s="136">
        <v>0.39200000000000002</v>
      </c>
    </row>
    <row r="1274" spans="14:16">
      <c r="N1274" s="135" t="s">
        <v>3388</v>
      </c>
      <c r="O1274" s="136" t="s">
        <v>1008</v>
      </c>
      <c r="P1274" s="136">
        <v>0</v>
      </c>
    </row>
    <row r="1275" spans="14:16">
      <c r="N1275" s="135" t="s">
        <v>3389</v>
      </c>
      <c r="O1275" s="136" t="s">
        <v>1010</v>
      </c>
      <c r="P1275" s="136">
        <v>0</v>
      </c>
    </row>
    <row r="1276" spans="14:16">
      <c r="N1276" s="135" t="s">
        <v>3390</v>
      </c>
      <c r="O1276" s="136" t="s">
        <v>1012</v>
      </c>
      <c r="P1276" s="136">
        <v>0</v>
      </c>
    </row>
    <row r="1277" spans="14:16">
      <c r="N1277" s="135" t="s">
        <v>3391</v>
      </c>
      <c r="O1277" s="136" t="s">
        <v>1014</v>
      </c>
      <c r="P1277" s="136">
        <v>0</v>
      </c>
    </row>
    <row r="1278" spans="14:16">
      <c r="N1278" s="135" t="s">
        <v>3392</v>
      </c>
      <c r="O1278" s="136" t="s">
        <v>2403</v>
      </c>
      <c r="P1278" s="136">
        <v>0.23499999999999999</v>
      </c>
    </row>
    <row r="1279" spans="14:16">
      <c r="N1279" s="135" t="s">
        <v>3393</v>
      </c>
      <c r="O1279" s="136" t="s">
        <v>1026</v>
      </c>
      <c r="P1279" s="136">
        <v>0</v>
      </c>
    </row>
    <row r="1280" spans="14:16">
      <c r="N1280" s="135" t="s">
        <v>3394</v>
      </c>
      <c r="O1280" s="136" t="s">
        <v>1028</v>
      </c>
      <c r="P1280" s="136">
        <v>0.34799999999999998</v>
      </c>
    </row>
    <row r="1281" spans="14:16">
      <c r="N1281" s="135" t="s">
        <v>3395</v>
      </c>
      <c r="O1281" s="136" t="s">
        <v>1030</v>
      </c>
      <c r="P1281" s="136">
        <v>0.33900000000000002</v>
      </c>
    </row>
    <row r="1282" spans="14:16">
      <c r="N1282" s="135" t="s">
        <v>3396</v>
      </c>
      <c r="O1282" s="136" t="s">
        <v>2404</v>
      </c>
      <c r="P1282" s="136">
        <v>0.36499999999999999</v>
      </c>
    </row>
    <row r="1283" spans="14:16">
      <c r="N1283" s="135" t="s">
        <v>3397</v>
      </c>
      <c r="O1283" s="136" t="s">
        <v>2405</v>
      </c>
      <c r="P1283" s="136">
        <v>0.36599999999999999</v>
      </c>
    </row>
    <row r="1284" spans="14:16">
      <c r="N1284" s="135" t="s">
        <v>3398</v>
      </c>
      <c r="O1284" s="136" t="s">
        <v>2406</v>
      </c>
      <c r="P1284" s="136">
        <v>0.36899999999999999</v>
      </c>
    </row>
    <row r="1285" spans="14:16">
      <c r="N1285" s="135" t="s">
        <v>3399</v>
      </c>
      <c r="O1285" s="136" t="s">
        <v>2407</v>
      </c>
      <c r="P1285" s="136">
        <v>0.38</v>
      </c>
    </row>
    <row r="1286" spans="14:16">
      <c r="N1286" s="135" t="s">
        <v>3400</v>
      </c>
      <c r="O1286" s="136" t="s">
        <v>2408</v>
      </c>
      <c r="P1286" s="136">
        <v>0.17899999999999999</v>
      </c>
    </row>
    <row r="1287" spans="14:16">
      <c r="N1287" s="135" t="s">
        <v>3401</v>
      </c>
      <c r="O1287" s="136" t="s">
        <v>2409</v>
      </c>
      <c r="P1287" s="136">
        <v>0.38600000000000001</v>
      </c>
    </row>
    <row r="1288" spans="14:16">
      <c r="N1288" s="135" t="s">
        <v>3402</v>
      </c>
      <c r="O1288" s="136" t="s">
        <v>1034</v>
      </c>
      <c r="P1288" s="136">
        <v>0</v>
      </c>
    </row>
    <row r="1289" spans="14:16">
      <c r="N1289" s="135" t="s">
        <v>3403</v>
      </c>
      <c r="O1289" s="136" t="s">
        <v>1036</v>
      </c>
      <c r="P1289" s="136">
        <v>0.28999999999999998</v>
      </c>
    </row>
    <row r="1290" spans="14:16">
      <c r="N1290" s="135" t="s">
        <v>3404</v>
      </c>
      <c r="O1290" s="136" t="s">
        <v>1038</v>
      </c>
      <c r="P1290" s="136">
        <v>0.39</v>
      </c>
    </row>
    <row r="1291" spans="14:16">
      <c r="N1291" s="135" t="s">
        <v>3405</v>
      </c>
      <c r="O1291" s="136" t="s">
        <v>1040</v>
      </c>
      <c r="P1291" s="136">
        <v>0.49</v>
      </c>
    </row>
    <row r="1292" spans="14:16">
      <c r="N1292" s="135" t="s">
        <v>3406</v>
      </c>
      <c r="O1292" s="136" t="s">
        <v>1042</v>
      </c>
      <c r="P1292" s="136">
        <v>0.27200000000000002</v>
      </c>
    </row>
    <row r="1293" spans="14:16">
      <c r="N1293" s="135" t="s">
        <v>3407</v>
      </c>
      <c r="O1293" s="136" t="s">
        <v>2410</v>
      </c>
      <c r="P1293" s="136">
        <v>0.36099999999999999</v>
      </c>
    </row>
    <row r="1294" spans="14:16">
      <c r="N1294" s="135" t="s">
        <v>3408</v>
      </c>
      <c r="O1294" s="136" t="s">
        <v>2411</v>
      </c>
      <c r="P1294" s="136">
        <v>0.53</v>
      </c>
    </row>
    <row r="1295" spans="14:16">
      <c r="N1295" s="135" t="s">
        <v>3409</v>
      </c>
      <c r="O1295" s="136" t="s">
        <v>2412</v>
      </c>
      <c r="P1295" s="136">
        <v>0</v>
      </c>
    </row>
    <row r="1296" spans="14:16">
      <c r="N1296" s="135" t="s">
        <v>3410</v>
      </c>
      <c r="O1296" s="136" t="s">
        <v>2413</v>
      </c>
      <c r="P1296" s="136">
        <v>0.33100000000000002</v>
      </c>
    </row>
    <row r="1297" spans="14:16">
      <c r="N1297" s="135" t="s">
        <v>3411</v>
      </c>
      <c r="O1297" s="136" t="s">
        <v>2414</v>
      </c>
      <c r="P1297" s="136">
        <v>0.47199999999999998</v>
      </c>
    </row>
    <row r="1298" spans="14:16">
      <c r="N1298" s="135" t="s">
        <v>3412</v>
      </c>
      <c r="O1298" s="136" t="s">
        <v>2415</v>
      </c>
      <c r="P1298" s="136">
        <v>0.48500000000000004</v>
      </c>
    </row>
    <row r="1299" spans="14:16">
      <c r="N1299" s="135" t="s">
        <v>3413</v>
      </c>
      <c r="O1299" s="136" t="s">
        <v>2416</v>
      </c>
      <c r="P1299" s="136">
        <v>0.504</v>
      </c>
    </row>
    <row r="1300" spans="14:16">
      <c r="N1300" s="135" t="s">
        <v>3414</v>
      </c>
      <c r="O1300" s="136" t="s">
        <v>2417</v>
      </c>
      <c r="P1300" s="136">
        <v>0.44800000000000001</v>
      </c>
    </row>
    <row r="1301" spans="14:16">
      <c r="N1301" s="135" t="s">
        <v>3415</v>
      </c>
      <c r="O1301" s="136" t="s">
        <v>2418</v>
      </c>
      <c r="P1301" s="136">
        <v>0.53399999999999992</v>
      </c>
    </row>
    <row r="1302" spans="14:16">
      <c r="N1302" s="135" t="s">
        <v>3416</v>
      </c>
      <c r="O1302" s="136" t="s">
        <v>2419</v>
      </c>
      <c r="P1302" s="136">
        <v>0.27200000000000002</v>
      </c>
    </row>
    <row r="1303" spans="14:16">
      <c r="N1303" s="135" t="s">
        <v>3417</v>
      </c>
      <c r="O1303" s="136" t="s">
        <v>1060</v>
      </c>
      <c r="P1303" s="136">
        <v>0</v>
      </c>
    </row>
    <row r="1304" spans="14:16">
      <c r="N1304" s="135" t="s">
        <v>3418</v>
      </c>
      <c r="O1304" s="136" t="s">
        <v>2420</v>
      </c>
      <c r="P1304" s="136">
        <v>0.47199999999999998</v>
      </c>
    </row>
    <row r="1305" spans="14:16">
      <c r="N1305" s="135" t="s">
        <v>3419</v>
      </c>
      <c r="O1305" s="136" t="s">
        <v>2421</v>
      </c>
      <c r="P1305" s="136">
        <v>0.501</v>
      </c>
    </row>
    <row r="1306" spans="14:16">
      <c r="N1306" s="135" t="s">
        <v>3420</v>
      </c>
      <c r="O1306" s="136" t="s">
        <v>2422</v>
      </c>
      <c r="P1306" s="136">
        <v>0.56300000000000006</v>
      </c>
    </row>
    <row r="1307" spans="14:16">
      <c r="N1307" s="135" t="s">
        <v>3421</v>
      </c>
      <c r="O1307" s="136" t="s">
        <v>2423</v>
      </c>
      <c r="P1307" s="136">
        <v>0.46500000000000002</v>
      </c>
    </row>
    <row r="1308" spans="14:16">
      <c r="N1308" s="135" t="s">
        <v>3422</v>
      </c>
      <c r="O1308" s="136" t="s">
        <v>2424</v>
      </c>
      <c r="P1308" s="136">
        <v>0</v>
      </c>
    </row>
    <row r="1309" spans="14:16">
      <c r="N1309" s="135" t="s">
        <v>3423</v>
      </c>
      <c r="O1309" s="136" t="s">
        <v>2425</v>
      </c>
      <c r="P1309" s="136">
        <v>0.125</v>
      </c>
    </row>
    <row r="1310" spans="14:16">
      <c r="N1310" s="135" t="s">
        <v>3424</v>
      </c>
      <c r="O1310" s="136" t="s">
        <v>2426</v>
      </c>
      <c r="P1310" s="136">
        <v>0.223</v>
      </c>
    </row>
    <row r="1311" spans="14:16">
      <c r="N1311" s="135" t="s">
        <v>3425</v>
      </c>
      <c r="O1311" s="136" t="s">
        <v>2427</v>
      </c>
      <c r="P1311" s="136">
        <v>0.47299999999999998</v>
      </c>
    </row>
    <row r="1312" spans="14:16">
      <c r="N1312" s="135" t="s">
        <v>3426</v>
      </c>
      <c r="O1312" s="136" t="s">
        <v>2428</v>
      </c>
      <c r="P1312" s="136">
        <v>0</v>
      </c>
    </row>
    <row r="1313" spans="14:16">
      <c r="N1313" s="135" t="s">
        <v>3427</v>
      </c>
      <c r="O1313" s="136" t="s">
        <v>2429</v>
      </c>
      <c r="P1313" s="136">
        <v>0</v>
      </c>
    </row>
    <row r="1314" spans="14:16">
      <c r="N1314" s="135" t="s">
        <v>3428</v>
      </c>
      <c r="O1314" s="136" t="s">
        <v>2430</v>
      </c>
      <c r="P1314" s="136">
        <v>0</v>
      </c>
    </row>
    <row r="1315" spans="14:16">
      <c r="N1315" s="135" t="s">
        <v>3429</v>
      </c>
      <c r="O1315" s="136" t="s">
        <v>2431</v>
      </c>
      <c r="P1315" s="136">
        <v>0.111</v>
      </c>
    </row>
    <row r="1316" spans="14:16">
      <c r="N1316" s="135" t="s">
        <v>3430</v>
      </c>
      <c r="O1316" s="136" t="s">
        <v>2432</v>
      </c>
      <c r="P1316" s="136">
        <v>0</v>
      </c>
    </row>
    <row r="1317" spans="14:16">
      <c r="N1317" s="135" t="s">
        <v>3431</v>
      </c>
      <c r="O1317" s="136" t="s">
        <v>2433</v>
      </c>
      <c r="P1317" s="136">
        <v>0</v>
      </c>
    </row>
    <row r="1318" spans="14:16">
      <c r="N1318" s="135" t="s">
        <v>3432</v>
      </c>
      <c r="O1318" s="136" t="s">
        <v>2434</v>
      </c>
      <c r="P1318" s="136">
        <v>0</v>
      </c>
    </row>
    <row r="1319" spans="14:16">
      <c r="N1319" s="135" t="s">
        <v>3433</v>
      </c>
      <c r="O1319" s="136" t="s">
        <v>2435</v>
      </c>
      <c r="P1319" s="136">
        <v>0</v>
      </c>
    </row>
    <row r="1320" spans="14:16">
      <c r="N1320" s="135" t="s">
        <v>3434</v>
      </c>
      <c r="O1320" s="136" t="s">
        <v>2436</v>
      </c>
      <c r="P1320" s="136">
        <v>0.45800000000000002</v>
      </c>
    </row>
    <row r="1321" spans="14:16">
      <c r="N1321" s="135" t="s">
        <v>3435</v>
      </c>
      <c r="O1321" s="136" t="s">
        <v>2437</v>
      </c>
      <c r="P1321" s="136">
        <v>0.47</v>
      </c>
    </row>
    <row r="1322" spans="14:16">
      <c r="N1322" s="135" t="s">
        <v>3436</v>
      </c>
      <c r="O1322" s="136" t="s">
        <v>2438</v>
      </c>
      <c r="P1322" s="136">
        <v>0.52600000000000002</v>
      </c>
    </row>
    <row r="1323" spans="14:16">
      <c r="N1323" s="135" t="s">
        <v>3437</v>
      </c>
      <c r="O1323" s="136" t="s">
        <v>2439</v>
      </c>
      <c r="P1323" s="136">
        <v>0.46300000000000002</v>
      </c>
    </row>
    <row r="1324" spans="14:16">
      <c r="N1324" s="135" t="s">
        <v>3438</v>
      </c>
      <c r="O1324" s="136" t="s">
        <v>2440</v>
      </c>
      <c r="P1324" s="136">
        <v>0.501</v>
      </c>
    </row>
    <row r="1325" spans="14:16">
      <c r="N1325" s="135" t="s">
        <v>3439</v>
      </c>
      <c r="O1325" s="136" t="s">
        <v>2441</v>
      </c>
      <c r="P1325" s="136">
        <v>0.26100000000000001</v>
      </c>
    </row>
    <row r="1326" spans="14:16">
      <c r="N1326" s="135" t="s">
        <v>3440</v>
      </c>
      <c r="O1326" s="136" t="s">
        <v>2442</v>
      </c>
      <c r="P1326" s="136">
        <v>0.53300000000000003</v>
      </c>
    </row>
    <row r="1327" spans="14:16">
      <c r="N1327" s="135" t="s">
        <v>3441</v>
      </c>
      <c r="O1327" s="136" t="s">
        <v>2443</v>
      </c>
      <c r="P1327" s="136">
        <v>0.52400000000000002</v>
      </c>
    </row>
    <row r="1328" spans="14:16">
      <c r="N1328" s="135" t="s">
        <v>3442</v>
      </c>
      <c r="O1328" s="136" t="s">
        <v>2444</v>
      </c>
      <c r="P1328" s="136">
        <v>0</v>
      </c>
    </row>
    <row r="1329" spans="14:16">
      <c r="N1329" s="135" t="s">
        <v>3443</v>
      </c>
      <c r="O1329" s="136" t="s">
        <v>2445</v>
      </c>
      <c r="P1329" s="136">
        <v>0.42499999999999999</v>
      </c>
    </row>
    <row r="1330" spans="14:16">
      <c r="N1330" s="135" t="s">
        <v>3444</v>
      </c>
      <c r="O1330" s="136" t="s">
        <v>2446</v>
      </c>
      <c r="P1330" s="136">
        <v>0.48699999999999999</v>
      </c>
    </row>
    <row r="1331" spans="14:16">
      <c r="N1331" s="135" t="s">
        <v>3445</v>
      </c>
      <c r="O1331" s="136" t="s">
        <v>1094</v>
      </c>
      <c r="P1331" s="136">
        <v>0.29499999999999998</v>
      </c>
    </row>
    <row r="1332" spans="14:16">
      <c r="N1332" s="135" t="s">
        <v>3446</v>
      </c>
      <c r="O1332" s="136" t="s">
        <v>2447</v>
      </c>
      <c r="P1332" s="136">
        <v>0</v>
      </c>
    </row>
    <row r="1333" spans="14:16">
      <c r="N1333" s="135" t="s">
        <v>3447</v>
      </c>
      <c r="O1333" s="136" t="s">
        <v>2448</v>
      </c>
      <c r="P1333" s="136">
        <v>0</v>
      </c>
    </row>
    <row r="1334" spans="14:16">
      <c r="N1334" s="135" t="s">
        <v>3448</v>
      </c>
      <c r="O1334" s="136" t="s">
        <v>2449</v>
      </c>
      <c r="P1334" s="136">
        <v>0.52300000000000002</v>
      </c>
    </row>
    <row r="1335" spans="14:16">
      <c r="N1335" s="135" t="s">
        <v>3449</v>
      </c>
      <c r="O1335" s="136" t="s">
        <v>1100</v>
      </c>
      <c r="P1335" s="136">
        <v>0</v>
      </c>
    </row>
    <row r="1336" spans="14:16">
      <c r="N1336" s="135" t="s">
        <v>3450</v>
      </c>
      <c r="O1336" s="136" t="s">
        <v>2450</v>
      </c>
      <c r="P1336" s="136">
        <v>0</v>
      </c>
    </row>
    <row r="1337" spans="14:16">
      <c r="N1337" s="135" t="s">
        <v>3451</v>
      </c>
      <c r="O1337" s="136" t="s">
        <v>2451</v>
      </c>
      <c r="P1337" s="136">
        <v>0</v>
      </c>
    </row>
    <row r="1338" spans="14:16">
      <c r="N1338" s="135" t="s">
        <v>3452</v>
      </c>
      <c r="O1338" s="136" t="s">
        <v>2452</v>
      </c>
      <c r="P1338" s="136">
        <v>0</v>
      </c>
    </row>
    <row r="1339" spans="14:16">
      <c r="N1339" s="135" t="s">
        <v>3453</v>
      </c>
      <c r="O1339" s="136" t="s">
        <v>2453</v>
      </c>
      <c r="P1339" s="136">
        <v>0.45899999999999996</v>
      </c>
    </row>
    <row r="1340" spans="14:16">
      <c r="N1340" s="135" t="s">
        <v>3454</v>
      </c>
      <c r="O1340" s="136" t="s">
        <v>2454</v>
      </c>
      <c r="P1340" s="136">
        <v>0</v>
      </c>
    </row>
    <row r="1341" spans="14:16">
      <c r="N1341" s="135" t="s">
        <v>3455</v>
      </c>
      <c r="O1341" s="136" t="s">
        <v>2455</v>
      </c>
      <c r="P1341" s="136">
        <v>0.56800000000000006</v>
      </c>
    </row>
    <row r="1342" spans="14:16">
      <c r="N1342" s="135" t="s">
        <v>3456</v>
      </c>
      <c r="O1342" s="136" t="s">
        <v>2456</v>
      </c>
      <c r="P1342" s="136">
        <v>0.38900000000000001</v>
      </c>
    </row>
    <row r="1343" spans="14:16">
      <c r="N1343" s="135" t="s">
        <v>3457</v>
      </c>
      <c r="O1343" s="136" t="s">
        <v>1110</v>
      </c>
      <c r="P1343" s="136">
        <v>0</v>
      </c>
    </row>
    <row r="1344" spans="14:16">
      <c r="N1344" s="135" t="s">
        <v>3458</v>
      </c>
      <c r="O1344" s="136" t="s">
        <v>2457</v>
      </c>
      <c r="P1344" s="136">
        <v>0.2</v>
      </c>
    </row>
    <row r="1345" spans="14:16">
      <c r="N1345" s="135" t="s">
        <v>3459</v>
      </c>
      <c r="O1345" s="136" t="s">
        <v>2458</v>
      </c>
      <c r="P1345" s="136">
        <v>0.4</v>
      </c>
    </row>
    <row r="1346" spans="14:16">
      <c r="N1346" s="135" t="s">
        <v>3460</v>
      </c>
      <c r="O1346" s="136" t="s">
        <v>2459</v>
      </c>
      <c r="P1346" s="136">
        <v>0</v>
      </c>
    </row>
    <row r="1347" spans="14:16">
      <c r="N1347" s="135" t="s">
        <v>3461</v>
      </c>
      <c r="O1347" s="136" t="s">
        <v>1114</v>
      </c>
      <c r="P1347" s="136">
        <v>0</v>
      </c>
    </row>
    <row r="1348" spans="14:16">
      <c r="N1348" s="135" t="s">
        <v>3462</v>
      </c>
      <c r="O1348" s="136" t="s">
        <v>2460</v>
      </c>
      <c r="P1348" s="136">
        <v>0.31900000000000001</v>
      </c>
    </row>
    <row r="1349" spans="14:16">
      <c r="N1349" s="135" t="s">
        <v>3463</v>
      </c>
      <c r="O1349" s="136" t="s">
        <v>2461</v>
      </c>
      <c r="P1349" s="136">
        <v>0.41</v>
      </c>
    </row>
    <row r="1350" spans="14:16">
      <c r="N1350" s="135" t="s">
        <v>3464</v>
      </c>
      <c r="O1350" s="136" t="s">
        <v>1120</v>
      </c>
      <c r="P1350" s="136">
        <v>0</v>
      </c>
    </row>
    <row r="1351" spans="14:16">
      <c r="N1351" s="135" t="s">
        <v>3465</v>
      </c>
      <c r="O1351" s="136" t="s">
        <v>1122</v>
      </c>
      <c r="P1351" s="136">
        <v>0.29699999999999999</v>
      </c>
    </row>
    <row r="1352" spans="14:16">
      <c r="N1352" s="135" t="s">
        <v>3466</v>
      </c>
      <c r="O1352" s="136" t="s">
        <v>2462</v>
      </c>
      <c r="P1352" s="136">
        <v>0.72399999999999998</v>
      </c>
    </row>
    <row r="1353" spans="14:16">
      <c r="N1353" s="135" t="s">
        <v>3467</v>
      </c>
      <c r="O1353" s="136" t="s">
        <v>2463</v>
      </c>
      <c r="P1353" s="136">
        <v>0.39200000000000002</v>
      </c>
    </row>
    <row r="1354" spans="14:16">
      <c r="N1354" s="135" t="s">
        <v>3468</v>
      </c>
      <c r="O1354" s="136" t="s">
        <v>2464</v>
      </c>
      <c r="P1354" s="136">
        <v>0.33500000000000002</v>
      </c>
    </row>
    <row r="1355" spans="14:16">
      <c r="N1355" s="135" t="s">
        <v>3469</v>
      </c>
      <c r="O1355" s="136" t="s">
        <v>2465</v>
      </c>
      <c r="P1355" s="136">
        <v>0.36499999999999999</v>
      </c>
    </row>
    <row r="1356" spans="14:16">
      <c r="N1356" s="135" t="s">
        <v>2035</v>
      </c>
      <c r="O1356" s="136" t="s">
        <v>2036</v>
      </c>
      <c r="P1356" s="136">
        <v>0</v>
      </c>
    </row>
    <row r="1357" spans="14:16">
      <c r="N1357" s="135" t="s">
        <v>3470</v>
      </c>
      <c r="O1357" s="136" t="s">
        <v>2466</v>
      </c>
      <c r="P1357" s="136">
        <v>0.34099999999999997</v>
      </c>
    </row>
    <row r="1358" spans="14:16">
      <c r="N1358" s="135" t="s">
        <v>3471</v>
      </c>
      <c r="O1358" s="136" t="s">
        <v>2467</v>
      </c>
      <c r="P1358" s="136">
        <v>0.33799999999999997</v>
      </c>
    </row>
    <row r="1359" spans="14:16">
      <c r="N1359" s="135" t="s">
        <v>3472</v>
      </c>
      <c r="O1359" s="136" t="s">
        <v>2468</v>
      </c>
      <c r="P1359" s="136">
        <v>0.33500000000000002</v>
      </c>
    </row>
    <row r="1360" spans="14:16">
      <c r="N1360" s="135" t="s">
        <v>2037</v>
      </c>
      <c r="O1360" s="136" t="s">
        <v>1142</v>
      </c>
      <c r="P1360" s="136">
        <v>0.35100000000000003</v>
      </c>
    </row>
    <row r="1361" spans="14:16">
      <c r="N1361" s="135" t="s">
        <v>3473</v>
      </c>
      <c r="O1361" s="136" t="s">
        <v>2469</v>
      </c>
      <c r="P1361" s="136">
        <v>0.34099999999999997</v>
      </c>
    </row>
    <row r="1362" spans="14:16">
      <c r="N1362" s="135" t="s">
        <v>3474</v>
      </c>
      <c r="O1362" s="136" t="s">
        <v>1146</v>
      </c>
      <c r="P1362" s="136">
        <v>0.25</v>
      </c>
    </row>
    <row r="1363" spans="14:16">
      <c r="N1363" s="135" t="s">
        <v>3475</v>
      </c>
      <c r="O1363" s="136" t="s">
        <v>2470</v>
      </c>
      <c r="P1363" s="136">
        <v>0.442</v>
      </c>
    </row>
    <row r="1364" spans="14:16">
      <c r="N1364" s="135" t="s">
        <v>3476</v>
      </c>
      <c r="O1364" s="136" t="s">
        <v>2471</v>
      </c>
      <c r="P1364" s="136">
        <v>0.53</v>
      </c>
    </row>
    <row r="1365" spans="14:16">
      <c r="N1365" s="135" t="s">
        <v>3477</v>
      </c>
      <c r="O1365" s="136" t="s">
        <v>2472</v>
      </c>
      <c r="P1365" s="136">
        <v>0.39200000000000002</v>
      </c>
    </row>
    <row r="1366" spans="14:16">
      <c r="N1366" s="135" t="s">
        <v>3478</v>
      </c>
      <c r="O1366" s="136" t="s">
        <v>1154</v>
      </c>
      <c r="P1366" s="136">
        <v>0</v>
      </c>
    </row>
    <row r="1367" spans="14:16">
      <c r="N1367" s="135" t="s">
        <v>3479</v>
      </c>
      <c r="O1367" s="136" t="s">
        <v>1156</v>
      </c>
      <c r="P1367" s="136">
        <v>0</v>
      </c>
    </row>
    <row r="1368" spans="14:16">
      <c r="N1368" s="135" t="s">
        <v>3480</v>
      </c>
      <c r="O1368" s="136" t="s">
        <v>2473</v>
      </c>
      <c r="P1368" s="136">
        <v>0.47</v>
      </c>
    </row>
    <row r="1369" spans="14:16">
      <c r="N1369" s="135" t="s">
        <v>3481</v>
      </c>
      <c r="O1369" s="136" t="s">
        <v>2474</v>
      </c>
      <c r="P1369" s="136">
        <v>9.0999999999999998E-2</v>
      </c>
    </row>
    <row r="1370" spans="14:16">
      <c r="N1370" s="135" t="s">
        <v>3482</v>
      </c>
      <c r="O1370" s="136" t="s">
        <v>2475</v>
      </c>
      <c r="P1370" s="136">
        <v>0.53100000000000003</v>
      </c>
    </row>
    <row r="1371" spans="14:16">
      <c r="N1371" s="135" t="s">
        <v>3483</v>
      </c>
      <c r="O1371" s="136" t="s">
        <v>2476</v>
      </c>
      <c r="P1371" s="136">
        <v>0.38100000000000001</v>
      </c>
    </row>
    <row r="1372" spans="14:16">
      <c r="N1372" s="135" t="s">
        <v>3484</v>
      </c>
      <c r="O1372" s="136" t="s">
        <v>2477</v>
      </c>
      <c r="P1372" s="136">
        <v>0</v>
      </c>
    </row>
    <row r="1373" spans="14:16">
      <c r="N1373" s="135" t="s">
        <v>3485</v>
      </c>
      <c r="O1373" s="136" t="s">
        <v>2478</v>
      </c>
      <c r="P1373" s="136">
        <v>0</v>
      </c>
    </row>
    <row r="1374" spans="14:16">
      <c r="N1374" s="135" t="s">
        <v>3486</v>
      </c>
      <c r="O1374" s="136" t="s">
        <v>2479</v>
      </c>
      <c r="P1374" s="136">
        <v>0</v>
      </c>
    </row>
    <row r="1375" spans="14:16">
      <c r="N1375" s="135" t="s">
        <v>3487</v>
      </c>
      <c r="O1375" s="136" t="s">
        <v>2480</v>
      </c>
      <c r="P1375" s="136">
        <v>0.47899999999999998</v>
      </c>
    </row>
    <row r="1376" spans="14:16">
      <c r="N1376" s="135" t="s">
        <v>3488</v>
      </c>
      <c r="O1376" s="136" t="s">
        <v>2481</v>
      </c>
      <c r="P1376" s="136">
        <v>0.49099999999999999</v>
      </c>
    </row>
    <row r="1377" spans="14:16">
      <c r="N1377" s="135" t="s">
        <v>3489</v>
      </c>
      <c r="O1377" s="136" t="s">
        <v>2482</v>
      </c>
      <c r="P1377" s="136">
        <v>0.502</v>
      </c>
    </row>
    <row r="1378" spans="14:16">
      <c r="N1378" s="135" t="s">
        <v>3490</v>
      </c>
      <c r="O1378" s="136" t="s">
        <v>2483</v>
      </c>
      <c r="P1378" s="136">
        <v>0.47</v>
      </c>
    </row>
    <row r="1379" spans="14:16">
      <c r="N1379" s="135" t="s">
        <v>3491</v>
      </c>
      <c r="O1379" s="136" t="s">
        <v>2484</v>
      </c>
      <c r="P1379" s="136">
        <v>0.40400000000000003</v>
      </c>
    </row>
    <row r="1380" spans="14:16">
      <c r="N1380" s="135" t="s">
        <v>3492</v>
      </c>
      <c r="O1380" s="136" t="s">
        <v>2485</v>
      </c>
      <c r="P1380" s="136">
        <v>0.433</v>
      </c>
    </row>
    <row r="1381" spans="14:16">
      <c r="N1381" s="135" t="s">
        <v>3493</v>
      </c>
      <c r="O1381" s="136" t="s">
        <v>1194</v>
      </c>
      <c r="P1381" s="136">
        <v>0</v>
      </c>
    </row>
    <row r="1382" spans="14:16">
      <c r="N1382" s="135" t="s">
        <v>3494</v>
      </c>
      <c r="O1382" s="136" t="s">
        <v>2486</v>
      </c>
      <c r="P1382" s="136">
        <v>0.39200000000000002</v>
      </c>
    </row>
    <row r="1383" spans="14:16">
      <c r="N1383" s="135" t="s">
        <v>3495</v>
      </c>
      <c r="O1383" s="136" t="s">
        <v>1200</v>
      </c>
      <c r="P1383" s="136">
        <v>0</v>
      </c>
    </row>
    <row r="1384" spans="14:16">
      <c r="N1384" s="135" t="s">
        <v>3496</v>
      </c>
      <c r="O1384" s="136" t="s">
        <v>1202</v>
      </c>
      <c r="P1384" s="136">
        <v>0.22700000000000001</v>
      </c>
    </row>
    <row r="1385" spans="14:16">
      <c r="N1385" s="135" t="s">
        <v>3497</v>
      </c>
      <c r="O1385" s="136" t="s">
        <v>1204</v>
      </c>
      <c r="P1385" s="136">
        <v>0.61</v>
      </c>
    </row>
    <row r="1386" spans="14:16">
      <c r="N1386" s="135" t="s">
        <v>3498</v>
      </c>
      <c r="O1386" s="136" t="s">
        <v>2487</v>
      </c>
      <c r="P1386" s="136">
        <v>0.49200000000000005</v>
      </c>
    </row>
    <row r="1387" spans="14:16">
      <c r="N1387" s="135" t="s">
        <v>3499</v>
      </c>
      <c r="O1387" s="136" t="s">
        <v>1210</v>
      </c>
      <c r="P1387" s="136">
        <v>0</v>
      </c>
    </row>
    <row r="1388" spans="14:16">
      <c r="N1388" s="135" t="s">
        <v>3500</v>
      </c>
      <c r="O1388" s="136" t="s">
        <v>2488</v>
      </c>
      <c r="P1388" s="136">
        <v>0.318</v>
      </c>
    </row>
    <row r="1389" spans="14:16">
      <c r="N1389" s="135" t="s">
        <v>3501</v>
      </c>
      <c r="O1389" s="136" t="s">
        <v>1214</v>
      </c>
      <c r="P1389" s="136">
        <v>0</v>
      </c>
    </row>
    <row r="1390" spans="14:16">
      <c r="N1390" s="135" t="s">
        <v>3502</v>
      </c>
      <c r="O1390" s="136" t="s">
        <v>1216</v>
      </c>
      <c r="P1390" s="136">
        <v>0.21</v>
      </c>
    </row>
    <row r="1391" spans="14:16">
      <c r="N1391" s="135" t="s">
        <v>3503</v>
      </c>
      <c r="O1391" s="136" t="s">
        <v>1218</v>
      </c>
      <c r="P1391" s="136">
        <v>0.29399999999999998</v>
      </c>
    </row>
    <row r="1392" spans="14:16">
      <c r="N1392" s="135" t="s">
        <v>3504</v>
      </c>
      <c r="O1392" s="136" t="s">
        <v>1220</v>
      </c>
      <c r="P1392" s="136">
        <v>0.315</v>
      </c>
    </row>
    <row r="1393" spans="14:16">
      <c r="N1393" s="135" t="s">
        <v>3505</v>
      </c>
      <c r="O1393" s="136" t="s">
        <v>1222</v>
      </c>
      <c r="P1393" s="136">
        <v>0.378</v>
      </c>
    </row>
    <row r="1394" spans="14:16">
      <c r="N1394" s="135" t="s">
        <v>3506</v>
      </c>
      <c r="O1394" s="136" t="s">
        <v>1224</v>
      </c>
      <c r="P1394" s="136">
        <v>0.35699999999999998</v>
      </c>
    </row>
    <row r="1395" spans="14:16">
      <c r="N1395" s="135" t="s">
        <v>3507</v>
      </c>
      <c r="O1395" s="136" t="s">
        <v>1226</v>
      </c>
      <c r="P1395" s="136">
        <v>0.33600000000000002</v>
      </c>
    </row>
    <row r="1396" spans="14:16">
      <c r="N1396" s="135" t="s">
        <v>3508</v>
      </c>
      <c r="O1396" s="136" t="s">
        <v>1228</v>
      </c>
      <c r="P1396" s="136">
        <v>0.27300000000000002</v>
      </c>
    </row>
    <row r="1397" spans="14:16">
      <c r="N1397" s="135" t="s">
        <v>3509</v>
      </c>
      <c r="O1397" s="136" t="s">
        <v>2489</v>
      </c>
      <c r="P1397" s="136">
        <v>0.16800000000000001</v>
      </c>
    </row>
    <row r="1398" spans="14:16">
      <c r="N1398" s="135" t="s">
        <v>3510</v>
      </c>
      <c r="O1398" s="136" t="s">
        <v>2490</v>
      </c>
      <c r="P1398" s="136">
        <v>0.39900000000000002</v>
      </c>
    </row>
    <row r="1399" spans="14:16">
      <c r="N1399" s="135" t="s">
        <v>3511</v>
      </c>
      <c r="O1399" s="136" t="s">
        <v>2491</v>
      </c>
      <c r="P1399" s="136">
        <v>0.42099999999999999</v>
      </c>
    </row>
    <row r="1400" spans="14:16">
      <c r="N1400" s="135" t="s">
        <v>3512</v>
      </c>
      <c r="O1400" s="136" t="s">
        <v>2492</v>
      </c>
      <c r="P1400" s="136">
        <v>0</v>
      </c>
    </row>
    <row r="1401" spans="14:16">
      <c r="N1401" s="135" t="s">
        <v>3513</v>
      </c>
      <c r="O1401" s="136" t="s">
        <v>2493</v>
      </c>
      <c r="P1401" s="136">
        <v>0.42599999999999999</v>
      </c>
    </row>
    <row r="1402" spans="14:16">
      <c r="N1402" s="135" t="s">
        <v>3514</v>
      </c>
      <c r="O1402" s="136" t="s">
        <v>1236</v>
      </c>
      <c r="P1402" s="136">
        <v>0</v>
      </c>
    </row>
    <row r="1403" spans="14:16">
      <c r="N1403" s="135" t="s">
        <v>3515</v>
      </c>
      <c r="O1403" s="136" t="s">
        <v>1238</v>
      </c>
      <c r="P1403" s="136">
        <v>0.56899999999999995</v>
      </c>
    </row>
    <row r="1404" spans="14:16">
      <c r="N1404" s="135" t="s">
        <v>3516</v>
      </c>
      <c r="O1404" s="136" t="s">
        <v>1242</v>
      </c>
      <c r="P1404" s="136">
        <v>0</v>
      </c>
    </row>
    <row r="1405" spans="14:16">
      <c r="N1405" s="135" t="s">
        <v>3517</v>
      </c>
      <c r="O1405" s="136" t="s">
        <v>2494</v>
      </c>
      <c r="P1405" s="136">
        <v>0.32400000000000001</v>
      </c>
    </row>
    <row r="1406" spans="14:16">
      <c r="N1406" s="135" t="s">
        <v>3518</v>
      </c>
      <c r="O1406" s="136" t="s">
        <v>1248</v>
      </c>
      <c r="P1406" s="136">
        <v>0</v>
      </c>
    </row>
    <row r="1407" spans="14:16">
      <c r="N1407" s="135" t="s">
        <v>3519</v>
      </c>
      <c r="O1407" s="136" t="s">
        <v>2495</v>
      </c>
      <c r="P1407" s="136">
        <v>0.47600000000000003</v>
      </c>
    </row>
    <row r="1408" spans="14:16">
      <c r="N1408" s="135" t="s">
        <v>3520</v>
      </c>
      <c r="O1408" s="136" t="s">
        <v>1252</v>
      </c>
      <c r="P1408" s="136">
        <v>0</v>
      </c>
    </row>
    <row r="1409" spans="14:16">
      <c r="N1409" s="135" t="s">
        <v>3521</v>
      </c>
      <c r="O1409" s="136" t="s">
        <v>1254</v>
      </c>
      <c r="P1409" s="136">
        <v>0</v>
      </c>
    </row>
    <row r="1410" spans="14:16">
      <c r="N1410" s="135" t="s">
        <v>3522</v>
      </c>
      <c r="O1410" s="136" t="s">
        <v>2496</v>
      </c>
      <c r="P1410" s="136">
        <v>0.29899999999999999</v>
      </c>
    </row>
    <row r="1411" spans="14:16">
      <c r="N1411" s="135" t="s">
        <v>3523</v>
      </c>
      <c r="O1411" s="136" t="s">
        <v>2497</v>
      </c>
      <c r="P1411" s="136">
        <v>0.33</v>
      </c>
    </row>
    <row r="1412" spans="14:16">
      <c r="N1412" s="135" t="s">
        <v>3524</v>
      </c>
      <c r="O1412" s="136" t="s">
        <v>2498</v>
      </c>
      <c r="P1412" s="136">
        <v>0.48299999999999998</v>
      </c>
    </row>
    <row r="1413" spans="14:16">
      <c r="N1413" s="135" t="s">
        <v>3525</v>
      </c>
      <c r="O1413" s="136" t="s">
        <v>2499</v>
      </c>
      <c r="P1413" s="136">
        <v>0.48699999999999999</v>
      </c>
    </row>
    <row r="1414" spans="14:16">
      <c r="N1414" s="135" t="s">
        <v>3526</v>
      </c>
      <c r="O1414" s="136" t="s">
        <v>2500</v>
      </c>
      <c r="P1414" s="136">
        <v>0.49700000000000005</v>
      </c>
    </row>
    <row r="1415" spans="14:16">
      <c r="N1415" s="135" t="s">
        <v>3527</v>
      </c>
      <c r="O1415" s="136" t="s">
        <v>1266</v>
      </c>
      <c r="P1415" s="136">
        <v>0</v>
      </c>
    </row>
    <row r="1416" spans="14:16">
      <c r="N1416" s="135" t="s">
        <v>3528</v>
      </c>
      <c r="O1416" s="136" t="s">
        <v>2501</v>
      </c>
      <c r="P1416" s="136">
        <v>0</v>
      </c>
    </row>
    <row r="1417" spans="14:16">
      <c r="N1417" s="135" t="s">
        <v>3529</v>
      </c>
      <c r="O1417" s="136" t="s">
        <v>2502</v>
      </c>
      <c r="P1417" s="136">
        <v>0</v>
      </c>
    </row>
    <row r="1418" spans="14:16">
      <c r="N1418" s="135" t="s">
        <v>3530</v>
      </c>
      <c r="O1418" s="136" t="s">
        <v>2503</v>
      </c>
      <c r="P1418" s="136">
        <v>0.49</v>
      </c>
    </row>
    <row r="1419" spans="14:16">
      <c r="N1419" s="135" t="s">
        <v>3531</v>
      </c>
      <c r="O1419" s="136" t="s">
        <v>2504</v>
      </c>
      <c r="P1419" s="136">
        <v>0</v>
      </c>
    </row>
    <row r="1420" spans="14:16">
      <c r="N1420" s="135" t="s">
        <v>3532</v>
      </c>
      <c r="O1420" s="136" t="s">
        <v>2505</v>
      </c>
      <c r="P1420" s="136">
        <v>0.48299999999999998</v>
      </c>
    </row>
    <row r="1421" spans="14:16">
      <c r="N1421" s="135" t="s">
        <v>3533</v>
      </c>
      <c r="O1421" s="136" t="s">
        <v>2506</v>
      </c>
      <c r="P1421" s="136">
        <v>0.55400000000000005</v>
      </c>
    </row>
    <row r="1422" spans="14:16">
      <c r="N1422" s="135" t="s">
        <v>3534</v>
      </c>
      <c r="O1422" s="136" t="s">
        <v>2507</v>
      </c>
      <c r="P1422" s="136">
        <v>0.499</v>
      </c>
    </row>
    <row r="1423" spans="14:16">
      <c r="N1423" s="135" t="s">
        <v>3535</v>
      </c>
      <c r="O1423" s="136" t="s">
        <v>1274</v>
      </c>
      <c r="P1423" s="136">
        <v>0</v>
      </c>
    </row>
    <row r="1424" spans="14:16">
      <c r="N1424" s="135" t="s">
        <v>3536</v>
      </c>
      <c r="O1424" s="136" t="s">
        <v>1276</v>
      </c>
      <c r="P1424" s="136">
        <v>0</v>
      </c>
    </row>
    <row r="1425" spans="14:16">
      <c r="N1425" s="135" t="s">
        <v>3537</v>
      </c>
      <c r="O1425" s="136" t="s">
        <v>2508</v>
      </c>
      <c r="P1425" s="136">
        <v>0</v>
      </c>
    </row>
    <row r="1426" spans="14:16">
      <c r="N1426" s="135" t="s">
        <v>3538</v>
      </c>
      <c r="O1426" s="136" t="s">
        <v>2509</v>
      </c>
      <c r="P1426" s="136">
        <v>0</v>
      </c>
    </row>
    <row r="1427" spans="14:16">
      <c r="N1427" s="135" t="s">
        <v>3539</v>
      </c>
      <c r="O1427" s="136" t="s">
        <v>2510</v>
      </c>
      <c r="P1427" s="136">
        <v>0.52100000000000002</v>
      </c>
    </row>
    <row r="1428" spans="14:16">
      <c r="N1428" s="135" t="s">
        <v>3540</v>
      </c>
      <c r="O1428" s="136" t="s">
        <v>2511</v>
      </c>
      <c r="P1428" s="136">
        <v>0</v>
      </c>
    </row>
    <row r="1429" spans="14:16">
      <c r="N1429" s="135" t="s">
        <v>3541</v>
      </c>
      <c r="O1429" s="136" t="s">
        <v>2512</v>
      </c>
      <c r="P1429" s="136">
        <v>0.379</v>
      </c>
    </row>
    <row r="1430" spans="14:16">
      <c r="N1430" s="135" t="s">
        <v>3542</v>
      </c>
      <c r="O1430" s="136" t="s">
        <v>2513</v>
      </c>
      <c r="P1430" s="136">
        <v>0.51</v>
      </c>
    </row>
    <row r="1431" spans="14:16">
      <c r="N1431" s="135" t="s">
        <v>3543</v>
      </c>
      <c r="O1431" s="136" t="s">
        <v>2514</v>
      </c>
      <c r="P1431" s="136">
        <v>0.43600000000000005</v>
      </c>
    </row>
    <row r="1432" spans="14:16">
      <c r="N1432" s="135" t="s">
        <v>3544</v>
      </c>
      <c r="O1432" s="136" t="s">
        <v>2515</v>
      </c>
      <c r="P1432" s="136">
        <v>0.47899999999999998</v>
      </c>
    </row>
    <row r="1433" spans="14:16">
      <c r="N1433" s="135" t="s">
        <v>3545</v>
      </c>
      <c r="O1433" s="136" t="s">
        <v>2516</v>
      </c>
      <c r="P1433" s="136">
        <v>0</v>
      </c>
    </row>
    <row r="1434" spans="14:16">
      <c r="N1434" s="135" t="s">
        <v>3546</v>
      </c>
      <c r="O1434" s="136" t="s">
        <v>2517</v>
      </c>
      <c r="P1434" s="136">
        <v>0.28199999999999997</v>
      </c>
    </row>
    <row r="1435" spans="14:16">
      <c r="N1435" s="135" t="s">
        <v>3547</v>
      </c>
      <c r="O1435" s="136" t="s">
        <v>2518</v>
      </c>
      <c r="P1435" s="136">
        <v>0.57899999999999996</v>
      </c>
    </row>
    <row r="1436" spans="14:16">
      <c r="N1436" s="135" t="s">
        <v>3548</v>
      </c>
      <c r="O1436" s="136" t="s">
        <v>1298</v>
      </c>
      <c r="P1436" s="136">
        <v>0</v>
      </c>
    </row>
    <row r="1437" spans="14:16">
      <c r="N1437" s="135" t="s">
        <v>3549</v>
      </c>
      <c r="O1437" s="136" t="s">
        <v>1300</v>
      </c>
      <c r="P1437" s="136">
        <v>0.17799999999999999</v>
      </c>
    </row>
    <row r="1438" spans="14:16">
      <c r="N1438" s="135" t="s">
        <v>3550</v>
      </c>
      <c r="O1438" s="136" t="s">
        <v>2519</v>
      </c>
      <c r="P1438" s="136">
        <v>0.32700000000000001</v>
      </c>
    </row>
    <row r="1439" spans="14:16">
      <c r="N1439" s="135" t="s">
        <v>3551</v>
      </c>
      <c r="O1439" s="136" t="s">
        <v>2520</v>
      </c>
      <c r="P1439" s="136">
        <v>0.435</v>
      </c>
    </row>
    <row r="1440" spans="14:16">
      <c r="N1440" s="135" t="s">
        <v>3552</v>
      </c>
      <c r="O1440" s="136" t="s">
        <v>1306</v>
      </c>
      <c r="P1440" s="136">
        <v>0.377</v>
      </c>
    </row>
    <row r="1441" spans="14:16">
      <c r="N1441" s="135" t="s">
        <v>3553</v>
      </c>
      <c r="O1441" s="136" t="s">
        <v>2521</v>
      </c>
      <c r="P1441" s="136">
        <v>0.52899999999999991</v>
      </c>
    </row>
    <row r="1442" spans="14:16">
      <c r="N1442" s="135" t="s">
        <v>3554</v>
      </c>
      <c r="O1442" s="136" t="s">
        <v>2522</v>
      </c>
      <c r="P1442" s="136">
        <v>0.495</v>
      </c>
    </row>
    <row r="1443" spans="14:16">
      <c r="N1443" s="135" t="s">
        <v>3555</v>
      </c>
      <c r="O1443" s="136" t="s">
        <v>2523</v>
      </c>
      <c r="P1443" s="136">
        <v>0.42699999999999999</v>
      </c>
    </row>
    <row r="1444" spans="14:16">
      <c r="N1444" s="135" t="s">
        <v>3556</v>
      </c>
      <c r="O1444" s="136" t="s">
        <v>2524</v>
      </c>
      <c r="P1444" s="136">
        <v>0.42299999999999999</v>
      </c>
    </row>
    <row r="1445" spans="14:16">
      <c r="N1445" s="135" t="s">
        <v>3557</v>
      </c>
      <c r="O1445" s="136" t="s">
        <v>2525</v>
      </c>
      <c r="P1445" s="136">
        <v>0.55500000000000005</v>
      </c>
    </row>
    <row r="1446" spans="14:16">
      <c r="N1446" s="135" t="s">
        <v>3558</v>
      </c>
      <c r="O1446" s="136" t="s">
        <v>2526</v>
      </c>
      <c r="P1446" s="136">
        <v>0.505</v>
      </c>
    </row>
    <row r="1447" spans="14:16">
      <c r="N1447" s="135" t="s">
        <v>3559</v>
      </c>
      <c r="O1447" s="136" t="s">
        <v>2527</v>
      </c>
      <c r="P1447" s="136">
        <v>0.125</v>
      </c>
    </row>
    <row r="1448" spans="14:16">
      <c r="N1448" s="135" t="s">
        <v>3560</v>
      </c>
      <c r="O1448" s="136" t="s">
        <v>2528</v>
      </c>
      <c r="P1448" s="136">
        <v>0.32500000000000001</v>
      </c>
    </row>
    <row r="1449" spans="14:16">
      <c r="N1449" s="135" t="s">
        <v>3561</v>
      </c>
      <c r="O1449" s="136" t="s">
        <v>2529</v>
      </c>
      <c r="P1449" s="136">
        <v>0.47</v>
      </c>
    </row>
    <row r="1450" spans="14:16">
      <c r="N1450" s="135" t="s">
        <v>3562</v>
      </c>
      <c r="O1450" s="136" t="s">
        <v>2530</v>
      </c>
      <c r="P1450" s="136">
        <v>0.40600000000000003</v>
      </c>
    </row>
    <row r="1451" spans="14:16">
      <c r="N1451" s="135" t="s">
        <v>3563</v>
      </c>
      <c r="O1451" s="136" t="s">
        <v>2531</v>
      </c>
      <c r="P1451" s="136">
        <v>0.52700000000000002</v>
      </c>
    </row>
    <row r="1452" spans="14:16">
      <c r="N1452" s="135" t="s">
        <v>3564</v>
      </c>
      <c r="O1452" s="136" t="s">
        <v>1330</v>
      </c>
      <c r="P1452" s="136">
        <v>0</v>
      </c>
    </row>
    <row r="1453" spans="14:16">
      <c r="N1453" s="135" t="s">
        <v>3565</v>
      </c>
      <c r="O1453" s="136" t="s">
        <v>2532</v>
      </c>
      <c r="P1453" s="136">
        <v>0.34</v>
      </c>
    </row>
    <row r="1454" spans="14:16">
      <c r="N1454" s="135" t="s">
        <v>3566</v>
      </c>
      <c r="O1454" s="136" t="s">
        <v>2533</v>
      </c>
      <c r="P1454" s="136">
        <v>0</v>
      </c>
    </row>
    <row r="1455" spans="14:16">
      <c r="N1455" s="135" t="s">
        <v>3567</v>
      </c>
      <c r="O1455" s="136" t="s">
        <v>2534</v>
      </c>
      <c r="P1455" s="136">
        <v>0.29199999999999998</v>
      </c>
    </row>
    <row r="1456" spans="14:16">
      <c r="N1456" s="135" t="s">
        <v>3568</v>
      </c>
      <c r="O1456" s="136" t="s">
        <v>2535</v>
      </c>
      <c r="P1456" s="136">
        <v>0</v>
      </c>
    </row>
    <row r="1457" spans="14:16">
      <c r="N1457" s="135" t="s">
        <v>3569</v>
      </c>
      <c r="O1457" s="136" t="s">
        <v>2536</v>
      </c>
      <c r="P1457" s="136">
        <v>0</v>
      </c>
    </row>
    <row r="1458" spans="14:16">
      <c r="N1458" s="135" t="s">
        <v>3570</v>
      </c>
      <c r="O1458" s="136" t="s">
        <v>2537</v>
      </c>
      <c r="P1458" s="136">
        <v>0.45700000000000002</v>
      </c>
    </row>
    <row r="1459" spans="14:16">
      <c r="N1459" s="135" t="s">
        <v>3571</v>
      </c>
      <c r="O1459" s="136" t="s">
        <v>2538</v>
      </c>
      <c r="P1459" s="136">
        <v>0</v>
      </c>
    </row>
    <row r="1460" spans="14:16">
      <c r="N1460" s="135" t="s">
        <v>3572</v>
      </c>
      <c r="O1460" s="136" t="s">
        <v>2539</v>
      </c>
      <c r="P1460" s="136">
        <v>4.7E-2</v>
      </c>
    </row>
    <row r="1461" spans="14:16">
      <c r="N1461" s="135" t="s">
        <v>3573</v>
      </c>
      <c r="O1461" s="136" t="s">
        <v>1336</v>
      </c>
      <c r="P1461" s="136">
        <v>0</v>
      </c>
    </row>
    <row r="1462" spans="14:16">
      <c r="N1462" s="135" t="s">
        <v>3574</v>
      </c>
      <c r="O1462" s="136" t="s">
        <v>1338</v>
      </c>
      <c r="P1462" s="136">
        <v>0</v>
      </c>
    </row>
    <row r="1463" spans="14:16">
      <c r="N1463" s="135" t="s">
        <v>3575</v>
      </c>
      <c r="O1463" s="136" t="s">
        <v>2540</v>
      </c>
      <c r="P1463" s="136">
        <v>6.6000000000000003E-2</v>
      </c>
    </row>
    <row r="1464" spans="14:16">
      <c r="N1464" s="135" t="s">
        <v>3576</v>
      </c>
      <c r="O1464" s="136" t="s">
        <v>2541</v>
      </c>
      <c r="P1464" s="136">
        <v>0.23499999999999999</v>
      </c>
    </row>
    <row r="1465" spans="14:16">
      <c r="N1465" s="135" t="s">
        <v>3577</v>
      </c>
      <c r="O1465" s="136" t="s">
        <v>2542</v>
      </c>
      <c r="P1465" s="136">
        <v>0.24899999999999997</v>
      </c>
    </row>
    <row r="1466" spans="14:16">
      <c r="N1466" s="135" t="s">
        <v>3578</v>
      </c>
      <c r="O1466" s="136" t="s">
        <v>2543</v>
      </c>
      <c r="P1466" s="136">
        <v>0.27700000000000002</v>
      </c>
    </row>
    <row r="1467" spans="14:16">
      <c r="N1467" s="135" t="s">
        <v>3579</v>
      </c>
      <c r="O1467" s="136" t="s">
        <v>1342</v>
      </c>
      <c r="P1467" s="136">
        <v>0</v>
      </c>
    </row>
    <row r="1468" spans="14:16">
      <c r="N1468" s="135" t="s">
        <v>3580</v>
      </c>
      <c r="O1468" s="136" t="s">
        <v>1344</v>
      </c>
      <c r="P1468" s="136">
        <v>0</v>
      </c>
    </row>
    <row r="1469" spans="14:16">
      <c r="N1469" s="135" t="s">
        <v>3581</v>
      </c>
      <c r="O1469" s="136" t="s">
        <v>1346</v>
      </c>
      <c r="P1469" s="136">
        <v>0</v>
      </c>
    </row>
    <row r="1470" spans="14:16">
      <c r="N1470" s="135" t="s">
        <v>3582</v>
      </c>
      <c r="O1470" s="136" t="s">
        <v>1348</v>
      </c>
      <c r="P1470" s="136">
        <v>0</v>
      </c>
    </row>
    <row r="1471" spans="14:16">
      <c r="N1471" s="135" t="s">
        <v>3583</v>
      </c>
      <c r="O1471" s="136" t="s">
        <v>1350</v>
      </c>
      <c r="P1471" s="136">
        <v>0</v>
      </c>
    </row>
    <row r="1472" spans="14:16">
      <c r="N1472" s="135" t="s">
        <v>3584</v>
      </c>
      <c r="O1472" s="136" t="s">
        <v>1352</v>
      </c>
      <c r="P1472" s="136">
        <v>0</v>
      </c>
    </row>
    <row r="1473" spans="14:16">
      <c r="N1473" s="135" t="s">
        <v>3585</v>
      </c>
      <c r="O1473" s="136" t="s">
        <v>2544</v>
      </c>
      <c r="P1473" s="136">
        <v>0</v>
      </c>
    </row>
    <row r="1474" spans="14:16">
      <c r="N1474" s="135" t="s">
        <v>3586</v>
      </c>
      <c r="O1474" s="136" t="s">
        <v>2545</v>
      </c>
      <c r="P1474" s="136">
        <v>0</v>
      </c>
    </row>
    <row r="1475" spans="14:16">
      <c r="N1475" s="135" t="s">
        <v>3587</v>
      </c>
      <c r="O1475" s="136" t="s">
        <v>2546</v>
      </c>
      <c r="P1475" s="136">
        <v>0</v>
      </c>
    </row>
    <row r="1476" spans="14:16">
      <c r="N1476" s="135" t="s">
        <v>3588</v>
      </c>
      <c r="O1476" s="136" t="s">
        <v>2547</v>
      </c>
      <c r="P1476" s="136">
        <v>0.443</v>
      </c>
    </row>
    <row r="1477" spans="14:16">
      <c r="N1477" s="135" t="s">
        <v>3589</v>
      </c>
      <c r="O1477" s="136" t="s">
        <v>2548</v>
      </c>
      <c r="P1477" s="136">
        <v>0.45800000000000002</v>
      </c>
    </row>
    <row r="1478" spans="14:16">
      <c r="N1478" s="135" t="s">
        <v>3590</v>
      </c>
      <c r="O1478" s="136" t="s">
        <v>2549</v>
      </c>
      <c r="P1478" s="136">
        <v>0</v>
      </c>
    </row>
    <row r="1479" spans="14:16">
      <c r="N1479" s="135" t="s">
        <v>3591</v>
      </c>
      <c r="O1479" s="136" t="s">
        <v>2550</v>
      </c>
      <c r="P1479" s="136">
        <v>0.49399999999999999</v>
      </c>
    </row>
    <row r="1480" spans="14:16">
      <c r="N1480" s="135" t="s">
        <v>3592</v>
      </c>
      <c r="O1480" s="136" t="s">
        <v>1362</v>
      </c>
      <c r="P1480" s="136">
        <v>0.32</v>
      </c>
    </row>
    <row r="1481" spans="14:16">
      <c r="N1481" s="135" t="s">
        <v>3593</v>
      </c>
      <c r="O1481" s="136" t="s">
        <v>1364</v>
      </c>
      <c r="P1481" s="136">
        <v>0</v>
      </c>
    </row>
    <row r="1482" spans="14:16">
      <c r="N1482" s="135" t="s">
        <v>3594</v>
      </c>
      <c r="O1482" s="136" t="s">
        <v>1366</v>
      </c>
      <c r="P1482" s="136">
        <v>0.42299999999999999</v>
      </c>
    </row>
    <row r="1483" spans="14:16">
      <c r="N1483" s="135" t="s">
        <v>3595</v>
      </c>
      <c r="O1483" s="136" t="s">
        <v>1370</v>
      </c>
      <c r="P1483" s="136">
        <v>0</v>
      </c>
    </row>
    <row r="1484" spans="14:16">
      <c r="N1484" s="135" t="s">
        <v>3596</v>
      </c>
      <c r="O1484" s="136" t="s">
        <v>1372</v>
      </c>
      <c r="P1484" s="136">
        <v>0</v>
      </c>
    </row>
    <row r="1485" spans="14:16">
      <c r="N1485" s="135" t="s">
        <v>3597</v>
      </c>
      <c r="O1485" s="136" t="s">
        <v>1374</v>
      </c>
      <c r="P1485" s="136">
        <v>0.45700000000000002</v>
      </c>
    </row>
    <row r="1486" spans="14:16">
      <c r="N1486" s="135" t="s">
        <v>3598</v>
      </c>
      <c r="O1486" s="136" t="s">
        <v>2551</v>
      </c>
      <c r="P1486" s="136">
        <v>0.47</v>
      </c>
    </row>
    <row r="1487" spans="14:16">
      <c r="N1487" s="135" t="s">
        <v>3599</v>
      </c>
      <c r="O1487" s="136" t="s">
        <v>2552</v>
      </c>
      <c r="P1487" s="136">
        <v>0.56799999999999995</v>
      </c>
    </row>
    <row r="1488" spans="14:16">
      <c r="N1488" s="135" t="s">
        <v>3600</v>
      </c>
      <c r="O1488" s="136" t="s">
        <v>2553</v>
      </c>
      <c r="P1488" s="136">
        <v>0.63200000000000001</v>
      </c>
    </row>
    <row r="1489" spans="14:16">
      <c r="N1489" s="135" t="s">
        <v>3601</v>
      </c>
      <c r="O1489" s="136" t="s">
        <v>2554</v>
      </c>
      <c r="P1489" s="136">
        <v>0.51</v>
      </c>
    </row>
    <row r="1490" spans="14:16">
      <c r="N1490" s="135" t="s">
        <v>3602</v>
      </c>
      <c r="O1490" s="136" t="s">
        <v>1386</v>
      </c>
      <c r="P1490" s="136">
        <v>0.28100000000000003</v>
      </c>
    </row>
    <row r="1491" spans="14:16">
      <c r="N1491" s="135" t="s">
        <v>3603</v>
      </c>
      <c r="O1491" s="136" t="s">
        <v>2555</v>
      </c>
      <c r="P1491" s="136">
        <v>0</v>
      </c>
    </row>
    <row r="1492" spans="14:16">
      <c r="N1492" s="135" t="s">
        <v>3604</v>
      </c>
      <c r="O1492" s="136" t="s">
        <v>2556</v>
      </c>
      <c r="P1492" s="136">
        <v>0.318</v>
      </c>
    </row>
    <row r="1493" spans="14:16">
      <c r="N1493" s="135" t="s">
        <v>3605</v>
      </c>
      <c r="O1493" s="136" t="s">
        <v>2557</v>
      </c>
      <c r="P1493" s="136">
        <v>0</v>
      </c>
    </row>
    <row r="1494" spans="14:16">
      <c r="N1494" s="135" t="s">
        <v>3606</v>
      </c>
      <c r="O1494" s="136" t="s">
        <v>2558</v>
      </c>
      <c r="P1494" s="136">
        <v>0.53600000000000003</v>
      </c>
    </row>
    <row r="1495" spans="14:16">
      <c r="N1495" s="135" t="s">
        <v>3607</v>
      </c>
      <c r="O1495" s="136" t="s">
        <v>2559</v>
      </c>
      <c r="P1495" s="136">
        <v>0.33500000000000002</v>
      </c>
    </row>
    <row r="1496" spans="14:16">
      <c r="N1496" s="135" t="s">
        <v>3608</v>
      </c>
      <c r="O1496" s="136" t="s">
        <v>2560</v>
      </c>
      <c r="P1496" s="136">
        <v>0</v>
      </c>
    </row>
    <row r="1497" spans="14:16">
      <c r="N1497" s="135" t="s">
        <v>3609</v>
      </c>
      <c r="O1497" s="136" t="s">
        <v>2561</v>
      </c>
      <c r="P1497" s="136">
        <v>0.33400000000000002</v>
      </c>
    </row>
    <row r="1498" spans="14:16">
      <c r="N1498" s="135" t="s">
        <v>3610</v>
      </c>
      <c r="O1498" s="136" t="s">
        <v>2562</v>
      </c>
      <c r="P1498" s="136">
        <v>0.23299999999999998</v>
      </c>
    </row>
    <row r="1499" spans="14:16">
      <c r="N1499" s="135" t="s">
        <v>3611</v>
      </c>
      <c r="O1499" s="136" t="s">
        <v>2563</v>
      </c>
      <c r="P1499" s="136">
        <v>0.48299999999999998</v>
      </c>
    </row>
    <row r="1500" spans="14:16">
      <c r="N1500" s="135" t="s">
        <v>3612</v>
      </c>
      <c r="O1500" s="136" t="s">
        <v>2564</v>
      </c>
      <c r="P1500" s="136">
        <v>0.32400000000000001</v>
      </c>
    </row>
    <row r="1501" spans="14:16">
      <c r="N1501" s="135" t="s">
        <v>3613</v>
      </c>
      <c r="O1501" s="136" t="s">
        <v>2565</v>
      </c>
      <c r="P1501" s="136">
        <v>0.55099999999999993</v>
      </c>
    </row>
    <row r="1502" spans="14:16">
      <c r="N1502" s="135" t="s">
        <v>3614</v>
      </c>
      <c r="O1502" s="136" t="s">
        <v>2566</v>
      </c>
      <c r="P1502" s="136">
        <v>0.45600000000000002</v>
      </c>
    </row>
    <row r="1503" spans="14:16">
      <c r="N1503" s="135" t="s">
        <v>3615</v>
      </c>
      <c r="O1503" s="136" t="s">
        <v>2567</v>
      </c>
      <c r="P1503" s="136">
        <v>0.42899999999999999</v>
      </c>
    </row>
    <row r="1504" spans="14:16">
      <c r="N1504" s="135" t="s">
        <v>3616</v>
      </c>
      <c r="O1504" s="136" t="s">
        <v>2568</v>
      </c>
      <c r="P1504" s="136">
        <v>0.47299999999999998</v>
      </c>
    </row>
    <row r="1505" spans="14:16">
      <c r="N1505" s="135" t="s">
        <v>3617</v>
      </c>
      <c r="O1505" s="136" t="s">
        <v>2569</v>
      </c>
      <c r="P1505" s="136">
        <v>0.48799999999999999</v>
      </c>
    </row>
    <row r="1506" spans="14:16">
      <c r="N1506" s="135" t="s">
        <v>3618</v>
      </c>
      <c r="O1506" s="136" t="s">
        <v>2570</v>
      </c>
      <c r="P1506" s="136">
        <v>0.52100000000000002</v>
      </c>
    </row>
    <row r="1507" spans="14:16">
      <c r="N1507" s="135" t="s">
        <v>3619</v>
      </c>
      <c r="O1507" s="136" t="s">
        <v>2571</v>
      </c>
      <c r="P1507" s="136">
        <v>0.41699999999999998</v>
      </c>
    </row>
    <row r="1508" spans="14:16">
      <c r="N1508" s="135" t="s">
        <v>3620</v>
      </c>
      <c r="O1508" s="136" t="s">
        <v>2572</v>
      </c>
      <c r="P1508" s="136">
        <v>0.54600000000000004</v>
      </c>
    </row>
    <row r="1509" spans="14:16">
      <c r="N1509" s="135" t="s">
        <v>3621</v>
      </c>
      <c r="O1509" s="136" t="s">
        <v>2573</v>
      </c>
      <c r="P1509" s="136">
        <v>0.34200000000000003</v>
      </c>
    </row>
    <row r="1510" spans="14:16">
      <c r="N1510" s="135" t="s">
        <v>3622</v>
      </c>
      <c r="O1510" s="136" t="s">
        <v>2574</v>
      </c>
      <c r="P1510" s="136">
        <v>0.26600000000000001</v>
      </c>
    </row>
    <row r="1511" spans="14:16">
      <c r="N1511" s="135" t="s">
        <v>3623</v>
      </c>
      <c r="O1511" s="136" t="s">
        <v>2575</v>
      </c>
      <c r="P1511" s="136">
        <v>0</v>
      </c>
    </row>
    <row r="1512" spans="14:16">
      <c r="N1512" s="135" t="s">
        <v>3624</v>
      </c>
      <c r="O1512" s="136" t="s">
        <v>2576</v>
      </c>
      <c r="P1512" s="136">
        <v>0.46800000000000003</v>
      </c>
    </row>
    <row r="1513" spans="14:16">
      <c r="N1513" s="135" t="s">
        <v>3625</v>
      </c>
      <c r="O1513" s="136" t="s">
        <v>2577</v>
      </c>
      <c r="P1513" s="136">
        <v>0.39200000000000002</v>
      </c>
    </row>
    <row r="1514" spans="14:16">
      <c r="N1514" s="135" t="s">
        <v>3626</v>
      </c>
      <c r="O1514" s="136" t="s">
        <v>2578</v>
      </c>
      <c r="P1514" s="136">
        <v>0.41399999999999998</v>
      </c>
    </row>
    <row r="1515" spans="14:16">
      <c r="N1515" s="135" t="s">
        <v>3627</v>
      </c>
      <c r="O1515" s="136" t="s">
        <v>2579</v>
      </c>
      <c r="P1515" s="136">
        <v>0.53</v>
      </c>
    </row>
    <row r="1516" spans="14:16">
      <c r="N1516" s="135" t="s">
        <v>3628</v>
      </c>
      <c r="O1516" s="136" t="s">
        <v>2580</v>
      </c>
      <c r="P1516" s="136">
        <v>0.47300000000000003</v>
      </c>
    </row>
    <row r="1517" spans="14:16">
      <c r="N1517" s="135" t="s">
        <v>3629</v>
      </c>
      <c r="O1517" s="136" t="s">
        <v>2581</v>
      </c>
      <c r="P1517" s="136">
        <v>0.39800000000000002</v>
      </c>
    </row>
    <row r="1518" spans="14:16">
      <c r="N1518" s="135" t="s">
        <v>3630</v>
      </c>
      <c r="O1518" s="136" t="s">
        <v>1430</v>
      </c>
      <c r="P1518" s="136">
        <v>0</v>
      </c>
    </row>
    <row r="1519" spans="14:16">
      <c r="N1519" s="135" t="s">
        <v>3631</v>
      </c>
      <c r="O1519" s="136" t="s">
        <v>2582</v>
      </c>
      <c r="P1519" s="136">
        <v>0.64600000000000002</v>
      </c>
    </row>
    <row r="1520" spans="14:16">
      <c r="N1520" s="135" t="s">
        <v>3632</v>
      </c>
      <c r="O1520" s="136" t="s">
        <v>2583</v>
      </c>
      <c r="P1520" s="136">
        <v>0.53700000000000003</v>
      </c>
    </row>
    <row r="1521" spans="14:16">
      <c r="N1521" s="135" t="s">
        <v>3633</v>
      </c>
      <c r="O1521" s="136" t="s">
        <v>1436</v>
      </c>
      <c r="P1521" s="136">
        <v>0</v>
      </c>
    </row>
    <row r="1522" spans="14:16">
      <c r="N1522" s="135" t="s">
        <v>3634</v>
      </c>
      <c r="O1522" s="136" t="s">
        <v>1438</v>
      </c>
      <c r="P1522" s="136">
        <v>0.28999999999999998</v>
      </c>
    </row>
    <row r="1523" spans="14:16">
      <c r="N1523" s="135" t="s">
        <v>3635</v>
      </c>
      <c r="O1523" s="136" t="s">
        <v>2584</v>
      </c>
      <c r="P1523" s="136">
        <v>0.27599999999999997</v>
      </c>
    </row>
    <row r="1524" spans="14:16">
      <c r="N1524" s="135" t="s">
        <v>3636</v>
      </c>
      <c r="O1524" s="136" t="s">
        <v>2585</v>
      </c>
      <c r="P1524" s="136">
        <v>0.33</v>
      </c>
    </row>
    <row r="1525" spans="14:16">
      <c r="N1525" s="135" t="s">
        <v>3637</v>
      </c>
      <c r="O1525" s="136" t="s">
        <v>2586</v>
      </c>
      <c r="P1525" s="136">
        <v>0.73099999999999998</v>
      </c>
    </row>
    <row r="1526" spans="14:16">
      <c r="N1526" s="135" t="s">
        <v>3638</v>
      </c>
      <c r="O1526" s="136" t="s">
        <v>2587</v>
      </c>
      <c r="P1526" s="136">
        <v>0.44400000000000001</v>
      </c>
    </row>
    <row r="1527" spans="14:16">
      <c r="N1527" s="135" t="s">
        <v>3639</v>
      </c>
      <c r="O1527" s="136" t="s">
        <v>2588</v>
      </c>
      <c r="P1527" s="136">
        <v>0.5109999999999999</v>
      </c>
    </row>
    <row r="1528" spans="14:16">
      <c r="N1528" s="135" t="s">
        <v>3640</v>
      </c>
      <c r="O1528" s="136" t="s">
        <v>2589</v>
      </c>
      <c r="P1528" s="136">
        <v>0.45700000000000002</v>
      </c>
    </row>
    <row r="1529" spans="14:16">
      <c r="N1529" s="135" t="s">
        <v>3641</v>
      </c>
      <c r="O1529" s="136" t="s">
        <v>1454</v>
      </c>
      <c r="P1529" s="136">
        <v>0</v>
      </c>
    </row>
    <row r="1530" spans="14:16">
      <c r="N1530" s="135" t="s">
        <v>3642</v>
      </c>
      <c r="O1530" s="136" t="s">
        <v>1456</v>
      </c>
      <c r="P1530" s="136">
        <v>0</v>
      </c>
    </row>
    <row r="1531" spans="14:16">
      <c r="N1531" s="135" t="s">
        <v>3643</v>
      </c>
      <c r="O1531" s="136" t="s">
        <v>2590</v>
      </c>
      <c r="P1531" s="136">
        <v>0.1</v>
      </c>
    </row>
    <row r="1532" spans="14:16">
      <c r="N1532" s="135" t="s">
        <v>3644</v>
      </c>
      <c r="O1532" s="136" t="s">
        <v>2591</v>
      </c>
      <c r="P1532" s="136">
        <v>0.25</v>
      </c>
    </row>
    <row r="1533" spans="14:16">
      <c r="N1533" s="135" t="s">
        <v>3645</v>
      </c>
      <c r="O1533" s="136" t="s">
        <v>2592</v>
      </c>
      <c r="P1533" s="136">
        <v>0.59399999999999997</v>
      </c>
    </row>
    <row r="1534" spans="14:16">
      <c r="N1534" s="135" t="s">
        <v>3646</v>
      </c>
      <c r="O1534" s="136" t="s">
        <v>1460</v>
      </c>
      <c r="P1534" s="136">
        <v>0</v>
      </c>
    </row>
    <row r="1535" spans="14:16">
      <c r="N1535" s="135" t="s">
        <v>3647</v>
      </c>
      <c r="O1535" s="136" t="s">
        <v>2593</v>
      </c>
      <c r="P1535" s="136">
        <v>0.46799999999999997</v>
      </c>
    </row>
    <row r="1536" spans="14:16">
      <c r="N1536" s="135" t="s">
        <v>3648</v>
      </c>
      <c r="O1536" s="136" t="s">
        <v>2594</v>
      </c>
      <c r="P1536" s="136">
        <v>0.37</v>
      </c>
    </row>
    <row r="1537" spans="14:16">
      <c r="N1537" s="135" t="s">
        <v>3649</v>
      </c>
      <c r="O1537" s="136" t="s">
        <v>2595</v>
      </c>
      <c r="P1537" s="136">
        <v>0</v>
      </c>
    </row>
    <row r="1538" spans="14:16">
      <c r="N1538" s="135" t="s">
        <v>3650</v>
      </c>
      <c r="O1538" s="136" t="s">
        <v>2596</v>
      </c>
      <c r="P1538" s="136">
        <v>0.495</v>
      </c>
    </row>
    <row r="1539" spans="14:16">
      <c r="N1539" s="135" t="s">
        <v>3651</v>
      </c>
      <c r="O1539" s="136" t="s">
        <v>2597</v>
      </c>
      <c r="P1539" s="136">
        <v>0.48399999999999999</v>
      </c>
    </row>
    <row r="1540" spans="14:16">
      <c r="N1540" s="135" t="s">
        <v>3652</v>
      </c>
      <c r="O1540" s="136" t="s">
        <v>2598</v>
      </c>
      <c r="P1540" s="136">
        <v>0</v>
      </c>
    </row>
    <row r="1541" spans="14:16">
      <c r="N1541" s="135" t="s">
        <v>3653</v>
      </c>
      <c r="O1541" s="136" t="s">
        <v>2599</v>
      </c>
      <c r="P1541" s="136">
        <v>0.48500000000000004</v>
      </c>
    </row>
    <row r="1542" spans="14:16">
      <c r="N1542" s="135" t="s">
        <v>3654</v>
      </c>
      <c r="O1542" s="136" t="s">
        <v>2600</v>
      </c>
      <c r="P1542" s="136">
        <v>0.53300000000000003</v>
      </c>
    </row>
    <row r="1543" spans="14:16">
      <c r="N1543" s="135" t="s">
        <v>3655</v>
      </c>
      <c r="O1543" s="136" t="s">
        <v>2601</v>
      </c>
      <c r="P1543" s="136">
        <v>0</v>
      </c>
    </row>
    <row r="1544" spans="14:16">
      <c r="N1544" s="135" t="s">
        <v>3656</v>
      </c>
      <c r="O1544" s="136" t="s">
        <v>2602</v>
      </c>
      <c r="P1544" s="136">
        <v>0.47800000000000004</v>
      </c>
    </row>
    <row r="1545" spans="14:16">
      <c r="N1545" s="135" t="s">
        <v>3657</v>
      </c>
      <c r="O1545" s="136" t="s">
        <v>2603</v>
      </c>
      <c r="P1545" s="136">
        <v>0.41699999999999998</v>
      </c>
    </row>
    <row r="1546" spans="14:16">
      <c r="N1546" s="135" t="s">
        <v>3658</v>
      </c>
      <c r="O1546" s="136" t="s">
        <v>2604</v>
      </c>
      <c r="P1546" s="136">
        <v>0.53500000000000003</v>
      </c>
    </row>
    <row r="1547" spans="14:16">
      <c r="N1547" s="135" t="s">
        <v>3659</v>
      </c>
      <c r="O1547" s="136" t="s">
        <v>2605</v>
      </c>
      <c r="P1547" s="136">
        <v>0</v>
      </c>
    </row>
    <row r="1548" spans="14:16">
      <c r="N1548" s="135" t="s">
        <v>3660</v>
      </c>
      <c r="O1548" s="136" t="s">
        <v>2606</v>
      </c>
      <c r="P1548" s="136">
        <v>0.47499999999999998</v>
      </c>
    </row>
    <row r="1549" spans="14:16">
      <c r="N1549" s="135" t="s">
        <v>3661</v>
      </c>
      <c r="O1549" s="136" t="s">
        <v>2607</v>
      </c>
      <c r="P1549" s="136">
        <v>0.48899999999999993</v>
      </c>
    </row>
    <row r="1550" spans="14:16">
      <c r="N1550" s="135" t="s">
        <v>3662</v>
      </c>
      <c r="O1550" s="136" t="s">
        <v>2608</v>
      </c>
      <c r="P1550" s="136">
        <v>0.436</v>
      </c>
    </row>
    <row r="1551" spans="14:16">
      <c r="N1551" s="135" t="s">
        <v>3663</v>
      </c>
      <c r="O1551" s="136" t="s">
        <v>2609</v>
      </c>
      <c r="P1551" s="136">
        <v>0.47</v>
      </c>
    </row>
    <row r="1552" spans="14:16">
      <c r="N1552" s="135" t="s">
        <v>3664</v>
      </c>
      <c r="O1552" s="136" t="s">
        <v>2610</v>
      </c>
      <c r="P1552" s="136">
        <v>0.70599999999999996</v>
      </c>
    </row>
    <row r="1553" spans="14:16">
      <c r="N1553" s="135" t="s">
        <v>3665</v>
      </c>
      <c r="O1553" s="136" t="s">
        <v>2611</v>
      </c>
      <c r="P1553" s="136">
        <v>0</v>
      </c>
    </row>
    <row r="1554" spans="14:16">
      <c r="N1554" s="135" t="s">
        <v>3666</v>
      </c>
      <c r="O1554" s="136" t="s">
        <v>2612</v>
      </c>
      <c r="P1554" s="136">
        <v>0.44900000000000001</v>
      </c>
    </row>
    <row r="1555" spans="14:16">
      <c r="N1555" s="135" t="s">
        <v>3667</v>
      </c>
      <c r="O1555" s="136" t="s">
        <v>2613</v>
      </c>
      <c r="P1555" s="136">
        <v>0.42899999999999999</v>
      </c>
    </row>
    <row r="1556" spans="14:16">
      <c r="N1556" s="135" t="s">
        <v>3668</v>
      </c>
      <c r="O1556" s="136" t="s">
        <v>2614</v>
      </c>
      <c r="P1556" s="136">
        <v>0.51700000000000002</v>
      </c>
    </row>
    <row r="1557" spans="14:16">
      <c r="N1557" s="135" t="s">
        <v>3669</v>
      </c>
      <c r="O1557" s="136" t="s">
        <v>2615</v>
      </c>
      <c r="P1557" s="136">
        <v>0.41599999999999998</v>
      </c>
    </row>
    <row r="1558" spans="14:16">
      <c r="N1558" s="135" t="s">
        <v>3670</v>
      </c>
      <c r="O1558" s="136" t="s">
        <v>2616</v>
      </c>
      <c r="P1558" s="136">
        <v>0.32500000000000001</v>
      </c>
    </row>
    <row r="1559" spans="14:16">
      <c r="N1559" s="135" t="s">
        <v>3671</v>
      </c>
      <c r="O1559" s="136" t="s">
        <v>2617</v>
      </c>
      <c r="P1559" s="136">
        <v>0.46</v>
      </c>
    </row>
    <row r="1560" spans="14:16">
      <c r="N1560" s="135" t="s">
        <v>3672</v>
      </c>
      <c r="O1560" s="136" t="s">
        <v>2618</v>
      </c>
      <c r="P1560" s="136">
        <v>0.46700000000000003</v>
      </c>
    </row>
    <row r="1561" spans="14:16">
      <c r="N1561" s="135" t="s">
        <v>3673</v>
      </c>
      <c r="O1561" s="136" t="s">
        <v>2619</v>
      </c>
      <c r="P1561" s="136">
        <v>0.39500000000000002</v>
      </c>
    </row>
    <row r="1562" spans="14:16">
      <c r="N1562" s="135" t="s">
        <v>3674</v>
      </c>
      <c r="O1562" s="136" t="s">
        <v>2620</v>
      </c>
      <c r="P1562" s="136">
        <v>0.48599999999999999</v>
      </c>
    </row>
    <row r="1563" spans="14:16">
      <c r="N1563" s="135" t="s">
        <v>3675</v>
      </c>
      <c r="O1563" s="136" t="s">
        <v>2621</v>
      </c>
      <c r="P1563" s="136">
        <v>0.504</v>
      </c>
    </row>
    <row r="1564" spans="14:16">
      <c r="N1564" s="135" t="s">
        <v>3676</v>
      </c>
      <c r="O1564" s="136" t="s">
        <v>2622</v>
      </c>
      <c r="P1564" s="136">
        <v>0.60799999999999998</v>
      </c>
    </row>
    <row r="1565" spans="14:16">
      <c r="N1565" s="135" t="s">
        <v>3677</v>
      </c>
      <c r="O1565" s="136" t="s">
        <v>2623</v>
      </c>
      <c r="P1565" s="136">
        <v>0.23899999999999999</v>
      </c>
    </row>
    <row r="1566" spans="14:16">
      <c r="N1566" s="135" t="s">
        <v>3678</v>
      </c>
      <c r="O1566" s="136" t="s">
        <v>1524</v>
      </c>
      <c r="P1566" s="136">
        <v>0.39600000000000002</v>
      </c>
    </row>
    <row r="1567" spans="14:16">
      <c r="N1567" s="135" t="s">
        <v>3679</v>
      </c>
      <c r="O1567" s="136" t="s">
        <v>1526</v>
      </c>
      <c r="P1567" s="136">
        <v>0.44400000000000001</v>
      </c>
    </row>
    <row r="1568" spans="14:16">
      <c r="N1568" s="135" t="s">
        <v>3680</v>
      </c>
      <c r="O1568" s="136" t="s">
        <v>1528</v>
      </c>
      <c r="P1568" s="136">
        <v>0.504</v>
      </c>
    </row>
    <row r="1569" spans="14:16">
      <c r="N1569" s="135" t="s">
        <v>3681</v>
      </c>
      <c r="O1569" s="136" t="s">
        <v>2624</v>
      </c>
      <c r="P1569" s="136">
        <v>0.495</v>
      </c>
    </row>
    <row r="1570" spans="14:16">
      <c r="N1570" s="135" t="s">
        <v>3682</v>
      </c>
      <c r="O1570" s="136" t="s">
        <v>2625</v>
      </c>
      <c r="P1570" s="136">
        <v>0.59199999999999997</v>
      </c>
    </row>
    <row r="1571" spans="14:16">
      <c r="N1571" s="135" t="s">
        <v>3683</v>
      </c>
      <c r="O1571" s="136" t="s">
        <v>2626</v>
      </c>
      <c r="P1571" s="136">
        <v>0.56599999999999995</v>
      </c>
    </row>
    <row r="1572" spans="14:16">
      <c r="N1572" s="135" t="s">
        <v>3684</v>
      </c>
      <c r="O1572" s="136" t="s">
        <v>2627</v>
      </c>
      <c r="P1572" s="136">
        <v>0.32300000000000001</v>
      </c>
    </row>
    <row r="1573" spans="14:16">
      <c r="N1573" s="135" t="s">
        <v>3685</v>
      </c>
      <c r="O1573" s="136" t="s">
        <v>2628</v>
      </c>
      <c r="P1573" s="136">
        <v>0.39200000000000002</v>
      </c>
    </row>
    <row r="1574" spans="14:16">
      <c r="N1574" s="135" t="s">
        <v>3686</v>
      </c>
      <c r="O1574" s="136" t="s">
        <v>1540</v>
      </c>
      <c r="P1574" s="136">
        <v>0</v>
      </c>
    </row>
    <row r="1575" spans="14:16">
      <c r="N1575" s="135" t="s">
        <v>3687</v>
      </c>
      <c r="O1575" s="136" t="s">
        <v>1542</v>
      </c>
      <c r="P1575" s="136">
        <v>0.41</v>
      </c>
    </row>
    <row r="1576" spans="14:16">
      <c r="N1576" s="135" t="s">
        <v>3688</v>
      </c>
      <c r="O1576" s="136" t="s">
        <v>1546</v>
      </c>
      <c r="P1576" s="136">
        <v>0</v>
      </c>
    </row>
    <row r="1577" spans="14:16">
      <c r="N1577" s="135" t="s">
        <v>3689</v>
      </c>
      <c r="O1577" s="136" t="s">
        <v>1548</v>
      </c>
      <c r="P1577" s="136">
        <v>0</v>
      </c>
    </row>
    <row r="1578" spans="14:16">
      <c r="N1578" s="135" t="s">
        <v>3690</v>
      </c>
      <c r="O1578" s="136" t="s">
        <v>2629</v>
      </c>
      <c r="P1578" s="136">
        <v>2.7E-2</v>
      </c>
    </row>
    <row r="1579" spans="14:16">
      <c r="N1579" s="135" t="s">
        <v>3691</v>
      </c>
      <c r="O1579" s="136" t="s">
        <v>2630</v>
      </c>
      <c r="P1579" s="136">
        <v>0.54600000000000004</v>
      </c>
    </row>
    <row r="1580" spans="14:16">
      <c r="N1580" s="135" t="s">
        <v>3692</v>
      </c>
      <c r="O1580" s="136" t="s">
        <v>2631</v>
      </c>
      <c r="P1580" s="136">
        <v>0.43</v>
      </c>
    </row>
    <row r="1581" spans="14:16">
      <c r="N1581" s="135" t="s">
        <v>3693</v>
      </c>
      <c r="O1581" s="136" t="s">
        <v>2632</v>
      </c>
      <c r="P1581" s="136">
        <v>0.38900000000000001</v>
      </c>
    </row>
    <row r="1582" spans="14:16">
      <c r="N1582" s="135" t="s">
        <v>3694</v>
      </c>
      <c r="O1582" s="136" t="s">
        <v>2633</v>
      </c>
      <c r="P1582" s="136">
        <v>0.27800000000000002</v>
      </c>
    </row>
    <row r="1583" spans="14:16">
      <c r="N1583" s="135" t="s">
        <v>3695</v>
      </c>
      <c r="O1583" s="136" t="s">
        <v>2634</v>
      </c>
      <c r="P1583" s="136">
        <v>0.51</v>
      </c>
    </row>
    <row r="1584" spans="14:16">
      <c r="N1584" s="135" t="s">
        <v>3696</v>
      </c>
      <c r="O1584" s="136" t="s">
        <v>1570</v>
      </c>
      <c r="P1584" s="136">
        <v>0</v>
      </c>
    </row>
    <row r="1585" spans="14:16">
      <c r="N1585" s="135" t="s">
        <v>3697</v>
      </c>
      <c r="O1585" s="136" t="s">
        <v>2635</v>
      </c>
      <c r="P1585" s="136">
        <v>0</v>
      </c>
    </row>
    <row r="1586" spans="14:16">
      <c r="N1586" s="135" t="s">
        <v>3698</v>
      </c>
      <c r="O1586" s="136" t="s">
        <v>2636</v>
      </c>
      <c r="P1586" s="136">
        <v>0.32100000000000001</v>
      </c>
    </row>
    <row r="1587" spans="14:16">
      <c r="N1587" s="135" t="s">
        <v>3699</v>
      </c>
      <c r="O1587" s="136" t="s">
        <v>2637</v>
      </c>
      <c r="P1587" s="136">
        <v>0.52200000000000002</v>
      </c>
    </row>
    <row r="1588" spans="14:16">
      <c r="N1588" s="135" t="s">
        <v>3700</v>
      </c>
      <c r="O1588" s="136" t="s">
        <v>2638</v>
      </c>
      <c r="P1588" s="136">
        <v>0.42199999999999999</v>
      </c>
    </row>
    <row r="1589" spans="14:16">
      <c r="N1589" s="135" t="s">
        <v>3701</v>
      </c>
      <c r="O1589" s="136" t="s">
        <v>2639</v>
      </c>
      <c r="P1589" s="136">
        <v>0.52800000000000002</v>
      </c>
    </row>
    <row r="1590" spans="14:16">
      <c r="N1590" s="135" t="s">
        <v>3702</v>
      </c>
      <c r="O1590" s="136" t="s">
        <v>2640</v>
      </c>
      <c r="P1590" s="136">
        <v>0.51</v>
      </c>
    </row>
    <row r="1591" spans="14:16">
      <c r="N1591" s="135" t="s">
        <v>3703</v>
      </c>
      <c r="O1591" s="136" t="s">
        <v>2641</v>
      </c>
      <c r="P1591" s="136">
        <v>0</v>
      </c>
    </row>
    <row r="1592" spans="14:16">
      <c r="N1592" s="135" t="s">
        <v>3704</v>
      </c>
      <c r="O1592" s="136" t="s">
        <v>2642</v>
      </c>
      <c r="P1592" s="136">
        <v>0.38900000000000001</v>
      </c>
    </row>
    <row r="1593" spans="14:16">
      <c r="N1593" s="135" t="s">
        <v>3705</v>
      </c>
      <c r="O1593" s="136" t="s">
        <v>1582</v>
      </c>
      <c r="P1593" s="136">
        <v>0.377</v>
      </c>
    </row>
    <row r="1594" spans="14:16">
      <c r="N1594" s="135" t="s">
        <v>3706</v>
      </c>
      <c r="O1594" s="136" t="s">
        <v>1584</v>
      </c>
      <c r="P1594" s="136">
        <v>0.42599999999999999</v>
      </c>
    </row>
    <row r="1595" spans="14:16">
      <c r="N1595" s="135" t="s">
        <v>3707</v>
      </c>
      <c r="O1595" s="136" t="s">
        <v>2643</v>
      </c>
      <c r="P1595" s="136">
        <v>0</v>
      </c>
    </row>
    <row r="1596" spans="14:16">
      <c r="N1596" s="135" t="s">
        <v>3708</v>
      </c>
      <c r="O1596" s="136" t="s">
        <v>2644</v>
      </c>
      <c r="P1596" s="136">
        <v>0.42899999999999999</v>
      </c>
    </row>
    <row r="1597" spans="14:16">
      <c r="N1597" s="135" t="s">
        <v>3709</v>
      </c>
      <c r="O1597" s="136" t="s">
        <v>2645</v>
      </c>
      <c r="P1597" s="136">
        <v>0.46299999999999997</v>
      </c>
    </row>
    <row r="1598" spans="14:16">
      <c r="N1598" s="135" t="s">
        <v>3710</v>
      </c>
      <c r="O1598" s="136" t="s">
        <v>2646</v>
      </c>
      <c r="P1598" s="136">
        <v>0.13</v>
      </c>
    </row>
    <row r="1599" spans="14:16">
      <c r="N1599" s="135" t="s">
        <v>3711</v>
      </c>
      <c r="O1599" s="136" t="s">
        <v>2647</v>
      </c>
      <c r="P1599" s="136">
        <v>0.47</v>
      </c>
    </row>
    <row r="1600" spans="14:16">
      <c r="N1600" s="135" t="s">
        <v>3712</v>
      </c>
      <c r="O1600" s="136" t="s">
        <v>2648</v>
      </c>
      <c r="P1600" s="136">
        <v>0.78700000000000003</v>
      </c>
    </row>
    <row r="1601" spans="14:16">
      <c r="N1601" s="135" t="s">
        <v>3713</v>
      </c>
      <c r="O1601" s="136" t="s">
        <v>2649</v>
      </c>
      <c r="P1601" s="136">
        <v>0.41499999999999998</v>
      </c>
    </row>
    <row r="1602" spans="14:16">
      <c r="N1602" s="135" t="s">
        <v>3714</v>
      </c>
      <c r="O1602" s="136" t="s">
        <v>2650</v>
      </c>
      <c r="P1602" s="136">
        <v>0.34900000000000003</v>
      </c>
    </row>
    <row r="1603" spans="14:16">
      <c r="N1603" s="135" t="s">
        <v>3715</v>
      </c>
      <c r="O1603" s="136" t="s">
        <v>2651</v>
      </c>
      <c r="P1603" s="136">
        <v>0.504</v>
      </c>
    </row>
    <row r="1604" spans="14:16">
      <c r="N1604" s="135" t="s">
        <v>3716</v>
      </c>
      <c r="O1604" s="136" t="s">
        <v>2652</v>
      </c>
      <c r="P1604" s="136">
        <v>0.504</v>
      </c>
    </row>
    <row r="1605" spans="14:16">
      <c r="N1605" s="135" t="s">
        <v>3717</v>
      </c>
      <c r="O1605" s="136" t="s">
        <v>1608</v>
      </c>
      <c r="P1605" s="136">
        <v>0</v>
      </c>
    </row>
    <row r="1606" spans="14:16">
      <c r="N1606" s="135" t="s">
        <v>3718</v>
      </c>
      <c r="O1606" s="136" t="s">
        <v>2653</v>
      </c>
      <c r="P1606" s="136">
        <v>0.54</v>
      </c>
    </row>
    <row r="1607" spans="14:16">
      <c r="N1607" s="135" t="s">
        <v>3719</v>
      </c>
      <c r="O1607" s="136" t="s">
        <v>1612</v>
      </c>
      <c r="P1607" s="136">
        <v>0</v>
      </c>
    </row>
    <row r="1608" spans="14:16">
      <c r="N1608" s="135" t="s">
        <v>3720</v>
      </c>
      <c r="O1608" s="136" t="s">
        <v>2654</v>
      </c>
      <c r="P1608" s="136">
        <v>0.39100000000000001</v>
      </c>
    </row>
    <row r="1609" spans="14:16">
      <c r="N1609" s="135" t="s">
        <v>3721</v>
      </c>
      <c r="O1609" s="136" t="s">
        <v>2655</v>
      </c>
      <c r="P1609" s="136">
        <v>0.47499999999999998</v>
      </c>
    </row>
    <row r="1610" spans="14:16">
      <c r="N1610" s="135" t="s">
        <v>3722</v>
      </c>
      <c r="O1610" s="136" t="s">
        <v>2656</v>
      </c>
      <c r="P1610" s="136">
        <v>0.495</v>
      </c>
    </row>
    <row r="1611" spans="14:16">
      <c r="N1611" s="135" t="s">
        <v>3723</v>
      </c>
      <c r="O1611" s="136" t="s">
        <v>2657</v>
      </c>
      <c r="P1611" s="136">
        <v>0.39200000000000002</v>
      </c>
    </row>
    <row r="1612" spans="14:16">
      <c r="N1612" s="135" t="s">
        <v>3724</v>
      </c>
      <c r="O1612" s="136" t="s">
        <v>2658</v>
      </c>
      <c r="P1612" s="136">
        <v>0.52899999999999991</v>
      </c>
    </row>
    <row r="1613" spans="14:16">
      <c r="N1613" s="135" t="s">
        <v>3725</v>
      </c>
      <c r="O1613" s="136" t="s">
        <v>2659</v>
      </c>
      <c r="P1613" s="136">
        <v>0.60099999999999998</v>
      </c>
    </row>
    <row r="1614" spans="14:16">
      <c r="N1614" s="135" t="s">
        <v>3726</v>
      </c>
      <c r="O1614" s="136" t="s">
        <v>2660</v>
      </c>
      <c r="P1614" s="136">
        <v>0.16400000000000001</v>
      </c>
    </row>
    <row r="1615" spans="14:16">
      <c r="N1615" s="135" t="s">
        <v>3727</v>
      </c>
      <c r="O1615" s="136" t="s">
        <v>2661</v>
      </c>
      <c r="P1615" s="136">
        <v>0.46500000000000002</v>
      </c>
    </row>
    <row r="1616" spans="14:16">
      <c r="N1616" s="135" t="s">
        <v>3728</v>
      </c>
      <c r="O1616" s="136" t="s">
        <v>2662</v>
      </c>
      <c r="P1616" s="136">
        <v>0.47399999999999998</v>
      </c>
    </row>
    <row r="1617" spans="14:16">
      <c r="N1617" s="135" t="s">
        <v>3729</v>
      </c>
      <c r="O1617" s="136" t="s">
        <v>2663</v>
      </c>
      <c r="P1617" s="136">
        <v>0.39200000000000002</v>
      </c>
    </row>
    <row r="1618" spans="14:16">
      <c r="N1618" s="135" t="s">
        <v>3730</v>
      </c>
      <c r="O1618" s="136" t="s">
        <v>2664</v>
      </c>
      <c r="P1618" s="136">
        <v>0.45700000000000002</v>
      </c>
    </row>
    <row r="1619" spans="14:16">
      <c r="N1619" s="135" t="s">
        <v>3731</v>
      </c>
      <c r="O1619" s="136" t="s">
        <v>1628</v>
      </c>
      <c r="P1619" s="136">
        <v>0</v>
      </c>
    </row>
    <row r="1620" spans="14:16">
      <c r="N1620" s="135" t="s">
        <v>3732</v>
      </c>
      <c r="O1620" s="136" t="s">
        <v>1630</v>
      </c>
      <c r="P1620" s="136">
        <v>0</v>
      </c>
    </row>
    <row r="1621" spans="14:16">
      <c r="N1621" s="135" t="s">
        <v>3733</v>
      </c>
      <c r="O1621" s="136" t="s">
        <v>2665</v>
      </c>
      <c r="P1621" s="136">
        <v>0</v>
      </c>
    </row>
    <row r="1622" spans="14:16">
      <c r="N1622" s="135" t="s">
        <v>3734</v>
      </c>
      <c r="O1622" s="136" t="s">
        <v>2666</v>
      </c>
      <c r="P1622" s="136">
        <v>0</v>
      </c>
    </row>
    <row r="1623" spans="14:16">
      <c r="N1623" s="135" t="s">
        <v>3735</v>
      </c>
      <c r="O1623" s="136" t="s">
        <v>2667</v>
      </c>
      <c r="P1623" s="136">
        <v>0.46599999999999997</v>
      </c>
    </row>
    <row r="1624" spans="14:16">
      <c r="N1624" s="135" t="s">
        <v>3736</v>
      </c>
      <c r="O1624" s="136" t="s">
        <v>2668</v>
      </c>
      <c r="P1624" s="136">
        <v>0.248</v>
      </c>
    </row>
    <row r="1625" spans="14:16">
      <c r="N1625" s="135" t="s">
        <v>3737</v>
      </c>
      <c r="O1625" s="136" t="s">
        <v>2669</v>
      </c>
      <c r="P1625" s="136">
        <v>0</v>
      </c>
    </row>
    <row r="1626" spans="14:16">
      <c r="N1626" s="135" t="s">
        <v>3738</v>
      </c>
      <c r="O1626" s="136" t="s">
        <v>2670</v>
      </c>
      <c r="P1626" s="136">
        <v>0.46899999999999997</v>
      </c>
    </row>
    <row r="1627" spans="14:16">
      <c r="N1627" s="135" t="s">
        <v>3739</v>
      </c>
      <c r="O1627" s="136" t="s">
        <v>1638</v>
      </c>
      <c r="P1627" s="136">
        <v>0</v>
      </c>
    </row>
    <row r="1628" spans="14:16">
      <c r="N1628" s="135" t="s">
        <v>3740</v>
      </c>
      <c r="O1628" s="136" t="s">
        <v>2671</v>
      </c>
      <c r="P1628" s="136">
        <v>0</v>
      </c>
    </row>
    <row r="1629" spans="14:16">
      <c r="N1629" s="135" t="s">
        <v>3741</v>
      </c>
      <c r="O1629" s="136" t="s">
        <v>2672</v>
      </c>
      <c r="P1629" s="136">
        <v>0.55000000000000004</v>
      </c>
    </row>
    <row r="1630" spans="14:16">
      <c r="N1630" s="135" t="s">
        <v>3742</v>
      </c>
      <c r="O1630" s="136" t="s">
        <v>2673</v>
      </c>
      <c r="P1630" s="136">
        <v>0.51500000000000001</v>
      </c>
    </row>
    <row r="1631" spans="14:16">
      <c r="N1631" s="135" t="s">
        <v>3743</v>
      </c>
      <c r="O1631" s="136" t="s">
        <v>2674</v>
      </c>
      <c r="P1631" s="136">
        <v>0.46500000000000002</v>
      </c>
    </row>
    <row r="1632" spans="14:16">
      <c r="N1632" s="135" t="s">
        <v>3744</v>
      </c>
      <c r="O1632" s="136" t="s">
        <v>2675</v>
      </c>
      <c r="P1632" s="136">
        <v>0.33</v>
      </c>
    </row>
    <row r="1633" spans="14:16">
      <c r="N1633" s="135" t="s">
        <v>3745</v>
      </c>
      <c r="O1633" s="136" t="s">
        <v>2676</v>
      </c>
      <c r="P1633" s="136">
        <v>0.39200000000000002</v>
      </c>
    </row>
    <row r="1634" spans="14:16">
      <c r="N1634" s="135" t="s">
        <v>3746</v>
      </c>
      <c r="O1634" s="136" t="s">
        <v>2677</v>
      </c>
      <c r="P1634" s="136">
        <v>0.39200000000000002</v>
      </c>
    </row>
    <row r="1635" spans="14:16">
      <c r="N1635" s="135" t="s">
        <v>3747</v>
      </c>
      <c r="O1635" s="136" t="s">
        <v>2678</v>
      </c>
      <c r="P1635" s="136">
        <v>0.68799999999999994</v>
      </c>
    </row>
    <row r="1636" spans="14:16">
      <c r="N1636" s="135" t="s">
        <v>3748</v>
      </c>
      <c r="O1636" s="136" t="s">
        <v>2679</v>
      </c>
      <c r="P1636" s="136">
        <v>0.32200000000000001</v>
      </c>
    </row>
    <row r="1637" spans="14:16">
      <c r="N1637" s="135" t="s">
        <v>3749</v>
      </c>
      <c r="O1637" s="136" t="s">
        <v>2680</v>
      </c>
      <c r="P1637" s="136">
        <v>0.39200000000000002</v>
      </c>
    </row>
    <row r="1638" spans="14:16">
      <c r="N1638" s="135" t="s">
        <v>3750</v>
      </c>
      <c r="O1638" s="136" t="s">
        <v>2681</v>
      </c>
      <c r="P1638" s="136">
        <v>0.441</v>
      </c>
    </row>
    <row r="1639" spans="14:16">
      <c r="N1639" s="135" t="s">
        <v>3751</v>
      </c>
      <c r="O1639" s="136" t="s">
        <v>2682</v>
      </c>
      <c r="P1639" s="136">
        <v>0.52700000000000002</v>
      </c>
    </row>
    <row r="1640" spans="14:16">
      <c r="N1640" s="135" t="s">
        <v>3752</v>
      </c>
      <c r="O1640" s="136" t="s">
        <v>2683</v>
      </c>
      <c r="P1640" s="136">
        <v>0.41099999999999998</v>
      </c>
    </row>
    <row r="1641" spans="14:16">
      <c r="N1641" s="135" t="s">
        <v>3753</v>
      </c>
      <c r="O1641" s="136" t="s">
        <v>2684</v>
      </c>
      <c r="P1641" s="136">
        <v>0.66300000000000003</v>
      </c>
    </row>
    <row r="1642" spans="14:16">
      <c r="N1642" s="135" t="s">
        <v>3754</v>
      </c>
      <c r="O1642" s="136" t="s">
        <v>1664</v>
      </c>
      <c r="P1642" s="136">
        <v>0</v>
      </c>
    </row>
    <row r="1643" spans="14:16">
      <c r="N1643" s="135" t="s">
        <v>3755</v>
      </c>
      <c r="O1643" s="136" t="s">
        <v>2685</v>
      </c>
      <c r="P1643" s="136">
        <v>0.312</v>
      </c>
    </row>
    <row r="1644" spans="14:16">
      <c r="N1644" s="135" t="s">
        <v>3756</v>
      </c>
      <c r="O1644" s="136" t="s">
        <v>1668</v>
      </c>
      <c r="P1644" s="136">
        <v>0</v>
      </c>
    </row>
    <row r="1645" spans="14:16">
      <c r="N1645" s="135" t="s">
        <v>3757</v>
      </c>
      <c r="O1645" s="136" t="s">
        <v>1670</v>
      </c>
      <c r="P1645" s="136">
        <v>0.184</v>
      </c>
    </row>
    <row r="1646" spans="14:16">
      <c r="N1646" s="135" t="s">
        <v>3758</v>
      </c>
      <c r="O1646" s="136" t="s">
        <v>1672</v>
      </c>
      <c r="P1646" s="136">
        <v>0.377</v>
      </c>
    </row>
    <row r="1647" spans="14:16">
      <c r="N1647" s="135" t="s">
        <v>3759</v>
      </c>
      <c r="O1647" s="136" t="s">
        <v>1674</v>
      </c>
      <c r="P1647" s="136">
        <v>0</v>
      </c>
    </row>
    <row r="1648" spans="14:16">
      <c r="N1648" s="135" t="s">
        <v>3760</v>
      </c>
      <c r="O1648" s="136" t="s">
        <v>2686</v>
      </c>
      <c r="P1648" s="136">
        <v>0.502</v>
      </c>
    </row>
    <row r="1649" spans="14:16">
      <c r="N1649" s="135" t="s">
        <v>3761</v>
      </c>
      <c r="O1649" s="136" t="s">
        <v>2687</v>
      </c>
      <c r="P1649" s="136">
        <v>0.59599999999999997</v>
      </c>
    </row>
    <row r="1650" spans="14:16">
      <c r="N1650" s="135" t="s">
        <v>3762</v>
      </c>
      <c r="O1650" s="136" t="s">
        <v>2688</v>
      </c>
      <c r="P1650" s="136">
        <v>0.39200000000000002</v>
      </c>
    </row>
    <row r="1651" spans="14:16">
      <c r="N1651" s="135" t="s">
        <v>3763</v>
      </c>
      <c r="O1651" s="136" t="s">
        <v>1688</v>
      </c>
      <c r="P1651" s="136">
        <v>0</v>
      </c>
    </row>
    <row r="1652" spans="14:16">
      <c r="N1652" s="135" t="s">
        <v>3764</v>
      </c>
      <c r="O1652" s="136" t="s">
        <v>2689</v>
      </c>
      <c r="P1652" s="136">
        <v>1.0369999999999999</v>
      </c>
    </row>
    <row r="1653" spans="14:16">
      <c r="N1653" s="135" t="s">
        <v>3765</v>
      </c>
      <c r="O1653" s="136" t="s">
        <v>2690</v>
      </c>
      <c r="P1653" s="136">
        <v>0.64400000000000002</v>
      </c>
    </row>
    <row r="1654" spans="14:16">
      <c r="N1654" s="135" t="s">
        <v>3766</v>
      </c>
      <c r="O1654" s="136" t="s">
        <v>1694</v>
      </c>
      <c r="P1654" s="136">
        <v>0</v>
      </c>
    </row>
    <row r="1655" spans="14:16">
      <c r="N1655" s="135" t="s">
        <v>3767</v>
      </c>
      <c r="O1655" s="136" t="s">
        <v>1696</v>
      </c>
      <c r="P1655" s="136">
        <v>0.19700000000000001</v>
      </c>
    </row>
    <row r="1656" spans="14:16">
      <c r="N1656" s="135" t="s">
        <v>3768</v>
      </c>
      <c r="O1656" s="136" t="s">
        <v>1698</v>
      </c>
      <c r="P1656" s="136">
        <v>0</v>
      </c>
    </row>
    <row r="1657" spans="14:16">
      <c r="N1657" s="135" t="s">
        <v>3769</v>
      </c>
      <c r="O1657" s="136" t="s">
        <v>1700</v>
      </c>
      <c r="P1657" s="136">
        <v>0</v>
      </c>
    </row>
    <row r="1658" spans="14:16">
      <c r="N1658" s="135" t="s">
        <v>3770</v>
      </c>
      <c r="O1658" s="136" t="s">
        <v>1702</v>
      </c>
      <c r="P1658" s="136">
        <v>0.247</v>
      </c>
    </row>
    <row r="1659" spans="14:16">
      <c r="N1659" s="135" t="s">
        <v>3771</v>
      </c>
      <c r="O1659" s="136" t="s">
        <v>1704</v>
      </c>
      <c r="P1659" s="136">
        <v>0</v>
      </c>
    </row>
    <row r="1660" spans="14:16">
      <c r="N1660" s="135" t="s">
        <v>3772</v>
      </c>
      <c r="O1660" s="136" t="s">
        <v>1706</v>
      </c>
      <c r="P1660" s="136">
        <v>0</v>
      </c>
    </row>
    <row r="1661" spans="14:16">
      <c r="N1661" s="135" t="s">
        <v>3773</v>
      </c>
      <c r="O1661" s="136" t="s">
        <v>2691</v>
      </c>
      <c r="P1661" s="136">
        <v>0</v>
      </c>
    </row>
    <row r="1662" spans="14:16">
      <c r="N1662" s="135" t="s">
        <v>3774</v>
      </c>
      <c r="O1662" s="136" t="s">
        <v>2692</v>
      </c>
      <c r="P1662" s="136">
        <v>0.248</v>
      </c>
    </row>
    <row r="1663" spans="14:16">
      <c r="N1663" s="135" t="s">
        <v>3775</v>
      </c>
      <c r="O1663" s="136" t="s">
        <v>2693</v>
      </c>
      <c r="P1663" s="136">
        <v>0.46400000000000002</v>
      </c>
    </row>
    <row r="1664" spans="14:16">
      <c r="N1664" s="135" t="s">
        <v>3776</v>
      </c>
      <c r="O1664" s="136" t="s">
        <v>2694</v>
      </c>
      <c r="P1664" s="136">
        <v>0.43</v>
      </c>
    </row>
    <row r="1665" spans="14:16">
      <c r="N1665" s="135" t="s">
        <v>3777</v>
      </c>
      <c r="O1665" s="136" t="s">
        <v>2695</v>
      </c>
      <c r="P1665" s="136">
        <v>0.41399999999999998</v>
      </c>
    </row>
    <row r="1666" spans="14:16">
      <c r="N1666" s="135" t="s">
        <v>3778</v>
      </c>
      <c r="O1666" s="136" t="s">
        <v>2696</v>
      </c>
      <c r="P1666" s="136">
        <v>0.51200000000000001</v>
      </c>
    </row>
    <row r="1667" spans="14:16">
      <c r="N1667" s="135" t="s">
        <v>3779</v>
      </c>
      <c r="O1667" s="136" t="s">
        <v>2697</v>
      </c>
      <c r="P1667" s="136">
        <v>0.47399999999999998</v>
      </c>
    </row>
    <row r="1668" spans="14:16">
      <c r="N1668" s="135" t="s">
        <v>3780</v>
      </c>
      <c r="O1668" s="136" t="s">
        <v>2698</v>
      </c>
      <c r="P1668" s="136">
        <v>0.53300000000000003</v>
      </c>
    </row>
    <row r="1669" spans="14:16">
      <c r="N1669" s="135" t="s">
        <v>3781</v>
      </c>
      <c r="O1669" s="136" t="s">
        <v>2699</v>
      </c>
      <c r="P1669" s="136">
        <v>0.52300000000000002</v>
      </c>
    </row>
    <row r="1670" spans="14:16">
      <c r="N1670" s="135" t="s">
        <v>3782</v>
      </c>
      <c r="O1670" s="136" t="s">
        <v>2700</v>
      </c>
      <c r="P1670" s="136">
        <v>0.50700000000000001</v>
      </c>
    </row>
    <row r="1671" spans="14:16">
      <c r="N1671" s="135" t="s">
        <v>3783</v>
      </c>
      <c r="O1671" s="136" t="s">
        <v>2701</v>
      </c>
      <c r="P1671" s="136">
        <v>0.44</v>
      </c>
    </row>
    <row r="1672" spans="14:16">
      <c r="N1672" s="135" t="s">
        <v>3784</v>
      </c>
      <c r="O1672" s="136" t="s">
        <v>2702</v>
      </c>
      <c r="P1672" s="136">
        <v>0.40300000000000002</v>
      </c>
    </row>
    <row r="1673" spans="14:16">
      <c r="N1673" s="135" t="s">
        <v>3785</v>
      </c>
      <c r="O1673" s="136" t="s">
        <v>2703</v>
      </c>
      <c r="P1673" s="136">
        <v>0.39599999999999996</v>
      </c>
    </row>
    <row r="1674" spans="14:16">
      <c r="N1674" s="135" t="s">
        <v>3786</v>
      </c>
      <c r="O1674" s="136" t="s">
        <v>2704</v>
      </c>
      <c r="P1674" s="136">
        <v>0.33300000000000002</v>
      </c>
    </row>
    <row r="1675" spans="14:16">
      <c r="N1675" s="135" t="s">
        <v>3787</v>
      </c>
      <c r="O1675" s="136" t="s">
        <v>2705</v>
      </c>
      <c r="P1675" s="136">
        <v>0.45400000000000001</v>
      </c>
    </row>
    <row r="1676" spans="14:16">
      <c r="N1676" s="135" t="s">
        <v>3788</v>
      </c>
      <c r="O1676" s="136" t="s">
        <v>2706</v>
      </c>
      <c r="P1676" s="136">
        <v>0</v>
      </c>
    </row>
    <row r="1677" spans="14:16">
      <c r="N1677" s="135" t="s">
        <v>3789</v>
      </c>
      <c r="O1677" s="136" t="s">
        <v>2707</v>
      </c>
      <c r="P1677" s="136">
        <v>0.434</v>
      </c>
    </row>
    <row r="1678" spans="14:16">
      <c r="N1678" s="135" t="s">
        <v>3790</v>
      </c>
      <c r="O1678" s="136" t="s">
        <v>2708</v>
      </c>
      <c r="P1678" s="136">
        <v>0.53400000000000003</v>
      </c>
    </row>
    <row r="1679" spans="14:16">
      <c r="N1679" s="135" t="s">
        <v>3791</v>
      </c>
      <c r="O1679" s="136" t="s">
        <v>2709</v>
      </c>
      <c r="P1679" s="136">
        <v>0.46099999999999997</v>
      </c>
    </row>
    <row r="1680" spans="14:16">
      <c r="N1680" s="135" t="s">
        <v>3792</v>
      </c>
      <c r="O1680" s="136" t="s">
        <v>2710</v>
      </c>
      <c r="P1680" s="136">
        <v>0.55699999999999994</v>
      </c>
    </row>
    <row r="1681" spans="14:16">
      <c r="N1681" s="135" t="s">
        <v>3793</v>
      </c>
      <c r="O1681" s="136" t="s">
        <v>2711</v>
      </c>
      <c r="P1681" s="136">
        <v>0.44499999999999995</v>
      </c>
    </row>
    <row r="1682" spans="14:16">
      <c r="N1682" s="135" t="s">
        <v>3794</v>
      </c>
      <c r="O1682" s="136" t="s">
        <v>2712</v>
      </c>
      <c r="P1682" s="136">
        <v>0.67</v>
      </c>
    </row>
    <row r="1683" spans="14:16">
      <c r="N1683" s="135" t="s">
        <v>3795</v>
      </c>
      <c r="O1683" s="136" t="s">
        <v>2713</v>
      </c>
      <c r="P1683" s="136">
        <v>0</v>
      </c>
    </row>
    <row r="1684" spans="14:16">
      <c r="N1684" s="135" t="s">
        <v>3796</v>
      </c>
      <c r="O1684" s="136" t="s">
        <v>2714</v>
      </c>
      <c r="P1684" s="136">
        <v>0.49</v>
      </c>
    </row>
    <row r="1685" spans="14:16">
      <c r="N1685" s="135" t="s">
        <v>3797</v>
      </c>
      <c r="O1685" s="136" t="s">
        <v>2715</v>
      </c>
      <c r="P1685" s="136">
        <v>0.46500000000000002</v>
      </c>
    </row>
    <row r="1686" spans="14:16">
      <c r="N1686" s="135" t="s">
        <v>3798</v>
      </c>
      <c r="O1686" s="136" t="s">
        <v>2716</v>
      </c>
      <c r="P1686" s="136">
        <v>0.39</v>
      </c>
    </row>
    <row r="1687" spans="14:16">
      <c r="N1687" s="135" t="s">
        <v>3799</v>
      </c>
      <c r="O1687" s="136" t="s">
        <v>1770</v>
      </c>
      <c r="P1687" s="136">
        <v>0</v>
      </c>
    </row>
    <row r="1688" spans="14:16">
      <c r="N1688" s="135" t="s">
        <v>3800</v>
      </c>
      <c r="O1688" s="136" t="s">
        <v>2717</v>
      </c>
      <c r="P1688" s="136">
        <v>0.502</v>
      </c>
    </row>
    <row r="1689" spans="14:16">
      <c r="N1689" s="135" t="s">
        <v>3801</v>
      </c>
      <c r="O1689" s="136" t="s">
        <v>2718</v>
      </c>
      <c r="P1689" s="136">
        <v>0.38400000000000001</v>
      </c>
    </row>
    <row r="1690" spans="14:16">
      <c r="N1690" s="135" t="s">
        <v>3802</v>
      </c>
      <c r="O1690" s="136" t="s">
        <v>2719</v>
      </c>
      <c r="P1690" s="136">
        <v>0</v>
      </c>
    </row>
    <row r="1691" spans="14:16">
      <c r="N1691" s="135" t="s">
        <v>3803</v>
      </c>
      <c r="O1691" s="136" t="s">
        <v>2720</v>
      </c>
      <c r="P1691" s="136">
        <v>0.48599999999999999</v>
      </c>
    </row>
    <row r="1692" spans="14:16">
      <c r="N1692" s="135" t="s">
        <v>3804</v>
      </c>
      <c r="O1692" s="136" t="s">
        <v>2721</v>
      </c>
      <c r="P1692" s="136">
        <v>0.39200000000000002</v>
      </c>
    </row>
    <row r="1693" spans="14:16">
      <c r="N1693" s="135" t="s">
        <v>3805</v>
      </c>
      <c r="O1693" s="136" t="s">
        <v>1778</v>
      </c>
      <c r="P1693" s="136">
        <v>0</v>
      </c>
    </row>
    <row r="1694" spans="14:16">
      <c r="N1694" s="135" t="s">
        <v>3806</v>
      </c>
      <c r="O1694" s="136" t="s">
        <v>2722</v>
      </c>
      <c r="P1694" s="136">
        <v>0.45199999999999996</v>
      </c>
    </row>
    <row r="1695" spans="14:16">
      <c r="N1695" s="135" t="s">
        <v>3807</v>
      </c>
      <c r="O1695" s="136" t="s">
        <v>2723</v>
      </c>
      <c r="P1695" s="136">
        <v>0.502</v>
      </c>
    </row>
    <row r="1696" spans="14:16">
      <c r="N1696" s="135" t="s">
        <v>3808</v>
      </c>
      <c r="O1696" s="136" t="s">
        <v>2724</v>
      </c>
      <c r="P1696" s="136">
        <v>0.34099999999999997</v>
      </c>
    </row>
    <row r="1697" spans="14:16">
      <c r="N1697" s="135" t="s">
        <v>3809</v>
      </c>
      <c r="O1697" s="136" t="s">
        <v>1786</v>
      </c>
      <c r="P1697" s="136">
        <v>0</v>
      </c>
    </row>
    <row r="1698" spans="14:16">
      <c r="N1698" s="135" t="s">
        <v>3810</v>
      </c>
      <c r="O1698" s="136" t="s">
        <v>2725</v>
      </c>
      <c r="P1698" s="136">
        <v>0.28600000000000003</v>
      </c>
    </row>
    <row r="1699" spans="14:16">
      <c r="N1699" s="135" t="s">
        <v>3811</v>
      </c>
      <c r="O1699" s="136" t="s">
        <v>2726</v>
      </c>
      <c r="P1699" s="136">
        <v>0.46600000000000003</v>
      </c>
    </row>
    <row r="1700" spans="14:16">
      <c r="N1700" s="135" t="s">
        <v>3812</v>
      </c>
      <c r="O1700" s="136" t="s">
        <v>2727</v>
      </c>
      <c r="P1700" s="136">
        <v>0.53500000000000003</v>
      </c>
    </row>
    <row r="1701" spans="14:16">
      <c r="N1701" s="135" t="s">
        <v>3813</v>
      </c>
      <c r="O1701" s="136" t="s">
        <v>2728</v>
      </c>
      <c r="P1701" s="136">
        <v>0.443</v>
      </c>
    </row>
    <row r="1702" spans="14:16">
      <c r="N1702" s="135" t="s">
        <v>3814</v>
      </c>
      <c r="O1702" s="136" t="s">
        <v>2729</v>
      </c>
      <c r="P1702" s="136">
        <v>0.501</v>
      </c>
    </row>
    <row r="1703" spans="14:16">
      <c r="N1703" s="135" t="s">
        <v>3815</v>
      </c>
      <c r="O1703" s="136" t="s">
        <v>2730</v>
      </c>
      <c r="P1703" s="136">
        <v>0</v>
      </c>
    </row>
    <row r="1704" spans="14:16">
      <c r="N1704" s="135" t="s">
        <v>3816</v>
      </c>
      <c r="O1704" s="136" t="s">
        <v>2731</v>
      </c>
      <c r="P1704" s="136">
        <v>0.46</v>
      </c>
    </row>
    <row r="1705" spans="14:16">
      <c r="N1705" s="135" t="s">
        <v>3817</v>
      </c>
      <c r="O1705" s="136" t="s">
        <v>2732</v>
      </c>
      <c r="P1705" s="136">
        <v>0.39200000000000002</v>
      </c>
    </row>
    <row r="1706" spans="14:16">
      <c r="N1706" s="135" t="s">
        <v>3818</v>
      </c>
      <c r="O1706" s="136" t="s">
        <v>2733</v>
      </c>
      <c r="P1706" s="136">
        <v>0.504</v>
      </c>
    </row>
    <row r="1707" spans="14:16">
      <c r="N1707" s="135" t="s">
        <v>3819</v>
      </c>
      <c r="O1707" s="136" t="s">
        <v>2734</v>
      </c>
      <c r="P1707" s="136">
        <v>0.41800000000000004</v>
      </c>
    </row>
    <row r="1708" spans="14:16">
      <c r="N1708" s="135" t="s">
        <v>3820</v>
      </c>
      <c r="O1708" s="136" t="s">
        <v>2735</v>
      </c>
      <c r="P1708" s="136">
        <v>0</v>
      </c>
    </row>
    <row r="1709" spans="14:16">
      <c r="N1709" s="135" t="s">
        <v>3821</v>
      </c>
      <c r="O1709" s="136" t="s">
        <v>2736</v>
      </c>
      <c r="P1709" s="136">
        <v>0</v>
      </c>
    </row>
    <row r="1710" spans="14:16">
      <c r="N1710" s="135" t="s">
        <v>3822</v>
      </c>
      <c r="O1710" s="136" t="s">
        <v>2737</v>
      </c>
      <c r="P1710" s="136">
        <v>0.54500000000000004</v>
      </c>
    </row>
    <row r="1711" spans="14:16">
      <c r="N1711" s="135" t="s">
        <v>3823</v>
      </c>
      <c r="O1711" s="136" t="s">
        <v>2738</v>
      </c>
      <c r="P1711" s="136">
        <v>0</v>
      </c>
    </row>
    <row r="1712" spans="14:16">
      <c r="N1712" s="135" t="s">
        <v>3824</v>
      </c>
      <c r="O1712" s="136" t="s">
        <v>2739</v>
      </c>
      <c r="P1712" s="136">
        <v>0.374</v>
      </c>
    </row>
    <row r="1713" spans="14:16">
      <c r="N1713" s="135" t="s">
        <v>3825</v>
      </c>
      <c r="O1713" s="136" t="s">
        <v>2740</v>
      </c>
      <c r="P1713" s="136">
        <v>0.53500000000000003</v>
      </c>
    </row>
    <row r="1714" spans="14:16">
      <c r="N1714" s="135" t="s">
        <v>3826</v>
      </c>
      <c r="O1714" s="136" t="s">
        <v>2741</v>
      </c>
      <c r="P1714" s="136">
        <v>0.53100000000000003</v>
      </c>
    </row>
    <row r="1715" spans="14:16">
      <c r="N1715" s="135" t="s">
        <v>3827</v>
      </c>
      <c r="O1715" s="136" t="s">
        <v>2742</v>
      </c>
      <c r="P1715" s="136">
        <v>0.54</v>
      </c>
    </row>
    <row r="1716" spans="14:16">
      <c r="N1716" s="135" t="s">
        <v>3828</v>
      </c>
      <c r="O1716" s="136" t="s">
        <v>1818</v>
      </c>
      <c r="P1716" s="136">
        <v>0</v>
      </c>
    </row>
    <row r="1717" spans="14:16">
      <c r="N1717" s="135" t="s">
        <v>3829</v>
      </c>
      <c r="O1717" s="136" t="s">
        <v>1820</v>
      </c>
      <c r="P1717" s="136">
        <v>0</v>
      </c>
    </row>
    <row r="1718" spans="14:16">
      <c r="N1718" s="135" t="s">
        <v>3830</v>
      </c>
      <c r="O1718" s="136" t="s">
        <v>1822</v>
      </c>
      <c r="P1718" s="136">
        <v>0.30199999999999999</v>
      </c>
    </row>
    <row r="1719" spans="14:16">
      <c r="N1719" s="135" t="s">
        <v>3831</v>
      </c>
      <c r="O1719" s="136" t="s">
        <v>1824</v>
      </c>
      <c r="P1719" s="136">
        <v>0</v>
      </c>
    </row>
    <row r="1720" spans="14:16">
      <c r="N1720" s="135" t="s">
        <v>3832</v>
      </c>
      <c r="O1720" s="136" t="s">
        <v>1826</v>
      </c>
      <c r="P1720" s="136">
        <v>0.37</v>
      </c>
    </row>
    <row r="1721" spans="14:16">
      <c r="N1721" s="135" t="s">
        <v>3833</v>
      </c>
      <c r="O1721" s="136" t="s">
        <v>1828</v>
      </c>
      <c r="P1721" s="136">
        <v>0.44400000000000001</v>
      </c>
    </row>
    <row r="1722" spans="14:16">
      <c r="N1722" s="135" t="s">
        <v>3834</v>
      </c>
      <c r="O1722" s="136" t="s">
        <v>2743</v>
      </c>
      <c r="P1722" s="136">
        <v>0.51999999999999991</v>
      </c>
    </row>
    <row r="1723" spans="14:16">
      <c r="N1723" s="135" t="s">
        <v>3835</v>
      </c>
      <c r="O1723" s="136" t="s">
        <v>2744</v>
      </c>
      <c r="P1723" s="136">
        <v>0</v>
      </c>
    </row>
    <row r="1724" spans="14:16">
      <c r="N1724" s="135" t="s">
        <v>3836</v>
      </c>
      <c r="O1724" s="136" t="s">
        <v>2745</v>
      </c>
      <c r="P1724" s="136">
        <v>0.127</v>
      </c>
    </row>
    <row r="1725" spans="14:16">
      <c r="N1725" s="135" t="s">
        <v>3837</v>
      </c>
      <c r="O1725" s="136" t="s">
        <v>2746</v>
      </c>
      <c r="P1725" s="136">
        <v>0.183</v>
      </c>
    </row>
    <row r="1726" spans="14:16">
      <c r="N1726" s="135" t="s">
        <v>3838</v>
      </c>
      <c r="O1726" s="136" t="s">
        <v>2747</v>
      </c>
      <c r="P1726" s="136">
        <v>0</v>
      </c>
    </row>
    <row r="1727" spans="14:16">
      <c r="N1727" s="135" t="s">
        <v>3839</v>
      </c>
      <c r="O1727" s="136" t="s">
        <v>2748</v>
      </c>
      <c r="P1727" s="136">
        <v>0.57799999999999996</v>
      </c>
    </row>
    <row r="1728" spans="14:16">
      <c r="N1728" s="135" t="s">
        <v>3840</v>
      </c>
      <c r="O1728" s="136" t="s">
        <v>1834</v>
      </c>
      <c r="P1728" s="136">
        <v>0</v>
      </c>
    </row>
    <row r="1729" spans="14:16">
      <c r="N1729" s="135" t="s">
        <v>3841</v>
      </c>
      <c r="O1729" s="136" t="s">
        <v>2749</v>
      </c>
      <c r="P1729" s="136">
        <v>0.48500000000000004</v>
      </c>
    </row>
    <row r="1730" spans="14:16">
      <c r="N1730" s="135" t="s">
        <v>3842</v>
      </c>
      <c r="O1730" s="136" t="s">
        <v>2750</v>
      </c>
      <c r="P1730" s="136">
        <v>0.54</v>
      </c>
    </row>
    <row r="1731" spans="14:16">
      <c r="N1731" s="135" t="s">
        <v>3843</v>
      </c>
      <c r="O1731" s="136" t="s">
        <v>2751</v>
      </c>
      <c r="P1731" s="136">
        <v>0</v>
      </c>
    </row>
    <row r="1732" spans="14:16">
      <c r="N1732" s="135" t="s">
        <v>3844</v>
      </c>
      <c r="O1732" s="136" t="s">
        <v>2752</v>
      </c>
      <c r="P1732" s="136">
        <v>0.34900000000000003</v>
      </c>
    </row>
    <row r="1733" spans="14:16">
      <c r="N1733" s="135" t="s">
        <v>3845</v>
      </c>
      <c r="O1733" s="136" t="s">
        <v>2753</v>
      </c>
      <c r="P1733" s="136">
        <v>0.439</v>
      </c>
    </row>
    <row r="1734" spans="14:16">
      <c r="N1734" s="135" t="s">
        <v>3846</v>
      </c>
      <c r="O1734" s="136" t="s">
        <v>2754</v>
      </c>
      <c r="P1734" s="136">
        <v>0.48199999999999998</v>
      </c>
    </row>
    <row r="1735" spans="14:16">
      <c r="N1735" s="135" t="s">
        <v>3847</v>
      </c>
      <c r="O1735" s="136" t="s">
        <v>2755</v>
      </c>
      <c r="P1735" s="136">
        <v>0.53200000000000003</v>
      </c>
    </row>
    <row r="1736" spans="14:16">
      <c r="N1736" s="135" t="s">
        <v>3848</v>
      </c>
      <c r="O1736" s="136" t="s">
        <v>2756</v>
      </c>
      <c r="P1736" s="136">
        <v>0.48799999999999999</v>
      </c>
    </row>
    <row r="1737" spans="14:16">
      <c r="N1737" s="135" t="s">
        <v>3849</v>
      </c>
      <c r="O1737" s="136" t="s">
        <v>2757</v>
      </c>
      <c r="P1737" s="136">
        <v>0.40400000000000003</v>
      </c>
    </row>
    <row r="1738" spans="14:16">
      <c r="N1738" s="135" t="s">
        <v>3850</v>
      </c>
      <c r="O1738" s="136" t="s">
        <v>1842</v>
      </c>
      <c r="P1738" s="136">
        <v>0</v>
      </c>
    </row>
    <row r="1739" spans="14:16">
      <c r="N1739" s="135" t="s">
        <v>3851</v>
      </c>
      <c r="O1739" s="136" t="s">
        <v>2758</v>
      </c>
      <c r="P1739" s="136">
        <v>0.32100000000000001</v>
      </c>
    </row>
    <row r="1740" spans="14:16">
      <c r="N1740" s="135" t="s">
        <v>3852</v>
      </c>
      <c r="O1740" s="136" t="s">
        <v>2759</v>
      </c>
      <c r="P1740" s="136">
        <v>0</v>
      </c>
    </row>
    <row r="1741" spans="14:16">
      <c r="N1741" s="135" t="s">
        <v>3853</v>
      </c>
      <c r="O1741" s="136" t="s">
        <v>2760</v>
      </c>
      <c r="P1741" s="136">
        <v>0.33599999999999997</v>
      </c>
    </row>
    <row r="1742" spans="14:16">
      <c r="N1742" s="135" t="s">
        <v>3854</v>
      </c>
      <c r="O1742" s="136" t="s">
        <v>2761</v>
      </c>
      <c r="P1742" s="136">
        <v>0.53399999999999992</v>
      </c>
    </row>
    <row r="1743" spans="14:16">
      <c r="N1743" s="135" t="s">
        <v>3855</v>
      </c>
      <c r="O1743" s="136" t="s">
        <v>2762</v>
      </c>
      <c r="P1743" s="136">
        <v>0.54</v>
      </c>
    </row>
    <row r="1744" spans="14:16">
      <c r="N1744" s="135" t="s">
        <v>3856</v>
      </c>
      <c r="O1744" s="136" t="s">
        <v>1854</v>
      </c>
      <c r="P1744" s="136">
        <v>0</v>
      </c>
    </row>
    <row r="1745" spans="14:16">
      <c r="N1745" s="135" t="s">
        <v>3857</v>
      </c>
      <c r="O1745" s="136" t="s">
        <v>2763</v>
      </c>
      <c r="P1745" s="136">
        <v>0.49200000000000005</v>
      </c>
    </row>
    <row r="1746" spans="14:16">
      <c r="N1746" s="135" t="s">
        <v>3858</v>
      </c>
      <c r="O1746" s="136" t="s">
        <v>2764</v>
      </c>
      <c r="P1746" s="136">
        <v>0</v>
      </c>
    </row>
    <row r="1747" spans="14:16">
      <c r="N1747" s="135" t="s">
        <v>3859</v>
      </c>
      <c r="O1747" s="136" t="s">
        <v>2765</v>
      </c>
      <c r="P1747" s="136">
        <v>0.53600000000000003</v>
      </c>
    </row>
    <row r="1748" spans="14:16">
      <c r="N1748" s="135" t="s">
        <v>3860</v>
      </c>
      <c r="O1748" s="136" t="s">
        <v>2766</v>
      </c>
      <c r="P1748" s="136">
        <v>0.42599999999999999</v>
      </c>
    </row>
    <row r="1749" spans="14:16">
      <c r="N1749" s="135" t="s">
        <v>3861</v>
      </c>
      <c r="O1749" s="136" t="s">
        <v>2767</v>
      </c>
      <c r="P1749" s="136">
        <v>0</v>
      </c>
    </row>
    <row r="1750" spans="14:16">
      <c r="N1750" s="135" t="s">
        <v>3862</v>
      </c>
      <c r="O1750" s="136" t="s">
        <v>2768</v>
      </c>
      <c r="P1750" s="136">
        <v>0.36399999999999999</v>
      </c>
    </row>
    <row r="1751" spans="14:16">
      <c r="N1751" s="135" t="s">
        <v>3863</v>
      </c>
      <c r="O1751" s="136" t="s">
        <v>2769</v>
      </c>
      <c r="P1751" s="136">
        <v>0.65200000000000002</v>
      </c>
    </row>
    <row r="1752" spans="14:16">
      <c r="N1752" s="135" t="s">
        <v>3864</v>
      </c>
      <c r="O1752" s="136" t="s">
        <v>2770</v>
      </c>
      <c r="P1752" s="136">
        <v>0.45500000000000002</v>
      </c>
    </row>
    <row r="1753" spans="14:16">
      <c r="N1753" s="135" t="s">
        <v>3865</v>
      </c>
      <c r="O1753" s="136" t="s">
        <v>2771</v>
      </c>
      <c r="P1753" s="136">
        <v>0.33599999999999997</v>
      </c>
    </row>
    <row r="1754" spans="14:16">
      <c r="N1754" s="135" t="s">
        <v>3866</v>
      </c>
      <c r="O1754" s="136" t="s">
        <v>2772</v>
      </c>
      <c r="P1754" s="136">
        <v>0</v>
      </c>
    </row>
    <row r="1755" spans="14:16">
      <c r="N1755" s="135" t="s">
        <v>3867</v>
      </c>
      <c r="O1755" s="136" t="s">
        <v>2773</v>
      </c>
      <c r="P1755" s="136">
        <v>0</v>
      </c>
    </row>
    <row r="1756" spans="14:16">
      <c r="N1756" s="135" t="s">
        <v>3868</v>
      </c>
      <c r="O1756" s="136" t="s">
        <v>2774</v>
      </c>
      <c r="P1756" s="136">
        <v>0</v>
      </c>
    </row>
    <row r="1757" spans="14:16">
      <c r="N1757" s="135" t="s">
        <v>3869</v>
      </c>
      <c r="O1757" s="136" t="s">
        <v>2775</v>
      </c>
      <c r="P1757" s="136">
        <v>0.48000000000000004</v>
      </c>
    </row>
    <row r="1758" spans="14:16">
      <c r="N1758" s="135" t="s">
        <v>3870</v>
      </c>
      <c r="O1758" s="136" t="s">
        <v>1882</v>
      </c>
      <c r="P1758" s="136">
        <v>0</v>
      </c>
    </row>
    <row r="1759" spans="14:16">
      <c r="N1759" s="135" t="s">
        <v>3871</v>
      </c>
      <c r="O1759" s="136" t="s">
        <v>1884</v>
      </c>
      <c r="P1759" s="136">
        <v>0</v>
      </c>
    </row>
    <row r="1760" spans="14:16">
      <c r="N1760" s="135" t="s">
        <v>3872</v>
      </c>
      <c r="O1760" s="136" t="s">
        <v>1886</v>
      </c>
      <c r="P1760" s="136">
        <v>0.48199999999999998</v>
      </c>
    </row>
    <row r="1761" spans="14:16">
      <c r="N1761" s="135" t="s">
        <v>3873</v>
      </c>
      <c r="O1761" s="136" t="s">
        <v>2776</v>
      </c>
      <c r="P1761" s="136">
        <v>0.48199999999999998</v>
      </c>
    </row>
    <row r="1762" spans="14:16">
      <c r="N1762" s="135" t="s">
        <v>3874</v>
      </c>
      <c r="O1762" s="136" t="s">
        <v>2777</v>
      </c>
      <c r="P1762" s="136">
        <v>0</v>
      </c>
    </row>
    <row r="1763" spans="14:16">
      <c r="N1763" s="135" t="s">
        <v>3875</v>
      </c>
      <c r="O1763" s="136" t="s">
        <v>2778</v>
      </c>
      <c r="P1763" s="136">
        <v>0.52100000000000002</v>
      </c>
    </row>
    <row r="1764" spans="14:16">
      <c r="N1764" s="135" t="s">
        <v>3876</v>
      </c>
      <c r="O1764" s="136" t="s">
        <v>2779</v>
      </c>
      <c r="P1764" s="136">
        <v>0</v>
      </c>
    </row>
    <row r="1765" spans="14:16">
      <c r="N1765" s="135" t="s">
        <v>3877</v>
      </c>
      <c r="O1765" s="136" t="s">
        <v>2780</v>
      </c>
      <c r="P1765" s="136">
        <v>0</v>
      </c>
    </row>
    <row r="1766" spans="14:16">
      <c r="N1766" s="135" t="s">
        <v>3878</v>
      </c>
      <c r="O1766" s="136" t="s">
        <v>2781</v>
      </c>
      <c r="P1766" s="136">
        <v>0.53799999999999992</v>
      </c>
    </row>
    <row r="1767" spans="14:16">
      <c r="N1767" s="135" t="s">
        <v>3879</v>
      </c>
      <c r="O1767" s="136" t="s">
        <v>2782</v>
      </c>
      <c r="P1767" s="136">
        <v>0.47599999999999998</v>
      </c>
    </row>
    <row r="1768" spans="14:16">
      <c r="N1768" s="135" t="s">
        <v>3880</v>
      </c>
      <c r="O1768" s="136" t="s">
        <v>2783</v>
      </c>
      <c r="P1768" s="136">
        <v>0.52400000000000002</v>
      </c>
    </row>
    <row r="1769" spans="14:16">
      <c r="N1769" s="135" t="s">
        <v>3881</v>
      </c>
      <c r="O1769" s="136" t="s">
        <v>2784</v>
      </c>
      <c r="P1769" s="136">
        <v>0.52600000000000002</v>
      </c>
    </row>
    <row r="1770" spans="14:16">
      <c r="N1770" s="135" t="s">
        <v>3882</v>
      </c>
      <c r="O1770" s="136" t="s">
        <v>2785</v>
      </c>
      <c r="P1770" s="136">
        <v>0</v>
      </c>
    </row>
    <row r="1771" spans="14:16">
      <c r="N1771" s="135" t="s">
        <v>3883</v>
      </c>
      <c r="O1771" s="136" t="s">
        <v>2786</v>
      </c>
      <c r="P1771" s="136">
        <v>0</v>
      </c>
    </row>
    <row r="1772" spans="14:16">
      <c r="N1772" s="344" t="s">
        <v>3884</v>
      </c>
      <c r="O1772" s="344" t="s">
        <v>2787</v>
      </c>
      <c r="P1772" s="344">
        <v>0.47699999999999998</v>
      </c>
    </row>
    <row r="1773" spans="14:16">
      <c r="N1773" s="344" t="s">
        <v>3885</v>
      </c>
      <c r="O1773" s="344" t="s">
        <v>2788</v>
      </c>
      <c r="P1773" s="344">
        <v>0.51600000000000001</v>
      </c>
    </row>
    <row r="1774" spans="14:16">
      <c r="N1774" s="344" t="s">
        <v>3886</v>
      </c>
      <c r="O1774" s="344" t="s">
        <v>2789</v>
      </c>
      <c r="P1774" s="344">
        <v>0.70899999999999996</v>
      </c>
    </row>
    <row r="1775" spans="14:16">
      <c r="N1775" s="344" t="s">
        <v>3887</v>
      </c>
      <c r="O1775" s="344" t="s">
        <v>2790</v>
      </c>
      <c r="P1775" s="344">
        <v>0.31</v>
      </c>
    </row>
    <row r="1776" spans="14:16">
      <c r="N1776" s="344" t="s">
        <v>3888</v>
      </c>
      <c r="O1776" s="344" t="s">
        <v>2791</v>
      </c>
      <c r="P1776" s="344">
        <v>0.48299999999999998</v>
      </c>
    </row>
    <row r="1777" spans="14:16">
      <c r="N1777" s="344" t="s">
        <v>3889</v>
      </c>
      <c r="O1777" s="344" t="s">
        <v>2792</v>
      </c>
      <c r="P1777" s="344">
        <v>0.40099999999999997</v>
      </c>
    </row>
    <row r="1778" spans="14:16">
      <c r="N1778" s="344" t="s">
        <v>3890</v>
      </c>
      <c r="O1778" s="344" t="s">
        <v>2793</v>
      </c>
      <c r="P1778" s="344">
        <v>0.57499999999999996</v>
      </c>
    </row>
    <row r="1779" spans="14:16">
      <c r="N1779" s="344" t="s">
        <v>3891</v>
      </c>
      <c r="O1779" s="344" t="s">
        <v>2794</v>
      </c>
      <c r="P1779" s="344">
        <v>0</v>
      </c>
    </row>
    <row r="1780" spans="14:16">
      <c r="N1780" s="344" t="s">
        <v>3892</v>
      </c>
      <c r="O1780" s="344" t="s">
        <v>2795</v>
      </c>
      <c r="P1780" s="344">
        <v>0.41699999999999998</v>
      </c>
    </row>
    <row r="1781" spans="14:16">
      <c r="N1781" s="344" t="s">
        <v>3893</v>
      </c>
      <c r="O1781" s="344" t="s">
        <v>2796</v>
      </c>
      <c r="P1781" s="344">
        <v>0.59399999999999997</v>
      </c>
    </row>
    <row r="1782" spans="14:16">
      <c r="N1782" s="344" t="s">
        <v>3894</v>
      </c>
      <c r="O1782" s="344" t="s">
        <v>2797</v>
      </c>
      <c r="P1782" s="344">
        <v>0.41699999999999998</v>
      </c>
    </row>
    <row r="1783" spans="14:16">
      <c r="N1783" s="344" t="s">
        <v>3895</v>
      </c>
      <c r="O1783" s="344" t="s">
        <v>2798</v>
      </c>
      <c r="P1783" s="344">
        <v>0.505</v>
      </c>
    </row>
    <row r="1784" spans="14:16">
      <c r="N1784" s="344" t="s">
        <v>3896</v>
      </c>
      <c r="O1784" s="344" t="s">
        <v>2799</v>
      </c>
      <c r="P1784" s="344">
        <v>0.54500000000000004</v>
      </c>
    </row>
    <row r="1785" spans="14:16">
      <c r="N1785" s="344" t="s">
        <v>3897</v>
      </c>
      <c r="O1785" s="344" t="s">
        <v>2800</v>
      </c>
      <c r="P1785" s="344">
        <v>0</v>
      </c>
    </row>
    <row r="1786" spans="14:16">
      <c r="N1786" s="344" t="s">
        <v>3898</v>
      </c>
      <c r="O1786" s="344" t="s">
        <v>2801</v>
      </c>
      <c r="P1786" s="344">
        <v>0.20100000000000001</v>
      </c>
    </row>
    <row r="1787" spans="14:16">
      <c r="N1787" s="344" t="s">
        <v>3899</v>
      </c>
      <c r="O1787" s="344" t="s">
        <v>2802</v>
      </c>
      <c r="P1787" s="344">
        <v>0.499</v>
      </c>
    </row>
    <row r="1788" spans="14:16">
      <c r="N1788" s="344" t="s">
        <v>3900</v>
      </c>
      <c r="O1788" s="344" t="s">
        <v>1930</v>
      </c>
      <c r="P1788" s="344">
        <v>0</v>
      </c>
    </row>
    <row r="1789" spans="14:16">
      <c r="N1789" s="344" t="s">
        <v>3901</v>
      </c>
      <c r="O1789" s="344" t="s">
        <v>1932</v>
      </c>
      <c r="P1789" s="344">
        <v>0.34899999999999998</v>
      </c>
    </row>
    <row r="1790" spans="14:16">
      <c r="N1790" s="344" t="s">
        <v>3902</v>
      </c>
      <c r="O1790" s="344" t="s">
        <v>1934</v>
      </c>
      <c r="P1790" s="344">
        <v>0.28100000000000003</v>
      </c>
    </row>
    <row r="1791" spans="14:16">
      <c r="N1791" s="344" t="s">
        <v>3903</v>
      </c>
      <c r="O1791" s="344" t="s">
        <v>1936</v>
      </c>
      <c r="P1791" s="344">
        <v>0.30199999999999999</v>
      </c>
    </row>
    <row r="1792" spans="14:16">
      <c r="N1792" s="344" t="s">
        <v>3904</v>
      </c>
      <c r="O1792" s="344" t="s">
        <v>2803</v>
      </c>
      <c r="P1792" s="344">
        <v>0.216</v>
      </c>
    </row>
    <row r="1793" spans="14:16">
      <c r="N1793" s="344" t="s">
        <v>3905</v>
      </c>
      <c r="O1793" s="344" t="s">
        <v>2804</v>
      </c>
      <c r="P1793" s="344">
        <v>0.48899999999999993</v>
      </c>
    </row>
    <row r="1794" spans="14:16">
      <c r="N1794" s="344" t="s">
        <v>3906</v>
      </c>
      <c r="O1794" s="344" t="s">
        <v>2805</v>
      </c>
      <c r="P1794" s="344">
        <v>0</v>
      </c>
    </row>
    <row r="1795" spans="14:16">
      <c r="N1795" s="344" t="s">
        <v>3907</v>
      </c>
      <c r="O1795" s="344" t="s">
        <v>2806</v>
      </c>
      <c r="P1795" s="344">
        <v>0.24600000000000002</v>
      </c>
    </row>
    <row r="1796" spans="14:16">
      <c r="N1796" s="344" t="s">
        <v>3908</v>
      </c>
      <c r="O1796" s="344" t="s">
        <v>2807</v>
      </c>
      <c r="P1796" s="344">
        <v>0.43099999999999999</v>
      </c>
    </row>
    <row r="1797" spans="14:16">
      <c r="N1797" s="344" t="s">
        <v>3909</v>
      </c>
      <c r="O1797" s="344" t="s">
        <v>1944</v>
      </c>
      <c r="P1797" s="344">
        <v>0</v>
      </c>
    </row>
    <row r="1798" spans="14:16">
      <c r="N1798" s="344" t="s">
        <v>3910</v>
      </c>
      <c r="O1798" s="344" t="s">
        <v>1946</v>
      </c>
      <c r="P1798" s="344">
        <v>0</v>
      </c>
    </row>
    <row r="1799" spans="14:16">
      <c r="N1799" s="344" t="s">
        <v>3911</v>
      </c>
      <c r="O1799" s="344" t="s">
        <v>1948</v>
      </c>
      <c r="P1799" s="344">
        <v>0</v>
      </c>
    </row>
    <row r="1800" spans="14:16">
      <c r="N1800" s="344" t="s">
        <v>3912</v>
      </c>
      <c r="O1800" s="344" t="s">
        <v>2808</v>
      </c>
      <c r="P1800" s="344">
        <v>0.48000000000000004</v>
      </c>
    </row>
    <row r="1801" spans="14:16">
      <c r="N1801" s="344" t="s">
        <v>3913</v>
      </c>
      <c r="O1801" s="344" t="s">
        <v>2809</v>
      </c>
      <c r="P1801" s="344">
        <v>0.40500000000000003</v>
      </c>
    </row>
    <row r="1802" spans="14:16">
      <c r="N1802" s="344" t="s">
        <v>3914</v>
      </c>
      <c r="O1802" s="344" t="s">
        <v>2810</v>
      </c>
      <c r="P1802" s="344">
        <v>0.253</v>
      </c>
    </row>
    <row r="1803" spans="14:16">
      <c r="N1803" s="344" t="s">
        <v>3915</v>
      </c>
      <c r="O1803" s="344" t="s">
        <v>2811</v>
      </c>
      <c r="P1803" s="344">
        <v>0.435</v>
      </c>
    </row>
    <row r="1804" spans="14:16">
      <c r="N1804" s="344" t="s">
        <v>3916</v>
      </c>
      <c r="O1804" s="344" t="s">
        <v>2812</v>
      </c>
      <c r="P1804" s="344">
        <v>0.42299999999999999</v>
      </c>
    </row>
    <row r="1805" spans="14:16">
      <c r="N1805" s="344" t="s">
        <v>3917</v>
      </c>
      <c r="O1805" s="344" t="s">
        <v>2813</v>
      </c>
      <c r="P1805" s="344">
        <v>0.53</v>
      </c>
    </row>
    <row r="1806" spans="14:16">
      <c r="N1806" s="344" t="s">
        <v>3918</v>
      </c>
      <c r="O1806" s="344" t="s">
        <v>2814</v>
      </c>
      <c r="P1806" s="344">
        <v>0.55199999999999994</v>
      </c>
    </row>
    <row r="1807" spans="14:16">
      <c r="N1807" s="344" t="s">
        <v>3919</v>
      </c>
      <c r="O1807" s="344" t="s">
        <v>2815</v>
      </c>
      <c r="P1807" s="344">
        <v>0.67900000000000005</v>
      </c>
    </row>
    <row r="1808" spans="14:16">
      <c r="N1808" s="344" t="s">
        <v>3920</v>
      </c>
      <c r="O1808" s="344" t="s">
        <v>2816</v>
      </c>
      <c r="P1808" s="344">
        <v>0.53</v>
      </c>
    </row>
    <row r="1809" spans="14:16">
      <c r="N1809" s="344" t="s">
        <v>3921</v>
      </c>
      <c r="O1809" s="344" t="s">
        <v>2817</v>
      </c>
      <c r="P1809" s="344">
        <v>0.54199999999999993</v>
      </c>
    </row>
    <row r="1810" spans="14:16">
      <c r="N1810" s="344" t="s">
        <v>3922</v>
      </c>
      <c r="O1810" s="344" t="s">
        <v>1970</v>
      </c>
      <c r="P1810" s="344">
        <v>0</v>
      </c>
    </row>
    <row r="1811" spans="14:16">
      <c r="N1811" s="344" t="s">
        <v>3923</v>
      </c>
      <c r="O1811" s="344" t="s">
        <v>1972</v>
      </c>
      <c r="P1811" s="344">
        <v>0.43</v>
      </c>
    </row>
    <row r="1812" spans="14:16">
      <c r="N1812" s="344" t="s">
        <v>3924</v>
      </c>
      <c r="O1812" s="344" t="s">
        <v>2818</v>
      </c>
      <c r="P1812" s="344">
        <v>0</v>
      </c>
    </row>
    <row r="1813" spans="14:16">
      <c r="N1813" s="344" t="s">
        <v>3925</v>
      </c>
      <c r="O1813" s="344" t="s">
        <v>2819</v>
      </c>
      <c r="P1813" s="344">
        <v>0.106</v>
      </c>
    </row>
    <row r="1814" spans="14:16">
      <c r="N1814" s="344" t="s">
        <v>3926</v>
      </c>
      <c r="O1814" s="344" t="s">
        <v>2820</v>
      </c>
      <c r="P1814" s="344">
        <v>0.56000000000000005</v>
      </c>
    </row>
    <row r="1815" spans="14:16">
      <c r="N1815" s="344" t="s">
        <v>3927</v>
      </c>
      <c r="O1815" s="344" t="s">
        <v>2821</v>
      </c>
      <c r="P1815" s="344">
        <v>0.41899999999999998</v>
      </c>
    </row>
    <row r="1816" spans="14:16">
      <c r="N1816" s="344" t="s">
        <v>3928</v>
      </c>
      <c r="O1816" s="344" t="s">
        <v>2822</v>
      </c>
      <c r="P1816" s="344">
        <v>0.41899999999999998</v>
      </c>
    </row>
    <row r="1817" spans="14:16">
      <c r="N1817" s="344" t="s">
        <v>3929</v>
      </c>
      <c r="O1817" s="344" t="s">
        <v>2823</v>
      </c>
      <c r="P1817" s="344">
        <v>0.49099999999999999</v>
      </c>
    </row>
    <row r="1818" spans="14:16">
      <c r="N1818" s="344" t="s">
        <v>3930</v>
      </c>
      <c r="O1818" s="344" t="s">
        <v>2824</v>
      </c>
      <c r="P1818" s="344">
        <v>0</v>
      </c>
    </row>
    <row r="1819" spans="14:16">
      <c r="N1819" s="344" t="s">
        <v>3931</v>
      </c>
      <c r="O1819" s="344" t="s">
        <v>2825</v>
      </c>
      <c r="P1819" s="344">
        <v>0</v>
      </c>
    </row>
    <row r="1820" spans="14:16">
      <c r="N1820" s="344" t="s">
        <v>3932</v>
      </c>
      <c r="O1820" s="344" t="s">
        <v>2826</v>
      </c>
      <c r="P1820" s="344">
        <v>0.54700000000000004</v>
      </c>
    </row>
    <row r="1821" spans="14:16">
      <c r="N1821" s="344" t="s">
        <v>3933</v>
      </c>
      <c r="O1821" s="344" t="s">
        <v>2827</v>
      </c>
      <c r="P1821" s="344">
        <v>0.53200000000000003</v>
      </c>
    </row>
    <row r="1822" spans="14:16">
      <c r="N1822" s="344" t="s">
        <v>3934</v>
      </c>
      <c r="O1822" s="344" t="s">
        <v>1996</v>
      </c>
      <c r="P1822" s="344">
        <v>0</v>
      </c>
    </row>
    <row r="1823" spans="14:16">
      <c r="N1823" s="344" t="s">
        <v>3935</v>
      </c>
      <c r="O1823" s="344" t="s">
        <v>1998</v>
      </c>
      <c r="P1823" s="344">
        <v>0.19</v>
      </c>
    </row>
    <row r="1824" spans="14:16">
      <c r="N1824" s="344" t="s">
        <v>3936</v>
      </c>
      <c r="O1824" s="344" t="s">
        <v>2828</v>
      </c>
      <c r="P1824" s="344">
        <v>0.52300000000000002</v>
      </c>
    </row>
    <row r="1825" spans="14:16">
      <c r="N1825" s="344" t="s">
        <v>3937</v>
      </c>
      <c r="O1825" s="344" t="s">
        <v>2829</v>
      </c>
      <c r="P1825" s="344">
        <v>0.52100000000000002</v>
      </c>
    </row>
    <row r="1826" spans="14:16">
      <c r="N1826" s="344" t="s">
        <v>3938</v>
      </c>
      <c r="O1826" s="344" t="s">
        <v>2830</v>
      </c>
      <c r="P1826" s="344">
        <v>0.53300000000000003</v>
      </c>
    </row>
    <row r="1827" spans="14:16">
      <c r="N1827" s="344" t="s">
        <v>3939</v>
      </c>
      <c r="O1827" s="344" t="s">
        <v>2831</v>
      </c>
      <c r="P1827" s="344">
        <v>0.54500000000000004</v>
      </c>
    </row>
    <row r="1828" spans="14:16">
      <c r="N1828" s="344" t="s">
        <v>3940</v>
      </c>
      <c r="O1828" s="344" t="s">
        <v>2832</v>
      </c>
      <c r="P1828" s="344">
        <v>0.45900000000000002</v>
      </c>
    </row>
    <row r="1829" spans="14:16">
      <c r="N1829" s="344" t="s">
        <v>3941</v>
      </c>
      <c r="O1829" s="344" t="s">
        <v>2833</v>
      </c>
      <c r="P1829" s="344">
        <v>0.42199999999999999</v>
      </c>
    </row>
    <row r="1830" spans="14:16">
      <c r="N1830" s="344" t="s">
        <v>3942</v>
      </c>
      <c r="O1830" s="344" t="s">
        <v>2834</v>
      </c>
      <c r="P1830" s="344">
        <v>0.45300000000000001</v>
      </c>
    </row>
    <row r="1831" spans="14:16">
      <c r="N1831" s="344" t="s">
        <v>3943</v>
      </c>
      <c r="O1831" s="344" t="s">
        <v>2835</v>
      </c>
      <c r="P1831" s="344">
        <v>0</v>
      </c>
    </row>
    <row r="1832" spans="14:16">
      <c r="N1832" s="344" t="s">
        <v>3944</v>
      </c>
      <c r="O1832" s="344" t="s">
        <v>2836</v>
      </c>
      <c r="P1832" s="344">
        <v>0</v>
      </c>
    </row>
    <row r="1833" spans="14:16">
      <c r="N1833" s="344" t="s">
        <v>3945</v>
      </c>
      <c r="O1833" s="344" t="s">
        <v>2837</v>
      </c>
      <c r="P1833" s="344">
        <v>0</v>
      </c>
    </row>
    <row r="1834" spans="14:16">
      <c r="N1834" s="344" t="s">
        <v>3946</v>
      </c>
      <c r="O1834" s="344" t="s">
        <v>2838</v>
      </c>
      <c r="P1834" s="344">
        <v>0.52600000000000002</v>
      </c>
    </row>
    <row r="1835" spans="14:16">
      <c r="N1835" s="344" t="s">
        <v>3947</v>
      </c>
      <c r="O1835" s="344" t="s">
        <v>2839</v>
      </c>
      <c r="P1835" s="344">
        <v>0.46400000000000002</v>
      </c>
    </row>
    <row r="1836" spans="14:16">
      <c r="N1836" s="344" t="s">
        <v>3948</v>
      </c>
      <c r="O1836" s="344" t="s">
        <v>2840</v>
      </c>
      <c r="P1836" s="344">
        <v>0.38900000000000001</v>
      </c>
    </row>
    <row r="1837" spans="14:16">
      <c r="N1837" s="344" t="s">
        <v>3949</v>
      </c>
      <c r="O1837" s="344" t="s">
        <v>2841</v>
      </c>
      <c r="P1837" s="344">
        <v>0.49200000000000005</v>
      </c>
    </row>
    <row r="1838" spans="14:16">
      <c r="N1838" s="344" t="s">
        <v>3950</v>
      </c>
      <c r="O1838" s="344" t="s">
        <v>2842</v>
      </c>
      <c r="P1838" s="344">
        <v>0</v>
      </c>
    </row>
    <row r="1839" spans="14:16">
      <c r="N1839" s="344" t="s">
        <v>3951</v>
      </c>
      <c r="O1839" s="344" t="s">
        <v>2843</v>
      </c>
      <c r="P1839" s="344">
        <v>0.19900000000000001</v>
      </c>
    </row>
    <row r="1840" spans="14:16">
      <c r="N1840" s="344" t="s">
        <v>3952</v>
      </c>
      <c r="O1840" s="344" t="s">
        <v>2844</v>
      </c>
      <c r="P1840" s="344">
        <v>0.41100000000000003</v>
      </c>
    </row>
    <row r="1841" spans="14:16">
      <c r="N1841" s="344" t="s">
        <v>3953</v>
      </c>
      <c r="O1841" s="344" t="s">
        <v>2845</v>
      </c>
      <c r="P1841" s="344">
        <v>0.42299999999999999</v>
      </c>
    </row>
    <row r="1842" spans="14:16">
      <c r="N1842" s="344" t="s">
        <v>3954</v>
      </c>
      <c r="O1842" s="344" t="s">
        <v>2024</v>
      </c>
      <c r="P1842" s="344">
        <v>0.27200000000000002</v>
      </c>
    </row>
    <row r="1843" spans="14:16">
      <c r="N1843" s="344" t="s">
        <v>3955</v>
      </c>
      <c r="O1843" s="344" t="s">
        <v>2846</v>
      </c>
      <c r="P1843" s="344">
        <v>0</v>
      </c>
    </row>
    <row r="1844" spans="14:16">
      <c r="N1844" s="344" t="s">
        <v>3956</v>
      </c>
      <c r="O1844" s="344" t="s">
        <v>2847</v>
      </c>
      <c r="P1844" s="344">
        <v>0.45800000000000002</v>
      </c>
    </row>
    <row r="1845" spans="14:16">
      <c r="N1845" s="344" t="s">
        <v>3957</v>
      </c>
      <c r="O1845" s="344" t="s">
        <v>2028</v>
      </c>
      <c r="P1845" s="344">
        <v>0</v>
      </c>
    </row>
    <row r="1846" spans="14:16">
      <c r="N1846" s="344" t="s">
        <v>3958</v>
      </c>
      <c r="O1846" s="344" t="s">
        <v>2848</v>
      </c>
      <c r="P1846" s="344">
        <v>0.18000000000000002</v>
      </c>
    </row>
    <row r="1847" spans="14:16">
      <c r="N1847" s="344" t="s">
        <v>3959</v>
      </c>
      <c r="O1847" s="344" t="s">
        <v>2849</v>
      </c>
      <c r="P1847" s="344">
        <v>0.39200000000000002</v>
      </c>
    </row>
    <row r="1848" spans="14:16">
      <c r="N1848" s="344" t="s">
        <v>3960</v>
      </c>
      <c r="O1848" s="344" t="s">
        <v>2850</v>
      </c>
      <c r="P1848" s="344">
        <v>0.50600000000000001</v>
      </c>
    </row>
    <row r="1849" spans="14:16">
      <c r="N1849" s="344" t="s">
        <v>2038</v>
      </c>
      <c r="O1849" s="344" t="s">
        <v>2032</v>
      </c>
      <c r="P1849" s="344">
        <v>0.45300000000000001</v>
      </c>
    </row>
    <row r="1850" spans="14:16">
      <c r="N1850" s="344" t="s">
        <v>3961</v>
      </c>
      <c r="O1850" s="344" t="s">
        <v>2100</v>
      </c>
      <c r="P1850" s="344">
        <v>0</v>
      </c>
    </row>
    <row r="1851" spans="14:16">
      <c r="N1851" s="344" t="s">
        <v>3962</v>
      </c>
      <c r="O1851" s="344" t="s">
        <v>2101</v>
      </c>
      <c r="P1851" s="344">
        <v>0.55099999999999993</v>
      </c>
    </row>
    <row r="1852" spans="14:16">
      <c r="N1852" s="344" t="s">
        <v>3963</v>
      </c>
      <c r="O1852" s="344" t="s">
        <v>249</v>
      </c>
      <c r="P1852" s="344">
        <v>0</v>
      </c>
    </row>
    <row r="1853" spans="14:16">
      <c r="N1853" s="344" t="s">
        <v>3964</v>
      </c>
      <c r="O1853" s="344" t="s">
        <v>251</v>
      </c>
      <c r="P1853" s="344">
        <v>0.29199999999999998</v>
      </c>
    </row>
    <row r="1854" spans="14:16">
      <c r="N1854" s="344" t="s">
        <v>3965</v>
      </c>
      <c r="O1854" s="344" t="s">
        <v>253</v>
      </c>
      <c r="P1854" s="344">
        <v>0.35299999999999998</v>
      </c>
    </row>
    <row r="1855" spans="14:16">
      <c r="N1855" s="344" t="s">
        <v>3966</v>
      </c>
      <c r="O1855" s="344" t="s">
        <v>255</v>
      </c>
      <c r="P1855" s="344">
        <v>0.25</v>
      </c>
    </row>
    <row r="1856" spans="14:16">
      <c r="N1856" s="344" t="s">
        <v>3967</v>
      </c>
      <c r="O1856" s="344" t="s">
        <v>257</v>
      </c>
      <c r="P1856" s="344">
        <v>0.377</v>
      </c>
    </row>
    <row r="1857" spans="14:16">
      <c r="N1857" s="344" t="s">
        <v>3968</v>
      </c>
      <c r="O1857" s="344" t="s">
        <v>260</v>
      </c>
      <c r="P1857" s="344">
        <v>0</v>
      </c>
    </row>
    <row r="1858" spans="14:16">
      <c r="N1858" s="344" t="s">
        <v>3969</v>
      </c>
      <c r="O1858" s="344" t="s">
        <v>262</v>
      </c>
      <c r="P1858" s="344">
        <v>0</v>
      </c>
    </row>
    <row r="1859" spans="14:16">
      <c r="N1859" s="344" t="s">
        <v>3970</v>
      </c>
      <c r="O1859" s="344" t="s">
        <v>2102</v>
      </c>
      <c r="P1859" s="344">
        <v>0</v>
      </c>
    </row>
    <row r="1860" spans="14:16">
      <c r="N1860" s="344" t="s">
        <v>3971</v>
      </c>
      <c r="O1860" s="344" t="s">
        <v>2103</v>
      </c>
      <c r="P1860" s="344">
        <v>0.59000000000000008</v>
      </c>
    </row>
    <row r="1861" spans="14:16">
      <c r="N1861" s="344" t="s">
        <v>3972</v>
      </c>
      <c r="O1861" s="344" t="s">
        <v>271</v>
      </c>
      <c r="P1861" s="344">
        <v>0</v>
      </c>
    </row>
    <row r="1862" spans="14:16">
      <c r="N1862" s="344" t="s">
        <v>3973</v>
      </c>
      <c r="O1862" s="344" t="s">
        <v>2104</v>
      </c>
      <c r="P1862" s="344">
        <v>0.50800000000000001</v>
      </c>
    </row>
    <row r="1863" spans="14:16">
      <c r="N1863" s="344" t="s">
        <v>3974</v>
      </c>
      <c r="O1863" s="344" t="s">
        <v>2851</v>
      </c>
      <c r="P1863" s="344">
        <v>0.51500000000000001</v>
      </c>
    </row>
    <row r="1864" spans="14:16">
      <c r="N1864" s="344" t="s">
        <v>3975</v>
      </c>
      <c r="O1864" s="344" t="s">
        <v>2106</v>
      </c>
      <c r="P1864" s="344">
        <v>0.317</v>
      </c>
    </row>
    <row r="1865" spans="14:16">
      <c r="N1865" s="344" t="s">
        <v>3976</v>
      </c>
      <c r="O1865" s="344" t="s">
        <v>2107</v>
      </c>
      <c r="P1865" s="344">
        <v>0.505</v>
      </c>
    </row>
    <row r="1866" spans="14:16">
      <c r="N1866" s="344" t="s">
        <v>3977</v>
      </c>
      <c r="O1866" s="344" t="s">
        <v>2110</v>
      </c>
      <c r="P1866" s="344">
        <v>0.5</v>
      </c>
    </row>
    <row r="1867" spans="14:16">
      <c r="N1867" s="344" t="s">
        <v>3978</v>
      </c>
      <c r="O1867" s="344" t="s">
        <v>2111</v>
      </c>
      <c r="P1867" s="344">
        <v>0.308</v>
      </c>
    </row>
    <row r="1868" spans="14:16">
      <c r="N1868" s="344" t="s">
        <v>3979</v>
      </c>
      <c r="O1868" s="344" t="s">
        <v>290</v>
      </c>
      <c r="P1868" s="344">
        <v>0.315</v>
      </c>
    </row>
    <row r="1869" spans="14:16">
      <c r="N1869" s="344" t="s">
        <v>3980</v>
      </c>
      <c r="O1869" s="344" t="s">
        <v>295</v>
      </c>
      <c r="P1869" s="344">
        <v>0.40500000000000003</v>
      </c>
    </row>
    <row r="1870" spans="14:16">
      <c r="N1870" s="344" t="s">
        <v>3981</v>
      </c>
      <c r="O1870" s="344" t="s">
        <v>2112</v>
      </c>
      <c r="P1870" s="344">
        <v>0.41099999999999998</v>
      </c>
    </row>
    <row r="1871" spans="14:16">
      <c r="N1871" s="344" t="s">
        <v>3982</v>
      </c>
      <c r="O1871" s="344" t="s">
        <v>2113</v>
      </c>
      <c r="P1871" s="344">
        <v>0.34599999999999997</v>
      </c>
    </row>
    <row r="1872" spans="14:16">
      <c r="N1872" s="344" t="s">
        <v>3983</v>
      </c>
      <c r="O1872" s="344" t="s">
        <v>2114</v>
      </c>
      <c r="P1872" s="344">
        <v>0.35299999999999998</v>
      </c>
    </row>
    <row r="1873" spans="14:16">
      <c r="N1873" s="344" t="s">
        <v>3984</v>
      </c>
      <c r="O1873" s="344" t="s">
        <v>2115</v>
      </c>
      <c r="P1873" s="344">
        <v>0</v>
      </c>
    </row>
    <row r="1874" spans="14:16">
      <c r="N1874" s="344" t="s">
        <v>3985</v>
      </c>
      <c r="O1874" s="344" t="s">
        <v>2116</v>
      </c>
      <c r="P1874" s="344">
        <v>0.50700000000000001</v>
      </c>
    </row>
    <row r="1875" spans="14:16">
      <c r="N1875" s="344" t="s">
        <v>3986</v>
      </c>
      <c r="O1875" s="344" t="s">
        <v>2117</v>
      </c>
      <c r="P1875" s="344">
        <v>0.56099999999999994</v>
      </c>
    </row>
    <row r="1876" spans="14:16">
      <c r="N1876" s="344" t="s">
        <v>3987</v>
      </c>
      <c r="O1876" s="344" t="s">
        <v>2118</v>
      </c>
      <c r="P1876" s="344">
        <v>0.308</v>
      </c>
    </row>
    <row r="1877" spans="14:16">
      <c r="N1877" s="344" t="s">
        <v>3988</v>
      </c>
      <c r="O1877" s="344" t="s">
        <v>2119</v>
      </c>
      <c r="P1877" s="344">
        <v>0.54</v>
      </c>
    </row>
    <row r="1878" spans="14:16">
      <c r="N1878" s="344" t="s">
        <v>3989</v>
      </c>
      <c r="O1878" s="344" t="s">
        <v>2120</v>
      </c>
      <c r="P1878" s="344">
        <v>0</v>
      </c>
    </row>
    <row r="1879" spans="14:16">
      <c r="N1879" s="344" t="s">
        <v>3990</v>
      </c>
      <c r="O1879" s="344" t="s">
        <v>2121</v>
      </c>
      <c r="P1879" s="344">
        <v>0.189</v>
      </c>
    </row>
    <row r="1880" spans="14:16">
      <c r="N1880" s="344" t="s">
        <v>3991</v>
      </c>
      <c r="O1880" s="344" t="s">
        <v>2122</v>
      </c>
      <c r="P1880" s="344">
        <v>0.30199999999999999</v>
      </c>
    </row>
    <row r="1881" spans="14:16">
      <c r="N1881" s="344" t="s">
        <v>3992</v>
      </c>
      <c r="O1881" s="344" t="s">
        <v>2123</v>
      </c>
      <c r="P1881" s="344">
        <v>0.33900000000000002</v>
      </c>
    </row>
    <row r="1882" spans="14:16">
      <c r="N1882" s="344" t="s">
        <v>3993</v>
      </c>
      <c r="O1882" s="344" t="s">
        <v>2124</v>
      </c>
      <c r="P1882" s="344">
        <v>0.36699999999999999</v>
      </c>
    </row>
    <row r="1883" spans="14:16">
      <c r="N1883" s="344" t="s">
        <v>3994</v>
      </c>
      <c r="O1883" s="344" t="s">
        <v>2125</v>
      </c>
      <c r="P1883" s="344">
        <v>0.44</v>
      </c>
    </row>
    <row r="1884" spans="14:16">
      <c r="N1884" s="344" t="s">
        <v>3995</v>
      </c>
      <c r="O1884" s="344" t="s">
        <v>2852</v>
      </c>
      <c r="P1884" s="344">
        <v>0.45300000000000001</v>
      </c>
    </row>
    <row r="1885" spans="14:16">
      <c r="N1885" s="344" t="s">
        <v>3996</v>
      </c>
      <c r="O1885" s="344" t="s">
        <v>2127</v>
      </c>
      <c r="P1885" s="344">
        <v>0.45800000000000002</v>
      </c>
    </row>
    <row r="1886" spans="14:16">
      <c r="N1886" s="344" t="s">
        <v>3997</v>
      </c>
      <c r="O1886" s="344" t="s">
        <v>2128</v>
      </c>
      <c r="P1886" s="344">
        <v>0.57399999999999995</v>
      </c>
    </row>
    <row r="1887" spans="14:16">
      <c r="N1887" s="344" t="s">
        <v>3998</v>
      </c>
      <c r="O1887" s="344" t="s">
        <v>2129</v>
      </c>
      <c r="P1887" s="344">
        <v>0</v>
      </c>
    </row>
    <row r="1888" spans="14:16">
      <c r="N1888" s="344" t="s">
        <v>3999</v>
      </c>
      <c r="O1888" s="344" t="s">
        <v>2853</v>
      </c>
      <c r="P1888" s="344">
        <v>0.307</v>
      </c>
    </row>
    <row r="1889" spans="14:16">
      <c r="N1889" s="344" t="s">
        <v>4000</v>
      </c>
      <c r="O1889" s="344" t="s">
        <v>2131</v>
      </c>
      <c r="P1889" s="344">
        <v>0</v>
      </c>
    </row>
    <row r="1890" spans="14:16">
      <c r="N1890" s="344" t="s">
        <v>4001</v>
      </c>
      <c r="O1890" s="344" t="s">
        <v>2132</v>
      </c>
      <c r="P1890" s="344">
        <v>0</v>
      </c>
    </row>
    <row r="1891" spans="14:16">
      <c r="N1891" s="344" t="s">
        <v>4002</v>
      </c>
      <c r="O1891" s="344" t="s">
        <v>2133</v>
      </c>
      <c r="P1891" s="344">
        <v>0</v>
      </c>
    </row>
    <row r="1892" spans="14:16">
      <c r="N1892" s="344" t="s">
        <v>4003</v>
      </c>
      <c r="O1892" s="344" t="s">
        <v>2134</v>
      </c>
      <c r="P1892" s="344">
        <v>0.88400000000000001</v>
      </c>
    </row>
    <row r="1893" spans="14:16">
      <c r="N1893" s="344" t="s">
        <v>4004</v>
      </c>
      <c r="O1893" s="344" t="s">
        <v>2854</v>
      </c>
      <c r="P1893" s="344">
        <v>4.2000000000000003E-2</v>
      </c>
    </row>
    <row r="1894" spans="14:16">
      <c r="N1894" s="344" t="s">
        <v>4005</v>
      </c>
      <c r="O1894" s="344" t="s">
        <v>2136</v>
      </c>
      <c r="P1894" s="344">
        <v>0.52600000000000002</v>
      </c>
    </row>
    <row r="1895" spans="14:16">
      <c r="N1895" s="344" t="s">
        <v>4006</v>
      </c>
      <c r="O1895" s="344" t="s">
        <v>2137</v>
      </c>
      <c r="P1895" s="344">
        <v>0.29300000000000004</v>
      </c>
    </row>
    <row r="1896" spans="14:16">
      <c r="N1896" s="344" t="s">
        <v>4007</v>
      </c>
      <c r="O1896" s="344" t="s">
        <v>2138</v>
      </c>
      <c r="P1896" s="344">
        <v>0.52800000000000002</v>
      </c>
    </row>
    <row r="1897" spans="14:16">
      <c r="N1897" s="344" t="s">
        <v>4008</v>
      </c>
      <c r="O1897" s="344" t="s">
        <v>2139</v>
      </c>
      <c r="P1897" s="344">
        <v>0.45899999999999996</v>
      </c>
    </row>
    <row r="1898" spans="14:16">
      <c r="N1898" s="344" t="s">
        <v>4009</v>
      </c>
      <c r="O1898" s="344" t="s">
        <v>2140</v>
      </c>
      <c r="P1898" s="344">
        <v>7.2999999999999995E-2</v>
      </c>
    </row>
    <row r="1899" spans="14:16">
      <c r="N1899" s="344" t="s">
        <v>4010</v>
      </c>
      <c r="O1899" s="344" t="s">
        <v>2141</v>
      </c>
      <c r="P1899" s="344">
        <v>0.52600000000000002</v>
      </c>
    </row>
    <row r="1900" spans="14:16">
      <c r="N1900" s="344" t="s">
        <v>4011</v>
      </c>
      <c r="O1900" s="344" t="s">
        <v>2142</v>
      </c>
      <c r="P1900" s="344">
        <v>0.48199999999999998</v>
      </c>
    </row>
    <row r="1901" spans="14:16">
      <c r="N1901" s="344" t="s">
        <v>4012</v>
      </c>
      <c r="O1901" s="344" t="s">
        <v>2143</v>
      </c>
      <c r="P1901" s="344">
        <v>0.34200000000000003</v>
      </c>
    </row>
    <row r="1902" spans="14:16">
      <c r="N1902" s="344" t="s">
        <v>4013</v>
      </c>
      <c r="O1902" s="344" t="s">
        <v>2855</v>
      </c>
      <c r="P1902" s="344">
        <v>0.46400000000000002</v>
      </c>
    </row>
    <row r="1903" spans="14:16">
      <c r="N1903" s="344" t="s">
        <v>4014</v>
      </c>
      <c r="O1903" s="344" t="s">
        <v>2145</v>
      </c>
      <c r="P1903" s="344">
        <v>0.39500000000000002</v>
      </c>
    </row>
    <row r="1904" spans="14:16">
      <c r="N1904" s="344" t="s">
        <v>4015</v>
      </c>
      <c r="O1904" s="344" t="s">
        <v>376</v>
      </c>
      <c r="P1904" s="344">
        <v>0</v>
      </c>
    </row>
    <row r="1905" spans="14:16">
      <c r="N1905" s="344" t="s">
        <v>4016</v>
      </c>
      <c r="O1905" s="344" t="s">
        <v>379</v>
      </c>
      <c r="P1905" s="344">
        <v>0</v>
      </c>
    </row>
    <row r="1906" spans="14:16">
      <c r="N1906" s="344" t="s">
        <v>4017</v>
      </c>
      <c r="O1906" s="344" t="s">
        <v>2146</v>
      </c>
      <c r="P1906" s="344">
        <v>0</v>
      </c>
    </row>
    <row r="1907" spans="14:16">
      <c r="N1907" s="344" t="s">
        <v>4018</v>
      </c>
      <c r="O1907" s="344" t="s">
        <v>2147</v>
      </c>
      <c r="P1907" s="344">
        <v>0</v>
      </c>
    </row>
    <row r="1908" spans="14:16">
      <c r="N1908" s="344" t="s">
        <v>4019</v>
      </c>
      <c r="O1908" s="344" t="s">
        <v>2148</v>
      </c>
      <c r="P1908" s="344">
        <v>0.32300000000000001</v>
      </c>
    </row>
    <row r="1909" spans="14:16">
      <c r="N1909" s="344" t="s">
        <v>4020</v>
      </c>
      <c r="O1909" s="344" t="s">
        <v>2149</v>
      </c>
      <c r="P1909" s="344">
        <v>0.45300000000000001</v>
      </c>
    </row>
    <row r="1910" spans="14:16">
      <c r="N1910" s="344" t="s">
        <v>4021</v>
      </c>
      <c r="O1910" s="344" t="s">
        <v>2150</v>
      </c>
      <c r="P1910" s="344">
        <v>0.40799999999999997</v>
      </c>
    </row>
    <row r="1911" spans="14:16">
      <c r="N1911" s="344" t="s">
        <v>4022</v>
      </c>
      <c r="O1911" s="344" t="s">
        <v>2151</v>
      </c>
      <c r="P1911" s="344">
        <v>0.57099999999999995</v>
      </c>
    </row>
    <row r="1912" spans="14:16">
      <c r="N1912" s="344" t="s">
        <v>4023</v>
      </c>
      <c r="O1912" s="344" t="s">
        <v>2152</v>
      </c>
      <c r="P1912" s="344">
        <v>0.39399999999999996</v>
      </c>
    </row>
    <row r="1913" spans="14:16">
      <c r="N1913" s="344" t="s">
        <v>4024</v>
      </c>
      <c r="O1913" s="344" t="s">
        <v>2153</v>
      </c>
      <c r="P1913" s="344">
        <v>0.57200000000000006</v>
      </c>
    </row>
    <row r="1914" spans="14:16">
      <c r="N1914" s="344" t="s">
        <v>4025</v>
      </c>
      <c r="O1914" s="344" t="s">
        <v>2154</v>
      </c>
      <c r="P1914" s="344">
        <v>0.93800000000000006</v>
      </c>
    </row>
    <row r="1915" spans="14:16">
      <c r="N1915" s="344" t="s">
        <v>4026</v>
      </c>
      <c r="O1915" s="344" t="s">
        <v>2155</v>
      </c>
      <c r="P1915" s="344">
        <v>0.437</v>
      </c>
    </row>
    <row r="1916" spans="14:16">
      <c r="N1916" s="344" t="s">
        <v>4027</v>
      </c>
      <c r="O1916" s="344" t="s">
        <v>2156</v>
      </c>
      <c r="P1916" s="344">
        <v>0.28100000000000003</v>
      </c>
    </row>
    <row r="1917" spans="14:16">
      <c r="N1917" s="344" t="s">
        <v>4028</v>
      </c>
      <c r="O1917" s="344" t="s">
        <v>2157</v>
      </c>
      <c r="P1917" s="344">
        <v>0.42899999999999999</v>
      </c>
    </row>
    <row r="1918" spans="14:16">
      <c r="N1918" s="344" t="s">
        <v>4029</v>
      </c>
      <c r="O1918" s="344" t="s">
        <v>2158</v>
      </c>
      <c r="P1918" s="344">
        <v>0.46500000000000002</v>
      </c>
    </row>
    <row r="1919" spans="14:16">
      <c r="N1919" s="344" t="s">
        <v>4030</v>
      </c>
      <c r="O1919" s="344" t="s">
        <v>2159</v>
      </c>
      <c r="P1919" s="344">
        <v>0.308</v>
      </c>
    </row>
    <row r="1920" spans="14:16">
      <c r="N1920" s="344" t="s">
        <v>4031</v>
      </c>
      <c r="O1920" s="344" t="s">
        <v>2160</v>
      </c>
      <c r="P1920" s="344">
        <v>0.48299999999999998</v>
      </c>
    </row>
    <row r="1921" spans="14:16">
      <c r="N1921" s="344" t="s">
        <v>4032</v>
      </c>
      <c r="O1921" s="344" t="s">
        <v>2161</v>
      </c>
      <c r="P1921" s="344">
        <v>0.53399999999999992</v>
      </c>
    </row>
    <row r="1922" spans="14:16">
      <c r="N1922" s="344" t="s">
        <v>4033</v>
      </c>
      <c r="O1922" s="344" t="s">
        <v>2162</v>
      </c>
      <c r="P1922" s="344">
        <v>0</v>
      </c>
    </row>
    <row r="1923" spans="14:16">
      <c r="N1923" s="344" t="s">
        <v>4034</v>
      </c>
      <c r="O1923" s="344" t="s">
        <v>2856</v>
      </c>
      <c r="P1923" s="344">
        <v>0.35499999999999998</v>
      </c>
    </row>
    <row r="1924" spans="14:16">
      <c r="N1924" s="344" t="s">
        <v>4035</v>
      </c>
      <c r="O1924" s="344" t="s">
        <v>419</v>
      </c>
      <c r="P1924" s="344">
        <v>0</v>
      </c>
    </row>
    <row r="1925" spans="14:16">
      <c r="N1925" s="344" t="s">
        <v>4036</v>
      </c>
      <c r="O1925" s="344" t="s">
        <v>421</v>
      </c>
      <c r="P1925" s="344">
        <v>0</v>
      </c>
    </row>
    <row r="1926" spans="14:16">
      <c r="N1926" s="344" t="s">
        <v>4037</v>
      </c>
      <c r="O1926" s="344" t="s">
        <v>423</v>
      </c>
      <c r="P1926" s="344">
        <v>0.2</v>
      </c>
    </row>
    <row r="1927" spans="14:16">
      <c r="N1927" s="344" t="s">
        <v>4038</v>
      </c>
      <c r="O1927" s="344" t="s">
        <v>425</v>
      </c>
      <c r="P1927" s="344">
        <v>0.45100000000000001</v>
      </c>
    </row>
    <row r="1928" spans="14:16">
      <c r="N1928" s="344" t="s">
        <v>4039</v>
      </c>
      <c r="O1928" s="344" t="s">
        <v>429</v>
      </c>
      <c r="P1928" s="344">
        <v>0</v>
      </c>
    </row>
    <row r="1929" spans="14:16">
      <c r="N1929" s="344" t="s">
        <v>4040</v>
      </c>
      <c r="O1929" s="344" t="s">
        <v>431</v>
      </c>
      <c r="P1929" s="344">
        <v>0.2</v>
      </c>
    </row>
    <row r="1930" spans="14:16">
      <c r="N1930" s="344" t="s">
        <v>4041</v>
      </c>
      <c r="O1930" s="344" t="s">
        <v>433</v>
      </c>
      <c r="P1930" s="344">
        <v>0.52100000000000002</v>
      </c>
    </row>
    <row r="1931" spans="14:16">
      <c r="N1931" s="344" t="s">
        <v>4042</v>
      </c>
      <c r="O1931" s="344" t="s">
        <v>437</v>
      </c>
      <c r="P1931" s="344">
        <v>0.39700000000000002</v>
      </c>
    </row>
    <row r="1932" spans="14:16">
      <c r="N1932" s="344" t="s">
        <v>4043</v>
      </c>
      <c r="O1932" s="344" t="s">
        <v>2164</v>
      </c>
      <c r="P1932" s="344">
        <v>0.35</v>
      </c>
    </row>
    <row r="1933" spans="14:16">
      <c r="N1933" s="344" t="s">
        <v>4044</v>
      </c>
      <c r="O1933" s="344" t="s">
        <v>2165</v>
      </c>
      <c r="P1933" s="344">
        <v>0.36399999999999999</v>
      </c>
    </row>
    <row r="1934" spans="14:16">
      <c r="N1934" s="344" t="s">
        <v>4045</v>
      </c>
      <c r="O1934" s="344" t="s">
        <v>2166</v>
      </c>
      <c r="P1934" s="344">
        <v>0.41300000000000003</v>
      </c>
    </row>
    <row r="1935" spans="14:16">
      <c r="N1935" s="344" t="s">
        <v>4046</v>
      </c>
      <c r="O1935" s="344" t="s">
        <v>445</v>
      </c>
      <c r="P1935" s="344">
        <v>0</v>
      </c>
    </row>
    <row r="1936" spans="14:16">
      <c r="N1936" s="344" t="s">
        <v>4047</v>
      </c>
      <c r="O1936" s="344" t="s">
        <v>447</v>
      </c>
      <c r="P1936" s="344">
        <v>0.45300000000000001</v>
      </c>
    </row>
    <row r="1937" spans="14:16">
      <c r="N1937" s="344" t="s">
        <v>4048</v>
      </c>
      <c r="O1937" s="344" t="s">
        <v>2167</v>
      </c>
      <c r="P1937" s="344">
        <v>0.59199999999999997</v>
      </c>
    </row>
    <row r="1938" spans="14:16">
      <c r="N1938" s="344" t="s">
        <v>4049</v>
      </c>
      <c r="O1938" s="344" t="s">
        <v>2168</v>
      </c>
      <c r="P1938" s="344">
        <v>0.316</v>
      </c>
    </row>
    <row r="1939" spans="14:16">
      <c r="N1939" s="344" t="s">
        <v>4050</v>
      </c>
      <c r="O1939" s="344" t="s">
        <v>2169</v>
      </c>
      <c r="P1939" s="344">
        <v>0.308</v>
      </c>
    </row>
    <row r="1940" spans="14:16">
      <c r="N1940" s="344" t="s">
        <v>4051</v>
      </c>
      <c r="O1940" s="344" t="s">
        <v>2170</v>
      </c>
      <c r="P1940" s="344">
        <v>1.0429999999999999</v>
      </c>
    </row>
    <row r="1941" spans="14:16">
      <c r="N1941" s="344" t="s">
        <v>4052</v>
      </c>
      <c r="O1941" s="344" t="s">
        <v>2175</v>
      </c>
      <c r="P1941" s="344">
        <v>0.308</v>
      </c>
    </row>
    <row r="1942" spans="14:16">
      <c r="N1942" s="344" t="s">
        <v>4053</v>
      </c>
      <c r="O1942" s="344" t="s">
        <v>2174</v>
      </c>
      <c r="P1942" s="344">
        <v>0.308</v>
      </c>
    </row>
    <row r="1943" spans="14:16">
      <c r="N1943" s="344" t="s">
        <v>4054</v>
      </c>
      <c r="O1943" s="344" t="s">
        <v>2171</v>
      </c>
      <c r="P1943" s="344">
        <v>0.71299999999999997</v>
      </c>
    </row>
    <row r="1944" spans="14:16">
      <c r="N1944" s="344" t="s">
        <v>4055</v>
      </c>
      <c r="O1944" s="344" t="s">
        <v>2172</v>
      </c>
      <c r="P1944" s="344">
        <v>0.308</v>
      </c>
    </row>
    <row r="1945" spans="14:16">
      <c r="N1945" s="344" t="s">
        <v>4056</v>
      </c>
      <c r="O1945" s="344" t="s">
        <v>2173</v>
      </c>
      <c r="P1945" s="344">
        <v>0.51400000000000001</v>
      </c>
    </row>
    <row r="1946" spans="14:16">
      <c r="N1946" s="344" t="s">
        <v>4057</v>
      </c>
      <c r="O1946" s="344" t="s">
        <v>2176</v>
      </c>
      <c r="P1946" s="344">
        <v>0.45100000000000001</v>
      </c>
    </row>
    <row r="1947" spans="14:16">
      <c r="N1947" s="344" t="s">
        <v>4058</v>
      </c>
      <c r="O1947" s="344" t="s">
        <v>2177</v>
      </c>
      <c r="P1947" s="344">
        <v>0.50800000000000001</v>
      </c>
    </row>
    <row r="1948" spans="14:16">
      <c r="N1948" s="344" t="s">
        <v>4059</v>
      </c>
      <c r="O1948" s="344" t="s">
        <v>2178</v>
      </c>
      <c r="P1948" s="344">
        <v>0.47699999999999998</v>
      </c>
    </row>
    <row r="1949" spans="14:16">
      <c r="N1949" s="344" t="s">
        <v>4060</v>
      </c>
      <c r="O1949" s="344" t="s">
        <v>2179</v>
      </c>
      <c r="P1949" s="344">
        <v>0.32300000000000001</v>
      </c>
    </row>
    <row r="1950" spans="14:16">
      <c r="N1950" s="344" t="s">
        <v>4061</v>
      </c>
      <c r="O1950" s="344" t="s">
        <v>476</v>
      </c>
      <c r="P1950" s="344">
        <v>0</v>
      </c>
    </row>
    <row r="1951" spans="14:16">
      <c r="N1951" s="344" t="s">
        <v>4062</v>
      </c>
      <c r="O1951" s="344" t="s">
        <v>2180</v>
      </c>
      <c r="P1951" s="344">
        <v>0.308</v>
      </c>
    </row>
    <row r="1952" spans="14:16">
      <c r="N1952" s="344" t="s">
        <v>4063</v>
      </c>
      <c r="O1952" s="344" t="s">
        <v>2181</v>
      </c>
      <c r="P1952" s="344">
        <v>0.308</v>
      </c>
    </row>
    <row r="1953" spans="14:16">
      <c r="N1953" s="344" t="s">
        <v>4064</v>
      </c>
      <c r="O1953" s="344" t="s">
        <v>2182</v>
      </c>
      <c r="P1953" s="344">
        <v>0.38600000000000001</v>
      </c>
    </row>
    <row r="1954" spans="14:16">
      <c r="N1954" s="344" t="s">
        <v>4065</v>
      </c>
      <c r="O1954" s="344" t="s">
        <v>2183</v>
      </c>
      <c r="P1954" s="344">
        <v>0.40400000000000003</v>
      </c>
    </row>
    <row r="1955" spans="14:16">
      <c r="N1955" s="344" t="s">
        <v>4066</v>
      </c>
      <c r="O1955" s="344" t="s">
        <v>2184</v>
      </c>
      <c r="P1955" s="344">
        <v>0.41699999999999998</v>
      </c>
    </row>
    <row r="1956" spans="14:16">
      <c r="N1956" s="344" t="s">
        <v>4067</v>
      </c>
      <c r="O1956" s="344" t="s">
        <v>2185</v>
      </c>
      <c r="P1956" s="344">
        <v>0.49099999999999999</v>
      </c>
    </row>
    <row r="1957" spans="14:16">
      <c r="N1957" s="344" t="s">
        <v>4068</v>
      </c>
      <c r="O1957" s="344" t="s">
        <v>2186</v>
      </c>
      <c r="P1957" s="344">
        <v>0.40799999999999997</v>
      </c>
    </row>
    <row r="1958" spans="14:16">
      <c r="N1958" s="344" t="s">
        <v>4069</v>
      </c>
      <c r="O1958" s="344" t="s">
        <v>2857</v>
      </c>
      <c r="P1958" s="344">
        <v>0.54699999999999993</v>
      </c>
    </row>
    <row r="1959" spans="14:16">
      <c r="N1959" s="344" t="s">
        <v>4070</v>
      </c>
      <c r="O1959" s="344" t="s">
        <v>2858</v>
      </c>
      <c r="P1959" s="344">
        <v>0.252</v>
      </c>
    </row>
    <row r="1960" spans="14:16">
      <c r="N1960" s="344" t="s">
        <v>4071</v>
      </c>
      <c r="O1960" s="344" t="s">
        <v>2188</v>
      </c>
      <c r="P1960" s="344">
        <v>0.39599999999999996</v>
      </c>
    </row>
    <row r="1961" spans="14:16">
      <c r="N1961" s="344" t="s">
        <v>4072</v>
      </c>
      <c r="O1961" s="344" t="s">
        <v>2189</v>
      </c>
      <c r="P1961" s="344">
        <v>0.32699999999999996</v>
      </c>
    </row>
    <row r="1962" spans="14:16">
      <c r="N1962" s="344" t="s">
        <v>4073</v>
      </c>
      <c r="O1962" s="344" t="s">
        <v>2190</v>
      </c>
      <c r="P1962" s="344">
        <v>0.44900000000000001</v>
      </c>
    </row>
    <row r="1963" spans="14:16">
      <c r="N1963" s="344" t="s">
        <v>4074</v>
      </c>
      <c r="O1963" s="344" t="s">
        <v>498</v>
      </c>
      <c r="P1963" s="344">
        <v>0</v>
      </c>
    </row>
    <row r="1964" spans="14:16">
      <c r="N1964" s="344" t="s">
        <v>4075</v>
      </c>
      <c r="O1964" s="344" t="s">
        <v>500</v>
      </c>
      <c r="P1964" s="344">
        <v>0</v>
      </c>
    </row>
    <row r="1965" spans="14:16">
      <c r="N1965" s="344" t="s">
        <v>4076</v>
      </c>
      <c r="O1965" s="344" t="s">
        <v>2191</v>
      </c>
      <c r="P1965" s="344">
        <v>0.59499999999999997</v>
      </c>
    </row>
    <row r="1966" spans="14:16">
      <c r="N1966" s="344" t="s">
        <v>4077</v>
      </c>
      <c r="O1966" s="344" t="s">
        <v>2192</v>
      </c>
      <c r="P1966" s="344">
        <v>0.54500000000000004</v>
      </c>
    </row>
    <row r="1967" spans="14:16">
      <c r="N1967" s="344" t="s">
        <v>4078</v>
      </c>
      <c r="O1967" s="344" t="s">
        <v>2193</v>
      </c>
      <c r="P1967" s="344">
        <v>0.52200000000000002</v>
      </c>
    </row>
    <row r="1968" spans="14:16">
      <c r="N1968" s="344" t="s">
        <v>4079</v>
      </c>
      <c r="O1968" s="344" t="s">
        <v>2194</v>
      </c>
      <c r="P1968" s="344">
        <v>0.45100000000000001</v>
      </c>
    </row>
    <row r="1969" spans="14:16">
      <c r="N1969" s="344" t="s">
        <v>4080</v>
      </c>
      <c r="O1969" s="344" t="s">
        <v>2195</v>
      </c>
      <c r="P1969" s="344">
        <v>0</v>
      </c>
    </row>
    <row r="1970" spans="14:16">
      <c r="N1970" s="344" t="s">
        <v>4081</v>
      </c>
      <c r="O1970" s="344" t="s">
        <v>2859</v>
      </c>
      <c r="P1970" s="344">
        <v>0.59899999999999998</v>
      </c>
    </row>
    <row r="1971" spans="14:16">
      <c r="N1971" s="344" t="s">
        <v>4082</v>
      </c>
      <c r="O1971" s="344" t="s">
        <v>2860</v>
      </c>
      <c r="P1971" s="344">
        <v>0.437</v>
      </c>
    </row>
    <row r="1972" spans="14:16">
      <c r="N1972" s="344" t="s">
        <v>4083</v>
      </c>
      <c r="O1972" s="344" t="s">
        <v>2199</v>
      </c>
      <c r="P1972" s="344">
        <v>0.441</v>
      </c>
    </row>
    <row r="1973" spans="14:16">
      <c r="N1973" s="344" t="s">
        <v>4084</v>
      </c>
      <c r="O1973" s="344" t="s">
        <v>520</v>
      </c>
      <c r="P1973" s="344">
        <v>0</v>
      </c>
    </row>
    <row r="1974" spans="14:16">
      <c r="N1974" s="344" t="s">
        <v>4085</v>
      </c>
      <c r="O1974" s="344" t="s">
        <v>523</v>
      </c>
      <c r="P1974" s="344">
        <v>0.377</v>
      </c>
    </row>
    <row r="1975" spans="14:16">
      <c r="N1975" s="344" t="s">
        <v>4086</v>
      </c>
      <c r="O1975" s="344" t="s">
        <v>526</v>
      </c>
      <c r="P1975" s="344">
        <v>0</v>
      </c>
    </row>
    <row r="1976" spans="14:16">
      <c r="N1976" s="344" t="s">
        <v>4087</v>
      </c>
      <c r="O1976" s="344" t="s">
        <v>529</v>
      </c>
      <c r="P1976" s="344">
        <v>0</v>
      </c>
    </row>
    <row r="1977" spans="14:16">
      <c r="N1977" s="344" t="s">
        <v>4088</v>
      </c>
      <c r="O1977" s="344" t="s">
        <v>532</v>
      </c>
      <c r="P1977" s="344">
        <v>0</v>
      </c>
    </row>
    <row r="1978" spans="14:16">
      <c r="N1978" s="344" t="s">
        <v>4089</v>
      </c>
      <c r="O1978" s="344" t="s">
        <v>534</v>
      </c>
      <c r="P1978" s="344">
        <v>0</v>
      </c>
    </row>
    <row r="1979" spans="14:16">
      <c r="N1979" s="344" t="s">
        <v>4090</v>
      </c>
      <c r="O1979" s="344" t="s">
        <v>536</v>
      </c>
      <c r="P1979" s="344">
        <v>0</v>
      </c>
    </row>
    <row r="1980" spans="14:16">
      <c r="N1980" s="344" t="s">
        <v>4091</v>
      </c>
      <c r="O1980" s="344" t="s">
        <v>538</v>
      </c>
      <c r="P1980" s="344">
        <v>0.1</v>
      </c>
    </row>
    <row r="1981" spans="14:16">
      <c r="N1981" s="344" t="s">
        <v>4092</v>
      </c>
      <c r="O1981" s="344" t="s">
        <v>2200</v>
      </c>
      <c r="P1981" s="344">
        <v>0.3</v>
      </c>
    </row>
    <row r="1982" spans="14:16">
      <c r="N1982" s="344" t="s">
        <v>4093</v>
      </c>
      <c r="O1982" s="344" t="s">
        <v>2201</v>
      </c>
      <c r="P1982" s="344">
        <v>0.4</v>
      </c>
    </row>
    <row r="1983" spans="14:16">
      <c r="N1983" s="344" t="s">
        <v>4094</v>
      </c>
      <c r="O1983" s="344" t="s">
        <v>2202</v>
      </c>
      <c r="P1983" s="344">
        <v>0.4</v>
      </c>
    </row>
    <row r="1984" spans="14:16">
      <c r="N1984" s="344" t="s">
        <v>4095</v>
      </c>
      <c r="O1984" s="344" t="s">
        <v>2203</v>
      </c>
      <c r="P1984" s="344">
        <v>0.57999999999999996</v>
      </c>
    </row>
    <row r="1985" spans="14:16">
      <c r="N1985" s="344" t="s">
        <v>4096</v>
      </c>
      <c r="O1985" s="344" t="s">
        <v>2204</v>
      </c>
      <c r="P1985" s="344">
        <v>0.23599999999999999</v>
      </c>
    </row>
    <row r="1986" spans="14:16">
      <c r="N1986" s="344" t="s">
        <v>4097</v>
      </c>
      <c r="O1986" s="344" t="s">
        <v>2205</v>
      </c>
      <c r="P1986" s="344">
        <v>0.442</v>
      </c>
    </row>
    <row r="1987" spans="14:16">
      <c r="N1987" s="344" t="s">
        <v>4098</v>
      </c>
      <c r="O1987" s="344" t="s">
        <v>2206</v>
      </c>
      <c r="P1987" s="344">
        <v>0.40200000000000002</v>
      </c>
    </row>
    <row r="1988" spans="14:16">
      <c r="N1988" s="344" t="s">
        <v>4099</v>
      </c>
      <c r="O1988" s="344" t="s">
        <v>2861</v>
      </c>
      <c r="P1988" s="344">
        <v>0</v>
      </c>
    </row>
    <row r="1989" spans="14:16">
      <c r="N1989" s="344" t="s">
        <v>4100</v>
      </c>
      <c r="O1989" s="344" t="s">
        <v>2862</v>
      </c>
      <c r="P1989" s="344">
        <v>0.50600000000000001</v>
      </c>
    </row>
    <row r="1990" spans="14:16">
      <c r="N1990" s="344" t="s">
        <v>4101</v>
      </c>
      <c r="O1990" s="344" t="s">
        <v>2207</v>
      </c>
      <c r="P1990" s="344">
        <v>0.41100000000000003</v>
      </c>
    </row>
    <row r="1991" spans="14:16">
      <c r="N1991" s="344" t="s">
        <v>4102</v>
      </c>
      <c r="O1991" s="344" t="s">
        <v>2863</v>
      </c>
      <c r="P1991" s="344">
        <v>0.308</v>
      </c>
    </row>
    <row r="1992" spans="14:16">
      <c r="N1992" s="344" t="s">
        <v>4103</v>
      </c>
      <c r="O1992" s="344" t="s">
        <v>552</v>
      </c>
      <c r="P1992" s="344">
        <v>0</v>
      </c>
    </row>
    <row r="1993" spans="14:16">
      <c r="N1993" s="344" t="s">
        <v>4104</v>
      </c>
      <c r="O1993" s="344" t="s">
        <v>554</v>
      </c>
      <c r="P1993" s="344">
        <v>0.55400000000000005</v>
      </c>
    </row>
    <row r="1994" spans="14:16">
      <c r="N1994" s="344" t="s">
        <v>4105</v>
      </c>
      <c r="O1994" s="344" t="s">
        <v>2208</v>
      </c>
      <c r="P1994" s="344">
        <v>0.46299999999999997</v>
      </c>
    </row>
    <row r="1995" spans="14:16">
      <c r="N1995" s="344" t="s">
        <v>4106</v>
      </c>
      <c r="O1995" s="344" t="s">
        <v>2209</v>
      </c>
      <c r="P1995" s="344">
        <v>0</v>
      </c>
    </row>
    <row r="1996" spans="14:16">
      <c r="N1996" s="344" t="s">
        <v>4107</v>
      </c>
      <c r="O1996" s="344" t="s">
        <v>2864</v>
      </c>
      <c r="P1996" s="344">
        <v>0.21199999999999999</v>
      </c>
    </row>
    <row r="1997" spans="14:16">
      <c r="N1997" s="344" t="s">
        <v>4108</v>
      </c>
      <c r="O1997" s="344" t="s">
        <v>562</v>
      </c>
      <c r="P1997" s="344">
        <v>0</v>
      </c>
    </row>
    <row r="1998" spans="14:16">
      <c r="N1998" s="344" t="s">
        <v>4109</v>
      </c>
      <c r="O1998" s="344" t="s">
        <v>564</v>
      </c>
      <c r="P1998" s="344">
        <v>0</v>
      </c>
    </row>
    <row r="1999" spans="14:16">
      <c r="N1999" s="344" t="s">
        <v>4110</v>
      </c>
      <c r="O1999" s="344" t="s">
        <v>566</v>
      </c>
      <c r="P1999" s="344">
        <v>0.2</v>
      </c>
    </row>
    <row r="2000" spans="14:16">
      <c r="N2000" s="344" t="s">
        <v>4111</v>
      </c>
      <c r="O2000" s="344" t="s">
        <v>568</v>
      </c>
      <c r="P2000" s="344">
        <v>0.22</v>
      </c>
    </row>
    <row r="2001" spans="14:16">
      <c r="N2001" s="344" t="s">
        <v>4112</v>
      </c>
      <c r="O2001" s="344" t="s">
        <v>570</v>
      </c>
      <c r="P2001" s="344">
        <v>0.3</v>
      </c>
    </row>
    <row r="2002" spans="14:16">
      <c r="N2002" s="344" t="s">
        <v>4113</v>
      </c>
      <c r="O2002" s="344" t="s">
        <v>572</v>
      </c>
      <c r="P2002" s="344">
        <v>0.34899999999999998</v>
      </c>
    </row>
    <row r="2003" spans="14:16">
      <c r="N2003" s="344" t="s">
        <v>4114</v>
      </c>
      <c r="O2003" s="344" t="s">
        <v>574</v>
      </c>
      <c r="P2003" s="344">
        <v>0.37</v>
      </c>
    </row>
    <row r="2004" spans="14:16">
      <c r="N2004" s="344" t="s">
        <v>4115</v>
      </c>
      <c r="O2004" s="344" t="s">
        <v>576</v>
      </c>
      <c r="P2004" s="344">
        <v>0.40799999999999997</v>
      </c>
    </row>
    <row r="2005" spans="14:16">
      <c r="N2005" s="344" t="s">
        <v>4116</v>
      </c>
      <c r="O2005" s="344" t="s">
        <v>2211</v>
      </c>
      <c r="P2005" s="344">
        <v>0.45300000000000001</v>
      </c>
    </row>
    <row r="2006" spans="14:16">
      <c r="N2006" s="344" t="s">
        <v>4117</v>
      </c>
      <c r="O2006" s="344" t="s">
        <v>2212</v>
      </c>
      <c r="P2006" s="344">
        <v>0</v>
      </c>
    </row>
    <row r="2007" spans="14:16">
      <c r="N2007" s="344" t="s">
        <v>4118</v>
      </c>
      <c r="O2007" s="344" t="s">
        <v>2213</v>
      </c>
      <c r="P2007" s="344">
        <v>0</v>
      </c>
    </row>
    <row r="2008" spans="14:16">
      <c r="N2008" s="344" t="s">
        <v>4119</v>
      </c>
      <c r="O2008" s="344" t="s">
        <v>2214</v>
      </c>
      <c r="P2008" s="344">
        <v>0.46100000000000002</v>
      </c>
    </row>
    <row r="2009" spans="14:16">
      <c r="N2009" s="344" t="s">
        <v>4120</v>
      </c>
      <c r="O2009" s="344" t="s">
        <v>2215</v>
      </c>
      <c r="P2009" s="344">
        <v>0</v>
      </c>
    </row>
    <row r="2010" spans="14:16">
      <c r="N2010" s="344" t="s">
        <v>4121</v>
      </c>
      <c r="O2010" s="344" t="s">
        <v>2865</v>
      </c>
      <c r="P2010" s="344">
        <v>0.48299999999999998</v>
      </c>
    </row>
    <row r="2011" spans="14:16">
      <c r="N2011" s="344" t="s">
        <v>4122</v>
      </c>
      <c r="O2011" s="344" t="s">
        <v>2217</v>
      </c>
      <c r="P2011" s="344">
        <v>0</v>
      </c>
    </row>
    <row r="2012" spans="14:16">
      <c r="N2012" s="344" t="s">
        <v>4123</v>
      </c>
      <c r="O2012" s="344" t="s">
        <v>2866</v>
      </c>
      <c r="P2012" s="344">
        <v>0.441</v>
      </c>
    </row>
    <row r="2013" spans="14:16">
      <c r="N2013" s="344" t="s">
        <v>4124</v>
      </c>
      <c r="O2013" s="344" t="s">
        <v>2219</v>
      </c>
      <c r="P2013" s="344">
        <v>0</v>
      </c>
    </row>
    <row r="2014" spans="14:16">
      <c r="N2014" s="344" t="s">
        <v>4125</v>
      </c>
      <c r="O2014" s="344" t="s">
        <v>2220</v>
      </c>
      <c r="P2014" s="344">
        <v>0</v>
      </c>
    </row>
    <row r="2015" spans="14:16">
      <c r="N2015" s="344" t="s">
        <v>4126</v>
      </c>
      <c r="O2015" s="344" t="s">
        <v>2221</v>
      </c>
      <c r="P2015" s="344">
        <v>0</v>
      </c>
    </row>
    <row r="2016" spans="14:16">
      <c r="N2016" s="344" t="s">
        <v>4127</v>
      </c>
      <c r="O2016" s="344" t="s">
        <v>2222</v>
      </c>
      <c r="P2016" s="344">
        <v>0</v>
      </c>
    </row>
    <row r="2017" spans="14:16">
      <c r="N2017" s="344" t="s">
        <v>4128</v>
      </c>
      <c r="O2017" s="344" t="s">
        <v>2867</v>
      </c>
      <c r="P2017" s="344">
        <v>0.53100000000000003</v>
      </c>
    </row>
    <row r="2018" spans="14:16">
      <c r="N2018" s="344" t="s">
        <v>4129</v>
      </c>
      <c r="O2018" s="344" t="s">
        <v>2224</v>
      </c>
      <c r="P2018" s="344">
        <v>0</v>
      </c>
    </row>
    <row r="2019" spans="14:16">
      <c r="N2019" s="344" t="s">
        <v>4130</v>
      </c>
      <c r="O2019" s="344" t="s">
        <v>2225</v>
      </c>
      <c r="P2019" s="344">
        <v>0.44800000000000001</v>
      </c>
    </row>
    <row r="2020" spans="14:16">
      <c r="N2020" s="344" t="s">
        <v>4131</v>
      </c>
      <c r="O2020" s="344" t="s">
        <v>2226</v>
      </c>
      <c r="P2020" s="344">
        <v>0</v>
      </c>
    </row>
    <row r="2021" spans="14:16">
      <c r="N2021" s="344" t="s">
        <v>4132</v>
      </c>
      <c r="O2021" s="344" t="s">
        <v>598</v>
      </c>
      <c r="P2021" s="344">
        <v>0</v>
      </c>
    </row>
    <row r="2022" spans="14:16">
      <c r="N2022" s="344" t="s">
        <v>4133</v>
      </c>
      <c r="O2022" s="344" t="s">
        <v>600</v>
      </c>
      <c r="P2022" s="344">
        <v>0.51800000000000002</v>
      </c>
    </row>
    <row r="2023" spans="14:16">
      <c r="N2023" s="344" t="s">
        <v>4134</v>
      </c>
      <c r="O2023" s="344" t="s">
        <v>2227</v>
      </c>
      <c r="P2023" s="344">
        <v>0</v>
      </c>
    </row>
    <row r="2024" spans="14:16">
      <c r="N2024" s="344" t="s">
        <v>4135</v>
      </c>
      <c r="O2024" s="344" t="s">
        <v>2228</v>
      </c>
      <c r="P2024" s="344">
        <v>0.49200000000000005</v>
      </c>
    </row>
    <row r="2025" spans="14:16">
      <c r="N2025" s="344" t="s">
        <v>4136</v>
      </c>
      <c r="O2025" s="344" t="s">
        <v>608</v>
      </c>
      <c r="P2025" s="344">
        <v>0</v>
      </c>
    </row>
    <row r="2026" spans="14:16">
      <c r="N2026" s="344" t="s">
        <v>4137</v>
      </c>
      <c r="O2026" s="344" t="s">
        <v>610</v>
      </c>
      <c r="P2026" s="344">
        <v>0</v>
      </c>
    </row>
    <row r="2027" spans="14:16">
      <c r="N2027" s="344" t="s">
        <v>4138</v>
      </c>
      <c r="O2027" s="344" t="s">
        <v>612</v>
      </c>
      <c r="P2027" s="344">
        <v>0.186</v>
      </c>
    </row>
    <row r="2028" spans="14:16">
      <c r="N2028" s="344" t="s">
        <v>4139</v>
      </c>
      <c r="O2028" s="344" t="s">
        <v>614</v>
      </c>
      <c r="P2028" s="344">
        <v>0.186</v>
      </c>
    </row>
    <row r="2029" spans="14:16">
      <c r="N2029" s="344" t="s">
        <v>4140</v>
      </c>
      <c r="O2029" s="344" t="s">
        <v>616</v>
      </c>
      <c r="P2029" s="344">
        <v>0.18</v>
      </c>
    </row>
    <row r="2030" spans="14:16">
      <c r="N2030" s="344" t="s">
        <v>4141</v>
      </c>
      <c r="O2030" s="344" t="s">
        <v>618</v>
      </c>
      <c r="P2030" s="344">
        <v>0.187</v>
      </c>
    </row>
    <row r="2031" spans="14:16">
      <c r="N2031" s="344" t="s">
        <v>4142</v>
      </c>
      <c r="O2031" s="344" t="s">
        <v>620</v>
      </c>
      <c r="P2031" s="344">
        <v>0.183</v>
      </c>
    </row>
    <row r="2032" spans="14:16">
      <c r="N2032" s="344" t="s">
        <v>4143</v>
      </c>
      <c r="O2032" s="344" t="s">
        <v>622</v>
      </c>
      <c r="P2032" s="344">
        <v>0.377</v>
      </c>
    </row>
    <row r="2033" spans="14:16">
      <c r="N2033" s="344" t="s">
        <v>4144</v>
      </c>
      <c r="O2033" s="344" t="s">
        <v>624</v>
      </c>
      <c r="P2033" s="344">
        <v>0.25</v>
      </c>
    </row>
    <row r="2034" spans="14:16">
      <c r="N2034" s="344" t="s">
        <v>4145</v>
      </c>
      <c r="O2034" s="344" t="s">
        <v>626</v>
      </c>
      <c r="P2034" s="344">
        <v>0.35</v>
      </c>
    </row>
    <row r="2035" spans="14:16">
      <c r="N2035" s="344" t="s">
        <v>4146</v>
      </c>
      <c r="O2035" s="344" t="s">
        <v>628</v>
      </c>
      <c r="P2035" s="344">
        <v>0.184</v>
      </c>
    </row>
    <row r="2036" spans="14:16">
      <c r="N2036" s="344" t="s">
        <v>4147</v>
      </c>
      <c r="O2036" s="344" t="s">
        <v>630</v>
      </c>
      <c r="P2036" s="344">
        <v>0.185</v>
      </c>
    </row>
    <row r="2037" spans="14:16">
      <c r="N2037" s="344" t="s">
        <v>4148</v>
      </c>
      <c r="O2037" s="344" t="s">
        <v>2229</v>
      </c>
      <c r="P2037" s="344">
        <v>0.35299999999999998</v>
      </c>
    </row>
    <row r="2038" spans="14:16">
      <c r="N2038" s="344" t="s">
        <v>4149</v>
      </c>
      <c r="O2038" s="344" t="s">
        <v>2230</v>
      </c>
      <c r="P2038" s="344">
        <v>0.23100000000000001</v>
      </c>
    </row>
    <row r="2039" spans="14:16">
      <c r="N2039" s="344" t="s">
        <v>4150</v>
      </c>
      <c r="O2039" s="344" t="s">
        <v>2231</v>
      </c>
      <c r="P2039" s="344">
        <v>0.45300000000000001</v>
      </c>
    </row>
    <row r="2040" spans="14:16">
      <c r="N2040" s="344" t="s">
        <v>4151</v>
      </c>
      <c r="O2040" s="344" t="s">
        <v>2232</v>
      </c>
      <c r="P2040" s="344">
        <v>0.55800000000000005</v>
      </c>
    </row>
    <row r="2041" spans="14:16">
      <c r="N2041" s="344" t="s">
        <v>4152</v>
      </c>
      <c r="O2041" s="344" t="s">
        <v>640</v>
      </c>
      <c r="P2041" s="344">
        <v>0</v>
      </c>
    </row>
    <row r="2042" spans="14:16">
      <c r="N2042" s="344" t="s">
        <v>4153</v>
      </c>
      <c r="O2042" s="344" t="s">
        <v>642</v>
      </c>
      <c r="P2042" s="344">
        <v>0.247</v>
      </c>
    </row>
    <row r="2043" spans="14:16">
      <c r="N2043" s="344" t="s">
        <v>4154</v>
      </c>
      <c r="O2043" s="344" t="s">
        <v>644</v>
      </c>
      <c r="P2043" s="344">
        <v>0.29499999999999998</v>
      </c>
    </row>
    <row r="2044" spans="14:16">
      <c r="N2044" s="344" t="s">
        <v>4155</v>
      </c>
      <c r="O2044" s="344" t="s">
        <v>646</v>
      </c>
      <c r="P2044" s="344">
        <v>0.309</v>
      </c>
    </row>
    <row r="2045" spans="14:16">
      <c r="N2045" s="344" t="s">
        <v>4156</v>
      </c>
      <c r="O2045" s="344" t="s">
        <v>648</v>
      </c>
      <c r="P2045" s="344">
        <v>0.33100000000000002</v>
      </c>
    </row>
    <row r="2046" spans="14:16">
      <c r="N2046" s="344" t="s">
        <v>4157</v>
      </c>
      <c r="O2046" s="344" t="s">
        <v>2233</v>
      </c>
      <c r="P2046" s="344">
        <v>0.33500000000000002</v>
      </c>
    </row>
    <row r="2047" spans="14:16">
      <c r="N2047" s="344" t="s">
        <v>4158</v>
      </c>
      <c r="O2047" s="344" t="s">
        <v>2234</v>
      </c>
      <c r="P2047" s="344">
        <v>0.41599999999999998</v>
      </c>
    </row>
    <row r="2048" spans="14:16">
      <c r="N2048" s="344" t="s">
        <v>4159</v>
      </c>
      <c r="O2048" s="344" t="s">
        <v>652</v>
      </c>
      <c r="P2048" s="344">
        <v>0.248</v>
      </c>
    </row>
    <row r="2049" spans="14:16">
      <c r="N2049" s="344" t="s">
        <v>4160</v>
      </c>
      <c r="O2049" s="344" t="s">
        <v>654</v>
      </c>
      <c r="P2049" s="344">
        <v>0</v>
      </c>
    </row>
    <row r="2050" spans="14:16">
      <c r="N2050" s="344" t="s">
        <v>4161</v>
      </c>
      <c r="O2050" s="344" t="s">
        <v>656</v>
      </c>
      <c r="P2050" s="344">
        <v>0.52800000000000002</v>
      </c>
    </row>
    <row r="2051" spans="14:16">
      <c r="N2051" s="344" t="s">
        <v>4162</v>
      </c>
      <c r="O2051" s="344" t="s">
        <v>2235</v>
      </c>
      <c r="P2051" s="344">
        <v>0.502</v>
      </c>
    </row>
    <row r="2052" spans="14:16">
      <c r="N2052" s="344" t="s">
        <v>4163</v>
      </c>
      <c r="O2052" s="344" t="s">
        <v>2236</v>
      </c>
      <c r="P2052" s="344">
        <v>0.33500000000000002</v>
      </c>
    </row>
    <row r="2053" spans="14:16">
      <c r="N2053" s="344" t="s">
        <v>4164</v>
      </c>
      <c r="O2053" s="344" t="s">
        <v>2237</v>
      </c>
      <c r="P2053" s="344">
        <v>0.623</v>
      </c>
    </row>
    <row r="2054" spans="14:16">
      <c r="N2054" s="344" t="s">
        <v>4165</v>
      </c>
      <c r="O2054" s="344" t="s">
        <v>2238</v>
      </c>
      <c r="P2054" s="344">
        <v>0</v>
      </c>
    </row>
    <row r="2055" spans="14:16">
      <c r="N2055" s="344" t="s">
        <v>4166</v>
      </c>
      <c r="O2055" s="344" t="s">
        <v>2239</v>
      </c>
      <c r="P2055" s="344">
        <v>0</v>
      </c>
    </row>
    <row r="2056" spans="14:16">
      <c r="N2056" s="344" t="s">
        <v>4167</v>
      </c>
      <c r="O2056" s="344" t="s">
        <v>2868</v>
      </c>
      <c r="P2056" s="344">
        <v>0.23</v>
      </c>
    </row>
    <row r="2057" spans="14:16">
      <c r="N2057" s="344" t="s">
        <v>4168</v>
      </c>
      <c r="O2057" s="344" t="s">
        <v>666</v>
      </c>
      <c r="P2057" s="344">
        <v>0</v>
      </c>
    </row>
    <row r="2058" spans="14:16">
      <c r="N2058" s="344" t="s">
        <v>4169</v>
      </c>
      <c r="O2058" s="344" t="s">
        <v>2241</v>
      </c>
      <c r="P2058" s="344">
        <v>0.217</v>
      </c>
    </row>
    <row r="2059" spans="14:16">
      <c r="N2059" s="344" t="s">
        <v>4170</v>
      </c>
      <c r="O2059" s="344" t="s">
        <v>2242</v>
      </c>
      <c r="P2059" s="344">
        <v>0.30299999999999999</v>
      </c>
    </row>
    <row r="2060" spans="14:16">
      <c r="N2060" s="344" t="s">
        <v>4171</v>
      </c>
      <c r="O2060" s="344" t="s">
        <v>2243</v>
      </c>
      <c r="P2060" s="344">
        <v>0.90900000000000003</v>
      </c>
    </row>
    <row r="2061" spans="14:16">
      <c r="N2061" s="344" t="s">
        <v>4172</v>
      </c>
      <c r="O2061" s="344" t="s">
        <v>2244</v>
      </c>
      <c r="P2061" s="344">
        <v>0.308</v>
      </c>
    </row>
    <row r="2062" spans="14:16">
      <c r="N2062" s="344" t="s">
        <v>4173</v>
      </c>
      <c r="O2062" s="344" t="s">
        <v>2245</v>
      </c>
      <c r="P2062" s="344">
        <v>0.503</v>
      </c>
    </row>
    <row r="2063" spans="14:16">
      <c r="N2063" s="344" t="s">
        <v>4174</v>
      </c>
      <c r="O2063" s="344" t="s">
        <v>2246</v>
      </c>
      <c r="P2063" s="344">
        <v>0.308</v>
      </c>
    </row>
    <row r="2064" spans="14:16">
      <c r="N2064" s="344" t="s">
        <v>4175</v>
      </c>
      <c r="O2064" s="344" t="s">
        <v>678</v>
      </c>
      <c r="P2064" s="344">
        <v>0</v>
      </c>
    </row>
    <row r="2065" spans="14:16">
      <c r="N2065" s="344" t="s">
        <v>4176</v>
      </c>
      <c r="O2065" s="344" t="s">
        <v>680</v>
      </c>
      <c r="P2065" s="344">
        <v>0.32300000000000001</v>
      </c>
    </row>
    <row r="2066" spans="14:16">
      <c r="N2066" s="344" t="s">
        <v>4177</v>
      </c>
      <c r="O2066" s="344" t="s">
        <v>684</v>
      </c>
      <c r="P2066" s="344">
        <v>0</v>
      </c>
    </row>
    <row r="2067" spans="14:16">
      <c r="N2067" s="344" t="s">
        <v>4178</v>
      </c>
      <c r="O2067" s="344" t="s">
        <v>2247</v>
      </c>
      <c r="P2067" s="344">
        <v>0</v>
      </c>
    </row>
    <row r="2068" spans="14:16">
      <c r="N2068" s="344" t="s">
        <v>4179</v>
      </c>
      <c r="O2068" s="344" t="s">
        <v>2248</v>
      </c>
      <c r="P2068" s="344">
        <v>0.39600000000000002</v>
      </c>
    </row>
    <row r="2069" spans="14:16">
      <c r="N2069" s="344" t="s">
        <v>4180</v>
      </c>
      <c r="O2069" s="344" t="s">
        <v>2249</v>
      </c>
      <c r="P2069" s="344">
        <v>0.45800000000000002</v>
      </c>
    </row>
    <row r="2070" spans="14:16">
      <c r="N2070" s="344" t="s">
        <v>4181</v>
      </c>
      <c r="O2070" s="344" t="s">
        <v>2250</v>
      </c>
      <c r="P2070" s="344">
        <v>0.45800000000000002</v>
      </c>
    </row>
    <row r="2071" spans="14:16">
      <c r="N2071" s="344" t="s">
        <v>4182</v>
      </c>
      <c r="O2071" s="344" t="s">
        <v>2251</v>
      </c>
      <c r="P2071" s="344">
        <v>0.39900000000000002</v>
      </c>
    </row>
    <row r="2072" spans="14:16">
      <c r="N2072" s="344" t="s">
        <v>4183</v>
      </c>
      <c r="O2072" s="344" t="s">
        <v>2252</v>
      </c>
      <c r="P2072" s="344">
        <v>0.308</v>
      </c>
    </row>
    <row r="2073" spans="14:16">
      <c r="N2073" s="344" t="s">
        <v>4184</v>
      </c>
      <c r="O2073" s="344" t="s">
        <v>2253</v>
      </c>
      <c r="P2073" s="344">
        <v>0.437</v>
      </c>
    </row>
    <row r="2074" spans="14:16">
      <c r="N2074" s="344" t="s">
        <v>4185</v>
      </c>
      <c r="O2074" s="344" t="s">
        <v>2254</v>
      </c>
      <c r="P2074" s="344">
        <v>0.317</v>
      </c>
    </row>
    <row r="2075" spans="14:16">
      <c r="N2075" s="344" t="s">
        <v>4186</v>
      </c>
      <c r="O2075" s="344" t="s">
        <v>2255</v>
      </c>
      <c r="P2075" s="344">
        <v>0.47100000000000003</v>
      </c>
    </row>
    <row r="2076" spans="14:16">
      <c r="N2076" s="344" t="s">
        <v>4187</v>
      </c>
      <c r="O2076" s="344" t="s">
        <v>2256</v>
      </c>
      <c r="P2076" s="344">
        <v>0.495</v>
      </c>
    </row>
    <row r="2077" spans="14:16">
      <c r="N2077" s="344" t="s">
        <v>4188</v>
      </c>
      <c r="O2077" s="344" t="s">
        <v>2257</v>
      </c>
      <c r="P2077" s="344">
        <v>0</v>
      </c>
    </row>
    <row r="2078" spans="14:16">
      <c r="N2078" s="344" t="s">
        <v>4189</v>
      </c>
      <c r="O2078" s="344" t="s">
        <v>2869</v>
      </c>
      <c r="P2078" s="344">
        <v>0.40100000000000002</v>
      </c>
    </row>
    <row r="2079" spans="14:16">
      <c r="N2079" s="344" t="s">
        <v>4190</v>
      </c>
      <c r="O2079" s="344" t="s">
        <v>2259</v>
      </c>
      <c r="P2079" s="344">
        <v>0</v>
      </c>
    </row>
    <row r="2080" spans="14:16">
      <c r="N2080" s="344" t="s">
        <v>4191</v>
      </c>
      <c r="O2080" s="344" t="s">
        <v>2870</v>
      </c>
      <c r="P2080" s="344">
        <v>0.32500000000000001</v>
      </c>
    </row>
    <row r="2081" spans="14:16">
      <c r="N2081" s="344" t="s">
        <v>4192</v>
      </c>
      <c r="O2081" s="344" t="s">
        <v>2261</v>
      </c>
      <c r="P2081" s="344">
        <v>0.68300000000000005</v>
      </c>
    </row>
    <row r="2082" spans="14:16">
      <c r="N2082" s="344" t="s">
        <v>4193</v>
      </c>
      <c r="O2082" s="344" t="s">
        <v>2262</v>
      </c>
      <c r="P2082" s="344">
        <v>0.60799999999999998</v>
      </c>
    </row>
    <row r="2083" spans="14:16">
      <c r="N2083" s="344" t="s">
        <v>4194</v>
      </c>
      <c r="O2083" s="344" t="s">
        <v>2263</v>
      </c>
      <c r="P2083" s="344">
        <v>0</v>
      </c>
    </row>
    <row r="2084" spans="14:16">
      <c r="N2084" s="344" t="s">
        <v>4195</v>
      </c>
      <c r="O2084" s="344" t="s">
        <v>2871</v>
      </c>
      <c r="P2084" s="344">
        <v>0.70699999999999996</v>
      </c>
    </row>
    <row r="2085" spans="14:16">
      <c r="N2085" s="344" t="s">
        <v>4196</v>
      </c>
      <c r="O2085" s="344" t="s">
        <v>2265</v>
      </c>
      <c r="P2085" s="344">
        <v>0.46799999999999997</v>
      </c>
    </row>
    <row r="2086" spans="14:16">
      <c r="N2086" s="344" t="s">
        <v>4197</v>
      </c>
      <c r="O2086" s="344" t="s">
        <v>2266</v>
      </c>
      <c r="P2086" s="344">
        <v>0.54299999999999993</v>
      </c>
    </row>
    <row r="2087" spans="14:16">
      <c r="N2087" s="344" t="s">
        <v>4198</v>
      </c>
      <c r="O2087" s="344" t="s">
        <v>2268</v>
      </c>
      <c r="P2087" s="344">
        <v>0.52400000000000002</v>
      </c>
    </row>
    <row r="2088" spans="14:16">
      <c r="N2088" s="344" t="s">
        <v>4199</v>
      </c>
      <c r="O2088" s="344" t="s">
        <v>2269</v>
      </c>
      <c r="P2088" s="344">
        <v>0.50600000000000001</v>
      </c>
    </row>
    <row r="2089" spans="14:16">
      <c r="N2089" s="344" t="s">
        <v>4200</v>
      </c>
      <c r="O2089" s="344" t="s">
        <v>2271</v>
      </c>
      <c r="P2089" s="344">
        <v>9.8000000000000004E-2</v>
      </c>
    </row>
    <row r="2090" spans="14:16">
      <c r="N2090" s="344" t="s">
        <v>4201</v>
      </c>
      <c r="O2090" s="344" t="s">
        <v>724</v>
      </c>
      <c r="P2090" s="344">
        <v>0.39900000000000002</v>
      </c>
    </row>
    <row r="2091" spans="14:16">
      <c r="N2091" s="344" t="s">
        <v>4202</v>
      </c>
      <c r="O2091" s="344" t="s">
        <v>726</v>
      </c>
      <c r="P2091" s="344">
        <v>0.29899999999999999</v>
      </c>
    </row>
    <row r="2092" spans="14:16">
      <c r="N2092" s="344" t="s">
        <v>4203</v>
      </c>
      <c r="O2092" s="344" t="s">
        <v>728</v>
      </c>
      <c r="P2092" s="344">
        <v>0.19900000000000001</v>
      </c>
    </row>
    <row r="2093" spans="14:16">
      <c r="N2093" s="344" t="s">
        <v>4204</v>
      </c>
      <c r="O2093" s="344" t="s">
        <v>730</v>
      </c>
      <c r="P2093" s="344">
        <v>0</v>
      </c>
    </row>
    <row r="2094" spans="14:16">
      <c r="N2094" s="344" t="s">
        <v>4205</v>
      </c>
      <c r="O2094" s="344" t="s">
        <v>732</v>
      </c>
      <c r="P2094" s="344">
        <v>0.45</v>
      </c>
    </row>
    <row r="2095" spans="14:16">
      <c r="N2095" s="344" t="s">
        <v>4206</v>
      </c>
      <c r="O2095" s="344" t="s">
        <v>734</v>
      </c>
      <c r="P2095" s="344">
        <v>0.315</v>
      </c>
    </row>
    <row r="2096" spans="14:16">
      <c r="N2096" s="344" t="s">
        <v>4207</v>
      </c>
      <c r="O2096" s="344" t="s">
        <v>2272</v>
      </c>
      <c r="P2096" s="344">
        <v>0.23499999999999999</v>
      </c>
    </row>
    <row r="2097" spans="14:16">
      <c r="N2097" s="344" t="s">
        <v>4208</v>
      </c>
      <c r="O2097" s="344" t="s">
        <v>2273</v>
      </c>
      <c r="P2097" s="344">
        <v>0.73399999999999999</v>
      </c>
    </row>
    <row r="2098" spans="14:16">
      <c r="N2098" s="344" t="s">
        <v>4209</v>
      </c>
      <c r="O2098" s="344" t="s">
        <v>2274</v>
      </c>
      <c r="P2098" s="344">
        <v>0</v>
      </c>
    </row>
    <row r="2099" spans="14:16">
      <c r="N2099" s="344" t="s">
        <v>4210</v>
      </c>
      <c r="O2099" s="344" t="s">
        <v>2872</v>
      </c>
      <c r="P2099" s="344">
        <v>0.41299999999999998</v>
      </c>
    </row>
    <row r="2100" spans="14:16">
      <c r="N2100" s="344" t="s">
        <v>4211</v>
      </c>
      <c r="O2100" s="344" t="s">
        <v>2873</v>
      </c>
      <c r="P2100" s="344">
        <v>0.438</v>
      </c>
    </row>
    <row r="2101" spans="14:16">
      <c r="N2101" s="344" t="s">
        <v>4212</v>
      </c>
      <c r="O2101" s="344" t="s">
        <v>2277</v>
      </c>
      <c r="P2101" s="344">
        <v>0.49299999999999994</v>
      </c>
    </row>
    <row r="2102" spans="14:16">
      <c r="N2102" s="344" t="s">
        <v>4213</v>
      </c>
      <c r="O2102" s="344" t="s">
        <v>748</v>
      </c>
      <c r="P2102" s="344">
        <v>0</v>
      </c>
    </row>
    <row r="2103" spans="14:16">
      <c r="N2103" s="344" t="s">
        <v>4214</v>
      </c>
      <c r="O2103" s="344" t="s">
        <v>750</v>
      </c>
      <c r="P2103" s="344">
        <v>0.48399999999999999</v>
      </c>
    </row>
    <row r="2104" spans="14:16">
      <c r="N2104" s="344" t="s">
        <v>4215</v>
      </c>
      <c r="O2104" s="344" t="s">
        <v>2278</v>
      </c>
      <c r="P2104" s="344">
        <v>0.308</v>
      </c>
    </row>
    <row r="2105" spans="14:16">
      <c r="N2105" s="344" t="s">
        <v>4216</v>
      </c>
      <c r="O2105" s="344" t="s">
        <v>2279</v>
      </c>
      <c r="P2105" s="344">
        <v>0.32699999999999996</v>
      </c>
    </row>
    <row r="2106" spans="14:16">
      <c r="N2106" s="344" t="s">
        <v>4217</v>
      </c>
      <c r="O2106" s="344" t="s">
        <v>2280</v>
      </c>
      <c r="P2106" s="344">
        <v>0.55699999999999994</v>
      </c>
    </row>
    <row r="2107" spans="14:16">
      <c r="N2107" s="344" t="s">
        <v>4218</v>
      </c>
      <c r="O2107" s="344" t="s">
        <v>2281</v>
      </c>
      <c r="P2107" s="344">
        <v>0.52</v>
      </c>
    </row>
    <row r="2108" spans="14:16">
      <c r="N2108" s="344" t="s">
        <v>4219</v>
      </c>
      <c r="O2108" s="344" t="s">
        <v>2282</v>
      </c>
      <c r="P2108" s="344">
        <v>0.435</v>
      </c>
    </row>
    <row r="2109" spans="14:16">
      <c r="N2109" s="344" t="s">
        <v>4220</v>
      </c>
      <c r="O2109" s="344" t="s">
        <v>2874</v>
      </c>
      <c r="P2109" s="344">
        <v>0.55500000000000005</v>
      </c>
    </row>
    <row r="2110" spans="14:16">
      <c r="N2110" s="344" t="s">
        <v>4221</v>
      </c>
      <c r="O2110" s="344" t="s">
        <v>2284</v>
      </c>
      <c r="P2110" s="344">
        <v>0.46900000000000003</v>
      </c>
    </row>
    <row r="2111" spans="14:16">
      <c r="N2111" s="344" t="s">
        <v>4222</v>
      </c>
      <c r="O2111" s="344" t="s">
        <v>2285</v>
      </c>
      <c r="P2111" s="344">
        <v>0.51400000000000001</v>
      </c>
    </row>
    <row r="2112" spans="14:16">
      <c r="N2112" s="344" t="s">
        <v>4223</v>
      </c>
      <c r="O2112" s="344" t="s">
        <v>2286</v>
      </c>
      <c r="P2112" s="344">
        <v>0.33700000000000002</v>
      </c>
    </row>
    <row r="2113" spans="14:16">
      <c r="N2113" s="344" t="s">
        <v>4224</v>
      </c>
      <c r="O2113" s="344" t="s">
        <v>2288</v>
      </c>
      <c r="P2113" s="344">
        <v>0.5</v>
      </c>
    </row>
    <row r="2114" spans="14:16">
      <c r="N2114" s="344" t="s">
        <v>4225</v>
      </c>
      <c r="O2114" s="344" t="s">
        <v>2875</v>
      </c>
      <c r="P2114" s="344">
        <v>0</v>
      </c>
    </row>
    <row r="2115" spans="14:16">
      <c r="N2115" s="344" t="s">
        <v>4226</v>
      </c>
      <c r="O2115" s="344" t="s">
        <v>2876</v>
      </c>
      <c r="P2115" s="344">
        <v>0.3</v>
      </c>
    </row>
    <row r="2116" spans="14:16">
      <c r="N2116" s="344" t="s">
        <v>4227</v>
      </c>
      <c r="O2116" s="344" t="s">
        <v>2877</v>
      </c>
      <c r="P2116" s="344">
        <v>0.443</v>
      </c>
    </row>
    <row r="2117" spans="14:16">
      <c r="N2117" s="344" t="s">
        <v>4228</v>
      </c>
      <c r="O2117" s="344" t="s">
        <v>2878</v>
      </c>
      <c r="P2117" s="344">
        <v>0.44700000000000001</v>
      </c>
    </row>
    <row r="2118" spans="14:16">
      <c r="N2118" s="344" t="s">
        <v>4229</v>
      </c>
      <c r="O2118" s="344" t="s">
        <v>2293</v>
      </c>
      <c r="P2118" s="344">
        <v>0.52500000000000002</v>
      </c>
    </row>
    <row r="2119" spans="14:16">
      <c r="N2119" s="344" t="s">
        <v>4230</v>
      </c>
      <c r="O2119" s="344" t="s">
        <v>782</v>
      </c>
      <c r="P2119" s="344">
        <v>0</v>
      </c>
    </row>
    <row r="2120" spans="14:16">
      <c r="N2120" s="344" t="s">
        <v>4231</v>
      </c>
      <c r="O2120" s="344" t="s">
        <v>784</v>
      </c>
      <c r="P2120" s="344">
        <v>0</v>
      </c>
    </row>
    <row r="2121" spans="14:16">
      <c r="N2121" s="344" t="s">
        <v>4232</v>
      </c>
      <c r="O2121" s="344" t="s">
        <v>786</v>
      </c>
      <c r="P2121" s="344">
        <v>0</v>
      </c>
    </row>
    <row r="2122" spans="14:16">
      <c r="N2122" s="344" t="s">
        <v>4233</v>
      </c>
      <c r="O2122" s="344" t="s">
        <v>2294</v>
      </c>
      <c r="P2122" s="344">
        <v>0</v>
      </c>
    </row>
    <row r="2123" spans="14:16">
      <c r="N2123" s="344" t="s">
        <v>4234</v>
      </c>
      <c r="O2123" s="344" t="s">
        <v>2295</v>
      </c>
      <c r="P2123" s="344">
        <v>0</v>
      </c>
    </row>
    <row r="2124" spans="14:16">
      <c r="N2124" s="344" t="s">
        <v>4235</v>
      </c>
      <c r="O2124" s="344" t="s">
        <v>2296</v>
      </c>
      <c r="P2124" s="344">
        <v>0.311</v>
      </c>
    </row>
    <row r="2125" spans="14:16">
      <c r="N2125" s="344" t="s">
        <v>4236</v>
      </c>
      <c r="O2125" s="344" t="s">
        <v>792</v>
      </c>
      <c r="P2125" s="344">
        <v>0</v>
      </c>
    </row>
    <row r="2126" spans="14:16">
      <c r="N2126" s="344" t="s">
        <v>4237</v>
      </c>
      <c r="O2126" s="344" t="s">
        <v>794</v>
      </c>
      <c r="P2126" s="344">
        <v>0.48099999999999998</v>
      </c>
    </row>
    <row r="2127" spans="14:16">
      <c r="N2127" s="344" t="s">
        <v>4238</v>
      </c>
      <c r="O2127" s="344" t="s">
        <v>2297</v>
      </c>
      <c r="P2127" s="344">
        <v>0.51600000000000001</v>
      </c>
    </row>
    <row r="2128" spans="14:16">
      <c r="N2128" s="344" t="s">
        <v>4239</v>
      </c>
      <c r="O2128" s="344" t="s">
        <v>2298</v>
      </c>
      <c r="P2128" s="344">
        <v>0</v>
      </c>
    </row>
    <row r="2129" spans="14:16">
      <c r="N2129" s="344" t="s">
        <v>4240</v>
      </c>
      <c r="O2129" s="344" t="s">
        <v>2879</v>
      </c>
      <c r="P2129" s="344">
        <v>0.31</v>
      </c>
    </row>
    <row r="2130" spans="14:16">
      <c r="N2130" s="344" t="s">
        <v>4241</v>
      </c>
      <c r="O2130" s="344" t="s">
        <v>2300</v>
      </c>
      <c r="P2130" s="344">
        <v>0.39800000000000002</v>
      </c>
    </row>
    <row r="2131" spans="14:16">
      <c r="N2131" s="344" t="s">
        <v>4242</v>
      </c>
      <c r="O2131" s="344" t="s">
        <v>2301</v>
      </c>
      <c r="P2131" s="344">
        <v>0.435</v>
      </c>
    </row>
    <row r="2132" spans="14:16">
      <c r="N2132" s="344" t="s">
        <v>4243</v>
      </c>
      <c r="O2132" s="344" t="s">
        <v>2302</v>
      </c>
      <c r="P2132" s="344">
        <v>0.38900000000000001</v>
      </c>
    </row>
    <row r="2133" spans="14:16">
      <c r="N2133" s="344" t="s">
        <v>4244</v>
      </c>
      <c r="O2133" s="344" t="s">
        <v>2303</v>
      </c>
      <c r="P2133" s="344">
        <v>0.51999999999999991</v>
      </c>
    </row>
    <row r="2134" spans="14:16">
      <c r="N2134" s="344" t="s">
        <v>4245</v>
      </c>
      <c r="O2134" s="344" t="s">
        <v>2304</v>
      </c>
      <c r="P2134" s="344">
        <v>0.31</v>
      </c>
    </row>
    <row r="2135" spans="14:16">
      <c r="N2135" s="344" t="s">
        <v>4246</v>
      </c>
      <c r="O2135" s="344" t="s">
        <v>810</v>
      </c>
      <c r="P2135" s="344">
        <v>0</v>
      </c>
    </row>
    <row r="2136" spans="14:16">
      <c r="N2136" s="344" t="s">
        <v>4247</v>
      </c>
      <c r="O2136" s="344" t="s">
        <v>2305</v>
      </c>
      <c r="P2136" s="344">
        <v>0.437</v>
      </c>
    </row>
    <row r="2137" spans="14:16">
      <c r="N2137" s="344" t="s">
        <v>4248</v>
      </c>
      <c r="O2137" s="344" t="s">
        <v>814</v>
      </c>
      <c r="P2137" s="344">
        <v>0</v>
      </c>
    </row>
    <row r="2138" spans="14:16">
      <c r="N2138" s="344" t="s">
        <v>4249</v>
      </c>
      <c r="O2138" s="344" t="s">
        <v>816</v>
      </c>
      <c r="P2138" s="344">
        <v>0.39200000000000002</v>
      </c>
    </row>
    <row r="2139" spans="14:16">
      <c r="N2139" s="344" t="s">
        <v>4250</v>
      </c>
      <c r="O2139" s="344" t="s">
        <v>2307</v>
      </c>
      <c r="P2139" s="344">
        <v>0</v>
      </c>
    </row>
    <row r="2140" spans="14:16">
      <c r="N2140" s="344" t="s">
        <v>4251</v>
      </c>
      <c r="O2140" s="344" t="s">
        <v>2308</v>
      </c>
      <c r="P2140" s="344">
        <v>0.43099999999999999</v>
      </c>
    </row>
    <row r="2141" spans="14:16">
      <c r="N2141" s="344" t="s">
        <v>4252</v>
      </c>
      <c r="O2141" s="344" t="s">
        <v>2880</v>
      </c>
      <c r="P2141" s="344">
        <v>0.47399999999999998</v>
      </c>
    </row>
    <row r="2142" spans="14:16">
      <c r="N2142" s="344" t="s">
        <v>4253</v>
      </c>
      <c r="O2142" s="344" t="s">
        <v>2310</v>
      </c>
      <c r="P2142" s="344">
        <v>0.60299999999999998</v>
      </c>
    </row>
    <row r="2143" spans="14:16">
      <c r="N2143" s="344" t="s">
        <v>4254</v>
      </c>
      <c r="O2143" s="344" t="s">
        <v>828</v>
      </c>
      <c r="P2143" s="344">
        <v>0</v>
      </c>
    </row>
    <row r="2144" spans="14:16">
      <c r="N2144" s="344" t="s">
        <v>4255</v>
      </c>
      <c r="O2144" s="344" t="s">
        <v>2311</v>
      </c>
      <c r="P2144" s="344">
        <v>0.31900000000000001</v>
      </c>
    </row>
    <row r="2145" spans="14:16">
      <c r="N2145" s="344" t="s">
        <v>4256</v>
      </c>
      <c r="O2145" s="344" t="s">
        <v>2312</v>
      </c>
      <c r="P2145" s="344">
        <v>0.53</v>
      </c>
    </row>
    <row r="2146" spans="14:16">
      <c r="N2146" s="344" t="s">
        <v>4257</v>
      </c>
      <c r="O2146" s="344" t="s">
        <v>2313</v>
      </c>
      <c r="P2146" s="344">
        <v>0.308</v>
      </c>
    </row>
    <row r="2147" spans="14:16">
      <c r="N2147" s="344" t="s">
        <v>4258</v>
      </c>
      <c r="O2147" s="344" t="s">
        <v>2314</v>
      </c>
      <c r="P2147" s="344">
        <v>0.46200000000000002</v>
      </c>
    </row>
    <row r="2148" spans="14:16">
      <c r="N2148" s="344" t="s">
        <v>4259</v>
      </c>
      <c r="O2148" s="344" t="s">
        <v>2315</v>
      </c>
      <c r="P2148" s="344">
        <v>0.495</v>
      </c>
    </row>
    <row r="2149" spans="14:16">
      <c r="N2149" s="344" t="s">
        <v>4260</v>
      </c>
      <c r="O2149" s="344" t="s">
        <v>2881</v>
      </c>
      <c r="P2149" s="344">
        <v>0.53100000000000003</v>
      </c>
    </row>
    <row r="2150" spans="14:16">
      <c r="N2150" s="344" t="s">
        <v>4261</v>
      </c>
      <c r="O2150" s="344" t="s">
        <v>2882</v>
      </c>
      <c r="P2150" s="344">
        <v>0.49200000000000005</v>
      </c>
    </row>
    <row r="2151" spans="14:16">
      <c r="N2151" s="344" t="s">
        <v>4262</v>
      </c>
      <c r="O2151" s="344" t="s">
        <v>2318</v>
      </c>
      <c r="P2151" s="344">
        <v>0.34299999999999997</v>
      </c>
    </row>
    <row r="2152" spans="14:16">
      <c r="N2152" s="344" t="s">
        <v>4263</v>
      </c>
      <c r="O2152" s="344" t="s">
        <v>2321</v>
      </c>
      <c r="P2152" s="344">
        <v>0.27200000000000002</v>
      </c>
    </row>
    <row r="2153" spans="14:16">
      <c r="N2153" s="344" t="s">
        <v>4264</v>
      </c>
      <c r="O2153" s="344" t="s">
        <v>2322</v>
      </c>
      <c r="P2153" s="344">
        <v>0.51999999999999991</v>
      </c>
    </row>
    <row r="2154" spans="14:16">
      <c r="N2154" s="344" t="s">
        <v>4265</v>
      </c>
      <c r="O2154" s="344" t="s">
        <v>2323</v>
      </c>
      <c r="P2154" s="344">
        <v>0</v>
      </c>
    </row>
    <row r="2155" spans="14:16">
      <c r="N2155" s="344" t="s">
        <v>4266</v>
      </c>
      <c r="O2155" s="344" t="s">
        <v>2324</v>
      </c>
      <c r="P2155" s="344">
        <v>0</v>
      </c>
    </row>
    <row r="2156" spans="14:16">
      <c r="N2156" s="344" t="s">
        <v>4267</v>
      </c>
      <c r="O2156" s="344" t="s">
        <v>2325</v>
      </c>
      <c r="P2156" s="344">
        <v>0</v>
      </c>
    </row>
    <row r="2157" spans="14:16">
      <c r="N2157" s="344" t="s">
        <v>4268</v>
      </c>
      <c r="O2157" s="344" t="s">
        <v>2287</v>
      </c>
      <c r="P2157" s="344">
        <v>0</v>
      </c>
    </row>
    <row r="2158" spans="14:16">
      <c r="N2158" s="344" t="s">
        <v>4269</v>
      </c>
      <c r="O2158" s="344" t="s">
        <v>2883</v>
      </c>
      <c r="P2158" s="344">
        <v>0.11600000000000001</v>
      </c>
    </row>
    <row r="2159" spans="14:16">
      <c r="N2159" s="344" t="s">
        <v>4270</v>
      </c>
      <c r="O2159" s="344" t="s">
        <v>2327</v>
      </c>
      <c r="P2159" s="344">
        <v>0.41199999999999998</v>
      </c>
    </row>
    <row r="2160" spans="14:16">
      <c r="N2160" s="344" t="s">
        <v>4271</v>
      </c>
      <c r="O2160" s="344" t="s">
        <v>2328</v>
      </c>
      <c r="P2160" s="344">
        <v>0.441</v>
      </c>
    </row>
    <row r="2161" spans="14:16">
      <c r="N2161" s="344" t="s">
        <v>4272</v>
      </c>
      <c r="O2161" s="344" t="s">
        <v>2329</v>
      </c>
      <c r="P2161" s="344">
        <v>0.50700000000000001</v>
      </c>
    </row>
    <row r="2162" spans="14:16">
      <c r="N2162" s="344" t="s">
        <v>4273</v>
      </c>
      <c r="O2162" s="344" t="s">
        <v>2330</v>
      </c>
      <c r="P2162" s="344">
        <v>0</v>
      </c>
    </row>
    <row r="2163" spans="14:16">
      <c r="N2163" s="344" t="s">
        <v>4274</v>
      </c>
      <c r="O2163" s="344" t="s">
        <v>2884</v>
      </c>
      <c r="P2163" s="344">
        <v>0.20100000000000001</v>
      </c>
    </row>
    <row r="2164" spans="14:16">
      <c r="N2164" s="344" t="s">
        <v>4275</v>
      </c>
      <c r="O2164" s="344" t="s">
        <v>2332</v>
      </c>
      <c r="P2164" s="344">
        <v>0.51200000000000001</v>
      </c>
    </row>
    <row r="2165" spans="14:16">
      <c r="N2165" s="344" t="s">
        <v>4276</v>
      </c>
      <c r="O2165" s="344" t="s">
        <v>2333</v>
      </c>
      <c r="P2165" s="344">
        <v>0.58399999999999996</v>
      </c>
    </row>
    <row r="2166" spans="14:16">
      <c r="N2166" s="344" t="s">
        <v>4277</v>
      </c>
      <c r="O2166" s="344" t="s">
        <v>2334</v>
      </c>
      <c r="P2166" s="344">
        <v>0.48599999999999999</v>
      </c>
    </row>
    <row r="2167" spans="14:16">
      <c r="N2167" s="344" t="s">
        <v>4278</v>
      </c>
      <c r="O2167" s="344" t="s">
        <v>2335</v>
      </c>
      <c r="P2167" s="344">
        <v>0.61699999999999999</v>
      </c>
    </row>
    <row r="2168" spans="14:16">
      <c r="N2168" s="344" t="s">
        <v>4279</v>
      </c>
      <c r="O2168" s="344" t="s">
        <v>2336</v>
      </c>
      <c r="P2168" s="344">
        <v>0.49799999999999994</v>
      </c>
    </row>
    <row r="2169" spans="14:16">
      <c r="N2169" s="344" t="s">
        <v>4280</v>
      </c>
      <c r="O2169" s="344" t="s">
        <v>2337</v>
      </c>
      <c r="P2169" s="344">
        <v>0.34400000000000003</v>
      </c>
    </row>
    <row r="2170" spans="14:16">
      <c r="N2170" s="344" t="s">
        <v>4281</v>
      </c>
      <c r="O2170" s="344" t="s">
        <v>2885</v>
      </c>
      <c r="P2170" s="344">
        <v>0.47899999999999998</v>
      </c>
    </row>
    <row r="2171" spans="14:16">
      <c r="N2171" s="344" t="s">
        <v>4282</v>
      </c>
      <c r="O2171" s="344" t="s">
        <v>878</v>
      </c>
      <c r="P2171" s="344">
        <v>0</v>
      </c>
    </row>
    <row r="2172" spans="14:16">
      <c r="N2172" s="344" t="s">
        <v>4283</v>
      </c>
      <c r="O2172" s="344" t="s">
        <v>2338</v>
      </c>
      <c r="P2172" s="344">
        <v>0.57300000000000006</v>
      </c>
    </row>
    <row r="2173" spans="14:16">
      <c r="N2173" s="344" t="s">
        <v>4284</v>
      </c>
      <c r="O2173" s="344" t="s">
        <v>2339</v>
      </c>
      <c r="P2173" s="344">
        <v>0.318</v>
      </c>
    </row>
    <row r="2174" spans="14:16">
      <c r="N2174" s="344" t="s">
        <v>4285</v>
      </c>
      <c r="O2174" s="344" t="s">
        <v>2340</v>
      </c>
      <c r="P2174" s="344">
        <v>0.54199999999999993</v>
      </c>
    </row>
    <row r="2175" spans="14:16">
      <c r="N2175" s="344" t="s">
        <v>4286</v>
      </c>
      <c r="O2175" s="344" t="s">
        <v>2886</v>
      </c>
      <c r="P2175" s="344">
        <v>0.52500000000000002</v>
      </c>
    </row>
    <row r="2176" spans="14:16">
      <c r="N2176" s="344" t="s">
        <v>4287</v>
      </c>
      <c r="O2176" s="344" t="s">
        <v>2341</v>
      </c>
      <c r="P2176" s="344">
        <v>0</v>
      </c>
    </row>
    <row r="2177" spans="14:16">
      <c r="N2177" s="344" t="s">
        <v>4288</v>
      </c>
      <c r="O2177" s="344" t="s">
        <v>2887</v>
      </c>
      <c r="P2177" s="344">
        <v>0.42699999999999999</v>
      </c>
    </row>
    <row r="2178" spans="14:16">
      <c r="N2178" s="344" t="s">
        <v>4289</v>
      </c>
      <c r="O2178" s="344" t="s">
        <v>2343</v>
      </c>
      <c r="P2178" s="344">
        <v>0.45899999999999996</v>
      </c>
    </row>
    <row r="2179" spans="14:16">
      <c r="N2179" s="344" t="s">
        <v>4290</v>
      </c>
      <c r="O2179" s="344" t="s">
        <v>2344</v>
      </c>
      <c r="P2179" s="344">
        <v>0.51200000000000001</v>
      </c>
    </row>
    <row r="2180" spans="14:16">
      <c r="N2180" s="344" t="s">
        <v>4291</v>
      </c>
      <c r="O2180" s="344" t="s">
        <v>2345</v>
      </c>
      <c r="P2180" s="344">
        <v>0.5</v>
      </c>
    </row>
    <row r="2181" spans="14:16">
      <c r="N2181" s="344" t="s">
        <v>4292</v>
      </c>
      <c r="O2181" s="344" t="s">
        <v>2888</v>
      </c>
      <c r="P2181" s="344">
        <v>0</v>
      </c>
    </row>
    <row r="2182" spans="14:16">
      <c r="N2182" s="344" t="s">
        <v>4293</v>
      </c>
      <c r="O2182" s="344" t="s">
        <v>2889</v>
      </c>
      <c r="P2182" s="344">
        <v>0.54199999999999993</v>
      </c>
    </row>
    <row r="2183" spans="14:16">
      <c r="N2183" s="344" t="s">
        <v>4294</v>
      </c>
      <c r="O2183" s="344" t="s">
        <v>2347</v>
      </c>
      <c r="P2183" s="344">
        <v>0.48599999999999999</v>
      </c>
    </row>
    <row r="2184" spans="14:16">
      <c r="N2184" s="344" t="s">
        <v>4295</v>
      </c>
      <c r="O2184" s="344" t="s">
        <v>2348</v>
      </c>
      <c r="P2184" s="344">
        <v>0.69200000000000006</v>
      </c>
    </row>
    <row r="2185" spans="14:16">
      <c r="N2185" s="344" t="s">
        <v>4296</v>
      </c>
      <c r="O2185" s="344" t="s">
        <v>2349</v>
      </c>
      <c r="P2185" s="344">
        <v>0.36299999999999999</v>
      </c>
    </row>
    <row r="2186" spans="14:16">
      <c r="N2186" s="344" t="s">
        <v>4297</v>
      </c>
      <c r="O2186" s="344" t="s">
        <v>2350</v>
      </c>
      <c r="P2186" s="344">
        <v>0.38699999999999996</v>
      </c>
    </row>
    <row r="2187" spans="14:16">
      <c r="N2187" s="344" t="s">
        <v>4298</v>
      </c>
      <c r="O2187" s="344" t="s">
        <v>2351</v>
      </c>
      <c r="P2187" s="344">
        <v>0.629</v>
      </c>
    </row>
    <row r="2188" spans="14:16">
      <c r="N2188" s="344" t="s">
        <v>4299</v>
      </c>
      <c r="O2188" s="344" t="s">
        <v>2352</v>
      </c>
      <c r="P2188" s="344">
        <v>0.56700000000000006</v>
      </c>
    </row>
    <row r="2189" spans="14:16">
      <c r="N2189" s="344" t="s">
        <v>4300</v>
      </c>
      <c r="O2189" s="344" t="s">
        <v>2353</v>
      </c>
      <c r="P2189" s="344">
        <v>0.45199999999999996</v>
      </c>
    </row>
    <row r="2190" spans="14:16">
      <c r="N2190" s="344" t="s">
        <v>4301</v>
      </c>
      <c r="O2190" s="344" t="s">
        <v>2890</v>
      </c>
      <c r="P2190" s="344">
        <v>0</v>
      </c>
    </row>
    <row r="2191" spans="14:16">
      <c r="N2191" s="344" t="s">
        <v>4302</v>
      </c>
      <c r="O2191" s="344" t="s">
        <v>2891</v>
      </c>
      <c r="P2191" s="344">
        <v>0.68800000000000006</v>
      </c>
    </row>
    <row r="2192" spans="14:16">
      <c r="N2192" s="344" t="s">
        <v>4303</v>
      </c>
      <c r="O2192" s="344" t="s">
        <v>2356</v>
      </c>
      <c r="P2192" s="344">
        <v>0</v>
      </c>
    </row>
    <row r="2193" spans="14:16">
      <c r="N2193" s="344" t="s">
        <v>4304</v>
      </c>
      <c r="O2193" s="344" t="s">
        <v>2357</v>
      </c>
      <c r="P2193" s="344">
        <v>0</v>
      </c>
    </row>
    <row r="2194" spans="14:16">
      <c r="N2194" s="344" t="s">
        <v>4305</v>
      </c>
      <c r="O2194" s="344" t="s">
        <v>2892</v>
      </c>
      <c r="P2194" s="344">
        <v>0.44800000000000001</v>
      </c>
    </row>
    <row r="2195" spans="14:16">
      <c r="N2195" s="344" t="s">
        <v>4306</v>
      </c>
      <c r="O2195" s="344" t="s">
        <v>2359</v>
      </c>
      <c r="P2195" s="344">
        <v>0.45500000000000002</v>
      </c>
    </row>
    <row r="2196" spans="14:16">
      <c r="N2196" s="344" t="s">
        <v>4307</v>
      </c>
      <c r="O2196" s="344" t="s">
        <v>2360</v>
      </c>
      <c r="P2196" s="344">
        <v>0.44700000000000001</v>
      </c>
    </row>
    <row r="2197" spans="14:16">
      <c r="N2197" s="344" t="s">
        <v>4308</v>
      </c>
      <c r="O2197" s="344" t="s">
        <v>2361</v>
      </c>
      <c r="P2197" s="344">
        <v>0</v>
      </c>
    </row>
    <row r="2198" spans="14:16">
      <c r="N2198" s="344" t="s">
        <v>4309</v>
      </c>
      <c r="O2198" s="344" t="s">
        <v>2893</v>
      </c>
      <c r="P2198" s="344">
        <v>0.48699999999999999</v>
      </c>
    </row>
    <row r="2199" spans="14:16">
      <c r="N2199" s="344" t="s">
        <v>4310</v>
      </c>
      <c r="O2199" s="344" t="s">
        <v>916</v>
      </c>
      <c r="P2199" s="344">
        <v>0</v>
      </c>
    </row>
    <row r="2200" spans="14:16">
      <c r="N2200" s="344" t="s">
        <v>4311</v>
      </c>
      <c r="O2200" s="344" t="s">
        <v>918</v>
      </c>
      <c r="P2200" s="344">
        <v>0.377</v>
      </c>
    </row>
    <row r="2201" spans="14:16">
      <c r="N2201" s="344" t="s">
        <v>4312</v>
      </c>
      <c r="O2201" s="344" t="s">
        <v>920</v>
      </c>
      <c r="P2201" s="344">
        <v>0.309</v>
      </c>
    </row>
    <row r="2202" spans="14:16">
      <c r="N2202" s="344" t="s">
        <v>4313</v>
      </c>
      <c r="O2202" s="344" t="s">
        <v>2363</v>
      </c>
      <c r="P2202" s="344">
        <v>0</v>
      </c>
    </row>
    <row r="2203" spans="14:16">
      <c r="N2203" s="344" t="s">
        <v>4314</v>
      </c>
      <c r="O2203" s="344" t="s">
        <v>2364</v>
      </c>
      <c r="P2203" s="344">
        <v>0</v>
      </c>
    </row>
    <row r="2204" spans="14:16">
      <c r="N2204" s="344" t="s">
        <v>4315</v>
      </c>
      <c r="O2204" s="344" t="s">
        <v>2894</v>
      </c>
      <c r="P2204" s="344">
        <v>0.45300000000000001</v>
      </c>
    </row>
    <row r="2205" spans="14:16">
      <c r="N2205" s="344" t="s">
        <v>4316</v>
      </c>
      <c r="O2205" s="344" t="s">
        <v>2366</v>
      </c>
      <c r="P2205" s="344">
        <v>0.308</v>
      </c>
    </row>
    <row r="2206" spans="14:16">
      <c r="N2206" s="344" t="s">
        <v>4317</v>
      </c>
      <c r="O2206" s="344" t="s">
        <v>2367</v>
      </c>
      <c r="P2206" s="344">
        <v>0.57700000000000007</v>
      </c>
    </row>
    <row r="2207" spans="14:16">
      <c r="N2207" s="344" t="s">
        <v>4318</v>
      </c>
      <c r="O2207" s="344" t="s">
        <v>2368</v>
      </c>
      <c r="P2207" s="344">
        <v>0.65300000000000002</v>
      </c>
    </row>
    <row r="2208" spans="14:16">
      <c r="N2208" s="344" t="s">
        <v>4319</v>
      </c>
      <c r="O2208" s="344" t="s">
        <v>2369</v>
      </c>
      <c r="P2208" s="344">
        <v>0.308</v>
      </c>
    </row>
    <row r="2209" spans="14:16">
      <c r="N2209" s="344" t="s">
        <v>4320</v>
      </c>
      <c r="O2209" s="344" t="s">
        <v>2370</v>
      </c>
      <c r="P2209" s="344">
        <v>0.35100000000000003</v>
      </c>
    </row>
    <row r="2210" spans="14:16">
      <c r="N2210" s="344" t="s">
        <v>4321</v>
      </c>
      <c r="O2210" s="344" t="s">
        <v>2371</v>
      </c>
      <c r="P2210" s="344">
        <v>0</v>
      </c>
    </row>
    <row r="2211" spans="14:16">
      <c r="N2211" s="344" t="s">
        <v>4322</v>
      </c>
      <c r="O2211" s="344" t="s">
        <v>2895</v>
      </c>
      <c r="P2211" s="344">
        <v>0.43</v>
      </c>
    </row>
    <row r="2212" spans="14:16">
      <c r="N2212" s="344" t="s">
        <v>4323</v>
      </c>
      <c r="O2212" s="344" t="s">
        <v>2373</v>
      </c>
      <c r="P2212" s="344">
        <v>0.49399999999999999</v>
      </c>
    </row>
    <row r="2213" spans="14:16">
      <c r="N2213" s="344" t="s">
        <v>4324</v>
      </c>
      <c r="O2213" s="344" t="s">
        <v>2374</v>
      </c>
      <c r="P2213" s="344">
        <v>0</v>
      </c>
    </row>
    <row r="2214" spans="14:16">
      <c r="N2214" s="344" t="s">
        <v>4325</v>
      </c>
      <c r="O2214" s="344" t="s">
        <v>2375</v>
      </c>
      <c r="P2214" s="344">
        <v>0</v>
      </c>
    </row>
    <row r="2215" spans="14:16">
      <c r="N2215" s="344" t="s">
        <v>4326</v>
      </c>
      <c r="O2215" s="344" t="s">
        <v>2376</v>
      </c>
      <c r="P2215" s="344">
        <v>0.28000000000000003</v>
      </c>
    </row>
    <row r="2216" spans="14:16">
      <c r="N2216" s="344" t="s">
        <v>4327</v>
      </c>
      <c r="O2216" s="344" t="s">
        <v>2896</v>
      </c>
      <c r="P2216" s="344">
        <v>0.64700000000000002</v>
      </c>
    </row>
    <row r="2217" spans="14:16">
      <c r="N2217" s="344" t="s">
        <v>4328</v>
      </c>
      <c r="O2217" s="344" t="s">
        <v>2378</v>
      </c>
      <c r="P2217" s="344">
        <v>0.308</v>
      </c>
    </row>
    <row r="2218" spans="14:16">
      <c r="N2218" s="344" t="s">
        <v>4329</v>
      </c>
      <c r="O2218" s="344" t="s">
        <v>948</v>
      </c>
      <c r="P2218" s="344">
        <v>0</v>
      </c>
    </row>
    <row r="2219" spans="14:16">
      <c r="N2219" s="344" t="s">
        <v>4330</v>
      </c>
      <c r="O2219" s="344" t="s">
        <v>950</v>
      </c>
      <c r="P2219" s="344">
        <v>0.46200000000000002</v>
      </c>
    </row>
    <row r="2220" spans="14:16">
      <c r="N2220" s="344" t="s">
        <v>4331</v>
      </c>
      <c r="O2220" s="344" t="s">
        <v>2897</v>
      </c>
      <c r="P2220" s="344">
        <v>0.44700000000000001</v>
      </c>
    </row>
    <row r="2221" spans="14:16">
      <c r="N2221" s="344" t="s">
        <v>4332</v>
      </c>
      <c r="O2221" s="344" t="s">
        <v>2380</v>
      </c>
      <c r="P2221" s="344">
        <v>0.42799999999999999</v>
      </c>
    </row>
    <row r="2222" spans="14:16">
      <c r="N2222" s="344" t="s">
        <v>4333</v>
      </c>
      <c r="O2222" s="344" t="s">
        <v>2381</v>
      </c>
      <c r="P2222" s="344">
        <v>0.42899999999999999</v>
      </c>
    </row>
    <row r="2223" spans="14:16">
      <c r="N2223" s="344" t="s">
        <v>4334</v>
      </c>
      <c r="O2223" s="344" t="s">
        <v>2382</v>
      </c>
      <c r="P2223" s="344">
        <v>0.44700000000000001</v>
      </c>
    </row>
    <row r="2224" spans="14:16">
      <c r="N2224" s="344" t="s">
        <v>4335</v>
      </c>
      <c r="O2224" s="344" t="s">
        <v>2383</v>
      </c>
      <c r="P2224" s="344">
        <v>0.47399999999999998</v>
      </c>
    </row>
    <row r="2225" spans="14:16">
      <c r="N2225" s="344" t="s">
        <v>4336</v>
      </c>
      <c r="O2225" s="344" t="s">
        <v>2384</v>
      </c>
      <c r="P2225" s="344">
        <v>0.45800000000000002</v>
      </c>
    </row>
    <row r="2226" spans="14:16">
      <c r="N2226" s="344" t="s">
        <v>4337</v>
      </c>
      <c r="O2226" s="344" t="s">
        <v>2385</v>
      </c>
      <c r="P2226" s="344">
        <v>0.41899999999999998</v>
      </c>
    </row>
    <row r="2227" spans="14:16">
      <c r="N2227" s="344" t="s">
        <v>4338</v>
      </c>
      <c r="O2227" s="344" t="s">
        <v>2386</v>
      </c>
      <c r="P2227" s="344">
        <v>0</v>
      </c>
    </row>
    <row r="2228" spans="14:16">
      <c r="N2228" s="344" t="s">
        <v>4339</v>
      </c>
      <c r="O2228" s="344" t="s">
        <v>2898</v>
      </c>
      <c r="P2228" s="344">
        <v>0.442</v>
      </c>
    </row>
    <row r="2229" spans="14:16">
      <c r="N2229" s="344" t="s">
        <v>4340</v>
      </c>
      <c r="O2229" s="344" t="s">
        <v>2388</v>
      </c>
      <c r="P2229" s="344">
        <v>0.33200000000000002</v>
      </c>
    </row>
    <row r="2230" spans="14:16">
      <c r="N2230" s="344" t="s">
        <v>4341</v>
      </c>
      <c r="O2230" s="344" t="s">
        <v>2899</v>
      </c>
      <c r="P2230" s="344">
        <v>0</v>
      </c>
    </row>
    <row r="2231" spans="14:16">
      <c r="N2231" s="344" t="s">
        <v>4342</v>
      </c>
      <c r="O2231" s="344" t="s">
        <v>2900</v>
      </c>
      <c r="P2231" s="344">
        <v>0.54600000000000004</v>
      </c>
    </row>
    <row r="2232" spans="14:16">
      <c r="N2232" s="344" t="s">
        <v>4343</v>
      </c>
      <c r="O2232" s="344" t="s">
        <v>2389</v>
      </c>
      <c r="P2232" s="344">
        <v>0.47600000000000003</v>
      </c>
    </row>
    <row r="2233" spans="14:16">
      <c r="N2233" s="344" t="s">
        <v>4344</v>
      </c>
      <c r="O2233" s="344" t="s">
        <v>2390</v>
      </c>
      <c r="P2233" s="344">
        <v>0.503</v>
      </c>
    </row>
    <row r="2234" spans="14:16">
      <c r="N2234" s="344" t="s">
        <v>4345</v>
      </c>
      <c r="O2234" s="344" t="s">
        <v>2391</v>
      </c>
      <c r="P2234" s="344">
        <v>0.495</v>
      </c>
    </row>
    <row r="2235" spans="14:16">
      <c r="N2235" s="344" t="s">
        <v>4346</v>
      </c>
      <c r="O2235" s="344" t="s">
        <v>2392</v>
      </c>
      <c r="P2235" s="344">
        <v>0.499</v>
      </c>
    </row>
    <row r="2236" spans="14:16">
      <c r="N2236" s="344" t="s">
        <v>4347</v>
      </c>
      <c r="O2236" s="344" t="s">
        <v>2393</v>
      </c>
      <c r="P2236" s="344">
        <v>0.49399999999999999</v>
      </c>
    </row>
    <row r="2237" spans="14:16">
      <c r="N2237" s="344" t="s">
        <v>4348</v>
      </c>
      <c r="O2237" s="344" t="s">
        <v>2394</v>
      </c>
      <c r="P2237" s="344">
        <v>0.49399999999999999</v>
      </c>
    </row>
    <row r="2238" spans="14:16">
      <c r="N2238" s="344" t="s">
        <v>4349</v>
      </c>
      <c r="O2238" s="344" t="s">
        <v>2395</v>
      </c>
      <c r="P2238" s="344">
        <v>0.46599999999999997</v>
      </c>
    </row>
    <row r="2239" spans="14:16">
      <c r="N2239" s="344" t="s">
        <v>4350</v>
      </c>
      <c r="O2239" s="344" t="s">
        <v>2396</v>
      </c>
      <c r="P2239" s="344">
        <v>0.25</v>
      </c>
    </row>
    <row r="2240" spans="14:16">
      <c r="N2240" s="344" t="s">
        <v>4351</v>
      </c>
      <c r="O2240" s="344" t="s">
        <v>2397</v>
      </c>
      <c r="P2240" s="344">
        <v>0.315</v>
      </c>
    </row>
    <row r="2241" spans="14:16">
      <c r="N2241" s="344" t="s">
        <v>4352</v>
      </c>
      <c r="O2241" s="344" t="s">
        <v>2398</v>
      </c>
      <c r="P2241" s="344">
        <v>7.9000000000000001E-2</v>
      </c>
    </row>
    <row r="2242" spans="14:16">
      <c r="N2242" s="344" t="s">
        <v>4353</v>
      </c>
      <c r="O2242" s="344" t="s">
        <v>2399</v>
      </c>
      <c r="P2242" s="344">
        <v>0.49799999999999994</v>
      </c>
    </row>
    <row r="2243" spans="14:16">
      <c r="N2243" s="344" t="s">
        <v>4354</v>
      </c>
      <c r="O2243" s="344" t="s">
        <v>2401</v>
      </c>
      <c r="P2243" s="344">
        <v>0.47399999999999998</v>
      </c>
    </row>
    <row r="2244" spans="14:16">
      <c r="N2244" s="344" t="s">
        <v>4355</v>
      </c>
      <c r="O2244" s="344" t="s">
        <v>994</v>
      </c>
      <c r="P2244" s="344">
        <v>0</v>
      </c>
    </row>
    <row r="2245" spans="14:16">
      <c r="N2245" s="344" t="s">
        <v>4356</v>
      </c>
      <c r="O2245" s="344" t="s">
        <v>996</v>
      </c>
      <c r="P2245" s="344">
        <v>0</v>
      </c>
    </row>
    <row r="2246" spans="14:16">
      <c r="N2246" s="344" t="s">
        <v>4357</v>
      </c>
      <c r="O2246" s="344" t="s">
        <v>998</v>
      </c>
      <c r="P2246" s="344">
        <v>0.53300000000000003</v>
      </c>
    </row>
    <row r="2247" spans="14:16">
      <c r="N2247" s="344" t="s">
        <v>4358</v>
      </c>
      <c r="O2247" s="344" t="s">
        <v>1002</v>
      </c>
      <c r="P2247" s="344">
        <v>0.27</v>
      </c>
    </row>
    <row r="2248" spans="14:16">
      <c r="N2248" s="344" t="s">
        <v>4359</v>
      </c>
      <c r="O2248" s="344" t="s">
        <v>1004</v>
      </c>
      <c r="P2248" s="344">
        <v>0</v>
      </c>
    </row>
    <row r="2249" spans="14:16">
      <c r="N2249" s="344" t="s">
        <v>4360</v>
      </c>
      <c r="O2249" s="344" t="s">
        <v>2402</v>
      </c>
      <c r="P2249" s="344">
        <v>0.34499999999999997</v>
      </c>
    </row>
    <row r="2250" spans="14:16">
      <c r="N2250" s="344" t="s">
        <v>4361</v>
      </c>
      <c r="O2250" s="344" t="s">
        <v>1008</v>
      </c>
      <c r="P2250" s="344">
        <v>0</v>
      </c>
    </row>
    <row r="2251" spans="14:16">
      <c r="N2251" s="344" t="s">
        <v>4362</v>
      </c>
      <c r="O2251" s="344" t="s">
        <v>1010</v>
      </c>
      <c r="P2251" s="344">
        <v>0</v>
      </c>
    </row>
    <row r="2252" spans="14:16">
      <c r="N2252" s="344" t="s">
        <v>4363</v>
      </c>
      <c r="O2252" s="344" t="s">
        <v>1012</v>
      </c>
      <c r="P2252" s="344">
        <v>0</v>
      </c>
    </row>
    <row r="2253" spans="14:16">
      <c r="N2253" s="344" t="s">
        <v>4364</v>
      </c>
      <c r="O2253" s="344" t="s">
        <v>1014</v>
      </c>
      <c r="P2253" s="344">
        <v>0</v>
      </c>
    </row>
    <row r="2254" spans="14:16">
      <c r="N2254" s="344" t="s">
        <v>4365</v>
      </c>
      <c r="O2254" s="344" t="s">
        <v>2403</v>
      </c>
      <c r="P2254" s="344">
        <v>0.23499999999999999</v>
      </c>
    </row>
    <row r="2255" spans="14:16">
      <c r="N2255" s="344" t="s">
        <v>4366</v>
      </c>
      <c r="O2255" s="344" t="s">
        <v>1026</v>
      </c>
      <c r="P2255" s="344">
        <v>0</v>
      </c>
    </row>
    <row r="2256" spans="14:16">
      <c r="N2256" s="344" t="s">
        <v>4367</v>
      </c>
      <c r="O2256" s="344" t="s">
        <v>1028</v>
      </c>
      <c r="P2256" s="344">
        <v>0.34799999999999998</v>
      </c>
    </row>
    <row r="2257" spans="14:16">
      <c r="N2257" s="344" t="s">
        <v>4368</v>
      </c>
      <c r="O2257" s="344" t="s">
        <v>1030</v>
      </c>
      <c r="P2257" s="344">
        <v>0.33900000000000002</v>
      </c>
    </row>
    <row r="2258" spans="14:16">
      <c r="N2258" s="344" t="s">
        <v>4369</v>
      </c>
      <c r="O2258" s="344" t="s">
        <v>2404</v>
      </c>
      <c r="P2258" s="344">
        <v>0.36499999999999999</v>
      </c>
    </row>
    <row r="2259" spans="14:16">
      <c r="N2259" s="344" t="s">
        <v>4370</v>
      </c>
      <c r="O2259" s="344" t="s">
        <v>2405</v>
      </c>
      <c r="P2259" s="344">
        <v>0.36599999999999999</v>
      </c>
    </row>
    <row r="2260" spans="14:16">
      <c r="N2260" s="344" t="s">
        <v>4371</v>
      </c>
      <c r="O2260" s="344" t="s">
        <v>2406</v>
      </c>
      <c r="P2260" s="344">
        <v>0.36899999999999999</v>
      </c>
    </row>
    <row r="2261" spans="14:16">
      <c r="N2261" s="344" t="s">
        <v>4372</v>
      </c>
      <c r="O2261" s="344" t="s">
        <v>2407</v>
      </c>
      <c r="P2261" s="344">
        <v>0.38</v>
      </c>
    </row>
    <row r="2262" spans="14:16">
      <c r="N2262" s="344" t="s">
        <v>4373</v>
      </c>
      <c r="O2262" s="344" t="s">
        <v>2408</v>
      </c>
      <c r="P2262" s="344">
        <v>0.17899999999999999</v>
      </c>
    </row>
    <row r="2263" spans="14:16">
      <c r="N2263" s="344" t="s">
        <v>4374</v>
      </c>
      <c r="O2263" s="344" t="s">
        <v>2409</v>
      </c>
      <c r="P2263" s="344">
        <v>0.40899999999999997</v>
      </c>
    </row>
    <row r="2264" spans="14:16">
      <c r="N2264" s="344" t="s">
        <v>4375</v>
      </c>
      <c r="O2264" s="344" t="s">
        <v>1034</v>
      </c>
      <c r="P2264" s="344">
        <v>0</v>
      </c>
    </row>
    <row r="2265" spans="14:16">
      <c r="N2265" s="344" t="s">
        <v>4376</v>
      </c>
      <c r="O2265" s="344" t="s">
        <v>1036</v>
      </c>
      <c r="P2265" s="344">
        <v>0.28999999999999998</v>
      </c>
    </row>
    <row r="2266" spans="14:16">
      <c r="N2266" s="344" t="s">
        <v>4377</v>
      </c>
      <c r="O2266" s="344" t="s">
        <v>1038</v>
      </c>
      <c r="P2266" s="344">
        <v>0.39</v>
      </c>
    </row>
    <row r="2267" spans="14:16">
      <c r="N2267" s="344" t="s">
        <v>4378</v>
      </c>
      <c r="O2267" s="344" t="s">
        <v>1040</v>
      </c>
      <c r="P2267" s="344">
        <v>0.49</v>
      </c>
    </row>
    <row r="2268" spans="14:16">
      <c r="N2268" s="344" t="s">
        <v>4379</v>
      </c>
      <c r="O2268" s="344" t="s">
        <v>1042</v>
      </c>
      <c r="P2268" s="344">
        <v>0.27200000000000002</v>
      </c>
    </row>
    <row r="2269" spans="14:16">
      <c r="N2269" s="344" t="s">
        <v>4380</v>
      </c>
      <c r="O2269" s="344" t="s">
        <v>2410</v>
      </c>
      <c r="P2269" s="344">
        <v>0.36099999999999999</v>
      </c>
    </row>
    <row r="2270" spans="14:16">
      <c r="N2270" s="344" t="s">
        <v>4381</v>
      </c>
      <c r="O2270" s="344" t="s">
        <v>2411</v>
      </c>
      <c r="P2270" s="344">
        <v>0.61199999999999999</v>
      </c>
    </row>
    <row r="2271" spans="14:16">
      <c r="N2271" s="344" t="s">
        <v>4382</v>
      </c>
      <c r="O2271" s="344" t="s">
        <v>2415</v>
      </c>
      <c r="P2271" s="344">
        <v>0.45199999999999996</v>
      </c>
    </row>
    <row r="2272" spans="14:16">
      <c r="N2272" s="344" t="s">
        <v>4383</v>
      </c>
      <c r="O2272" s="344" t="s">
        <v>2417</v>
      </c>
      <c r="P2272" s="344">
        <v>0.55500000000000005</v>
      </c>
    </row>
    <row r="2273" spans="14:16">
      <c r="N2273" s="344" t="s">
        <v>4384</v>
      </c>
      <c r="O2273" s="344" t="s">
        <v>2419</v>
      </c>
      <c r="P2273" s="344">
        <v>0.27200000000000002</v>
      </c>
    </row>
    <row r="2274" spans="14:16">
      <c r="N2274" s="344" t="s">
        <v>4385</v>
      </c>
      <c r="O2274" s="344" t="s">
        <v>1060</v>
      </c>
      <c r="P2274" s="344">
        <v>0</v>
      </c>
    </row>
    <row r="2275" spans="14:16">
      <c r="N2275" s="344" t="s">
        <v>4386</v>
      </c>
      <c r="O2275" s="344" t="s">
        <v>2420</v>
      </c>
      <c r="P2275" s="344">
        <v>0.45800000000000002</v>
      </c>
    </row>
    <row r="2276" spans="14:16">
      <c r="N2276" s="344" t="s">
        <v>4387</v>
      </c>
      <c r="O2276" s="344" t="s">
        <v>2421</v>
      </c>
      <c r="P2276" s="344">
        <v>0.47399999999999998</v>
      </c>
    </row>
    <row r="2277" spans="14:16">
      <c r="N2277" s="344" t="s">
        <v>4388</v>
      </c>
      <c r="O2277" s="344" t="s">
        <v>2422</v>
      </c>
      <c r="P2277" s="344">
        <v>0.47399999999999998</v>
      </c>
    </row>
    <row r="2278" spans="14:16">
      <c r="N2278" s="344" t="s">
        <v>4389</v>
      </c>
      <c r="O2278" s="344" t="s">
        <v>2424</v>
      </c>
      <c r="P2278" s="344">
        <v>0</v>
      </c>
    </row>
    <row r="2279" spans="14:16">
      <c r="N2279" s="344" t="s">
        <v>4390</v>
      </c>
      <c r="O2279" s="344" t="s">
        <v>2425</v>
      </c>
      <c r="P2279" s="344">
        <v>0.125</v>
      </c>
    </row>
    <row r="2280" spans="14:16">
      <c r="N2280" s="344" t="s">
        <v>4391</v>
      </c>
      <c r="O2280" s="344" t="s">
        <v>2426</v>
      </c>
      <c r="P2280" s="344">
        <v>0.223</v>
      </c>
    </row>
    <row r="2281" spans="14:16">
      <c r="N2281" s="344" t="s">
        <v>4392</v>
      </c>
      <c r="O2281" s="344" t="s">
        <v>2901</v>
      </c>
      <c r="P2281" s="344">
        <v>0.435</v>
      </c>
    </row>
    <row r="2282" spans="14:16">
      <c r="N2282" s="344" t="s">
        <v>4393</v>
      </c>
      <c r="O2282" s="344" t="s">
        <v>2428</v>
      </c>
      <c r="P2282" s="344">
        <v>0</v>
      </c>
    </row>
    <row r="2283" spans="14:16">
      <c r="N2283" s="344" t="s">
        <v>4394</v>
      </c>
      <c r="O2283" s="344" t="s">
        <v>2429</v>
      </c>
      <c r="P2283" s="344">
        <v>0</v>
      </c>
    </row>
    <row r="2284" spans="14:16">
      <c r="N2284" s="344" t="s">
        <v>4395</v>
      </c>
      <c r="O2284" s="344" t="s">
        <v>2430</v>
      </c>
      <c r="P2284" s="344">
        <v>0</v>
      </c>
    </row>
    <row r="2285" spans="14:16">
      <c r="N2285" s="344" t="s">
        <v>4396</v>
      </c>
      <c r="O2285" s="344" t="s">
        <v>2431</v>
      </c>
      <c r="P2285" s="344">
        <v>0.111</v>
      </c>
    </row>
    <row r="2286" spans="14:16">
      <c r="N2286" s="344" t="s">
        <v>4397</v>
      </c>
      <c r="O2286" s="344" t="s">
        <v>2432</v>
      </c>
      <c r="P2286" s="344">
        <v>0</v>
      </c>
    </row>
    <row r="2287" spans="14:16">
      <c r="N2287" s="344" t="s">
        <v>4398</v>
      </c>
      <c r="O2287" s="344" t="s">
        <v>2433</v>
      </c>
      <c r="P2287" s="344">
        <v>0</v>
      </c>
    </row>
    <row r="2288" spans="14:16">
      <c r="N2288" s="344" t="s">
        <v>4399</v>
      </c>
      <c r="O2288" s="344" t="s">
        <v>2434</v>
      </c>
      <c r="P2288" s="344">
        <v>0</v>
      </c>
    </row>
    <row r="2289" spans="14:16">
      <c r="N2289" s="344" t="s">
        <v>4400</v>
      </c>
      <c r="O2289" s="344" t="s">
        <v>2435</v>
      </c>
      <c r="P2289" s="344">
        <v>0</v>
      </c>
    </row>
    <row r="2290" spans="14:16">
      <c r="N2290" s="344" t="s">
        <v>4401</v>
      </c>
      <c r="O2290" s="344" t="s">
        <v>2902</v>
      </c>
      <c r="P2290" s="344">
        <v>0.49700000000000005</v>
      </c>
    </row>
    <row r="2291" spans="14:16">
      <c r="N2291" s="344" t="s">
        <v>4402</v>
      </c>
      <c r="O2291" s="344" t="s">
        <v>2437</v>
      </c>
      <c r="P2291" s="344">
        <v>0.45399999999999996</v>
      </c>
    </row>
    <row r="2292" spans="14:16">
      <c r="N2292" s="344" t="s">
        <v>4403</v>
      </c>
      <c r="O2292" s="344" t="s">
        <v>2439</v>
      </c>
      <c r="P2292" s="344">
        <v>0.35699999999999998</v>
      </c>
    </row>
    <row r="2293" spans="14:16">
      <c r="N2293" s="344" t="s">
        <v>4404</v>
      </c>
      <c r="O2293" s="344" t="s">
        <v>2440</v>
      </c>
      <c r="P2293" s="344">
        <v>0.42000000000000004</v>
      </c>
    </row>
    <row r="2294" spans="14:16">
      <c r="N2294" s="344" t="s">
        <v>4405</v>
      </c>
      <c r="O2294" s="344" t="s">
        <v>2441</v>
      </c>
      <c r="P2294" s="344">
        <v>0.32300000000000001</v>
      </c>
    </row>
    <row r="2295" spans="14:16">
      <c r="N2295" s="344" t="s">
        <v>4406</v>
      </c>
      <c r="O2295" s="344" t="s">
        <v>2443</v>
      </c>
      <c r="P2295" s="344">
        <v>0.54400000000000004</v>
      </c>
    </row>
    <row r="2296" spans="14:16">
      <c r="N2296" s="344" t="s">
        <v>4407</v>
      </c>
      <c r="O2296" s="344" t="s">
        <v>2444</v>
      </c>
      <c r="P2296" s="344">
        <v>0</v>
      </c>
    </row>
    <row r="2297" spans="14:16">
      <c r="N2297" s="344" t="s">
        <v>4408</v>
      </c>
      <c r="O2297" s="344" t="s">
        <v>2903</v>
      </c>
      <c r="P2297" s="344">
        <v>0.42799999999999999</v>
      </c>
    </row>
    <row r="2298" spans="14:16">
      <c r="N2298" s="344" t="s">
        <v>4409</v>
      </c>
      <c r="O2298" s="344" t="s">
        <v>2446</v>
      </c>
      <c r="P2298" s="344">
        <v>0.19600000000000001</v>
      </c>
    </row>
    <row r="2299" spans="14:16">
      <c r="N2299" s="344" t="s">
        <v>4410</v>
      </c>
      <c r="O2299" s="344" t="s">
        <v>1094</v>
      </c>
      <c r="P2299" s="344">
        <v>0.29499999999999998</v>
      </c>
    </row>
    <row r="2300" spans="14:16">
      <c r="N2300" s="344" t="s">
        <v>4411</v>
      </c>
      <c r="O2300" s="344" t="s">
        <v>2447</v>
      </c>
      <c r="P2300" s="344">
        <v>0</v>
      </c>
    </row>
    <row r="2301" spans="14:16">
      <c r="N2301" s="344" t="s">
        <v>4412</v>
      </c>
      <c r="O2301" s="344" t="s">
        <v>2448</v>
      </c>
      <c r="P2301" s="344">
        <v>0</v>
      </c>
    </row>
    <row r="2302" spans="14:16">
      <c r="N2302" s="344" t="s">
        <v>4413</v>
      </c>
      <c r="O2302" s="344" t="s">
        <v>2449</v>
      </c>
      <c r="P2302" s="344">
        <v>0.61199999999999999</v>
      </c>
    </row>
    <row r="2303" spans="14:16">
      <c r="N2303" s="344" t="s">
        <v>4414</v>
      </c>
      <c r="O2303" s="344" t="s">
        <v>1100</v>
      </c>
      <c r="P2303" s="344">
        <v>0</v>
      </c>
    </row>
    <row r="2304" spans="14:16">
      <c r="N2304" s="344" t="s">
        <v>4415</v>
      </c>
      <c r="O2304" s="344" t="s">
        <v>2450</v>
      </c>
      <c r="P2304" s="344">
        <v>0</v>
      </c>
    </row>
    <row r="2305" spans="14:16">
      <c r="N2305" s="344" t="s">
        <v>4416</v>
      </c>
      <c r="O2305" s="344" t="s">
        <v>2451</v>
      </c>
      <c r="P2305" s="344">
        <v>0</v>
      </c>
    </row>
    <row r="2306" spans="14:16">
      <c r="N2306" s="344" t="s">
        <v>4417</v>
      </c>
      <c r="O2306" s="344" t="s">
        <v>2452</v>
      </c>
      <c r="P2306" s="344">
        <v>0</v>
      </c>
    </row>
    <row r="2307" spans="14:16">
      <c r="N2307" s="344" t="s">
        <v>4418</v>
      </c>
      <c r="O2307" s="344" t="s">
        <v>2453</v>
      </c>
      <c r="P2307" s="344">
        <v>0.52100000000000002</v>
      </c>
    </row>
    <row r="2308" spans="14:16">
      <c r="N2308" s="344" t="s">
        <v>4419</v>
      </c>
      <c r="O2308" s="344" t="s">
        <v>2454</v>
      </c>
      <c r="P2308" s="344">
        <v>0</v>
      </c>
    </row>
    <row r="2309" spans="14:16">
      <c r="N2309" s="344" t="s">
        <v>4420</v>
      </c>
      <c r="O2309" s="344" t="s">
        <v>2904</v>
      </c>
      <c r="P2309" s="344">
        <v>0.54900000000000004</v>
      </c>
    </row>
    <row r="2310" spans="14:16">
      <c r="N2310" s="344" t="s">
        <v>4421</v>
      </c>
      <c r="O2310" s="344" t="s">
        <v>2456</v>
      </c>
      <c r="P2310" s="344">
        <v>0.41899999999999998</v>
      </c>
    </row>
    <row r="2311" spans="14:16">
      <c r="N2311" s="344" t="s">
        <v>4422</v>
      </c>
      <c r="O2311" s="344" t="s">
        <v>1110</v>
      </c>
      <c r="P2311" s="344">
        <v>0</v>
      </c>
    </row>
    <row r="2312" spans="14:16">
      <c r="N2312" s="344" t="s">
        <v>4423</v>
      </c>
      <c r="O2312" s="344" t="s">
        <v>2457</v>
      </c>
      <c r="P2312" s="344">
        <v>0.2</v>
      </c>
    </row>
    <row r="2313" spans="14:16">
      <c r="N2313" s="344" t="s">
        <v>4424</v>
      </c>
      <c r="O2313" s="344" t="s">
        <v>2458</v>
      </c>
      <c r="P2313" s="344">
        <v>0.42399999999999999</v>
      </c>
    </row>
    <row r="2314" spans="14:16">
      <c r="N2314" s="344" t="s">
        <v>4425</v>
      </c>
      <c r="O2314" s="344" t="s">
        <v>2459</v>
      </c>
      <c r="P2314" s="344">
        <v>0</v>
      </c>
    </row>
    <row r="2315" spans="14:16">
      <c r="N2315" s="344" t="s">
        <v>4426</v>
      </c>
      <c r="O2315" s="344" t="s">
        <v>1114</v>
      </c>
      <c r="P2315" s="344">
        <v>0</v>
      </c>
    </row>
    <row r="2316" spans="14:16">
      <c r="N2316" s="344" t="s">
        <v>4427</v>
      </c>
      <c r="O2316" s="344" t="s">
        <v>2460</v>
      </c>
      <c r="P2316" s="344">
        <v>0.31900000000000001</v>
      </c>
    </row>
    <row r="2317" spans="14:16">
      <c r="N2317" s="344" t="s">
        <v>4428</v>
      </c>
      <c r="O2317" s="344" t="s">
        <v>2461</v>
      </c>
      <c r="P2317" s="344">
        <v>0.35499999999999998</v>
      </c>
    </row>
    <row r="2318" spans="14:16">
      <c r="N2318" s="344" t="s">
        <v>4429</v>
      </c>
      <c r="O2318" s="344" t="s">
        <v>1120</v>
      </c>
      <c r="P2318" s="344">
        <v>0</v>
      </c>
    </row>
    <row r="2319" spans="14:16">
      <c r="N2319" s="344" t="s">
        <v>4430</v>
      </c>
      <c r="O2319" s="344" t="s">
        <v>1122</v>
      </c>
      <c r="P2319" s="344">
        <v>0.44500000000000001</v>
      </c>
    </row>
    <row r="2320" spans="14:16">
      <c r="N2320" s="344" t="s">
        <v>4431</v>
      </c>
      <c r="O2320" s="344" t="s">
        <v>2462</v>
      </c>
      <c r="P2320" s="344">
        <v>0.72399999999999998</v>
      </c>
    </row>
    <row r="2321" spans="14:16">
      <c r="N2321" s="344" t="s">
        <v>4432</v>
      </c>
      <c r="O2321" s="344" t="s">
        <v>2463</v>
      </c>
      <c r="P2321" s="344">
        <v>0.308</v>
      </c>
    </row>
    <row r="2322" spans="14:16">
      <c r="N2322" s="344" t="s">
        <v>4433</v>
      </c>
      <c r="O2322" s="344" t="s">
        <v>2464</v>
      </c>
      <c r="P2322" s="344">
        <v>0.316</v>
      </c>
    </row>
    <row r="2323" spans="14:16">
      <c r="N2323" s="344" t="s">
        <v>4434</v>
      </c>
      <c r="O2323" s="344" t="s">
        <v>2465</v>
      </c>
      <c r="P2323" s="344">
        <v>0.36000000000000004</v>
      </c>
    </row>
    <row r="2324" spans="14:16">
      <c r="N2324" s="344" t="s">
        <v>4435</v>
      </c>
      <c r="O2324" s="344" t="s">
        <v>2036</v>
      </c>
      <c r="P2324" s="344">
        <v>0</v>
      </c>
    </row>
    <row r="2325" spans="14:16">
      <c r="N2325" s="344" t="s">
        <v>4436</v>
      </c>
      <c r="O2325" s="344" t="s">
        <v>2466</v>
      </c>
      <c r="P2325" s="344">
        <v>0.31900000000000001</v>
      </c>
    </row>
    <row r="2326" spans="14:16">
      <c r="N2326" s="344" t="s">
        <v>4437</v>
      </c>
      <c r="O2326" s="344" t="s">
        <v>2467</v>
      </c>
      <c r="P2326" s="344">
        <v>0.316</v>
      </c>
    </row>
    <row r="2327" spans="14:16">
      <c r="N2327" s="344" t="s">
        <v>4438</v>
      </c>
      <c r="O2327" s="344" t="s">
        <v>2468</v>
      </c>
      <c r="P2327" s="344">
        <v>0.316</v>
      </c>
    </row>
    <row r="2328" spans="14:16">
      <c r="N2328" s="344" t="s">
        <v>4439</v>
      </c>
      <c r="O2328" s="344" t="s">
        <v>1142</v>
      </c>
      <c r="P2328" s="344">
        <v>0.35100000000000003</v>
      </c>
    </row>
    <row r="2329" spans="14:16">
      <c r="N2329" s="344" t="s">
        <v>4440</v>
      </c>
      <c r="O2329" s="344" t="s">
        <v>2469</v>
      </c>
      <c r="P2329" s="344">
        <v>0.32100000000000001</v>
      </c>
    </row>
    <row r="2330" spans="14:16">
      <c r="N2330" s="344" t="s">
        <v>4441</v>
      </c>
      <c r="O2330" s="344" t="s">
        <v>1146</v>
      </c>
      <c r="P2330" s="344">
        <v>0.25</v>
      </c>
    </row>
    <row r="2331" spans="14:16">
      <c r="N2331" s="344" t="s">
        <v>4442</v>
      </c>
      <c r="O2331" s="344" t="s">
        <v>2470</v>
      </c>
      <c r="P2331" s="344">
        <v>0.47199999999999998</v>
      </c>
    </row>
    <row r="2332" spans="14:16">
      <c r="N2332" s="344" t="s">
        <v>4443</v>
      </c>
      <c r="O2332" s="344" t="s">
        <v>2471</v>
      </c>
      <c r="P2332" s="344">
        <v>0.49399999999999999</v>
      </c>
    </row>
    <row r="2333" spans="14:16">
      <c r="N2333" s="344" t="s">
        <v>4444</v>
      </c>
      <c r="O2333" s="344" t="s">
        <v>2472</v>
      </c>
      <c r="P2333" s="344">
        <v>0.308</v>
      </c>
    </row>
    <row r="2334" spans="14:16">
      <c r="N2334" s="344" t="s">
        <v>4445</v>
      </c>
      <c r="O2334" s="344" t="s">
        <v>1154</v>
      </c>
      <c r="P2334" s="344">
        <v>0</v>
      </c>
    </row>
    <row r="2335" spans="14:16">
      <c r="N2335" s="344" t="s">
        <v>4446</v>
      </c>
      <c r="O2335" s="344" t="s">
        <v>1156</v>
      </c>
      <c r="P2335" s="344">
        <v>0</v>
      </c>
    </row>
    <row r="2336" spans="14:16">
      <c r="N2336" s="344" t="s">
        <v>4447</v>
      </c>
      <c r="O2336" s="344" t="s">
        <v>2473</v>
      </c>
      <c r="P2336" s="344">
        <v>0.45300000000000001</v>
      </c>
    </row>
    <row r="2337" spans="14:16">
      <c r="N2337" s="344" t="s">
        <v>4448</v>
      </c>
      <c r="O2337" s="344" t="s">
        <v>1162</v>
      </c>
      <c r="P2337" s="344">
        <v>0</v>
      </c>
    </row>
    <row r="2338" spans="14:16">
      <c r="N2338" s="344" t="s">
        <v>4449</v>
      </c>
      <c r="O2338" s="344" t="s">
        <v>2475</v>
      </c>
      <c r="P2338" s="344">
        <v>0.54500000000000004</v>
      </c>
    </row>
    <row r="2339" spans="14:16">
      <c r="N2339" s="344" t="s">
        <v>4450</v>
      </c>
      <c r="O2339" s="344" t="s">
        <v>2476</v>
      </c>
      <c r="P2339" s="344">
        <v>0.438</v>
      </c>
    </row>
    <row r="2340" spans="14:16">
      <c r="N2340" s="344" t="s">
        <v>4451</v>
      </c>
      <c r="O2340" s="344" t="s">
        <v>2477</v>
      </c>
      <c r="P2340" s="344">
        <v>0</v>
      </c>
    </row>
    <row r="2341" spans="14:16">
      <c r="N2341" s="344" t="s">
        <v>4452</v>
      </c>
      <c r="O2341" s="344" t="s">
        <v>2478</v>
      </c>
      <c r="P2341" s="344">
        <v>0</v>
      </c>
    </row>
    <row r="2342" spans="14:16">
      <c r="N2342" s="344" t="s">
        <v>4453</v>
      </c>
      <c r="O2342" s="344" t="s">
        <v>2479</v>
      </c>
      <c r="P2342" s="344">
        <v>0</v>
      </c>
    </row>
    <row r="2343" spans="14:16">
      <c r="N2343" s="344" t="s">
        <v>4454</v>
      </c>
      <c r="O2343" s="344" t="s">
        <v>2905</v>
      </c>
      <c r="P2343" s="344">
        <v>0.48799999999999999</v>
      </c>
    </row>
    <row r="2344" spans="14:16">
      <c r="N2344" s="344" t="s">
        <v>4455</v>
      </c>
      <c r="O2344" s="344" t="s">
        <v>2481</v>
      </c>
      <c r="P2344" s="344">
        <v>0.42399999999999999</v>
      </c>
    </row>
    <row r="2345" spans="14:16">
      <c r="N2345" s="344" t="s">
        <v>4456</v>
      </c>
      <c r="O2345" s="344" t="s">
        <v>2482</v>
      </c>
      <c r="P2345" s="344">
        <v>0.53399999999999992</v>
      </c>
    </row>
    <row r="2346" spans="14:16">
      <c r="N2346" s="344" t="s">
        <v>4457</v>
      </c>
      <c r="O2346" s="344" t="s">
        <v>2485</v>
      </c>
      <c r="P2346" s="344">
        <v>0.42299999999999999</v>
      </c>
    </row>
    <row r="2347" spans="14:16">
      <c r="N2347" s="344" t="s">
        <v>4458</v>
      </c>
      <c r="O2347" s="344" t="s">
        <v>1194</v>
      </c>
      <c r="P2347" s="344">
        <v>0</v>
      </c>
    </row>
    <row r="2348" spans="14:16">
      <c r="N2348" s="344" t="s">
        <v>4459</v>
      </c>
      <c r="O2348" s="344" t="s">
        <v>2486</v>
      </c>
      <c r="P2348" s="344">
        <v>0.307</v>
      </c>
    </row>
    <row r="2349" spans="14:16">
      <c r="N2349" s="344" t="s">
        <v>4460</v>
      </c>
      <c r="O2349" s="344" t="s">
        <v>2484</v>
      </c>
      <c r="P2349" s="344">
        <v>0.55900000000000005</v>
      </c>
    </row>
    <row r="2350" spans="14:16">
      <c r="N2350" s="344" t="s">
        <v>4461</v>
      </c>
      <c r="O2350" s="344" t="s">
        <v>1200</v>
      </c>
      <c r="P2350" s="344">
        <v>0</v>
      </c>
    </row>
    <row r="2351" spans="14:16">
      <c r="N2351" s="344" t="s">
        <v>4462</v>
      </c>
      <c r="O2351" s="344" t="s">
        <v>1202</v>
      </c>
      <c r="P2351" s="344">
        <v>0.22700000000000001</v>
      </c>
    </row>
    <row r="2352" spans="14:16">
      <c r="N2352" s="344" t="s">
        <v>4463</v>
      </c>
      <c r="O2352" s="344" t="s">
        <v>1204</v>
      </c>
      <c r="P2352" s="344">
        <v>1.2689999999999999</v>
      </c>
    </row>
    <row r="2353" spans="14:16">
      <c r="N2353" s="344" t="s">
        <v>4464</v>
      </c>
      <c r="O2353" s="344" t="s">
        <v>2487</v>
      </c>
      <c r="P2353" s="344">
        <v>0.47699999999999998</v>
      </c>
    </row>
    <row r="2354" spans="14:16">
      <c r="N2354" s="344" t="s">
        <v>4465</v>
      </c>
      <c r="O2354" s="344" t="s">
        <v>1210</v>
      </c>
      <c r="P2354" s="344">
        <v>0</v>
      </c>
    </row>
    <row r="2355" spans="14:16">
      <c r="N2355" s="344" t="s">
        <v>4466</v>
      </c>
      <c r="O2355" s="344" t="s">
        <v>2488</v>
      </c>
      <c r="P2355" s="344">
        <v>0.29099999999999998</v>
      </c>
    </row>
    <row r="2356" spans="14:16">
      <c r="N2356" s="344" t="s">
        <v>4467</v>
      </c>
      <c r="O2356" s="344" t="s">
        <v>1214</v>
      </c>
      <c r="P2356" s="344">
        <v>0</v>
      </c>
    </row>
    <row r="2357" spans="14:16">
      <c r="N2357" s="344" t="s">
        <v>4468</v>
      </c>
      <c r="O2357" s="344" t="s">
        <v>1216</v>
      </c>
      <c r="P2357" s="344">
        <v>0.21</v>
      </c>
    </row>
    <row r="2358" spans="14:16">
      <c r="N2358" s="344" t="s">
        <v>4469</v>
      </c>
      <c r="O2358" s="344" t="s">
        <v>1218</v>
      </c>
      <c r="P2358" s="344">
        <v>0.29399999999999998</v>
      </c>
    </row>
    <row r="2359" spans="14:16">
      <c r="N2359" s="344" t="s">
        <v>4470</v>
      </c>
      <c r="O2359" s="344" t="s">
        <v>1220</v>
      </c>
      <c r="P2359" s="344">
        <v>0.315</v>
      </c>
    </row>
    <row r="2360" spans="14:16">
      <c r="N2360" s="344" t="s">
        <v>4471</v>
      </c>
      <c r="O2360" s="344" t="s">
        <v>1222</v>
      </c>
      <c r="P2360" s="344">
        <v>0.378</v>
      </c>
    </row>
    <row r="2361" spans="14:16">
      <c r="N2361" s="344" t="s">
        <v>4472</v>
      </c>
      <c r="O2361" s="344" t="s">
        <v>1224</v>
      </c>
      <c r="P2361" s="344">
        <v>0.35699999999999998</v>
      </c>
    </row>
    <row r="2362" spans="14:16">
      <c r="N2362" s="344" t="s">
        <v>4473</v>
      </c>
      <c r="O2362" s="344" t="s">
        <v>1226</v>
      </c>
      <c r="P2362" s="344">
        <v>0.33600000000000002</v>
      </c>
    </row>
    <row r="2363" spans="14:16">
      <c r="N2363" s="344" t="s">
        <v>4474</v>
      </c>
      <c r="O2363" s="344" t="s">
        <v>1228</v>
      </c>
      <c r="P2363" s="344">
        <v>0.27300000000000002</v>
      </c>
    </row>
    <row r="2364" spans="14:16">
      <c r="N2364" s="344" t="s">
        <v>4475</v>
      </c>
      <c r="O2364" s="344" t="s">
        <v>2489</v>
      </c>
      <c r="P2364" s="344">
        <v>0.16800000000000001</v>
      </c>
    </row>
    <row r="2365" spans="14:16">
      <c r="N2365" s="344" t="s">
        <v>4476</v>
      </c>
      <c r="O2365" s="344" t="s">
        <v>2490</v>
      </c>
      <c r="P2365" s="344">
        <v>0.39900000000000002</v>
      </c>
    </row>
    <row r="2366" spans="14:16">
      <c r="N2366" s="344" t="s">
        <v>4477</v>
      </c>
      <c r="O2366" s="344" t="s">
        <v>2491</v>
      </c>
      <c r="P2366" s="344">
        <v>0.44800000000000001</v>
      </c>
    </row>
    <row r="2367" spans="14:16">
      <c r="N2367" s="344" t="s">
        <v>4478</v>
      </c>
      <c r="O2367" s="344" t="s">
        <v>2492</v>
      </c>
      <c r="P2367" s="344">
        <v>0</v>
      </c>
    </row>
    <row r="2368" spans="14:16">
      <c r="N2368" s="344" t="s">
        <v>4479</v>
      </c>
      <c r="O2368" s="344" t="s">
        <v>2906</v>
      </c>
      <c r="P2368" s="344">
        <v>0.42399999999999999</v>
      </c>
    </row>
    <row r="2369" spans="14:16">
      <c r="N2369" s="344" t="s">
        <v>4480</v>
      </c>
      <c r="O2369" s="344" t="s">
        <v>1236</v>
      </c>
      <c r="P2369" s="344">
        <v>0</v>
      </c>
    </row>
    <row r="2370" spans="14:16">
      <c r="N2370" s="344" t="s">
        <v>4481</v>
      </c>
      <c r="O2370" s="344" t="s">
        <v>1238</v>
      </c>
      <c r="P2370" s="344">
        <v>0.02</v>
      </c>
    </row>
    <row r="2371" spans="14:16">
      <c r="N2371" s="344" t="s">
        <v>4482</v>
      </c>
      <c r="O2371" s="344" t="s">
        <v>2907</v>
      </c>
      <c r="P2371" s="344">
        <v>0.44800000000000001</v>
      </c>
    </row>
    <row r="2372" spans="14:16">
      <c r="N2372" s="344" t="s">
        <v>4483</v>
      </c>
      <c r="O2372" s="344" t="s">
        <v>1242</v>
      </c>
      <c r="P2372" s="344">
        <v>0</v>
      </c>
    </row>
    <row r="2373" spans="14:16">
      <c r="N2373" s="344" t="s">
        <v>4484</v>
      </c>
      <c r="O2373" s="344" t="s">
        <v>2494</v>
      </c>
      <c r="P2373" s="344">
        <v>0.28699999999999998</v>
      </c>
    </row>
    <row r="2374" spans="14:16">
      <c r="N2374" s="344" t="s">
        <v>4485</v>
      </c>
      <c r="O2374" s="344" t="s">
        <v>2908</v>
      </c>
      <c r="P2374" s="344">
        <v>0.47699999999999998</v>
      </c>
    </row>
    <row r="2375" spans="14:16">
      <c r="N2375" s="344" t="s">
        <v>4486</v>
      </c>
      <c r="O2375" s="344" t="s">
        <v>1248</v>
      </c>
      <c r="P2375" s="344">
        <v>0</v>
      </c>
    </row>
    <row r="2376" spans="14:16">
      <c r="N2376" s="344" t="s">
        <v>4487</v>
      </c>
      <c r="O2376" s="344" t="s">
        <v>2495</v>
      </c>
      <c r="P2376" s="344">
        <v>0.48699999999999999</v>
      </c>
    </row>
    <row r="2377" spans="14:16">
      <c r="N2377" s="344" t="s">
        <v>4488</v>
      </c>
      <c r="O2377" s="344" t="s">
        <v>1252</v>
      </c>
      <c r="P2377" s="344">
        <v>0</v>
      </c>
    </row>
    <row r="2378" spans="14:16">
      <c r="N2378" s="344" t="s">
        <v>4489</v>
      </c>
      <c r="O2378" s="344" t="s">
        <v>1254</v>
      </c>
      <c r="P2378" s="344">
        <v>0</v>
      </c>
    </row>
    <row r="2379" spans="14:16">
      <c r="N2379" s="344" t="s">
        <v>4490</v>
      </c>
      <c r="O2379" s="344" t="s">
        <v>2496</v>
      </c>
      <c r="P2379" s="344">
        <v>0.29899999999999999</v>
      </c>
    </row>
    <row r="2380" spans="14:16">
      <c r="N2380" s="344" t="s">
        <v>4491</v>
      </c>
      <c r="O2380" s="344" t="s">
        <v>2497</v>
      </c>
      <c r="P2380" s="344">
        <v>0.33300000000000002</v>
      </c>
    </row>
    <row r="2381" spans="14:16">
      <c r="N2381" s="344" t="s">
        <v>4492</v>
      </c>
      <c r="O2381" s="344" t="s">
        <v>2498</v>
      </c>
      <c r="P2381" s="344">
        <v>0.56300000000000006</v>
      </c>
    </row>
    <row r="2382" spans="14:16">
      <c r="N2382" s="344" t="s">
        <v>4493</v>
      </c>
      <c r="O2382" s="344" t="s">
        <v>2500</v>
      </c>
      <c r="P2382" s="344">
        <v>0.51400000000000001</v>
      </c>
    </row>
    <row r="2383" spans="14:16">
      <c r="N2383" s="344" t="s">
        <v>4494</v>
      </c>
      <c r="O2383" s="344" t="s">
        <v>1266</v>
      </c>
      <c r="P2383" s="344">
        <v>0</v>
      </c>
    </row>
    <row r="2384" spans="14:16">
      <c r="N2384" s="344" t="s">
        <v>4495</v>
      </c>
      <c r="O2384" s="344" t="s">
        <v>2501</v>
      </c>
      <c r="P2384" s="344">
        <v>0</v>
      </c>
    </row>
    <row r="2385" spans="14:16">
      <c r="N2385" s="344" t="s">
        <v>4496</v>
      </c>
      <c r="O2385" s="344" t="s">
        <v>2502</v>
      </c>
      <c r="P2385" s="344">
        <v>0</v>
      </c>
    </row>
    <row r="2386" spans="14:16">
      <c r="N2386" s="344" t="s">
        <v>4497</v>
      </c>
      <c r="O2386" s="344" t="s">
        <v>2503</v>
      </c>
      <c r="P2386" s="344">
        <v>0.48499999999999999</v>
      </c>
    </row>
    <row r="2387" spans="14:16">
      <c r="N2387" s="344" t="s">
        <v>4498</v>
      </c>
      <c r="O2387" s="344" t="s">
        <v>2506</v>
      </c>
      <c r="P2387" s="344">
        <v>0.52200000000000002</v>
      </c>
    </row>
    <row r="2388" spans="14:16">
      <c r="N2388" s="344" t="s">
        <v>4499</v>
      </c>
      <c r="O2388" s="344" t="s">
        <v>2507</v>
      </c>
      <c r="P2388" s="344">
        <v>0.499</v>
      </c>
    </row>
    <row r="2389" spans="14:16">
      <c r="N2389" s="344" t="s">
        <v>4500</v>
      </c>
      <c r="O2389" s="344" t="s">
        <v>1274</v>
      </c>
      <c r="P2389" s="344">
        <v>0</v>
      </c>
    </row>
    <row r="2390" spans="14:16">
      <c r="N2390" s="344" t="s">
        <v>4501</v>
      </c>
      <c r="O2390" s="344" t="s">
        <v>1276</v>
      </c>
      <c r="P2390" s="344">
        <v>0</v>
      </c>
    </row>
    <row r="2391" spans="14:16">
      <c r="N2391" s="344" t="s">
        <v>4502</v>
      </c>
      <c r="O2391" s="344" t="s">
        <v>2508</v>
      </c>
      <c r="P2391" s="344">
        <v>0</v>
      </c>
    </row>
    <row r="2392" spans="14:16">
      <c r="N2392" s="344" t="s">
        <v>4503</v>
      </c>
      <c r="O2392" s="344" t="s">
        <v>2509</v>
      </c>
      <c r="P2392" s="344">
        <v>0</v>
      </c>
    </row>
    <row r="2393" spans="14:16">
      <c r="N2393" s="344" t="s">
        <v>4504</v>
      </c>
      <c r="O2393" s="344" t="s">
        <v>2510</v>
      </c>
      <c r="P2393" s="344">
        <v>0.54500000000000004</v>
      </c>
    </row>
    <row r="2394" spans="14:16">
      <c r="N2394" s="344" t="s">
        <v>4505</v>
      </c>
      <c r="O2394" s="344" t="s">
        <v>2513</v>
      </c>
      <c r="P2394" s="344">
        <v>0.59500000000000008</v>
      </c>
    </row>
    <row r="2395" spans="14:16">
      <c r="N2395" s="344" t="s">
        <v>4506</v>
      </c>
      <c r="O2395" s="344" t="s">
        <v>2511</v>
      </c>
      <c r="P2395" s="344">
        <v>0</v>
      </c>
    </row>
    <row r="2396" spans="14:16">
      <c r="N2396" s="344" t="s">
        <v>4507</v>
      </c>
      <c r="O2396" s="344" t="s">
        <v>2512</v>
      </c>
      <c r="P2396" s="344">
        <v>0.38800000000000001</v>
      </c>
    </row>
    <row r="2397" spans="14:16">
      <c r="N2397" s="344" t="s">
        <v>4508</v>
      </c>
      <c r="O2397" s="344" t="s">
        <v>2504</v>
      </c>
      <c r="P2397" s="344">
        <v>0</v>
      </c>
    </row>
    <row r="2398" spans="14:16">
      <c r="N2398" s="344" t="s">
        <v>4509</v>
      </c>
      <c r="O2398" s="344" t="s">
        <v>2909</v>
      </c>
      <c r="P2398" s="344">
        <v>0.50900000000000001</v>
      </c>
    </row>
    <row r="2399" spans="14:16">
      <c r="N2399" s="344" t="s">
        <v>4510</v>
      </c>
      <c r="O2399" s="344" t="s">
        <v>2514</v>
      </c>
      <c r="P2399" s="344">
        <v>0.43600000000000005</v>
      </c>
    </row>
    <row r="2400" spans="14:16">
      <c r="N2400" s="344" t="s">
        <v>4511</v>
      </c>
      <c r="O2400" s="344" t="s">
        <v>2515</v>
      </c>
      <c r="P2400" s="344">
        <v>0.49399999999999999</v>
      </c>
    </row>
    <row r="2401" spans="14:16">
      <c r="N2401" s="344" t="s">
        <v>4512</v>
      </c>
      <c r="O2401" s="344" t="s">
        <v>2516</v>
      </c>
      <c r="P2401" s="344">
        <v>0</v>
      </c>
    </row>
    <row r="2402" spans="14:16">
      <c r="N2402" s="344" t="s">
        <v>4513</v>
      </c>
      <c r="O2402" s="344" t="s">
        <v>2910</v>
      </c>
      <c r="P2402" s="344">
        <v>0.25900000000000001</v>
      </c>
    </row>
    <row r="2403" spans="14:16">
      <c r="N2403" s="344" t="s">
        <v>4514</v>
      </c>
      <c r="O2403" s="344" t="s">
        <v>2518</v>
      </c>
      <c r="P2403" s="344">
        <v>0.45600000000000002</v>
      </c>
    </row>
    <row r="2404" spans="14:16">
      <c r="N2404" s="344" t="s">
        <v>4515</v>
      </c>
      <c r="O2404" s="344" t="s">
        <v>1298</v>
      </c>
      <c r="P2404" s="344">
        <v>0</v>
      </c>
    </row>
    <row r="2405" spans="14:16">
      <c r="N2405" s="344" t="s">
        <v>4516</v>
      </c>
      <c r="O2405" s="344" t="s">
        <v>1300</v>
      </c>
      <c r="P2405" s="344">
        <v>0.17799999999999999</v>
      </c>
    </row>
    <row r="2406" spans="14:16">
      <c r="N2406" s="344" t="s">
        <v>4517</v>
      </c>
      <c r="O2406" s="344" t="s">
        <v>2519</v>
      </c>
      <c r="P2406" s="344">
        <v>0.32700000000000001</v>
      </c>
    </row>
    <row r="2407" spans="14:16">
      <c r="N2407" s="344" t="s">
        <v>4518</v>
      </c>
      <c r="O2407" s="344" t="s">
        <v>2520</v>
      </c>
      <c r="P2407" s="344">
        <v>0.438</v>
      </c>
    </row>
    <row r="2408" spans="14:16">
      <c r="N2408" s="344" t="s">
        <v>4519</v>
      </c>
      <c r="O2408" s="344" t="s">
        <v>1306</v>
      </c>
      <c r="P2408" s="344">
        <v>0.377</v>
      </c>
    </row>
    <row r="2409" spans="14:16">
      <c r="N2409" s="344" t="s">
        <v>4520</v>
      </c>
      <c r="O2409" s="344" t="s">
        <v>2521</v>
      </c>
      <c r="P2409" s="344">
        <v>0.38800000000000001</v>
      </c>
    </row>
    <row r="2410" spans="14:16">
      <c r="N2410" s="344" t="s">
        <v>4521</v>
      </c>
      <c r="O2410" s="344" t="s">
        <v>2522</v>
      </c>
      <c r="P2410" s="344">
        <v>0.55800000000000005</v>
      </c>
    </row>
    <row r="2411" spans="14:16">
      <c r="N2411" s="344" t="s">
        <v>4522</v>
      </c>
      <c r="O2411" s="344" t="s">
        <v>2523</v>
      </c>
      <c r="P2411" s="344">
        <v>0.34400000000000003</v>
      </c>
    </row>
    <row r="2412" spans="14:16">
      <c r="N2412" s="344" t="s">
        <v>4523</v>
      </c>
      <c r="O2412" s="344" t="s">
        <v>2524</v>
      </c>
      <c r="P2412" s="344">
        <v>0.46400000000000002</v>
      </c>
    </row>
    <row r="2413" spans="14:16">
      <c r="N2413" s="344" t="s">
        <v>4524</v>
      </c>
      <c r="O2413" s="344" t="s">
        <v>2525</v>
      </c>
      <c r="P2413" s="344">
        <v>0.58600000000000008</v>
      </c>
    </row>
    <row r="2414" spans="14:16">
      <c r="N2414" s="344" t="s">
        <v>4525</v>
      </c>
      <c r="O2414" s="344" t="s">
        <v>2526</v>
      </c>
      <c r="P2414" s="344">
        <v>0.42399999999999999</v>
      </c>
    </row>
    <row r="2415" spans="14:16">
      <c r="N2415" s="344" t="s">
        <v>4526</v>
      </c>
      <c r="O2415" s="344" t="s">
        <v>2911</v>
      </c>
      <c r="P2415" s="344">
        <v>0.125</v>
      </c>
    </row>
    <row r="2416" spans="14:16">
      <c r="N2416" s="344" t="s">
        <v>4527</v>
      </c>
      <c r="O2416" s="344" t="s">
        <v>2912</v>
      </c>
      <c r="P2416" s="344">
        <v>0.32500000000000001</v>
      </c>
    </row>
    <row r="2417" spans="14:16">
      <c r="N2417" s="344" t="s">
        <v>4528</v>
      </c>
      <c r="O2417" s="344" t="s">
        <v>2913</v>
      </c>
      <c r="P2417" s="344">
        <v>0.45300000000000001</v>
      </c>
    </row>
    <row r="2418" spans="14:16">
      <c r="N2418" s="344" t="s">
        <v>4529</v>
      </c>
      <c r="O2418" s="344" t="s">
        <v>2530</v>
      </c>
      <c r="P2418" s="344">
        <v>0.34400000000000003</v>
      </c>
    </row>
    <row r="2419" spans="14:16">
      <c r="N2419" s="344" t="s">
        <v>4530</v>
      </c>
      <c r="O2419" s="344" t="s">
        <v>2531</v>
      </c>
      <c r="P2419" s="344">
        <v>0.54100000000000004</v>
      </c>
    </row>
    <row r="2420" spans="14:16">
      <c r="N2420" s="344" t="s">
        <v>4531</v>
      </c>
      <c r="O2420" s="344" t="s">
        <v>1330</v>
      </c>
      <c r="P2420" s="344">
        <v>0</v>
      </c>
    </row>
    <row r="2421" spans="14:16">
      <c r="N2421" s="344" t="s">
        <v>4532</v>
      </c>
      <c r="O2421" s="344" t="s">
        <v>2532</v>
      </c>
      <c r="P2421" s="344">
        <v>0.34</v>
      </c>
    </row>
    <row r="2422" spans="14:16">
      <c r="N2422" s="344" t="s">
        <v>4533</v>
      </c>
      <c r="O2422" s="344" t="s">
        <v>2533</v>
      </c>
      <c r="P2422" s="344">
        <v>0</v>
      </c>
    </row>
    <row r="2423" spans="14:16">
      <c r="N2423" s="344" t="s">
        <v>4534</v>
      </c>
      <c r="O2423" s="344" t="s">
        <v>2534</v>
      </c>
      <c r="P2423" s="344">
        <v>0.29199999999999998</v>
      </c>
    </row>
    <row r="2424" spans="14:16">
      <c r="N2424" s="344" t="s">
        <v>4535</v>
      </c>
      <c r="O2424" s="344" t="s">
        <v>2535</v>
      </c>
      <c r="P2424" s="344">
        <v>0</v>
      </c>
    </row>
    <row r="2425" spans="14:16">
      <c r="N2425" s="344" t="s">
        <v>4536</v>
      </c>
      <c r="O2425" s="344" t="s">
        <v>2536</v>
      </c>
      <c r="P2425" s="344">
        <v>0</v>
      </c>
    </row>
    <row r="2426" spans="14:16">
      <c r="N2426" s="344" t="s">
        <v>4537</v>
      </c>
      <c r="O2426" s="344" t="s">
        <v>2537</v>
      </c>
      <c r="P2426" s="344">
        <v>0.43099999999999999</v>
      </c>
    </row>
    <row r="2427" spans="14:16">
      <c r="N2427" s="344" t="s">
        <v>4538</v>
      </c>
      <c r="O2427" s="344" t="s">
        <v>2538</v>
      </c>
      <c r="P2427" s="344">
        <v>0</v>
      </c>
    </row>
    <row r="2428" spans="14:16">
      <c r="N2428" s="344" t="s">
        <v>4539</v>
      </c>
      <c r="O2428" s="344" t="s">
        <v>2914</v>
      </c>
      <c r="P2428" s="344">
        <v>0</v>
      </c>
    </row>
    <row r="2429" spans="14:16">
      <c r="N2429" s="344" t="s">
        <v>4540</v>
      </c>
      <c r="O2429" s="344" t="s">
        <v>1336</v>
      </c>
      <c r="P2429" s="344">
        <v>0</v>
      </c>
    </row>
    <row r="2430" spans="14:16">
      <c r="N2430" s="344" t="s">
        <v>4541</v>
      </c>
      <c r="O2430" s="344" t="s">
        <v>1338</v>
      </c>
      <c r="P2430" s="344">
        <v>0</v>
      </c>
    </row>
    <row r="2431" spans="14:16">
      <c r="N2431" s="344" t="s">
        <v>4542</v>
      </c>
      <c r="O2431" s="344" t="s">
        <v>2540</v>
      </c>
      <c r="P2431" s="344">
        <v>6.6000000000000003E-2</v>
      </c>
    </row>
    <row r="2432" spans="14:16">
      <c r="N2432" s="344" t="s">
        <v>4543</v>
      </c>
      <c r="O2432" s="344" t="s">
        <v>2541</v>
      </c>
      <c r="P2432" s="344">
        <v>0.23499999999999999</v>
      </c>
    </row>
    <row r="2433" spans="14:16">
      <c r="N2433" s="344" t="s">
        <v>4544</v>
      </c>
      <c r="O2433" s="344" t="s">
        <v>2542</v>
      </c>
      <c r="P2433" s="344">
        <v>0.24899999999999997</v>
      </c>
    </row>
    <row r="2434" spans="14:16">
      <c r="N2434" s="344" t="s">
        <v>4545</v>
      </c>
      <c r="O2434" s="344" t="s">
        <v>2543</v>
      </c>
      <c r="P2434" s="344">
        <v>0.443</v>
      </c>
    </row>
    <row r="2435" spans="14:16">
      <c r="N2435" s="344" t="s">
        <v>4546</v>
      </c>
      <c r="O2435" s="344" t="s">
        <v>1342</v>
      </c>
      <c r="P2435" s="344">
        <v>0</v>
      </c>
    </row>
    <row r="2436" spans="14:16">
      <c r="N2436" s="344" t="s">
        <v>4547</v>
      </c>
      <c r="O2436" s="344" t="s">
        <v>1344</v>
      </c>
      <c r="P2436" s="344">
        <v>0</v>
      </c>
    </row>
    <row r="2437" spans="14:16">
      <c r="N2437" s="344" t="s">
        <v>4548</v>
      </c>
      <c r="O2437" s="344" t="s">
        <v>1346</v>
      </c>
      <c r="P2437" s="344">
        <v>0</v>
      </c>
    </row>
    <row r="2438" spans="14:16">
      <c r="N2438" s="344" t="s">
        <v>4549</v>
      </c>
      <c r="O2438" s="344" t="s">
        <v>1348</v>
      </c>
      <c r="P2438" s="344">
        <v>0</v>
      </c>
    </row>
    <row r="2439" spans="14:16">
      <c r="N2439" s="344" t="s">
        <v>4550</v>
      </c>
      <c r="O2439" s="344" t="s">
        <v>1350</v>
      </c>
      <c r="P2439" s="344">
        <v>0</v>
      </c>
    </row>
    <row r="2440" spans="14:16">
      <c r="N2440" s="344" t="s">
        <v>4551</v>
      </c>
      <c r="O2440" s="344" t="s">
        <v>1352</v>
      </c>
      <c r="P2440" s="344">
        <v>0</v>
      </c>
    </row>
    <row r="2441" spans="14:16">
      <c r="N2441" s="344" t="s">
        <v>4552</v>
      </c>
      <c r="O2441" s="344" t="s">
        <v>2544</v>
      </c>
      <c r="P2441" s="344">
        <v>0</v>
      </c>
    </row>
    <row r="2442" spans="14:16">
      <c r="N2442" s="344" t="s">
        <v>4553</v>
      </c>
      <c r="O2442" s="344" t="s">
        <v>2545</v>
      </c>
      <c r="P2442" s="344">
        <v>0</v>
      </c>
    </row>
    <row r="2443" spans="14:16">
      <c r="N2443" s="344" t="s">
        <v>4554</v>
      </c>
      <c r="O2443" s="344" t="s">
        <v>2546</v>
      </c>
      <c r="P2443" s="344">
        <v>0</v>
      </c>
    </row>
    <row r="2444" spans="14:16">
      <c r="N2444" s="344" t="s">
        <v>4555</v>
      </c>
      <c r="O2444" s="344" t="s">
        <v>2547</v>
      </c>
      <c r="P2444" s="344">
        <v>0.45700000000000002</v>
      </c>
    </row>
    <row r="2445" spans="14:16">
      <c r="N2445" s="344" t="s">
        <v>4556</v>
      </c>
      <c r="O2445" s="344" t="s">
        <v>2548</v>
      </c>
      <c r="P2445" s="344">
        <v>0</v>
      </c>
    </row>
    <row r="2446" spans="14:16">
      <c r="N2446" s="344" t="s">
        <v>4557</v>
      </c>
      <c r="O2446" s="344" t="s">
        <v>2549</v>
      </c>
      <c r="P2446" s="344">
        <v>0</v>
      </c>
    </row>
    <row r="2447" spans="14:16">
      <c r="N2447" s="344" t="s">
        <v>4558</v>
      </c>
      <c r="O2447" s="344" t="s">
        <v>2915</v>
      </c>
      <c r="P2447" s="344">
        <v>0.437</v>
      </c>
    </row>
    <row r="2448" spans="14:16">
      <c r="N2448" s="344" t="s">
        <v>4559</v>
      </c>
      <c r="O2448" s="344" t="s">
        <v>1362</v>
      </c>
      <c r="P2448" s="344">
        <v>0.32</v>
      </c>
    </row>
    <row r="2449" spans="14:16">
      <c r="N2449" s="344" t="s">
        <v>4560</v>
      </c>
      <c r="O2449" s="344" t="s">
        <v>1364</v>
      </c>
      <c r="P2449" s="344">
        <v>0</v>
      </c>
    </row>
    <row r="2450" spans="14:16">
      <c r="N2450" s="344" t="s">
        <v>4561</v>
      </c>
      <c r="O2450" s="344" t="s">
        <v>1366</v>
      </c>
      <c r="P2450" s="344">
        <v>0.42499999999999999</v>
      </c>
    </row>
    <row r="2451" spans="14:16">
      <c r="N2451" s="344" t="s">
        <v>4562</v>
      </c>
      <c r="O2451" s="344" t="s">
        <v>1370</v>
      </c>
      <c r="P2451" s="344">
        <v>0</v>
      </c>
    </row>
    <row r="2452" spans="14:16">
      <c r="N2452" s="344" t="s">
        <v>4563</v>
      </c>
      <c r="O2452" s="344" t="s">
        <v>1372</v>
      </c>
      <c r="P2452" s="344">
        <v>0</v>
      </c>
    </row>
    <row r="2453" spans="14:16">
      <c r="N2453" s="344" t="s">
        <v>4564</v>
      </c>
      <c r="O2453" s="344" t="s">
        <v>1374</v>
      </c>
      <c r="P2453" s="344">
        <v>0.48799999999999999</v>
      </c>
    </row>
    <row r="2454" spans="14:16">
      <c r="N2454" s="344" t="s">
        <v>4565</v>
      </c>
      <c r="O2454" s="344" t="s">
        <v>2551</v>
      </c>
      <c r="P2454" s="344">
        <v>0.45300000000000001</v>
      </c>
    </row>
    <row r="2455" spans="14:16">
      <c r="N2455" s="344" t="s">
        <v>4566</v>
      </c>
      <c r="O2455" s="344" t="s">
        <v>2552</v>
      </c>
      <c r="P2455" s="344">
        <v>0.56799999999999995</v>
      </c>
    </row>
    <row r="2456" spans="14:16">
      <c r="N2456" s="344" t="s">
        <v>4567</v>
      </c>
      <c r="O2456" s="344" t="s">
        <v>2553</v>
      </c>
      <c r="P2456" s="344">
        <v>0.55199999999999994</v>
      </c>
    </row>
    <row r="2457" spans="14:16">
      <c r="N2457" s="344" t="s">
        <v>4568</v>
      </c>
      <c r="O2457" s="344" t="s">
        <v>2554</v>
      </c>
      <c r="P2457" s="344">
        <v>0.52899999999999991</v>
      </c>
    </row>
    <row r="2458" spans="14:16">
      <c r="N2458" s="344" t="s">
        <v>4569</v>
      </c>
      <c r="O2458" s="344" t="s">
        <v>1386</v>
      </c>
      <c r="P2458" s="344">
        <v>0.28100000000000003</v>
      </c>
    </row>
    <row r="2459" spans="14:16">
      <c r="N2459" s="344" t="s">
        <v>4570</v>
      </c>
      <c r="O2459" s="344" t="s">
        <v>2555</v>
      </c>
      <c r="P2459" s="344">
        <v>0</v>
      </c>
    </row>
    <row r="2460" spans="14:16">
      <c r="N2460" s="344" t="s">
        <v>4571</v>
      </c>
      <c r="O2460" s="344" t="s">
        <v>2556</v>
      </c>
      <c r="P2460" s="344">
        <v>0.28100000000000003</v>
      </c>
    </row>
    <row r="2461" spans="14:16">
      <c r="N2461" s="344" t="s">
        <v>4572</v>
      </c>
      <c r="O2461" s="344" t="s">
        <v>2557</v>
      </c>
      <c r="P2461" s="344">
        <v>0</v>
      </c>
    </row>
    <row r="2462" spans="14:16">
      <c r="N2462" s="344" t="s">
        <v>4573</v>
      </c>
      <c r="O2462" s="344" t="s">
        <v>2916</v>
      </c>
      <c r="P2462" s="344">
        <v>0.55800000000000005</v>
      </c>
    </row>
    <row r="2463" spans="14:16">
      <c r="N2463" s="344" t="s">
        <v>4574</v>
      </c>
      <c r="O2463" s="344" t="s">
        <v>2559</v>
      </c>
      <c r="P2463" s="344">
        <v>0.316</v>
      </c>
    </row>
    <row r="2464" spans="14:16">
      <c r="N2464" s="344" t="s">
        <v>4575</v>
      </c>
      <c r="O2464" s="344" t="s">
        <v>2560</v>
      </c>
      <c r="P2464" s="344">
        <v>0</v>
      </c>
    </row>
    <row r="2465" spans="14:16">
      <c r="N2465" s="344" t="s">
        <v>4576</v>
      </c>
      <c r="O2465" s="344" t="s">
        <v>2917</v>
      </c>
      <c r="P2465" s="344">
        <v>0.376</v>
      </c>
    </row>
    <row r="2466" spans="14:16">
      <c r="N2466" s="344" t="s">
        <v>4577</v>
      </c>
      <c r="O2466" s="344" t="s">
        <v>2562</v>
      </c>
      <c r="P2466" s="344">
        <v>0.23299999999999998</v>
      </c>
    </row>
    <row r="2467" spans="14:16">
      <c r="N2467" s="344" t="s">
        <v>4578</v>
      </c>
      <c r="O2467" s="344" t="s">
        <v>2918</v>
      </c>
      <c r="P2467" s="344">
        <v>0.42399999999999999</v>
      </c>
    </row>
    <row r="2468" spans="14:16">
      <c r="N2468" s="344" t="s">
        <v>4579</v>
      </c>
      <c r="O2468" s="344" t="s">
        <v>2564</v>
      </c>
      <c r="P2468" s="344">
        <v>0.372</v>
      </c>
    </row>
    <row r="2469" spans="14:16">
      <c r="N2469" s="344" t="s">
        <v>4580</v>
      </c>
      <c r="O2469" s="344" t="s">
        <v>2565</v>
      </c>
      <c r="P2469" s="344">
        <v>0.39900000000000002</v>
      </c>
    </row>
    <row r="2470" spans="14:16">
      <c r="N2470" s="344" t="s">
        <v>4581</v>
      </c>
      <c r="O2470" s="344" t="s">
        <v>2566</v>
      </c>
      <c r="P2470" s="344">
        <v>0.47300000000000003</v>
      </c>
    </row>
    <row r="2471" spans="14:16">
      <c r="N2471" s="344" t="s">
        <v>4582</v>
      </c>
      <c r="O2471" s="344" t="s">
        <v>2567</v>
      </c>
      <c r="P2471" s="344">
        <v>0.42399999999999999</v>
      </c>
    </row>
    <row r="2472" spans="14:16">
      <c r="N2472" s="344" t="s">
        <v>4583</v>
      </c>
      <c r="O2472" s="344" t="s">
        <v>2568</v>
      </c>
      <c r="P2472" s="344">
        <v>0.47299999999999998</v>
      </c>
    </row>
    <row r="2473" spans="14:16">
      <c r="N2473" s="344" t="s">
        <v>4584</v>
      </c>
      <c r="O2473" s="344" t="s">
        <v>2569</v>
      </c>
      <c r="P2473" s="344">
        <v>0.51</v>
      </c>
    </row>
    <row r="2474" spans="14:16">
      <c r="N2474" s="344" t="s">
        <v>4585</v>
      </c>
      <c r="O2474" s="344" t="s">
        <v>2570</v>
      </c>
      <c r="P2474" s="344">
        <v>0.45199999999999996</v>
      </c>
    </row>
    <row r="2475" spans="14:16">
      <c r="N2475" s="344" t="s">
        <v>4586</v>
      </c>
      <c r="O2475" s="344" t="s">
        <v>2571</v>
      </c>
      <c r="P2475" s="344">
        <v>0.41699999999999998</v>
      </c>
    </row>
    <row r="2476" spans="14:16">
      <c r="N2476" s="344" t="s">
        <v>4587</v>
      </c>
      <c r="O2476" s="344" t="s">
        <v>2572</v>
      </c>
      <c r="P2476" s="344">
        <v>0</v>
      </c>
    </row>
    <row r="2477" spans="14:16">
      <c r="N2477" s="344" t="s">
        <v>4588</v>
      </c>
      <c r="O2477" s="344" t="s">
        <v>2573</v>
      </c>
      <c r="P2477" s="344">
        <v>0.435</v>
      </c>
    </row>
    <row r="2478" spans="14:16">
      <c r="N2478" s="344" t="s">
        <v>4589</v>
      </c>
      <c r="O2478" s="344" t="s">
        <v>2574</v>
      </c>
      <c r="P2478" s="344">
        <v>0.26600000000000001</v>
      </c>
    </row>
    <row r="2479" spans="14:16">
      <c r="N2479" s="344" t="s">
        <v>4590</v>
      </c>
      <c r="O2479" s="344" t="s">
        <v>2575</v>
      </c>
      <c r="P2479" s="344">
        <v>0</v>
      </c>
    </row>
    <row r="2480" spans="14:16">
      <c r="N2480" s="344" t="s">
        <v>4591</v>
      </c>
      <c r="O2480" s="344" t="s">
        <v>2919</v>
      </c>
      <c r="P2480" s="344">
        <v>0.48399999999999999</v>
      </c>
    </row>
    <row r="2481" spans="14:16">
      <c r="N2481" s="344" t="s">
        <v>4592</v>
      </c>
      <c r="O2481" s="344" t="s">
        <v>2577</v>
      </c>
      <c r="P2481" s="344">
        <v>0.308</v>
      </c>
    </row>
    <row r="2482" spans="14:16">
      <c r="N2482" s="344" t="s">
        <v>4593</v>
      </c>
      <c r="O2482" s="344" t="s">
        <v>2578</v>
      </c>
      <c r="P2482" s="344">
        <v>0.41800000000000004</v>
      </c>
    </row>
    <row r="2483" spans="14:16">
      <c r="N2483" s="344" t="s">
        <v>4594</v>
      </c>
      <c r="O2483" s="344" t="s">
        <v>2579</v>
      </c>
      <c r="P2483" s="344">
        <v>0.50800000000000001</v>
      </c>
    </row>
    <row r="2484" spans="14:16">
      <c r="N2484" s="344" t="s">
        <v>4595</v>
      </c>
      <c r="O2484" s="344" t="s">
        <v>2580</v>
      </c>
      <c r="P2484" s="344">
        <v>0.433</v>
      </c>
    </row>
    <row r="2485" spans="14:16">
      <c r="N2485" s="344" t="s">
        <v>4596</v>
      </c>
      <c r="O2485" s="344" t="s">
        <v>2581</v>
      </c>
      <c r="P2485" s="344">
        <v>0.44700000000000001</v>
      </c>
    </row>
    <row r="2486" spans="14:16">
      <c r="N2486" s="344" t="s">
        <v>4597</v>
      </c>
      <c r="O2486" s="344" t="s">
        <v>1430</v>
      </c>
      <c r="P2486" s="344">
        <v>0</v>
      </c>
    </row>
    <row r="2487" spans="14:16">
      <c r="N2487" s="344" t="s">
        <v>4598</v>
      </c>
      <c r="O2487" s="344" t="s">
        <v>2582</v>
      </c>
      <c r="P2487" s="344">
        <v>0.60599999999999998</v>
      </c>
    </row>
    <row r="2488" spans="14:16">
      <c r="N2488" s="344" t="s">
        <v>4599</v>
      </c>
      <c r="O2488" s="344" t="s">
        <v>2583</v>
      </c>
      <c r="P2488" s="344">
        <v>0.41199999999999998</v>
      </c>
    </row>
    <row r="2489" spans="14:16">
      <c r="N2489" s="344" t="s">
        <v>4600</v>
      </c>
      <c r="O2489" s="344" t="s">
        <v>1436</v>
      </c>
      <c r="P2489" s="344">
        <v>0</v>
      </c>
    </row>
    <row r="2490" spans="14:16">
      <c r="N2490" s="344" t="s">
        <v>4601</v>
      </c>
      <c r="O2490" s="344" t="s">
        <v>1438</v>
      </c>
      <c r="P2490" s="344">
        <v>0.28999999999999998</v>
      </c>
    </row>
    <row r="2491" spans="14:16">
      <c r="N2491" s="344" t="s">
        <v>4602</v>
      </c>
      <c r="O2491" s="344" t="s">
        <v>2584</v>
      </c>
      <c r="P2491" s="344">
        <v>0.27599999999999997</v>
      </c>
    </row>
    <row r="2492" spans="14:16">
      <c r="N2492" s="344" t="s">
        <v>4603</v>
      </c>
      <c r="O2492" s="344" t="s">
        <v>2585</v>
      </c>
      <c r="P2492" s="344">
        <v>0.29699999999999999</v>
      </c>
    </row>
    <row r="2493" spans="14:16">
      <c r="N2493" s="344" t="s">
        <v>4604</v>
      </c>
      <c r="O2493" s="344" t="s">
        <v>2586</v>
      </c>
      <c r="P2493" s="344">
        <v>0.73099999999999998</v>
      </c>
    </row>
    <row r="2494" spans="14:16">
      <c r="N2494" s="344" t="s">
        <v>4605</v>
      </c>
      <c r="O2494" s="344" t="s">
        <v>2587</v>
      </c>
      <c r="P2494" s="344">
        <v>0.16200000000000001</v>
      </c>
    </row>
    <row r="2495" spans="14:16">
      <c r="N2495" s="344" t="s">
        <v>4606</v>
      </c>
      <c r="O2495" s="344" t="s">
        <v>2588</v>
      </c>
      <c r="P2495" s="344">
        <v>0.55400000000000005</v>
      </c>
    </row>
    <row r="2496" spans="14:16">
      <c r="N2496" s="344" t="s">
        <v>4607</v>
      </c>
      <c r="O2496" s="344" t="s">
        <v>2589</v>
      </c>
      <c r="P2496" s="344">
        <v>0.54699999999999993</v>
      </c>
    </row>
    <row r="2497" spans="14:16">
      <c r="N2497" s="344" t="s">
        <v>4608</v>
      </c>
      <c r="O2497" s="344" t="s">
        <v>1454</v>
      </c>
      <c r="P2497" s="344">
        <v>0</v>
      </c>
    </row>
    <row r="2498" spans="14:16">
      <c r="N2498" s="344" t="s">
        <v>4609</v>
      </c>
      <c r="O2498" s="344" t="s">
        <v>1456</v>
      </c>
      <c r="P2498" s="344">
        <v>0</v>
      </c>
    </row>
    <row r="2499" spans="14:16">
      <c r="N2499" s="344" t="s">
        <v>4610</v>
      </c>
      <c r="O2499" s="344" t="s">
        <v>2590</v>
      </c>
      <c r="P2499" s="344">
        <v>0.1</v>
      </c>
    </row>
    <row r="2500" spans="14:16">
      <c r="N2500" s="344" t="s">
        <v>4611</v>
      </c>
      <c r="O2500" s="344" t="s">
        <v>2591</v>
      </c>
      <c r="P2500" s="344">
        <v>0.25</v>
      </c>
    </row>
    <row r="2501" spans="14:16">
      <c r="N2501" s="344" t="s">
        <v>4612</v>
      </c>
      <c r="O2501" s="344" t="s">
        <v>2592</v>
      </c>
      <c r="P2501" s="344">
        <v>0.69</v>
      </c>
    </row>
    <row r="2502" spans="14:16">
      <c r="N2502" s="344" t="s">
        <v>4613</v>
      </c>
      <c r="O2502" s="344" t="s">
        <v>1460</v>
      </c>
      <c r="P2502" s="344">
        <v>0</v>
      </c>
    </row>
    <row r="2503" spans="14:16">
      <c r="N2503" s="344" t="s">
        <v>4614</v>
      </c>
      <c r="O2503" s="344" t="s">
        <v>2593</v>
      </c>
      <c r="P2503" s="344">
        <v>0.47199999999999998</v>
      </c>
    </row>
    <row r="2504" spans="14:16">
      <c r="N2504" s="344" t="s">
        <v>4615</v>
      </c>
      <c r="O2504" s="344" t="s">
        <v>2594</v>
      </c>
      <c r="P2504" s="344">
        <v>0.318</v>
      </c>
    </row>
    <row r="2505" spans="14:16">
      <c r="N2505" s="344" t="s">
        <v>4616</v>
      </c>
      <c r="O2505" s="344" t="s">
        <v>2920</v>
      </c>
      <c r="P2505" s="344">
        <v>0.49</v>
      </c>
    </row>
    <row r="2506" spans="14:16">
      <c r="N2506" s="344" t="s">
        <v>4617</v>
      </c>
      <c r="O2506" s="344" t="s">
        <v>2595</v>
      </c>
      <c r="P2506" s="344">
        <v>0</v>
      </c>
    </row>
    <row r="2507" spans="14:16">
      <c r="N2507" s="344" t="s">
        <v>4618</v>
      </c>
      <c r="O2507" s="344" t="s">
        <v>2921</v>
      </c>
      <c r="P2507" s="344">
        <v>0.43099999999999999</v>
      </c>
    </row>
    <row r="2508" spans="14:16">
      <c r="N2508" s="344" t="s">
        <v>4619</v>
      </c>
      <c r="O2508" s="344" t="s">
        <v>2597</v>
      </c>
      <c r="P2508" s="344">
        <v>0.49799999999999994</v>
      </c>
    </row>
    <row r="2509" spans="14:16">
      <c r="N2509" s="344" t="s">
        <v>4620</v>
      </c>
      <c r="O2509" s="344" t="s">
        <v>2598</v>
      </c>
      <c r="P2509" s="344">
        <v>0</v>
      </c>
    </row>
    <row r="2510" spans="14:16">
      <c r="N2510" s="344" t="s">
        <v>4621</v>
      </c>
      <c r="O2510" s="344" t="s">
        <v>2922</v>
      </c>
      <c r="P2510" s="344">
        <v>0.48399999999999999</v>
      </c>
    </row>
    <row r="2511" spans="14:16">
      <c r="N2511" s="344" t="s">
        <v>4622</v>
      </c>
      <c r="O2511" s="344" t="s">
        <v>2601</v>
      </c>
      <c r="P2511" s="344">
        <v>0</v>
      </c>
    </row>
    <row r="2512" spans="14:16">
      <c r="N2512" s="344" t="s">
        <v>4623</v>
      </c>
      <c r="O2512" s="344" t="s">
        <v>2923</v>
      </c>
      <c r="P2512" s="344">
        <v>0.29199999999999998</v>
      </c>
    </row>
    <row r="2513" spans="14:16">
      <c r="N2513" s="344" t="s">
        <v>4624</v>
      </c>
      <c r="O2513" s="344" t="s">
        <v>2603</v>
      </c>
      <c r="P2513" s="344">
        <v>0.32200000000000001</v>
      </c>
    </row>
    <row r="2514" spans="14:16">
      <c r="N2514" s="344" t="s">
        <v>4625</v>
      </c>
      <c r="O2514" s="344" t="s">
        <v>2604</v>
      </c>
      <c r="P2514" s="344">
        <v>0.53399999999999992</v>
      </c>
    </row>
    <row r="2515" spans="14:16">
      <c r="N2515" s="344" t="s">
        <v>4626</v>
      </c>
      <c r="O2515" s="344" t="s">
        <v>2605</v>
      </c>
      <c r="P2515" s="344">
        <v>0</v>
      </c>
    </row>
    <row r="2516" spans="14:16">
      <c r="N2516" s="344" t="s">
        <v>4627</v>
      </c>
      <c r="O2516" s="344" t="s">
        <v>2924</v>
      </c>
      <c r="P2516" s="344">
        <v>0.40400000000000003</v>
      </c>
    </row>
    <row r="2517" spans="14:16">
      <c r="N2517" s="344" t="s">
        <v>4628</v>
      </c>
      <c r="O2517" s="344" t="s">
        <v>2607</v>
      </c>
      <c r="P2517" s="344">
        <v>0.45700000000000002</v>
      </c>
    </row>
    <row r="2518" spans="14:16">
      <c r="N2518" s="344" t="s">
        <v>4629</v>
      </c>
      <c r="O2518" s="344" t="s">
        <v>2925</v>
      </c>
      <c r="P2518" s="344">
        <v>0.44400000000000001</v>
      </c>
    </row>
    <row r="2519" spans="14:16">
      <c r="N2519" s="344" t="s">
        <v>4630</v>
      </c>
      <c r="O2519" s="344" t="s">
        <v>2609</v>
      </c>
      <c r="P2519" s="344">
        <v>0.443</v>
      </c>
    </row>
    <row r="2520" spans="14:16">
      <c r="N2520" s="344" t="s">
        <v>4631</v>
      </c>
      <c r="O2520" s="344" t="s">
        <v>2610</v>
      </c>
      <c r="P2520" s="344">
        <v>0.88800000000000001</v>
      </c>
    </row>
    <row r="2521" spans="14:16">
      <c r="N2521" s="344" t="s">
        <v>4632</v>
      </c>
      <c r="O2521" s="344" t="s">
        <v>2926</v>
      </c>
      <c r="P2521" s="344">
        <v>0</v>
      </c>
    </row>
    <row r="2522" spans="14:16">
      <c r="N2522" s="344" t="s">
        <v>4633</v>
      </c>
      <c r="O2522" s="344" t="s">
        <v>2927</v>
      </c>
      <c r="P2522" s="344">
        <v>0.43</v>
      </c>
    </row>
    <row r="2523" spans="14:16">
      <c r="N2523" s="344" t="s">
        <v>4634</v>
      </c>
      <c r="O2523" s="344" t="s">
        <v>2613</v>
      </c>
      <c r="P2523" s="344">
        <v>0.435</v>
      </c>
    </row>
    <row r="2524" spans="14:16">
      <c r="N2524" s="344" t="s">
        <v>4635</v>
      </c>
      <c r="O2524" s="344" t="s">
        <v>2614</v>
      </c>
      <c r="P2524" s="344">
        <v>0.53600000000000003</v>
      </c>
    </row>
    <row r="2525" spans="14:16">
      <c r="N2525" s="344" t="s">
        <v>4636</v>
      </c>
      <c r="O2525" s="344" t="s">
        <v>2615</v>
      </c>
      <c r="P2525" s="344">
        <v>0.42899999999999999</v>
      </c>
    </row>
    <row r="2526" spans="14:16">
      <c r="N2526" s="344" t="s">
        <v>4637</v>
      </c>
      <c r="O2526" s="344" t="s">
        <v>2616</v>
      </c>
      <c r="P2526" s="344">
        <v>0.501</v>
      </c>
    </row>
    <row r="2527" spans="14:16">
      <c r="N2527" s="344" t="s">
        <v>4638</v>
      </c>
      <c r="O2527" s="344" t="s">
        <v>2617</v>
      </c>
      <c r="P2527" s="344">
        <v>0.40600000000000003</v>
      </c>
    </row>
    <row r="2528" spans="14:16">
      <c r="N2528" s="344" t="s">
        <v>4639</v>
      </c>
      <c r="O2528" s="344" t="s">
        <v>2618</v>
      </c>
      <c r="P2528" s="344">
        <v>0.52600000000000002</v>
      </c>
    </row>
    <row r="2529" spans="14:16">
      <c r="N2529" s="344" t="s">
        <v>4640</v>
      </c>
      <c r="O2529" s="344" t="s">
        <v>2619</v>
      </c>
      <c r="P2529" s="344">
        <v>0.46599999999999997</v>
      </c>
    </row>
    <row r="2530" spans="14:16">
      <c r="N2530" s="344" t="s">
        <v>4641</v>
      </c>
      <c r="O2530" s="344" t="s">
        <v>2620</v>
      </c>
      <c r="P2530" s="344">
        <v>0.65</v>
      </c>
    </row>
    <row r="2531" spans="14:16">
      <c r="N2531" s="344" t="s">
        <v>4642</v>
      </c>
      <c r="O2531" s="344" t="s">
        <v>2621</v>
      </c>
      <c r="P2531" s="344">
        <v>0.52200000000000002</v>
      </c>
    </row>
    <row r="2532" spans="14:16">
      <c r="N2532" s="344" t="s">
        <v>4643</v>
      </c>
      <c r="O2532" s="344" t="s">
        <v>2622</v>
      </c>
      <c r="P2532" s="344">
        <v>0.45300000000000001</v>
      </c>
    </row>
    <row r="2533" spans="14:16">
      <c r="N2533" s="344" t="s">
        <v>4644</v>
      </c>
      <c r="O2533" s="344" t="s">
        <v>2623</v>
      </c>
      <c r="P2533" s="344">
        <v>0.622</v>
      </c>
    </row>
    <row r="2534" spans="14:16">
      <c r="N2534" s="344" t="s">
        <v>4645</v>
      </c>
      <c r="O2534" s="344" t="s">
        <v>1524</v>
      </c>
      <c r="P2534" s="344">
        <v>0.39600000000000002</v>
      </c>
    </row>
    <row r="2535" spans="14:16">
      <c r="N2535" s="344" t="s">
        <v>4646</v>
      </c>
      <c r="O2535" s="344" t="s">
        <v>1526</v>
      </c>
      <c r="P2535" s="344">
        <v>0.44400000000000001</v>
      </c>
    </row>
    <row r="2536" spans="14:16">
      <c r="N2536" s="344" t="s">
        <v>4647</v>
      </c>
      <c r="O2536" s="344" t="s">
        <v>1528</v>
      </c>
      <c r="P2536" s="344">
        <v>0.42299999999999999</v>
      </c>
    </row>
    <row r="2537" spans="14:16">
      <c r="N2537" s="344" t="s">
        <v>4648</v>
      </c>
      <c r="O2537" s="344" t="s">
        <v>2624</v>
      </c>
      <c r="P2537" s="344">
        <v>0.43600000000000005</v>
      </c>
    </row>
    <row r="2538" spans="14:16">
      <c r="N2538" s="344" t="s">
        <v>4649</v>
      </c>
      <c r="O2538" s="344" t="s">
        <v>2625</v>
      </c>
      <c r="P2538" s="344">
        <v>0.44400000000000001</v>
      </c>
    </row>
    <row r="2539" spans="14:16">
      <c r="N2539" s="344" t="s">
        <v>4650</v>
      </c>
      <c r="O2539" s="344" t="s">
        <v>2626</v>
      </c>
      <c r="P2539" s="344">
        <v>0.55500000000000005</v>
      </c>
    </row>
    <row r="2540" spans="14:16">
      <c r="N2540" s="344" t="s">
        <v>4651</v>
      </c>
      <c r="O2540" s="344" t="s">
        <v>2627</v>
      </c>
      <c r="P2540" s="344">
        <v>0.32300000000000001</v>
      </c>
    </row>
    <row r="2541" spans="14:16">
      <c r="N2541" s="344" t="s">
        <v>4652</v>
      </c>
      <c r="O2541" s="344" t="s">
        <v>2628</v>
      </c>
      <c r="P2541" s="344">
        <v>0.308</v>
      </c>
    </row>
    <row r="2542" spans="14:16">
      <c r="N2542" s="344" t="s">
        <v>4653</v>
      </c>
      <c r="O2542" s="344" t="s">
        <v>1540</v>
      </c>
      <c r="P2542" s="344">
        <v>0</v>
      </c>
    </row>
    <row r="2543" spans="14:16">
      <c r="N2543" s="344" t="s">
        <v>4654</v>
      </c>
      <c r="O2543" s="344" t="s">
        <v>1542</v>
      </c>
      <c r="P2543" s="344">
        <v>0.40899999999999997</v>
      </c>
    </row>
    <row r="2544" spans="14:16">
      <c r="N2544" s="344" t="s">
        <v>4655</v>
      </c>
      <c r="O2544" s="344" t="s">
        <v>1546</v>
      </c>
      <c r="P2544" s="344">
        <v>0</v>
      </c>
    </row>
    <row r="2545" spans="14:16">
      <c r="N2545" s="344" t="s">
        <v>4656</v>
      </c>
      <c r="O2545" s="344" t="s">
        <v>1548</v>
      </c>
      <c r="P2545" s="344">
        <v>0</v>
      </c>
    </row>
    <row r="2546" spans="14:16">
      <c r="N2546" s="344" t="s">
        <v>4657</v>
      </c>
      <c r="O2546" s="344" t="s">
        <v>2629</v>
      </c>
      <c r="P2546" s="344">
        <v>0.17699999999999999</v>
      </c>
    </row>
    <row r="2547" spans="14:16">
      <c r="N2547" s="344" t="s">
        <v>4658</v>
      </c>
      <c r="O2547" s="344" t="s">
        <v>2630</v>
      </c>
      <c r="P2547" s="344">
        <v>0.59299999999999997</v>
      </c>
    </row>
    <row r="2548" spans="14:16">
      <c r="N2548" s="344" t="s">
        <v>4659</v>
      </c>
      <c r="O2548" s="344" t="s">
        <v>2631</v>
      </c>
      <c r="P2548" s="344">
        <v>0.495</v>
      </c>
    </row>
    <row r="2549" spans="14:16">
      <c r="N2549" s="344" t="s">
        <v>4660</v>
      </c>
      <c r="O2549" s="344" t="s">
        <v>2632</v>
      </c>
      <c r="P2549" s="344">
        <v>0.42000000000000004</v>
      </c>
    </row>
    <row r="2550" spans="14:16">
      <c r="N2550" s="344" t="s">
        <v>4661</v>
      </c>
      <c r="O2550" s="344" t="s">
        <v>2633</v>
      </c>
      <c r="P2550" s="344">
        <v>0.46799999999999997</v>
      </c>
    </row>
    <row r="2551" spans="14:16">
      <c r="N2551" s="344" t="s">
        <v>4662</v>
      </c>
      <c r="O2551" s="344" t="s">
        <v>1570</v>
      </c>
      <c r="P2551" s="344">
        <v>0</v>
      </c>
    </row>
    <row r="2552" spans="14:16">
      <c r="N2552" s="344" t="s">
        <v>4663</v>
      </c>
      <c r="O2552" s="344" t="s">
        <v>2635</v>
      </c>
      <c r="P2552" s="344">
        <v>0</v>
      </c>
    </row>
    <row r="2553" spans="14:16">
      <c r="N2553" s="344" t="s">
        <v>4664</v>
      </c>
      <c r="O2553" s="344" t="s">
        <v>2636</v>
      </c>
      <c r="P2553" s="344">
        <v>0.48</v>
      </c>
    </row>
    <row r="2554" spans="14:16">
      <c r="N2554" s="344" t="s">
        <v>4665</v>
      </c>
      <c r="O2554" s="344" t="s">
        <v>2637</v>
      </c>
      <c r="P2554" s="344">
        <v>0.52200000000000002</v>
      </c>
    </row>
    <row r="2555" spans="14:16">
      <c r="N2555" s="344" t="s">
        <v>4666</v>
      </c>
      <c r="O2555" s="344" t="s">
        <v>2638</v>
      </c>
      <c r="P2555" s="344">
        <v>0.40099999999999997</v>
      </c>
    </row>
    <row r="2556" spans="14:16">
      <c r="N2556" s="344" t="s">
        <v>4667</v>
      </c>
      <c r="O2556" s="344" t="s">
        <v>2639</v>
      </c>
      <c r="P2556" s="344">
        <v>0.54699999999999993</v>
      </c>
    </row>
    <row r="2557" spans="14:16">
      <c r="N2557" s="344" t="s">
        <v>4668</v>
      </c>
      <c r="O2557" s="344" t="s">
        <v>2641</v>
      </c>
      <c r="P2557" s="344">
        <v>0</v>
      </c>
    </row>
    <row r="2558" spans="14:16">
      <c r="N2558" s="344" t="s">
        <v>4669</v>
      </c>
      <c r="O2558" s="344" t="s">
        <v>2928</v>
      </c>
      <c r="P2558" s="344">
        <v>0.41899999999999998</v>
      </c>
    </row>
    <row r="2559" spans="14:16">
      <c r="N2559" s="344" t="s">
        <v>4670</v>
      </c>
      <c r="O2559" s="344" t="s">
        <v>1582</v>
      </c>
      <c r="P2559" s="344">
        <v>0.377</v>
      </c>
    </row>
    <row r="2560" spans="14:16">
      <c r="N2560" s="344" t="s">
        <v>4671</v>
      </c>
      <c r="O2560" s="344" t="s">
        <v>1584</v>
      </c>
      <c r="P2560" s="344">
        <v>0.43</v>
      </c>
    </row>
    <row r="2561" spans="14:16">
      <c r="N2561" s="344" t="s">
        <v>4672</v>
      </c>
      <c r="O2561" s="344" t="s">
        <v>2643</v>
      </c>
      <c r="P2561" s="344">
        <v>0</v>
      </c>
    </row>
    <row r="2562" spans="14:16">
      <c r="N2562" s="344" t="s">
        <v>4673</v>
      </c>
      <c r="O2562" s="344" t="s">
        <v>2644</v>
      </c>
      <c r="P2562" s="344">
        <v>0.39900000000000002</v>
      </c>
    </row>
    <row r="2563" spans="14:16">
      <c r="N2563" s="344" t="s">
        <v>4674</v>
      </c>
      <c r="O2563" s="344" t="s">
        <v>2645</v>
      </c>
      <c r="P2563" s="344">
        <v>0.42499999999999999</v>
      </c>
    </row>
    <row r="2564" spans="14:16">
      <c r="N2564" s="344" t="s">
        <v>4675</v>
      </c>
      <c r="O2564" s="344" t="s">
        <v>2646</v>
      </c>
      <c r="P2564" s="344">
        <v>0.502</v>
      </c>
    </row>
    <row r="2565" spans="14:16">
      <c r="N2565" s="344" t="s">
        <v>4676</v>
      </c>
      <c r="O2565" s="344" t="s">
        <v>2647</v>
      </c>
      <c r="P2565" s="344">
        <v>0.48299999999999998</v>
      </c>
    </row>
    <row r="2566" spans="14:16">
      <c r="N2566" s="344" t="s">
        <v>4677</v>
      </c>
      <c r="O2566" s="344" t="s">
        <v>2648</v>
      </c>
      <c r="P2566" s="344">
        <v>0.78700000000000003</v>
      </c>
    </row>
    <row r="2567" spans="14:16">
      <c r="N2567" s="344" t="s">
        <v>4678</v>
      </c>
      <c r="O2567" s="344" t="s">
        <v>2649</v>
      </c>
      <c r="P2567" s="344">
        <v>0.50700000000000001</v>
      </c>
    </row>
    <row r="2568" spans="14:16">
      <c r="N2568" s="344" t="s">
        <v>4679</v>
      </c>
      <c r="O2568" s="344" t="s">
        <v>2650</v>
      </c>
      <c r="P2568" s="344">
        <v>0.35100000000000003</v>
      </c>
    </row>
    <row r="2569" spans="14:16">
      <c r="N2569" s="344" t="s">
        <v>4680</v>
      </c>
      <c r="O2569" s="344" t="s">
        <v>2651</v>
      </c>
      <c r="P2569" s="344">
        <v>0.51400000000000001</v>
      </c>
    </row>
    <row r="2570" spans="14:16">
      <c r="N2570" s="344" t="s">
        <v>4681</v>
      </c>
      <c r="O2570" s="344" t="s">
        <v>2652</v>
      </c>
      <c r="P2570" s="344">
        <v>0.504</v>
      </c>
    </row>
    <row r="2571" spans="14:16">
      <c r="N2571" s="344" t="s">
        <v>4682</v>
      </c>
      <c r="O2571" s="344" t="s">
        <v>1608</v>
      </c>
      <c r="P2571" s="344">
        <v>0</v>
      </c>
    </row>
    <row r="2572" spans="14:16">
      <c r="N2572" s="344" t="s">
        <v>4683</v>
      </c>
      <c r="O2572" s="344" t="s">
        <v>2653</v>
      </c>
      <c r="P2572" s="344">
        <v>0.46599999999999997</v>
      </c>
    </row>
    <row r="2573" spans="14:16">
      <c r="N2573" s="344" t="s">
        <v>4684</v>
      </c>
      <c r="O2573" s="344" t="s">
        <v>1612</v>
      </c>
      <c r="P2573" s="344">
        <v>0</v>
      </c>
    </row>
    <row r="2574" spans="14:16">
      <c r="N2574" s="344" t="s">
        <v>4685</v>
      </c>
      <c r="O2574" s="344" t="s">
        <v>2654</v>
      </c>
      <c r="P2574" s="344">
        <v>0.308</v>
      </c>
    </row>
    <row r="2575" spans="14:16">
      <c r="N2575" s="344" t="s">
        <v>4686</v>
      </c>
      <c r="O2575" s="344" t="s">
        <v>2655</v>
      </c>
      <c r="P2575" s="344">
        <v>0.54699999999999993</v>
      </c>
    </row>
    <row r="2576" spans="14:16">
      <c r="N2576" s="344" t="s">
        <v>4687</v>
      </c>
      <c r="O2576" s="344" t="s">
        <v>2929</v>
      </c>
      <c r="P2576" s="344">
        <v>0</v>
      </c>
    </row>
    <row r="2577" spans="14:16">
      <c r="N2577" s="344" t="s">
        <v>4688</v>
      </c>
      <c r="O2577" s="344" t="s">
        <v>2930</v>
      </c>
      <c r="P2577" s="344">
        <v>0.53500000000000003</v>
      </c>
    </row>
    <row r="2578" spans="14:16">
      <c r="N2578" s="344" t="s">
        <v>4689</v>
      </c>
      <c r="O2578" s="344" t="s">
        <v>2657</v>
      </c>
      <c r="P2578" s="344">
        <v>0.308</v>
      </c>
    </row>
    <row r="2579" spans="14:16">
      <c r="N2579" s="344" t="s">
        <v>4690</v>
      </c>
      <c r="O2579" s="344" t="s">
        <v>2659</v>
      </c>
      <c r="P2579" s="344">
        <v>0.60099999999999998</v>
      </c>
    </row>
    <row r="2580" spans="14:16">
      <c r="N2580" s="344" t="s">
        <v>4691</v>
      </c>
      <c r="O2580" s="344" t="s">
        <v>2660</v>
      </c>
      <c r="P2580" s="344">
        <v>0.55900000000000005</v>
      </c>
    </row>
    <row r="2581" spans="14:16">
      <c r="N2581" s="344" t="s">
        <v>4692</v>
      </c>
      <c r="O2581" s="344" t="s">
        <v>2661</v>
      </c>
      <c r="P2581" s="344">
        <v>0.41899999999999998</v>
      </c>
    </row>
    <row r="2582" spans="14:16">
      <c r="N2582" s="344" t="s">
        <v>4693</v>
      </c>
      <c r="O2582" s="344" t="s">
        <v>2931</v>
      </c>
      <c r="P2582" s="344">
        <v>0.47199999999999998</v>
      </c>
    </row>
    <row r="2583" spans="14:16">
      <c r="N2583" s="344" t="s">
        <v>4694</v>
      </c>
      <c r="O2583" s="344" t="s">
        <v>2663</v>
      </c>
      <c r="P2583" s="344">
        <v>0.39200000000000002</v>
      </c>
    </row>
    <row r="2584" spans="14:16">
      <c r="N2584" s="344" t="s">
        <v>4695</v>
      </c>
      <c r="O2584" s="344" t="s">
        <v>2664</v>
      </c>
      <c r="P2584" s="344">
        <v>0.44900000000000001</v>
      </c>
    </row>
    <row r="2585" spans="14:16">
      <c r="N2585" s="344" t="s">
        <v>4696</v>
      </c>
      <c r="O2585" s="344" t="s">
        <v>1628</v>
      </c>
      <c r="P2585" s="344">
        <v>0</v>
      </c>
    </row>
    <row r="2586" spans="14:16">
      <c r="N2586" s="344" t="s">
        <v>4697</v>
      </c>
      <c r="O2586" s="344" t="s">
        <v>1630</v>
      </c>
      <c r="P2586" s="344">
        <v>0</v>
      </c>
    </row>
    <row r="2587" spans="14:16">
      <c r="N2587" s="344" t="s">
        <v>4698</v>
      </c>
      <c r="O2587" s="344" t="s">
        <v>2665</v>
      </c>
      <c r="P2587" s="344">
        <v>0</v>
      </c>
    </row>
    <row r="2588" spans="14:16">
      <c r="N2588" s="344" t="s">
        <v>4699</v>
      </c>
      <c r="O2588" s="344" t="s">
        <v>2666</v>
      </c>
      <c r="P2588" s="344">
        <v>0</v>
      </c>
    </row>
    <row r="2589" spans="14:16">
      <c r="N2589" s="344" t="s">
        <v>4700</v>
      </c>
      <c r="O2589" s="344" t="s">
        <v>2667</v>
      </c>
      <c r="P2589" s="344">
        <v>0.48899999999999993</v>
      </c>
    </row>
    <row r="2590" spans="14:16">
      <c r="N2590" s="344" t="s">
        <v>4701</v>
      </c>
      <c r="O2590" s="344" t="s">
        <v>2932</v>
      </c>
      <c r="P2590" s="344">
        <v>0.248</v>
      </c>
    </row>
    <row r="2591" spans="14:16">
      <c r="N2591" s="344" t="s">
        <v>4702</v>
      </c>
      <c r="O2591" s="344" t="s">
        <v>2669</v>
      </c>
      <c r="P2591" s="344">
        <v>0</v>
      </c>
    </row>
    <row r="2592" spans="14:16">
      <c r="N2592" s="344" t="s">
        <v>4703</v>
      </c>
      <c r="O2592" s="344" t="s">
        <v>2933</v>
      </c>
      <c r="P2592" s="344">
        <v>0.47899999999999998</v>
      </c>
    </row>
    <row r="2593" spans="14:16">
      <c r="N2593" s="344" t="s">
        <v>4704</v>
      </c>
      <c r="O2593" s="344" t="s">
        <v>1638</v>
      </c>
      <c r="P2593" s="344">
        <v>0</v>
      </c>
    </row>
    <row r="2594" spans="14:16">
      <c r="N2594" s="344" t="s">
        <v>4705</v>
      </c>
      <c r="O2594" s="344" t="s">
        <v>2671</v>
      </c>
      <c r="P2594" s="344">
        <v>0</v>
      </c>
    </row>
    <row r="2595" spans="14:16">
      <c r="N2595" s="344" t="s">
        <v>4706</v>
      </c>
      <c r="O2595" s="344" t="s">
        <v>2672</v>
      </c>
      <c r="P2595" s="344">
        <v>0.53700000000000003</v>
      </c>
    </row>
    <row r="2596" spans="14:16">
      <c r="N2596" s="344" t="s">
        <v>4707</v>
      </c>
      <c r="O2596" s="344" t="s">
        <v>2673</v>
      </c>
      <c r="P2596" s="344">
        <v>0.65399999999999991</v>
      </c>
    </row>
    <row r="2597" spans="14:16">
      <c r="N2597" s="344" t="s">
        <v>4708</v>
      </c>
      <c r="O2597" s="344" t="s">
        <v>2674</v>
      </c>
      <c r="P2597" s="344">
        <v>0.35899999999999999</v>
      </c>
    </row>
    <row r="2598" spans="14:16">
      <c r="N2598" s="344" t="s">
        <v>4709</v>
      </c>
      <c r="O2598" s="344" t="s">
        <v>2675</v>
      </c>
      <c r="P2598" s="344">
        <v>0.311</v>
      </c>
    </row>
    <row r="2599" spans="14:16">
      <c r="N2599" s="344" t="s">
        <v>4710</v>
      </c>
      <c r="O2599" s="344" t="s">
        <v>2677</v>
      </c>
      <c r="P2599" s="344">
        <v>0.308</v>
      </c>
    </row>
    <row r="2600" spans="14:16">
      <c r="N2600" s="344" t="s">
        <v>4711</v>
      </c>
      <c r="O2600" s="344" t="s">
        <v>2678</v>
      </c>
      <c r="P2600" s="344">
        <v>0.52899999999999991</v>
      </c>
    </row>
    <row r="2601" spans="14:16">
      <c r="N2601" s="344" t="s">
        <v>4712</v>
      </c>
      <c r="O2601" s="344" t="s">
        <v>2679</v>
      </c>
      <c r="P2601" s="344">
        <v>0.35100000000000003</v>
      </c>
    </row>
    <row r="2602" spans="14:16">
      <c r="N2602" s="344" t="s">
        <v>4713</v>
      </c>
      <c r="O2602" s="344" t="s">
        <v>2680</v>
      </c>
      <c r="P2602" s="344">
        <v>0.308</v>
      </c>
    </row>
    <row r="2603" spans="14:16">
      <c r="N2603" s="344" t="s">
        <v>4714</v>
      </c>
      <c r="O2603" s="344" t="s">
        <v>2681</v>
      </c>
      <c r="P2603" s="344">
        <v>0.46200000000000002</v>
      </c>
    </row>
    <row r="2604" spans="14:16">
      <c r="N2604" s="344" t="s">
        <v>4715</v>
      </c>
      <c r="O2604" s="344" t="s">
        <v>2682</v>
      </c>
      <c r="P2604" s="344">
        <v>0.44700000000000001</v>
      </c>
    </row>
    <row r="2605" spans="14:16">
      <c r="N2605" s="344" t="s">
        <v>4716</v>
      </c>
      <c r="O2605" s="344" t="s">
        <v>2683</v>
      </c>
      <c r="P2605" s="344">
        <v>0.42700000000000005</v>
      </c>
    </row>
    <row r="2606" spans="14:16">
      <c r="N2606" s="344" t="s">
        <v>4717</v>
      </c>
      <c r="O2606" s="344" t="s">
        <v>2684</v>
      </c>
      <c r="P2606" s="344">
        <v>0.66300000000000003</v>
      </c>
    </row>
    <row r="2607" spans="14:16">
      <c r="N2607" s="344" t="s">
        <v>4718</v>
      </c>
      <c r="O2607" s="344" t="s">
        <v>1664</v>
      </c>
      <c r="P2607" s="344">
        <v>0</v>
      </c>
    </row>
    <row r="2608" spans="14:16">
      <c r="N2608" s="344" t="s">
        <v>4719</v>
      </c>
      <c r="O2608" s="344" t="s">
        <v>2685</v>
      </c>
      <c r="P2608" s="344">
        <v>0.29799999999999999</v>
      </c>
    </row>
    <row r="2609" spans="14:16">
      <c r="N2609" s="344" t="s">
        <v>4720</v>
      </c>
      <c r="O2609" s="344" t="s">
        <v>1668</v>
      </c>
      <c r="P2609" s="344">
        <v>0</v>
      </c>
    </row>
    <row r="2610" spans="14:16">
      <c r="N2610" s="344" t="s">
        <v>4721</v>
      </c>
      <c r="O2610" s="344" t="s">
        <v>1670</v>
      </c>
      <c r="P2610" s="344">
        <v>0.184</v>
      </c>
    </row>
    <row r="2611" spans="14:16">
      <c r="N2611" s="344" t="s">
        <v>4722</v>
      </c>
      <c r="O2611" s="344" t="s">
        <v>1672</v>
      </c>
      <c r="P2611" s="344">
        <v>0.377</v>
      </c>
    </row>
    <row r="2612" spans="14:16">
      <c r="N2612" s="344" t="s">
        <v>4723</v>
      </c>
      <c r="O2612" s="344" t="s">
        <v>1674</v>
      </c>
      <c r="P2612" s="344">
        <v>0</v>
      </c>
    </row>
    <row r="2613" spans="14:16">
      <c r="N2613" s="344" t="s">
        <v>4724</v>
      </c>
      <c r="O2613" s="344" t="s">
        <v>2686</v>
      </c>
      <c r="P2613" s="344">
        <v>0.56699999999999995</v>
      </c>
    </row>
    <row r="2614" spans="14:16">
      <c r="N2614" s="344" t="s">
        <v>4725</v>
      </c>
      <c r="O2614" s="344" t="s">
        <v>2687</v>
      </c>
      <c r="P2614" s="344">
        <v>0.59599999999999997</v>
      </c>
    </row>
    <row r="2615" spans="14:16">
      <c r="N2615" s="344" t="s">
        <v>4726</v>
      </c>
      <c r="O2615" s="344" t="s">
        <v>2688</v>
      </c>
      <c r="P2615" s="344">
        <v>0.308</v>
      </c>
    </row>
    <row r="2616" spans="14:16">
      <c r="N2616" s="344" t="s">
        <v>4727</v>
      </c>
      <c r="O2616" s="344" t="s">
        <v>1688</v>
      </c>
      <c r="P2616" s="344">
        <v>0</v>
      </c>
    </row>
    <row r="2617" spans="14:16">
      <c r="N2617" s="344" t="s">
        <v>4728</v>
      </c>
      <c r="O2617" s="344" t="s">
        <v>2934</v>
      </c>
      <c r="P2617" s="344">
        <v>0.27300000000000002</v>
      </c>
    </row>
    <row r="2618" spans="14:16">
      <c r="N2618" s="344" t="s">
        <v>4729</v>
      </c>
      <c r="O2618" s="344" t="s">
        <v>2935</v>
      </c>
      <c r="P2618" s="344">
        <v>0.67599999999999993</v>
      </c>
    </row>
    <row r="2619" spans="14:16">
      <c r="N2619" s="344" t="s">
        <v>4730</v>
      </c>
      <c r="O2619" s="344" t="s">
        <v>2690</v>
      </c>
      <c r="P2619" s="344">
        <v>0.46900000000000003</v>
      </c>
    </row>
    <row r="2620" spans="14:16">
      <c r="N2620" s="344" t="s">
        <v>4731</v>
      </c>
      <c r="O2620" s="344" t="s">
        <v>1694</v>
      </c>
      <c r="P2620" s="344">
        <v>0</v>
      </c>
    </row>
    <row r="2621" spans="14:16">
      <c r="N2621" s="344" t="s">
        <v>4732</v>
      </c>
      <c r="O2621" s="344" t="s">
        <v>1696</v>
      </c>
      <c r="P2621" s="344">
        <v>0.19700000000000001</v>
      </c>
    </row>
    <row r="2622" spans="14:16">
      <c r="N2622" s="344" t="s">
        <v>4733</v>
      </c>
      <c r="O2622" s="344" t="s">
        <v>1698</v>
      </c>
      <c r="P2622" s="344">
        <v>0</v>
      </c>
    </row>
    <row r="2623" spans="14:16">
      <c r="N2623" s="344" t="s">
        <v>4734</v>
      </c>
      <c r="O2623" s="344" t="s">
        <v>1700</v>
      </c>
      <c r="P2623" s="344">
        <v>0</v>
      </c>
    </row>
    <row r="2624" spans="14:16">
      <c r="N2624" s="344" t="s">
        <v>4735</v>
      </c>
      <c r="O2624" s="344" t="s">
        <v>1702</v>
      </c>
      <c r="P2624" s="344">
        <v>0.247</v>
      </c>
    </row>
    <row r="2625" spans="14:16">
      <c r="N2625" s="344" t="s">
        <v>4736</v>
      </c>
      <c r="O2625" s="344" t="s">
        <v>1704</v>
      </c>
      <c r="P2625" s="344">
        <v>0</v>
      </c>
    </row>
    <row r="2626" spans="14:16">
      <c r="N2626" s="344" t="s">
        <v>4737</v>
      </c>
      <c r="O2626" s="344" t="s">
        <v>1706</v>
      </c>
      <c r="P2626" s="344">
        <v>0</v>
      </c>
    </row>
    <row r="2627" spans="14:16">
      <c r="N2627" s="344" t="s">
        <v>4738</v>
      </c>
      <c r="O2627" s="344" t="s">
        <v>2691</v>
      </c>
      <c r="P2627" s="344">
        <v>0</v>
      </c>
    </row>
    <row r="2628" spans="14:16">
      <c r="N2628" s="344" t="s">
        <v>4739</v>
      </c>
      <c r="O2628" s="344" t="s">
        <v>2692</v>
      </c>
      <c r="P2628" s="344">
        <v>0.248</v>
      </c>
    </row>
    <row r="2629" spans="14:16">
      <c r="N2629" s="344" t="s">
        <v>4740</v>
      </c>
      <c r="O2629" s="344" t="s">
        <v>2693</v>
      </c>
      <c r="P2629" s="344">
        <v>0.40799999999999997</v>
      </c>
    </row>
    <row r="2630" spans="14:16">
      <c r="N2630" s="344" t="s">
        <v>4741</v>
      </c>
      <c r="O2630" s="344" t="s">
        <v>2694</v>
      </c>
      <c r="P2630" s="344">
        <v>0.42299999999999999</v>
      </c>
    </row>
    <row r="2631" spans="14:16">
      <c r="N2631" s="344" t="s">
        <v>4742</v>
      </c>
      <c r="O2631" s="344" t="s">
        <v>2695</v>
      </c>
      <c r="P2631" s="344">
        <v>0.41399999999999998</v>
      </c>
    </row>
    <row r="2632" spans="14:16">
      <c r="N2632" s="344" t="s">
        <v>4743</v>
      </c>
      <c r="O2632" s="344" t="s">
        <v>2696</v>
      </c>
      <c r="P2632" s="344">
        <v>0.48700000000000004</v>
      </c>
    </row>
    <row r="2633" spans="14:16">
      <c r="N2633" s="344" t="s">
        <v>4744</v>
      </c>
      <c r="O2633" s="344" t="s">
        <v>2697</v>
      </c>
      <c r="P2633" s="344">
        <v>0.3</v>
      </c>
    </row>
    <row r="2634" spans="14:16">
      <c r="N2634" s="344" t="s">
        <v>4745</v>
      </c>
      <c r="O2634" s="344" t="s">
        <v>2698</v>
      </c>
      <c r="P2634" s="344">
        <v>0.51600000000000001</v>
      </c>
    </row>
    <row r="2635" spans="14:16">
      <c r="N2635" s="344" t="s">
        <v>4746</v>
      </c>
      <c r="O2635" s="344" t="s">
        <v>2699</v>
      </c>
      <c r="P2635" s="344">
        <v>0.56300000000000006</v>
      </c>
    </row>
    <row r="2636" spans="14:16">
      <c r="N2636" s="344" t="s">
        <v>4747</v>
      </c>
      <c r="O2636" s="344" t="s">
        <v>2700</v>
      </c>
      <c r="P2636" s="344">
        <v>0.45399999999999996</v>
      </c>
    </row>
    <row r="2637" spans="14:16">
      <c r="N2637" s="344" t="s">
        <v>4748</v>
      </c>
      <c r="O2637" s="344" t="s">
        <v>2701</v>
      </c>
      <c r="P2637" s="344">
        <v>0.26600000000000001</v>
      </c>
    </row>
    <row r="2638" spans="14:16">
      <c r="N2638" s="344" t="s">
        <v>4749</v>
      </c>
      <c r="O2638" s="344" t="s">
        <v>2702</v>
      </c>
      <c r="P2638" s="344">
        <v>0.38600000000000001</v>
      </c>
    </row>
    <row r="2639" spans="14:16">
      <c r="N2639" s="344" t="s">
        <v>4750</v>
      </c>
      <c r="O2639" s="344" t="s">
        <v>2703</v>
      </c>
      <c r="P2639" s="344">
        <v>0.45300000000000001</v>
      </c>
    </row>
    <row r="2640" spans="14:16">
      <c r="N2640" s="344" t="s">
        <v>4751</v>
      </c>
      <c r="O2640" s="344" t="s">
        <v>2704</v>
      </c>
      <c r="P2640" s="344">
        <v>0.45</v>
      </c>
    </row>
    <row r="2641" spans="14:16">
      <c r="N2641" s="344" t="s">
        <v>4752</v>
      </c>
      <c r="O2641" s="344" t="s">
        <v>2705</v>
      </c>
      <c r="P2641" s="344">
        <v>0.41499999999999998</v>
      </c>
    </row>
    <row r="2642" spans="14:16">
      <c r="N2642" s="344" t="s">
        <v>4753</v>
      </c>
      <c r="O2642" s="344" t="s">
        <v>2706</v>
      </c>
      <c r="P2642" s="344">
        <v>0</v>
      </c>
    </row>
    <row r="2643" spans="14:16">
      <c r="N2643" s="344" t="s">
        <v>4754</v>
      </c>
      <c r="O2643" s="344" t="s">
        <v>2936</v>
      </c>
      <c r="P2643" s="344">
        <v>0.4</v>
      </c>
    </row>
    <row r="2644" spans="14:16">
      <c r="N2644" s="344" t="s">
        <v>4755</v>
      </c>
      <c r="O2644" s="344" t="s">
        <v>2708</v>
      </c>
      <c r="P2644" s="344">
        <v>0.49399999999999999</v>
      </c>
    </row>
    <row r="2645" spans="14:16">
      <c r="N2645" s="344" t="s">
        <v>4756</v>
      </c>
      <c r="O2645" s="344" t="s">
        <v>2709</v>
      </c>
      <c r="P2645" s="344">
        <v>0.10900000000000001</v>
      </c>
    </row>
    <row r="2646" spans="14:16">
      <c r="N2646" s="344" t="s">
        <v>4757</v>
      </c>
      <c r="O2646" s="344" t="s">
        <v>2710</v>
      </c>
      <c r="P2646" s="344">
        <v>7.6999999999999999E-2</v>
      </c>
    </row>
    <row r="2647" spans="14:16">
      <c r="N2647" s="344" t="s">
        <v>4758</v>
      </c>
      <c r="O2647" s="344" t="s">
        <v>2711</v>
      </c>
      <c r="P2647" s="344">
        <v>0.40400000000000003</v>
      </c>
    </row>
    <row r="2648" spans="14:16">
      <c r="N2648" s="344" t="s">
        <v>4759</v>
      </c>
      <c r="O2648" s="344" t="s">
        <v>2712</v>
      </c>
      <c r="P2648" s="344">
        <v>0.625</v>
      </c>
    </row>
    <row r="2649" spans="14:16">
      <c r="N2649" s="344" t="s">
        <v>4760</v>
      </c>
      <c r="O2649" s="344" t="s">
        <v>2713</v>
      </c>
      <c r="P2649" s="344">
        <v>0</v>
      </c>
    </row>
    <row r="2650" spans="14:16">
      <c r="N2650" s="344" t="s">
        <v>4761</v>
      </c>
      <c r="O2650" s="344" t="s">
        <v>2937</v>
      </c>
      <c r="P2650" s="344">
        <v>0.51500000000000001</v>
      </c>
    </row>
    <row r="2651" spans="14:16">
      <c r="N2651" s="344" t="s">
        <v>4762</v>
      </c>
      <c r="O2651" s="344" t="s">
        <v>2715</v>
      </c>
      <c r="P2651" s="344">
        <v>0.442</v>
      </c>
    </row>
    <row r="2652" spans="14:16">
      <c r="N2652" s="344" t="s">
        <v>4763</v>
      </c>
      <c r="O2652" s="344" t="s">
        <v>2716</v>
      </c>
      <c r="P2652" s="344">
        <v>0.54199999999999993</v>
      </c>
    </row>
    <row r="2653" spans="14:16">
      <c r="N2653" s="344" t="s">
        <v>4764</v>
      </c>
      <c r="O2653" s="344" t="s">
        <v>2718</v>
      </c>
      <c r="P2653" s="344">
        <v>0.53200000000000003</v>
      </c>
    </row>
    <row r="2654" spans="14:16">
      <c r="N2654" s="344" t="s">
        <v>4765</v>
      </c>
      <c r="O2654" s="344" t="s">
        <v>1770</v>
      </c>
      <c r="P2654" s="344">
        <v>0</v>
      </c>
    </row>
    <row r="2655" spans="14:16">
      <c r="N2655" s="344" t="s">
        <v>4766</v>
      </c>
      <c r="O2655" s="344" t="s">
        <v>2717</v>
      </c>
      <c r="P2655" s="344">
        <v>0.879</v>
      </c>
    </row>
    <row r="2656" spans="14:16">
      <c r="N2656" s="344" t="s">
        <v>4767</v>
      </c>
      <c r="O2656" s="344" t="s">
        <v>2719</v>
      </c>
      <c r="P2656" s="344">
        <v>0</v>
      </c>
    </row>
    <row r="2657" spans="14:16">
      <c r="N2657" s="344" t="s">
        <v>4768</v>
      </c>
      <c r="O2657" s="344" t="s">
        <v>2720</v>
      </c>
      <c r="P2657" s="344">
        <v>0.56999999999999995</v>
      </c>
    </row>
    <row r="2658" spans="14:16">
      <c r="N2658" s="344" t="s">
        <v>4769</v>
      </c>
      <c r="O2658" s="344" t="s">
        <v>2721</v>
      </c>
      <c r="P2658" s="344">
        <v>0.308</v>
      </c>
    </row>
    <row r="2659" spans="14:16">
      <c r="N2659" s="344" t="s">
        <v>4770</v>
      </c>
      <c r="O2659" s="344" t="s">
        <v>1778</v>
      </c>
      <c r="P2659" s="344">
        <v>0</v>
      </c>
    </row>
    <row r="2660" spans="14:16">
      <c r="N2660" s="344" t="s">
        <v>4771</v>
      </c>
      <c r="O2660" s="344" t="s">
        <v>2722</v>
      </c>
      <c r="P2660" s="344">
        <v>0.61599999999999999</v>
      </c>
    </row>
    <row r="2661" spans="14:16">
      <c r="N2661" s="344" t="s">
        <v>4772</v>
      </c>
      <c r="O2661" s="344" t="s">
        <v>2723</v>
      </c>
      <c r="P2661" s="344">
        <v>0.47399999999999998</v>
      </c>
    </row>
    <row r="2662" spans="14:16">
      <c r="N2662" s="344" t="s">
        <v>4773</v>
      </c>
      <c r="O2662" s="344" t="s">
        <v>1786</v>
      </c>
      <c r="P2662" s="344">
        <v>0</v>
      </c>
    </row>
    <row r="2663" spans="14:16">
      <c r="N2663" s="344" t="s">
        <v>4774</v>
      </c>
      <c r="O2663" s="344" t="s">
        <v>2725</v>
      </c>
      <c r="P2663" s="344">
        <v>0</v>
      </c>
    </row>
    <row r="2664" spans="14:16">
      <c r="N2664" s="344" t="s">
        <v>4775</v>
      </c>
      <c r="O2664" s="344" t="s">
        <v>2726</v>
      </c>
      <c r="P2664" s="344">
        <v>0.46900000000000003</v>
      </c>
    </row>
    <row r="2665" spans="14:16">
      <c r="N2665" s="344" t="s">
        <v>4776</v>
      </c>
      <c r="O2665" s="344" t="s">
        <v>2727</v>
      </c>
      <c r="P2665" s="344">
        <v>0.56400000000000006</v>
      </c>
    </row>
    <row r="2666" spans="14:16">
      <c r="N2666" s="344" t="s">
        <v>4777</v>
      </c>
      <c r="O2666" s="344" t="s">
        <v>2729</v>
      </c>
      <c r="P2666" s="344">
        <v>0.52600000000000002</v>
      </c>
    </row>
    <row r="2667" spans="14:16">
      <c r="N2667" s="344" t="s">
        <v>4778</v>
      </c>
      <c r="O2667" s="344" t="s">
        <v>2730</v>
      </c>
      <c r="P2667" s="344">
        <v>0</v>
      </c>
    </row>
    <row r="2668" spans="14:16">
      <c r="N2668" s="344" t="s">
        <v>4779</v>
      </c>
      <c r="O2668" s="344" t="s">
        <v>2938</v>
      </c>
      <c r="P2668" s="344">
        <v>0.44600000000000001</v>
      </c>
    </row>
    <row r="2669" spans="14:16">
      <c r="N2669" s="344" t="s">
        <v>4780</v>
      </c>
      <c r="O2669" s="344" t="s">
        <v>2732</v>
      </c>
      <c r="P2669" s="344">
        <v>0.308</v>
      </c>
    </row>
    <row r="2670" spans="14:16">
      <c r="N2670" s="344" t="s">
        <v>4781</v>
      </c>
      <c r="O2670" s="344" t="s">
        <v>2734</v>
      </c>
      <c r="P2670" s="344">
        <v>0.42799999999999999</v>
      </c>
    </row>
    <row r="2671" spans="14:16">
      <c r="N2671" s="344" t="s">
        <v>4782</v>
      </c>
      <c r="O2671" s="344" t="s">
        <v>2939</v>
      </c>
      <c r="P2671" s="344">
        <v>0</v>
      </c>
    </row>
    <row r="2672" spans="14:16">
      <c r="N2672" s="344" t="s">
        <v>4783</v>
      </c>
      <c r="O2672" s="344" t="s">
        <v>2940</v>
      </c>
      <c r="P2672" s="344">
        <v>0</v>
      </c>
    </row>
    <row r="2673" spans="14:16">
      <c r="N2673" s="344" t="s">
        <v>4784</v>
      </c>
      <c r="O2673" s="344" t="s">
        <v>2941</v>
      </c>
      <c r="P2673" s="344">
        <v>0.42599999999999999</v>
      </c>
    </row>
    <row r="2674" spans="14:16">
      <c r="N2674" s="344" t="s">
        <v>4785</v>
      </c>
      <c r="O2674" s="344" t="s">
        <v>2738</v>
      </c>
      <c r="P2674" s="344">
        <v>0</v>
      </c>
    </row>
    <row r="2675" spans="14:16">
      <c r="N2675" s="344" t="s">
        <v>4786</v>
      </c>
      <c r="O2675" s="344" t="s">
        <v>2739</v>
      </c>
      <c r="P2675" s="344">
        <v>0.42399999999999999</v>
      </c>
    </row>
    <row r="2676" spans="14:16">
      <c r="N2676" s="344" t="s">
        <v>4787</v>
      </c>
      <c r="O2676" s="344" t="s">
        <v>2740</v>
      </c>
      <c r="P2676" s="344">
        <v>0.51700000000000002</v>
      </c>
    </row>
    <row r="2677" spans="14:16">
      <c r="N2677" s="344" t="s">
        <v>4788</v>
      </c>
      <c r="O2677" s="344" t="s">
        <v>2741</v>
      </c>
      <c r="P2677" s="344">
        <v>0.55699999999999994</v>
      </c>
    </row>
    <row r="2678" spans="14:16">
      <c r="N2678" s="344" t="s">
        <v>4789</v>
      </c>
      <c r="O2678" s="344" t="s">
        <v>2742</v>
      </c>
      <c r="P2678" s="344">
        <v>0.51</v>
      </c>
    </row>
    <row r="2679" spans="14:16">
      <c r="N2679" s="344" t="s">
        <v>4790</v>
      </c>
      <c r="O2679" s="344" t="s">
        <v>1818</v>
      </c>
      <c r="P2679" s="344">
        <v>0</v>
      </c>
    </row>
    <row r="2680" spans="14:16">
      <c r="N2680" s="344" t="s">
        <v>4791</v>
      </c>
      <c r="O2680" s="344" t="s">
        <v>1820</v>
      </c>
      <c r="P2680" s="344">
        <v>0</v>
      </c>
    </row>
    <row r="2681" spans="14:16">
      <c r="N2681" s="344" t="s">
        <v>4792</v>
      </c>
      <c r="O2681" s="344" t="s">
        <v>1822</v>
      </c>
      <c r="P2681" s="344">
        <v>0.30199999999999999</v>
      </c>
    </row>
    <row r="2682" spans="14:16">
      <c r="N2682" s="344" t="s">
        <v>4793</v>
      </c>
      <c r="O2682" s="344" t="s">
        <v>1824</v>
      </c>
      <c r="P2682" s="344">
        <v>0</v>
      </c>
    </row>
    <row r="2683" spans="14:16">
      <c r="N2683" s="344" t="s">
        <v>4794</v>
      </c>
      <c r="O2683" s="344" t="s">
        <v>1826</v>
      </c>
      <c r="P2683" s="344">
        <v>0.37</v>
      </c>
    </row>
    <row r="2684" spans="14:16">
      <c r="N2684" s="344" t="s">
        <v>4795</v>
      </c>
      <c r="O2684" s="344" t="s">
        <v>1828</v>
      </c>
      <c r="P2684" s="344">
        <v>0.47799999999999998</v>
      </c>
    </row>
    <row r="2685" spans="14:16">
      <c r="N2685" s="344" t="s">
        <v>4796</v>
      </c>
      <c r="O2685" s="344" t="s">
        <v>2743</v>
      </c>
      <c r="P2685" s="344">
        <v>0.53799999999999992</v>
      </c>
    </row>
    <row r="2686" spans="14:16">
      <c r="N2686" s="344" t="s">
        <v>4797</v>
      </c>
      <c r="O2686" s="344" t="s">
        <v>2744</v>
      </c>
      <c r="P2686" s="344">
        <v>0</v>
      </c>
    </row>
    <row r="2687" spans="14:16">
      <c r="N2687" s="344" t="s">
        <v>4798</v>
      </c>
      <c r="O2687" s="344" t="s">
        <v>2745</v>
      </c>
      <c r="P2687" s="344">
        <v>0.127</v>
      </c>
    </row>
    <row r="2688" spans="14:16">
      <c r="N2688" s="344" t="s">
        <v>4799</v>
      </c>
      <c r="O2688" s="344" t="s">
        <v>2746</v>
      </c>
      <c r="P2688" s="344">
        <v>0.183</v>
      </c>
    </row>
    <row r="2689" spans="14:16">
      <c r="N2689" s="344" t="s">
        <v>4800</v>
      </c>
      <c r="O2689" s="344" t="s">
        <v>2747</v>
      </c>
      <c r="P2689" s="344">
        <v>0</v>
      </c>
    </row>
    <row r="2690" spans="14:16">
      <c r="N2690" s="344" t="s">
        <v>4801</v>
      </c>
      <c r="O2690" s="344" t="s">
        <v>2748</v>
      </c>
      <c r="P2690" s="344">
        <v>0.35100000000000003</v>
      </c>
    </row>
    <row r="2691" spans="14:16">
      <c r="N2691" s="344" t="s">
        <v>4802</v>
      </c>
      <c r="O2691" s="344" t="s">
        <v>1834</v>
      </c>
      <c r="P2691" s="344">
        <v>0</v>
      </c>
    </row>
    <row r="2692" spans="14:16">
      <c r="N2692" s="344" t="s">
        <v>4803</v>
      </c>
      <c r="O2692" s="344" t="s">
        <v>2749</v>
      </c>
      <c r="P2692" s="344">
        <v>0.439</v>
      </c>
    </row>
    <row r="2693" spans="14:16">
      <c r="N2693" s="344" t="s">
        <v>4804</v>
      </c>
      <c r="O2693" s="344" t="s">
        <v>2751</v>
      </c>
      <c r="P2693" s="344">
        <v>0</v>
      </c>
    </row>
    <row r="2694" spans="14:16">
      <c r="N2694" s="344" t="s">
        <v>4805</v>
      </c>
      <c r="O2694" s="344" t="s">
        <v>2752</v>
      </c>
      <c r="P2694" s="344">
        <v>0.34900000000000003</v>
      </c>
    </row>
    <row r="2695" spans="14:16">
      <c r="N2695" s="344" t="s">
        <v>4806</v>
      </c>
      <c r="O2695" s="344" t="s">
        <v>2942</v>
      </c>
      <c r="P2695" s="344">
        <v>0.39100000000000001</v>
      </c>
    </row>
    <row r="2696" spans="14:16">
      <c r="N2696" s="344" t="s">
        <v>4807</v>
      </c>
      <c r="O2696" s="344" t="s">
        <v>2943</v>
      </c>
      <c r="P2696" s="344">
        <v>0.35399999999999998</v>
      </c>
    </row>
    <row r="2697" spans="14:16">
      <c r="N2697" s="344" t="s">
        <v>4808</v>
      </c>
      <c r="O2697" s="344" t="s">
        <v>2756</v>
      </c>
      <c r="P2697" s="344">
        <v>0.48799999999999999</v>
      </c>
    </row>
    <row r="2698" spans="14:16">
      <c r="N2698" s="344" t="s">
        <v>4809</v>
      </c>
      <c r="O2698" s="344" t="s">
        <v>2757</v>
      </c>
      <c r="P2698" s="344">
        <v>0.40400000000000003</v>
      </c>
    </row>
    <row r="2699" spans="14:16">
      <c r="N2699" s="344" t="s">
        <v>4810</v>
      </c>
      <c r="O2699" s="344" t="s">
        <v>1842</v>
      </c>
      <c r="P2699" s="344">
        <v>0</v>
      </c>
    </row>
    <row r="2700" spans="14:16">
      <c r="N2700" s="344" t="s">
        <v>4811</v>
      </c>
      <c r="O2700" s="344" t="s">
        <v>2758</v>
      </c>
      <c r="P2700" s="344">
        <v>0.42099999999999999</v>
      </c>
    </row>
    <row r="2701" spans="14:16">
      <c r="N2701" s="344" t="s">
        <v>4812</v>
      </c>
      <c r="O2701" s="344" t="s">
        <v>2759</v>
      </c>
      <c r="P2701" s="344">
        <v>0</v>
      </c>
    </row>
    <row r="2702" spans="14:16">
      <c r="N2702" s="344" t="s">
        <v>4813</v>
      </c>
      <c r="O2702" s="344" t="s">
        <v>2760</v>
      </c>
      <c r="P2702" s="344">
        <v>0.442</v>
      </c>
    </row>
    <row r="2703" spans="14:16">
      <c r="N2703" s="344" t="s">
        <v>4814</v>
      </c>
      <c r="O2703" s="344" t="s">
        <v>2761</v>
      </c>
      <c r="P2703" s="344">
        <v>0.52800000000000002</v>
      </c>
    </row>
    <row r="2704" spans="14:16">
      <c r="N2704" s="344" t="s">
        <v>4815</v>
      </c>
      <c r="O2704" s="344" t="s">
        <v>2762</v>
      </c>
      <c r="P2704" s="344">
        <v>0.55999999999999994</v>
      </c>
    </row>
    <row r="2705" spans="14:16">
      <c r="N2705" s="344" t="s">
        <v>4816</v>
      </c>
      <c r="O2705" s="344" t="s">
        <v>1854</v>
      </c>
      <c r="P2705" s="344">
        <v>0</v>
      </c>
    </row>
    <row r="2706" spans="14:16">
      <c r="N2706" s="344" t="s">
        <v>4817</v>
      </c>
      <c r="O2706" s="344" t="s">
        <v>2763</v>
      </c>
      <c r="P2706" s="344">
        <v>0.47199999999999998</v>
      </c>
    </row>
    <row r="2707" spans="14:16">
      <c r="N2707" s="344" t="s">
        <v>4818</v>
      </c>
      <c r="O2707" s="344" t="s">
        <v>2944</v>
      </c>
      <c r="P2707" s="344">
        <v>0.435</v>
      </c>
    </row>
    <row r="2708" spans="14:16">
      <c r="N2708" s="344" t="s">
        <v>4819</v>
      </c>
      <c r="O2708" s="344" t="s">
        <v>2764</v>
      </c>
      <c r="P2708" s="344">
        <v>0</v>
      </c>
    </row>
    <row r="2709" spans="14:16">
      <c r="N2709" s="344" t="s">
        <v>4820</v>
      </c>
      <c r="O2709" s="344" t="s">
        <v>2765</v>
      </c>
      <c r="P2709" s="344">
        <v>0.56200000000000006</v>
      </c>
    </row>
    <row r="2710" spans="14:16">
      <c r="N2710" s="344" t="s">
        <v>4821</v>
      </c>
      <c r="O2710" s="344" t="s">
        <v>2945</v>
      </c>
      <c r="P2710" s="344">
        <v>0</v>
      </c>
    </row>
    <row r="2711" spans="14:16">
      <c r="N2711" s="344" t="s">
        <v>4822</v>
      </c>
      <c r="O2711" s="344" t="s">
        <v>2946</v>
      </c>
      <c r="P2711" s="344">
        <v>0.46800000000000003</v>
      </c>
    </row>
    <row r="2712" spans="14:16">
      <c r="N2712" s="344" t="s">
        <v>4823</v>
      </c>
      <c r="O2712" s="344" t="s">
        <v>2766</v>
      </c>
      <c r="P2712" s="344">
        <v>0.14899999999999999</v>
      </c>
    </row>
    <row r="2713" spans="14:16">
      <c r="N2713" s="344" t="s">
        <v>4824</v>
      </c>
      <c r="O2713" s="344" t="s">
        <v>2767</v>
      </c>
      <c r="P2713" s="344">
        <v>0</v>
      </c>
    </row>
    <row r="2714" spans="14:16">
      <c r="N2714" s="344" t="s">
        <v>4825</v>
      </c>
      <c r="O2714" s="344" t="s">
        <v>2768</v>
      </c>
      <c r="P2714" s="344">
        <v>0.32400000000000001</v>
      </c>
    </row>
    <row r="2715" spans="14:16">
      <c r="N2715" s="344" t="s">
        <v>4826</v>
      </c>
      <c r="O2715" s="344" t="s">
        <v>2769</v>
      </c>
      <c r="P2715" s="344">
        <v>0.57600000000000007</v>
      </c>
    </row>
    <row r="2716" spans="14:16">
      <c r="N2716" s="344" t="s">
        <v>4827</v>
      </c>
      <c r="O2716" s="344" t="s">
        <v>2770</v>
      </c>
      <c r="P2716" s="344">
        <v>0.311</v>
      </c>
    </row>
    <row r="2717" spans="14:16">
      <c r="N2717" s="344" t="s">
        <v>4828</v>
      </c>
      <c r="O2717" s="344" t="s">
        <v>2771</v>
      </c>
      <c r="P2717" s="344">
        <v>0.30099999999999999</v>
      </c>
    </row>
    <row r="2718" spans="14:16">
      <c r="N2718" s="344" t="s">
        <v>4829</v>
      </c>
      <c r="O2718" s="344" t="s">
        <v>2947</v>
      </c>
      <c r="P2718" s="344">
        <v>0</v>
      </c>
    </row>
    <row r="2719" spans="14:16">
      <c r="N2719" s="344" t="s">
        <v>4830</v>
      </c>
      <c r="O2719" s="344" t="s">
        <v>2948</v>
      </c>
      <c r="P2719" s="344">
        <v>0</v>
      </c>
    </row>
    <row r="2720" spans="14:16">
      <c r="N2720" s="344" t="s">
        <v>4831</v>
      </c>
      <c r="O2720" s="344" t="s">
        <v>2949</v>
      </c>
      <c r="P2720" s="344">
        <v>0</v>
      </c>
    </row>
    <row r="2721" spans="14:16">
      <c r="N2721" s="344" t="s">
        <v>4832</v>
      </c>
      <c r="O2721" s="344" t="s">
        <v>2950</v>
      </c>
      <c r="P2721" s="344">
        <v>0.45199999999999996</v>
      </c>
    </row>
    <row r="2722" spans="14:16">
      <c r="N2722" s="344" t="s">
        <v>4833</v>
      </c>
      <c r="O2722" s="344" t="s">
        <v>1882</v>
      </c>
      <c r="P2722" s="344">
        <v>0</v>
      </c>
    </row>
    <row r="2723" spans="14:16">
      <c r="N2723" s="344" t="s">
        <v>4834</v>
      </c>
      <c r="O2723" s="344" t="s">
        <v>1884</v>
      </c>
      <c r="P2723" s="344">
        <v>0</v>
      </c>
    </row>
    <row r="2724" spans="14:16">
      <c r="N2724" s="344" t="s">
        <v>4835</v>
      </c>
      <c r="O2724" s="344" t="s">
        <v>1886</v>
      </c>
      <c r="P2724" s="344">
        <v>0.505</v>
      </c>
    </row>
    <row r="2725" spans="14:16">
      <c r="N2725" s="344" t="s">
        <v>4836</v>
      </c>
      <c r="O2725" s="344" t="s">
        <v>2776</v>
      </c>
      <c r="P2725" s="344">
        <v>0.45600000000000002</v>
      </c>
    </row>
    <row r="2726" spans="14:16">
      <c r="N2726" s="344" t="s">
        <v>4837</v>
      </c>
      <c r="O2726" s="344" t="s">
        <v>2779</v>
      </c>
      <c r="P2726" s="344">
        <v>0</v>
      </c>
    </row>
    <row r="2727" spans="14:16">
      <c r="N2727" s="344" t="s">
        <v>4838</v>
      </c>
      <c r="O2727" s="344" t="s">
        <v>2780</v>
      </c>
      <c r="P2727" s="344">
        <v>0</v>
      </c>
    </row>
    <row r="2728" spans="14:16">
      <c r="N2728" s="344" t="s">
        <v>4839</v>
      </c>
      <c r="O2728" s="344" t="s">
        <v>2951</v>
      </c>
      <c r="P2728" s="344">
        <v>0.2</v>
      </c>
    </row>
    <row r="2729" spans="14:16">
      <c r="N2729" s="344" t="s">
        <v>4840</v>
      </c>
      <c r="O2729" s="344" t="s">
        <v>2782</v>
      </c>
      <c r="P2729" s="344">
        <v>0.47599999999999998</v>
      </c>
    </row>
    <row r="2730" spans="14:16">
      <c r="N2730" s="344" t="s">
        <v>4841</v>
      </c>
      <c r="O2730" s="344" t="s">
        <v>2952</v>
      </c>
      <c r="P2730" s="344">
        <v>0</v>
      </c>
    </row>
    <row r="2731" spans="14:16">
      <c r="N2731" s="344" t="s">
        <v>4842</v>
      </c>
      <c r="O2731" s="344" t="s">
        <v>2953</v>
      </c>
      <c r="P2731" s="344">
        <v>0</v>
      </c>
    </row>
    <row r="2732" spans="14:16">
      <c r="N2732" s="344" t="s">
        <v>4843</v>
      </c>
      <c r="O2732" s="344" t="s">
        <v>2954</v>
      </c>
      <c r="P2732" s="344">
        <v>0.56399999999999995</v>
      </c>
    </row>
    <row r="2733" spans="14:16">
      <c r="N2733" s="344" t="s">
        <v>4844</v>
      </c>
      <c r="O2733" s="344" t="s">
        <v>2788</v>
      </c>
      <c r="P2733" s="344">
        <v>0.53900000000000003</v>
      </c>
    </row>
    <row r="2734" spans="14:16">
      <c r="N2734" s="344" t="s">
        <v>4845</v>
      </c>
      <c r="O2734" s="344" t="s">
        <v>2955</v>
      </c>
      <c r="P2734" s="344">
        <v>0.70899999999999996</v>
      </c>
    </row>
    <row r="2735" spans="14:16">
      <c r="N2735" s="344" t="s">
        <v>4846</v>
      </c>
      <c r="O2735" s="344" t="s">
        <v>2956</v>
      </c>
      <c r="P2735" s="344">
        <v>0.29100000000000004</v>
      </c>
    </row>
    <row r="2736" spans="14:16">
      <c r="N2736" s="344" t="s">
        <v>4847</v>
      </c>
      <c r="O2736" s="344" t="s">
        <v>2791</v>
      </c>
      <c r="P2736" s="344">
        <v>0.377</v>
      </c>
    </row>
    <row r="2737" spans="14:16">
      <c r="N2737" s="344" t="s">
        <v>4848</v>
      </c>
      <c r="O2737" s="344" t="s">
        <v>2792</v>
      </c>
      <c r="P2737" s="344">
        <v>0.40700000000000003</v>
      </c>
    </row>
    <row r="2738" spans="14:16">
      <c r="N2738" s="344" t="s">
        <v>4849</v>
      </c>
      <c r="O2738" s="344" t="s">
        <v>2957</v>
      </c>
      <c r="P2738" s="344">
        <v>0.47800000000000004</v>
      </c>
    </row>
    <row r="2739" spans="14:16">
      <c r="N2739" s="344" t="s">
        <v>4850</v>
      </c>
      <c r="O2739" s="344" t="s">
        <v>2796</v>
      </c>
      <c r="P2739" s="344">
        <v>0.69899999999999995</v>
      </c>
    </row>
    <row r="2740" spans="14:16">
      <c r="N2740" s="344" t="s">
        <v>4851</v>
      </c>
      <c r="O2740" s="344" t="s">
        <v>2958</v>
      </c>
      <c r="P2740" s="344">
        <v>0.54199999999999993</v>
      </c>
    </row>
    <row r="2741" spans="14:16">
      <c r="N2741" s="344" t="s">
        <v>4852</v>
      </c>
      <c r="O2741" s="344" t="s">
        <v>2799</v>
      </c>
      <c r="P2741" s="344">
        <v>0.53100000000000003</v>
      </c>
    </row>
    <row r="2742" spans="14:16">
      <c r="N2742" s="344" t="s">
        <v>4853</v>
      </c>
      <c r="O2742" s="344" t="s">
        <v>2800</v>
      </c>
      <c r="P2742" s="344">
        <v>0</v>
      </c>
    </row>
    <row r="2743" spans="14:16">
      <c r="N2743" s="344" t="s">
        <v>4854</v>
      </c>
      <c r="O2743" s="344" t="s">
        <v>2801</v>
      </c>
      <c r="P2743" s="344">
        <v>0.20100000000000001</v>
      </c>
    </row>
    <row r="2744" spans="14:16">
      <c r="N2744" s="344" t="s">
        <v>4855</v>
      </c>
      <c r="O2744" s="344" t="s">
        <v>2802</v>
      </c>
      <c r="P2744" s="344">
        <v>0.52900000000000003</v>
      </c>
    </row>
    <row r="2745" spans="14:16">
      <c r="N2745" s="344" t="s">
        <v>4856</v>
      </c>
      <c r="O2745" s="344" t="s">
        <v>1930</v>
      </c>
      <c r="P2745" s="344">
        <v>0</v>
      </c>
    </row>
    <row r="2746" spans="14:16">
      <c r="N2746" s="344" t="s">
        <v>4857</v>
      </c>
      <c r="O2746" s="344" t="s">
        <v>1932</v>
      </c>
      <c r="P2746" s="344">
        <v>0.34899999999999998</v>
      </c>
    </row>
    <row r="2747" spans="14:16">
      <c r="N2747" s="344" t="s">
        <v>4858</v>
      </c>
      <c r="O2747" s="344" t="s">
        <v>1934</v>
      </c>
      <c r="P2747" s="344">
        <v>0.28100000000000003</v>
      </c>
    </row>
    <row r="2748" spans="14:16">
      <c r="N2748" s="344" t="s">
        <v>4859</v>
      </c>
      <c r="O2748" s="344" t="s">
        <v>1936</v>
      </c>
      <c r="P2748" s="344">
        <v>0.30199999999999999</v>
      </c>
    </row>
    <row r="2749" spans="14:16">
      <c r="N2749" s="344" t="s">
        <v>4860</v>
      </c>
      <c r="O2749" s="344" t="s">
        <v>2803</v>
      </c>
      <c r="P2749" s="344">
        <v>0.216</v>
      </c>
    </row>
    <row r="2750" spans="14:16">
      <c r="N2750" s="344" t="s">
        <v>4861</v>
      </c>
      <c r="O2750" s="344" t="s">
        <v>2804</v>
      </c>
      <c r="P2750" s="344">
        <v>0.49399999999999999</v>
      </c>
    </row>
    <row r="2751" spans="14:16">
      <c r="N2751" s="344" t="s">
        <v>4862</v>
      </c>
      <c r="O2751" s="344" t="s">
        <v>2959</v>
      </c>
      <c r="P2751" s="344">
        <v>0</v>
      </c>
    </row>
    <row r="2752" spans="14:16">
      <c r="N2752" s="344" t="s">
        <v>4863</v>
      </c>
      <c r="O2752" s="344" t="s">
        <v>2960</v>
      </c>
      <c r="P2752" s="344">
        <v>0.19500000000000001</v>
      </c>
    </row>
    <row r="2753" spans="14:16">
      <c r="N2753" s="344" t="s">
        <v>4864</v>
      </c>
      <c r="O2753" s="344" t="s">
        <v>2961</v>
      </c>
      <c r="P2753" s="344">
        <v>0.43099999999999999</v>
      </c>
    </row>
    <row r="2754" spans="14:16">
      <c r="N2754" s="344" t="s">
        <v>4865</v>
      </c>
      <c r="O2754" s="344" t="s">
        <v>1944</v>
      </c>
      <c r="P2754" s="344">
        <v>0</v>
      </c>
    </row>
    <row r="2755" spans="14:16">
      <c r="N2755" s="344" t="s">
        <v>4866</v>
      </c>
      <c r="O2755" s="344" t="s">
        <v>1946</v>
      </c>
      <c r="P2755" s="344">
        <v>0</v>
      </c>
    </row>
    <row r="2756" spans="14:16">
      <c r="N2756" s="344" t="s">
        <v>4867</v>
      </c>
      <c r="O2756" s="344" t="s">
        <v>1948</v>
      </c>
      <c r="P2756" s="344">
        <v>0</v>
      </c>
    </row>
    <row r="2757" spans="14:16">
      <c r="N2757" s="344" t="s">
        <v>4868</v>
      </c>
      <c r="O2757" s="344" t="s">
        <v>2808</v>
      </c>
      <c r="P2757" s="344">
        <v>0.39700000000000002</v>
      </c>
    </row>
    <row r="2758" spans="14:16">
      <c r="N2758" s="344" t="s">
        <v>4869</v>
      </c>
      <c r="O2758" s="344" t="s">
        <v>2809</v>
      </c>
      <c r="P2758" s="344">
        <v>0.34200000000000003</v>
      </c>
    </row>
    <row r="2759" spans="14:16">
      <c r="N2759" s="344" t="s">
        <v>4870</v>
      </c>
      <c r="O2759" s="344" t="s">
        <v>2810</v>
      </c>
      <c r="P2759" s="344">
        <v>0.32300000000000001</v>
      </c>
    </row>
    <row r="2760" spans="14:16">
      <c r="N2760" s="344" t="s">
        <v>4871</v>
      </c>
      <c r="O2760" s="344" t="s">
        <v>2811</v>
      </c>
      <c r="P2760" s="344">
        <v>0.58799999999999997</v>
      </c>
    </row>
    <row r="2761" spans="14:16">
      <c r="N2761" s="344" t="s">
        <v>4872</v>
      </c>
      <c r="O2761" s="344" t="s">
        <v>2812</v>
      </c>
      <c r="P2761" s="344">
        <v>0.41199999999999998</v>
      </c>
    </row>
    <row r="2762" spans="14:16">
      <c r="N2762" s="344" t="s">
        <v>4873</v>
      </c>
      <c r="O2762" s="344" t="s">
        <v>2962</v>
      </c>
      <c r="P2762" s="344">
        <v>0.372</v>
      </c>
    </row>
    <row r="2763" spans="14:16">
      <c r="N2763" s="344" t="s">
        <v>4874</v>
      </c>
      <c r="O2763" s="344" t="s">
        <v>2814</v>
      </c>
      <c r="P2763" s="344">
        <v>0.56300000000000006</v>
      </c>
    </row>
    <row r="2764" spans="14:16">
      <c r="N2764" s="344" t="s">
        <v>4875</v>
      </c>
      <c r="O2764" s="344" t="s">
        <v>2963</v>
      </c>
      <c r="P2764" s="344">
        <v>0.51400000000000001</v>
      </c>
    </row>
    <row r="2765" spans="14:16">
      <c r="N2765" s="344" t="s">
        <v>4876</v>
      </c>
      <c r="O2765" s="344" t="s">
        <v>2817</v>
      </c>
      <c r="P2765" s="344">
        <v>0.70899999999999996</v>
      </c>
    </row>
    <row r="2766" spans="14:16">
      <c r="N2766" s="344" t="s">
        <v>4877</v>
      </c>
      <c r="O2766" s="344" t="s">
        <v>1970</v>
      </c>
      <c r="P2766" s="344">
        <v>0</v>
      </c>
    </row>
    <row r="2767" spans="14:16">
      <c r="N2767" s="344" t="s">
        <v>4878</v>
      </c>
      <c r="O2767" s="344" t="s">
        <v>1972</v>
      </c>
      <c r="P2767" s="344">
        <v>0.39600000000000002</v>
      </c>
    </row>
    <row r="2768" spans="14:16">
      <c r="N2768" s="344" t="s">
        <v>4879</v>
      </c>
      <c r="O2768" s="344" t="s">
        <v>2964</v>
      </c>
      <c r="P2768" s="344">
        <v>0</v>
      </c>
    </row>
    <row r="2769" spans="14:16">
      <c r="N2769" s="344" t="s">
        <v>4880</v>
      </c>
      <c r="O2769" s="344" t="s">
        <v>2965</v>
      </c>
      <c r="P2769" s="344">
        <v>0.46500000000000002</v>
      </c>
    </row>
    <row r="2770" spans="14:16">
      <c r="N2770" s="344" t="s">
        <v>4881</v>
      </c>
      <c r="O2770" s="344" t="s">
        <v>2821</v>
      </c>
      <c r="P2770" s="344">
        <v>0.42799999999999999</v>
      </c>
    </row>
    <row r="2771" spans="14:16">
      <c r="N2771" s="344" t="s">
        <v>4882</v>
      </c>
      <c r="O2771" s="344" t="s">
        <v>2966</v>
      </c>
      <c r="P2771" s="344">
        <v>0.41899999999999998</v>
      </c>
    </row>
    <row r="2772" spans="14:16">
      <c r="N2772" s="344" t="s">
        <v>4883</v>
      </c>
      <c r="O2772" s="344" t="s">
        <v>2823</v>
      </c>
      <c r="P2772" s="344">
        <v>0.434</v>
      </c>
    </row>
    <row r="2773" spans="14:16">
      <c r="N2773" s="344" t="s">
        <v>4884</v>
      </c>
      <c r="O2773" s="344" t="s">
        <v>2967</v>
      </c>
      <c r="P2773" s="344">
        <v>0</v>
      </c>
    </row>
    <row r="2774" spans="14:16">
      <c r="N2774" s="344" t="s">
        <v>4885</v>
      </c>
      <c r="O2774" s="344" t="s">
        <v>2968</v>
      </c>
      <c r="P2774" s="344">
        <v>0.33100000000000002</v>
      </c>
    </row>
    <row r="2775" spans="14:16">
      <c r="N2775" s="344" t="s">
        <v>4886</v>
      </c>
      <c r="O2775" s="344" t="s">
        <v>2969</v>
      </c>
      <c r="P2775" s="344">
        <v>0.43</v>
      </c>
    </row>
    <row r="2776" spans="14:16">
      <c r="N2776" s="344" t="s">
        <v>4887</v>
      </c>
      <c r="O2776" s="344" t="s">
        <v>2970</v>
      </c>
      <c r="P2776" s="344">
        <v>0</v>
      </c>
    </row>
    <row r="2777" spans="14:16">
      <c r="N2777" s="344" t="s">
        <v>4888</v>
      </c>
      <c r="O2777" s="344" t="s">
        <v>2971</v>
      </c>
      <c r="P2777" s="344">
        <v>0.871</v>
      </c>
    </row>
    <row r="2778" spans="14:16">
      <c r="N2778" s="344" t="s">
        <v>4889</v>
      </c>
      <c r="O2778" s="344" t="s">
        <v>2972</v>
      </c>
      <c r="P2778" s="344">
        <v>0.56300000000000006</v>
      </c>
    </row>
    <row r="2779" spans="14:16">
      <c r="N2779" s="344" t="s">
        <v>4890</v>
      </c>
      <c r="O2779" s="344" t="s">
        <v>2973</v>
      </c>
      <c r="P2779" s="344">
        <v>0.55000000000000004</v>
      </c>
    </row>
    <row r="2780" spans="14:16">
      <c r="N2780" s="344" t="s">
        <v>4891</v>
      </c>
      <c r="O2780" s="344" t="s">
        <v>1996</v>
      </c>
      <c r="P2780" s="344">
        <v>0</v>
      </c>
    </row>
    <row r="2781" spans="14:16">
      <c r="N2781" s="344" t="s">
        <v>4892</v>
      </c>
      <c r="O2781" s="344" t="s">
        <v>1998</v>
      </c>
      <c r="P2781" s="344">
        <v>0.19</v>
      </c>
    </row>
    <row r="2782" spans="14:16">
      <c r="N2782" s="344" t="s">
        <v>4893</v>
      </c>
      <c r="O2782" s="344" t="s">
        <v>2828</v>
      </c>
      <c r="P2782" s="344">
        <v>0.48500000000000004</v>
      </c>
    </row>
    <row r="2783" spans="14:16">
      <c r="N2783" s="344" t="s">
        <v>4894</v>
      </c>
      <c r="O2783" s="344" t="s">
        <v>2829</v>
      </c>
      <c r="P2783" s="344">
        <v>0.40099999999999997</v>
      </c>
    </row>
    <row r="2784" spans="14:16">
      <c r="N2784" s="344" t="s">
        <v>4895</v>
      </c>
      <c r="O2784" s="344" t="s">
        <v>2830</v>
      </c>
      <c r="P2784" s="344">
        <v>0.501</v>
      </c>
    </row>
    <row r="2785" spans="14:16">
      <c r="N2785" s="344" t="s">
        <v>4896</v>
      </c>
      <c r="O2785" s="344" t="s">
        <v>2974</v>
      </c>
      <c r="P2785" s="344">
        <v>0.54500000000000004</v>
      </c>
    </row>
    <row r="2786" spans="14:16">
      <c r="N2786" s="344" t="s">
        <v>4897</v>
      </c>
      <c r="O2786" s="344" t="s">
        <v>2975</v>
      </c>
      <c r="P2786" s="344">
        <v>0.437</v>
      </c>
    </row>
    <row r="2787" spans="14:16">
      <c r="N2787" s="344" t="s">
        <v>4898</v>
      </c>
      <c r="O2787" s="344" t="s">
        <v>2976</v>
      </c>
      <c r="P2787" s="344">
        <v>0.44400000000000001</v>
      </c>
    </row>
    <row r="2788" spans="14:16">
      <c r="N2788" s="344" t="s">
        <v>4899</v>
      </c>
      <c r="O2788" s="344" t="s">
        <v>2834</v>
      </c>
      <c r="P2788" s="344">
        <v>0.40700000000000003</v>
      </c>
    </row>
    <row r="2789" spans="14:16">
      <c r="N2789" s="344" t="s">
        <v>4900</v>
      </c>
      <c r="O2789" s="344" t="s">
        <v>2977</v>
      </c>
      <c r="P2789" s="344">
        <v>0</v>
      </c>
    </row>
    <row r="2790" spans="14:16">
      <c r="N2790" s="344" t="s">
        <v>4901</v>
      </c>
      <c r="O2790" s="344" t="s">
        <v>2978</v>
      </c>
      <c r="P2790" s="344">
        <v>0</v>
      </c>
    </row>
    <row r="2791" spans="14:16">
      <c r="N2791" s="344" t="s">
        <v>4902</v>
      </c>
      <c r="O2791" s="344" t="s">
        <v>2979</v>
      </c>
      <c r="P2791" s="344">
        <v>0</v>
      </c>
    </row>
    <row r="2792" spans="14:16">
      <c r="N2792" s="344" t="s">
        <v>4903</v>
      </c>
      <c r="O2792" s="344" t="s">
        <v>2838</v>
      </c>
      <c r="P2792" s="344">
        <v>0.57200000000000006</v>
      </c>
    </row>
    <row r="2793" spans="14:16">
      <c r="N2793" s="344" t="s">
        <v>4904</v>
      </c>
      <c r="O2793" s="344" t="s">
        <v>2839</v>
      </c>
      <c r="P2793" s="344">
        <v>0.48799999999999999</v>
      </c>
    </row>
    <row r="2794" spans="14:16">
      <c r="N2794" s="344" t="s">
        <v>4905</v>
      </c>
      <c r="O2794" s="344" t="s">
        <v>2840</v>
      </c>
      <c r="P2794" s="344">
        <v>0.42199999999999999</v>
      </c>
    </row>
    <row r="2795" spans="14:16">
      <c r="N2795" s="344" t="s">
        <v>4906</v>
      </c>
      <c r="O2795" s="344" t="s">
        <v>2980</v>
      </c>
      <c r="P2795" s="344">
        <v>0.39100000000000001</v>
      </c>
    </row>
    <row r="2796" spans="14:16">
      <c r="N2796" s="344" t="s">
        <v>4907</v>
      </c>
      <c r="O2796" s="344" t="s">
        <v>2981</v>
      </c>
      <c r="P2796" s="344">
        <v>0</v>
      </c>
    </row>
    <row r="2797" spans="14:16">
      <c r="N2797" s="344" t="s">
        <v>4908</v>
      </c>
      <c r="O2797" s="344" t="s">
        <v>2982</v>
      </c>
      <c r="P2797" s="344">
        <v>0.19900000000000001</v>
      </c>
    </row>
    <row r="2798" spans="14:16">
      <c r="N2798" s="344" t="s">
        <v>4909</v>
      </c>
      <c r="O2798" s="344" t="s">
        <v>2983</v>
      </c>
      <c r="P2798" s="344">
        <v>0.36499999999999999</v>
      </c>
    </row>
    <row r="2799" spans="14:16">
      <c r="N2799" s="344" t="s">
        <v>4910</v>
      </c>
      <c r="O2799" s="344" t="s">
        <v>2984</v>
      </c>
      <c r="P2799" s="344">
        <v>0.49099999999999999</v>
      </c>
    </row>
    <row r="2800" spans="14:16">
      <c r="N2800" s="344" t="s">
        <v>4911</v>
      </c>
      <c r="O2800" s="344" t="s">
        <v>2024</v>
      </c>
      <c r="P2800" s="344">
        <v>0.27200000000000002</v>
      </c>
    </row>
    <row r="2801" spans="14:16">
      <c r="N2801" s="344" t="s">
        <v>4912</v>
      </c>
      <c r="O2801" s="344" t="s">
        <v>2846</v>
      </c>
      <c r="P2801" s="344">
        <v>0</v>
      </c>
    </row>
    <row r="2802" spans="14:16">
      <c r="N2802" s="344" t="s">
        <v>4913</v>
      </c>
      <c r="O2802" s="344" t="s">
        <v>2847</v>
      </c>
      <c r="P2802" s="344">
        <v>0.47</v>
      </c>
    </row>
    <row r="2803" spans="14:16">
      <c r="N2803" s="344" t="s">
        <v>4914</v>
      </c>
      <c r="O2803" s="344" t="s">
        <v>2985</v>
      </c>
      <c r="P2803" s="344">
        <v>0</v>
      </c>
    </row>
    <row r="2804" spans="14:16">
      <c r="N2804" s="344" t="s">
        <v>4915</v>
      </c>
      <c r="O2804" s="344" t="s">
        <v>2986</v>
      </c>
      <c r="P2804" s="344">
        <v>0.18000000000000002</v>
      </c>
    </row>
    <row r="2805" spans="14:16">
      <c r="N2805" s="344" t="s">
        <v>4916</v>
      </c>
      <c r="O2805" s="344" t="s">
        <v>2987</v>
      </c>
      <c r="P2805" s="344">
        <v>0.308</v>
      </c>
    </row>
    <row r="2806" spans="14:16">
      <c r="N2806" s="344" t="s">
        <v>4917</v>
      </c>
      <c r="O2806" s="344" t="s">
        <v>2988</v>
      </c>
      <c r="P2806" s="344">
        <v>0.50600000000000001</v>
      </c>
    </row>
    <row r="2807" spans="14:16">
      <c r="N2807" s="344" t="s">
        <v>4918</v>
      </c>
      <c r="O2807" s="344" t="s">
        <v>2989</v>
      </c>
      <c r="P2807" s="344">
        <v>0.441</v>
      </c>
    </row>
  </sheetData>
  <sheetProtection password="E4BE" sheet="1" objects="1" scenarios="1"/>
  <mergeCells count="35">
    <mergeCell ref="A24:B24"/>
    <mergeCell ref="A5:B5"/>
    <mergeCell ref="A6:B16"/>
    <mergeCell ref="A17:B18"/>
    <mergeCell ref="A19:B19"/>
    <mergeCell ref="A20:A23"/>
    <mergeCell ref="A25:B25"/>
    <mergeCell ref="A26:F26"/>
    <mergeCell ref="A29:B29"/>
    <mergeCell ref="F29:G29"/>
    <mergeCell ref="A30:A35"/>
    <mergeCell ref="B30:B32"/>
    <mergeCell ref="F30:G30"/>
    <mergeCell ref="F31:G31"/>
    <mergeCell ref="F32:G32"/>
    <mergeCell ref="B33:C33"/>
    <mergeCell ref="F33:G33"/>
    <mergeCell ref="B34:C34"/>
    <mergeCell ref="F34:G34"/>
    <mergeCell ref="B35:C35"/>
    <mergeCell ref="F35:G35"/>
    <mergeCell ref="A43:C43"/>
    <mergeCell ref="A44:C44"/>
    <mergeCell ref="B39:C39"/>
    <mergeCell ref="F39:G39"/>
    <mergeCell ref="B40:C40"/>
    <mergeCell ref="F40:G40"/>
    <mergeCell ref="B41:C41"/>
    <mergeCell ref="B42:C42"/>
    <mergeCell ref="F42:G42"/>
    <mergeCell ref="A36:A42"/>
    <mergeCell ref="B36:B38"/>
    <mergeCell ref="F36:G36"/>
    <mergeCell ref="F37:G37"/>
    <mergeCell ref="F38:G38"/>
  </mergeCells>
  <phoneticPr fontId="2"/>
  <dataValidations count="6">
    <dataValidation type="list" allowBlank="1" showInputMessage="1" showErrorMessage="1" sqref="C19" xr:uid="{4817FC5A-53FB-40C2-8B2F-763068842B4F}">
      <formula1>$C$112:$C$113</formula1>
    </dataValidation>
    <dataValidation allowBlank="1" showInputMessage="1" sqref="F25 F19" xr:uid="{6DAD2D38-CAC4-441E-8871-EBE9D1583F6F}"/>
    <dataValidation type="list" allowBlank="1" showInputMessage="1" showErrorMessage="1" sqref="C14:C16" xr:uid="{6CF6331D-C284-47DA-B7C0-4E3D37215226}">
      <formula1>$C$89:$C$103</formula1>
    </dataValidation>
    <dataValidation type="list" allowBlank="1" showInputMessage="1" showErrorMessage="1" sqref="B28" xr:uid="{4E9E59B2-7824-40EE-9E32-82488D033BC0}">
      <formula1>$C$117:$C$123</formula1>
    </dataValidation>
    <dataValidation type="list" allowBlank="1" showInputMessage="1" showErrorMessage="1" sqref="C28 G28" xr:uid="{4A4CD6C3-9BDA-4734-B7D8-0E4B6CD32833}">
      <formula1>$D$117:$D$118</formula1>
    </dataValidation>
    <dataValidation type="list" allowBlank="1" showInputMessage="1" showErrorMessage="1" sqref="B21 B23" xr:uid="{79CCFA20-C2EF-44F4-969B-5C5BF6C1AE52}">
      <formula1>INDIRECT($M$3)</formula1>
    </dataValidation>
  </dataValidations>
  <hyperlinks>
    <hyperlink ref="B52" r:id="rId1" display="https://ghg-santeikohyo.env.go.jp/calc" xr:uid="{FC874F30-32D9-4937-AC85-AE65A3E3D40E}"/>
  </hyperlinks>
  <printOptions horizontalCentered="1" verticalCentered="1"/>
  <pageMargins left="0.70866141732283472" right="0.70866141732283472" top="0.74803149606299213" bottom="0.74803149606299213" header="0.31496062992125984" footer="0.31496062992125984"/>
  <pageSetup paperSize="9" scale="58"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E5A5D-F54B-4795-885D-60862CE07E9B}">
  <sheetPr codeName="Sheet30">
    <pageSetUpPr fitToPage="1"/>
  </sheetPr>
  <dimension ref="A1:M76"/>
  <sheetViews>
    <sheetView view="pageBreakPreview" zoomScale="70" zoomScaleNormal="75" zoomScaleSheetLayoutView="70" workbookViewId="0">
      <selection activeCell="F16" sqref="F16"/>
    </sheetView>
  </sheetViews>
  <sheetFormatPr defaultRowHeight="13.5"/>
  <cols>
    <col min="1" max="1" width="6.25" style="255" customWidth="1"/>
    <col min="2" max="2" width="4.125" style="255" customWidth="1"/>
    <col min="3" max="3" width="22.5" style="255" customWidth="1"/>
    <col min="4" max="4" width="19" style="255" customWidth="1"/>
    <col min="5" max="5" width="17" style="255" customWidth="1"/>
    <col min="6" max="6" width="18" style="255" customWidth="1"/>
    <col min="7" max="7" width="19.875" style="255" customWidth="1"/>
    <col min="8" max="8" width="19.25" style="255" customWidth="1"/>
    <col min="9" max="9" width="17.125" style="255" customWidth="1"/>
    <col min="10" max="10" width="14.875" style="255" customWidth="1"/>
    <col min="11" max="11" width="16" style="255" bestFit="1" customWidth="1"/>
    <col min="12" max="12" width="1" style="255" customWidth="1"/>
    <col min="13" max="13" width="10" style="255" bestFit="1" customWidth="1"/>
    <col min="14" max="256" width="9" style="255"/>
    <col min="257" max="257" width="6.25" style="255" customWidth="1"/>
    <col min="258" max="258" width="4.125" style="255" customWidth="1"/>
    <col min="259" max="259" width="22.5" style="255" customWidth="1"/>
    <col min="260" max="260" width="19" style="255" customWidth="1"/>
    <col min="261" max="261" width="17" style="255" customWidth="1"/>
    <col min="262" max="262" width="18" style="255" customWidth="1"/>
    <col min="263" max="263" width="19.875" style="255" customWidth="1"/>
    <col min="264" max="264" width="19.25" style="255" customWidth="1"/>
    <col min="265" max="265" width="17.125" style="255" customWidth="1"/>
    <col min="266" max="266" width="14.875" style="255" customWidth="1"/>
    <col min="267" max="267" width="16" style="255" bestFit="1" customWidth="1"/>
    <col min="268" max="268" width="1" style="255" customWidth="1"/>
    <col min="269" max="269" width="10" style="255" bestFit="1" customWidth="1"/>
    <col min="270" max="512" width="9" style="255"/>
    <col min="513" max="513" width="6.25" style="255" customWidth="1"/>
    <col min="514" max="514" width="4.125" style="255" customWidth="1"/>
    <col min="515" max="515" width="22.5" style="255" customWidth="1"/>
    <col min="516" max="516" width="19" style="255" customWidth="1"/>
    <col min="517" max="517" width="17" style="255" customWidth="1"/>
    <col min="518" max="518" width="18" style="255" customWidth="1"/>
    <col min="519" max="519" width="19.875" style="255" customWidth="1"/>
    <col min="520" max="520" width="19.25" style="255" customWidth="1"/>
    <col min="521" max="521" width="17.125" style="255" customWidth="1"/>
    <col min="522" max="522" width="14.875" style="255" customWidth="1"/>
    <col min="523" max="523" width="16" style="255" bestFit="1" customWidth="1"/>
    <col min="524" max="524" width="1" style="255" customWidth="1"/>
    <col min="525" max="525" width="10" style="255" bestFit="1" customWidth="1"/>
    <col min="526" max="768" width="9" style="255"/>
    <col min="769" max="769" width="6.25" style="255" customWidth="1"/>
    <col min="770" max="770" width="4.125" style="255" customWidth="1"/>
    <col min="771" max="771" width="22.5" style="255" customWidth="1"/>
    <col min="772" max="772" width="19" style="255" customWidth="1"/>
    <col min="773" max="773" width="17" style="255" customWidth="1"/>
    <col min="774" max="774" width="18" style="255" customWidth="1"/>
    <col min="775" max="775" width="19.875" style="255" customWidth="1"/>
    <col min="776" max="776" width="19.25" style="255" customWidth="1"/>
    <col min="777" max="777" width="17.125" style="255" customWidth="1"/>
    <col min="778" max="778" width="14.875" style="255" customWidth="1"/>
    <col min="779" max="779" width="16" style="255" bestFit="1" customWidth="1"/>
    <col min="780" max="780" width="1" style="255" customWidth="1"/>
    <col min="781" max="781" width="10" style="255" bestFit="1" customWidth="1"/>
    <col min="782" max="1024" width="9" style="255"/>
    <col min="1025" max="1025" width="6.25" style="255" customWidth="1"/>
    <col min="1026" max="1026" width="4.125" style="255" customWidth="1"/>
    <col min="1027" max="1027" width="22.5" style="255" customWidth="1"/>
    <col min="1028" max="1028" width="19" style="255" customWidth="1"/>
    <col min="1029" max="1029" width="17" style="255" customWidth="1"/>
    <col min="1030" max="1030" width="18" style="255" customWidth="1"/>
    <col min="1031" max="1031" width="19.875" style="255" customWidth="1"/>
    <col min="1032" max="1032" width="19.25" style="255" customWidth="1"/>
    <col min="1033" max="1033" width="17.125" style="255" customWidth="1"/>
    <col min="1034" max="1034" width="14.875" style="255" customWidth="1"/>
    <col min="1035" max="1035" width="16" style="255" bestFit="1" customWidth="1"/>
    <col min="1036" max="1036" width="1" style="255" customWidth="1"/>
    <col min="1037" max="1037" width="10" style="255" bestFit="1" customWidth="1"/>
    <col min="1038" max="1280" width="9" style="255"/>
    <col min="1281" max="1281" width="6.25" style="255" customWidth="1"/>
    <col min="1282" max="1282" width="4.125" style="255" customWidth="1"/>
    <col min="1283" max="1283" width="22.5" style="255" customWidth="1"/>
    <col min="1284" max="1284" width="19" style="255" customWidth="1"/>
    <col min="1285" max="1285" width="17" style="255" customWidth="1"/>
    <col min="1286" max="1286" width="18" style="255" customWidth="1"/>
    <col min="1287" max="1287" width="19.875" style="255" customWidth="1"/>
    <col min="1288" max="1288" width="19.25" style="255" customWidth="1"/>
    <col min="1289" max="1289" width="17.125" style="255" customWidth="1"/>
    <col min="1290" max="1290" width="14.875" style="255" customWidth="1"/>
    <col min="1291" max="1291" width="16" style="255" bestFit="1" customWidth="1"/>
    <col min="1292" max="1292" width="1" style="255" customWidth="1"/>
    <col min="1293" max="1293" width="10" style="255" bestFit="1" customWidth="1"/>
    <col min="1294" max="1536" width="9" style="255"/>
    <col min="1537" max="1537" width="6.25" style="255" customWidth="1"/>
    <col min="1538" max="1538" width="4.125" style="255" customWidth="1"/>
    <col min="1539" max="1539" width="22.5" style="255" customWidth="1"/>
    <col min="1540" max="1540" width="19" style="255" customWidth="1"/>
    <col min="1541" max="1541" width="17" style="255" customWidth="1"/>
    <col min="1542" max="1542" width="18" style="255" customWidth="1"/>
    <col min="1543" max="1543" width="19.875" style="255" customWidth="1"/>
    <col min="1544" max="1544" width="19.25" style="255" customWidth="1"/>
    <col min="1545" max="1545" width="17.125" style="255" customWidth="1"/>
    <col min="1546" max="1546" width="14.875" style="255" customWidth="1"/>
    <col min="1547" max="1547" width="16" style="255" bestFit="1" customWidth="1"/>
    <col min="1548" max="1548" width="1" style="255" customWidth="1"/>
    <col min="1549" max="1549" width="10" style="255" bestFit="1" customWidth="1"/>
    <col min="1550" max="1792" width="9" style="255"/>
    <col min="1793" max="1793" width="6.25" style="255" customWidth="1"/>
    <col min="1794" max="1794" width="4.125" style="255" customWidth="1"/>
    <col min="1795" max="1795" width="22.5" style="255" customWidth="1"/>
    <col min="1796" max="1796" width="19" style="255" customWidth="1"/>
    <col min="1797" max="1797" width="17" style="255" customWidth="1"/>
    <col min="1798" max="1798" width="18" style="255" customWidth="1"/>
    <col min="1799" max="1799" width="19.875" style="255" customWidth="1"/>
    <col min="1800" max="1800" width="19.25" style="255" customWidth="1"/>
    <col min="1801" max="1801" width="17.125" style="255" customWidth="1"/>
    <col min="1802" max="1802" width="14.875" style="255" customWidth="1"/>
    <col min="1803" max="1803" width="16" style="255" bestFit="1" customWidth="1"/>
    <col min="1804" max="1804" width="1" style="255" customWidth="1"/>
    <col min="1805" max="1805" width="10" style="255" bestFit="1" customWidth="1"/>
    <col min="1806" max="2048" width="9" style="255"/>
    <col min="2049" max="2049" width="6.25" style="255" customWidth="1"/>
    <col min="2050" max="2050" width="4.125" style="255" customWidth="1"/>
    <col min="2051" max="2051" width="22.5" style="255" customWidth="1"/>
    <col min="2052" max="2052" width="19" style="255" customWidth="1"/>
    <col min="2053" max="2053" width="17" style="255" customWidth="1"/>
    <col min="2054" max="2054" width="18" style="255" customWidth="1"/>
    <col min="2055" max="2055" width="19.875" style="255" customWidth="1"/>
    <col min="2056" max="2056" width="19.25" style="255" customWidth="1"/>
    <col min="2057" max="2057" width="17.125" style="255" customWidth="1"/>
    <col min="2058" max="2058" width="14.875" style="255" customWidth="1"/>
    <col min="2059" max="2059" width="16" style="255" bestFit="1" customWidth="1"/>
    <col min="2060" max="2060" width="1" style="255" customWidth="1"/>
    <col min="2061" max="2061" width="10" style="255" bestFit="1" customWidth="1"/>
    <col min="2062" max="2304" width="9" style="255"/>
    <col min="2305" max="2305" width="6.25" style="255" customWidth="1"/>
    <col min="2306" max="2306" width="4.125" style="255" customWidth="1"/>
    <col min="2307" max="2307" width="22.5" style="255" customWidth="1"/>
    <col min="2308" max="2308" width="19" style="255" customWidth="1"/>
    <col min="2309" max="2309" width="17" style="255" customWidth="1"/>
    <col min="2310" max="2310" width="18" style="255" customWidth="1"/>
    <col min="2311" max="2311" width="19.875" style="255" customWidth="1"/>
    <col min="2312" max="2312" width="19.25" style="255" customWidth="1"/>
    <col min="2313" max="2313" width="17.125" style="255" customWidth="1"/>
    <col min="2314" max="2314" width="14.875" style="255" customWidth="1"/>
    <col min="2315" max="2315" width="16" style="255" bestFit="1" customWidth="1"/>
    <col min="2316" max="2316" width="1" style="255" customWidth="1"/>
    <col min="2317" max="2317" width="10" style="255" bestFit="1" customWidth="1"/>
    <col min="2318" max="2560" width="9" style="255"/>
    <col min="2561" max="2561" width="6.25" style="255" customWidth="1"/>
    <col min="2562" max="2562" width="4.125" style="255" customWidth="1"/>
    <col min="2563" max="2563" width="22.5" style="255" customWidth="1"/>
    <col min="2564" max="2564" width="19" style="255" customWidth="1"/>
    <col min="2565" max="2565" width="17" style="255" customWidth="1"/>
    <col min="2566" max="2566" width="18" style="255" customWidth="1"/>
    <col min="2567" max="2567" width="19.875" style="255" customWidth="1"/>
    <col min="2568" max="2568" width="19.25" style="255" customWidth="1"/>
    <col min="2569" max="2569" width="17.125" style="255" customWidth="1"/>
    <col min="2570" max="2570" width="14.875" style="255" customWidth="1"/>
    <col min="2571" max="2571" width="16" style="255" bestFit="1" customWidth="1"/>
    <col min="2572" max="2572" width="1" style="255" customWidth="1"/>
    <col min="2573" max="2573" width="10" style="255" bestFit="1" customWidth="1"/>
    <col min="2574" max="2816" width="9" style="255"/>
    <col min="2817" max="2817" width="6.25" style="255" customWidth="1"/>
    <col min="2818" max="2818" width="4.125" style="255" customWidth="1"/>
    <col min="2819" max="2819" width="22.5" style="255" customWidth="1"/>
    <col min="2820" max="2820" width="19" style="255" customWidth="1"/>
    <col min="2821" max="2821" width="17" style="255" customWidth="1"/>
    <col min="2822" max="2822" width="18" style="255" customWidth="1"/>
    <col min="2823" max="2823" width="19.875" style="255" customWidth="1"/>
    <col min="2824" max="2824" width="19.25" style="255" customWidth="1"/>
    <col min="2825" max="2825" width="17.125" style="255" customWidth="1"/>
    <col min="2826" max="2826" width="14.875" style="255" customWidth="1"/>
    <col min="2827" max="2827" width="16" style="255" bestFit="1" customWidth="1"/>
    <col min="2828" max="2828" width="1" style="255" customWidth="1"/>
    <col min="2829" max="2829" width="10" style="255" bestFit="1" customWidth="1"/>
    <col min="2830" max="3072" width="9" style="255"/>
    <col min="3073" max="3073" width="6.25" style="255" customWidth="1"/>
    <col min="3074" max="3074" width="4.125" style="255" customWidth="1"/>
    <col min="3075" max="3075" width="22.5" style="255" customWidth="1"/>
    <col min="3076" max="3076" width="19" style="255" customWidth="1"/>
    <col min="3077" max="3077" width="17" style="255" customWidth="1"/>
    <col min="3078" max="3078" width="18" style="255" customWidth="1"/>
    <col min="3079" max="3079" width="19.875" style="255" customWidth="1"/>
    <col min="3080" max="3080" width="19.25" style="255" customWidth="1"/>
    <col min="3081" max="3081" width="17.125" style="255" customWidth="1"/>
    <col min="3082" max="3082" width="14.875" style="255" customWidth="1"/>
    <col min="3083" max="3083" width="16" style="255" bestFit="1" customWidth="1"/>
    <col min="3084" max="3084" width="1" style="255" customWidth="1"/>
    <col min="3085" max="3085" width="10" style="255" bestFit="1" customWidth="1"/>
    <col min="3086" max="3328" width="9" style="255"/>
    <col min="3329" max="3329" width="6.25" style="255" customWidth="1"/>
    <col min="3330" max="3330" width="4.125" style="255" customWidth="1"/>
    <col min="3331" max="3331" width="22.5" style="255" customWidth="1"/>
    <col min="3332" max="3332" width="19" style="255" customWidth="1"/>
    <col min="3333" max="3333" width="17" style="255" customWidth="1"/>
    <col min="3334" max="3334" width="18" style="255" customWidth="1"/>
    <col min="3335" max="3335" width="19.875" style="255" customWidth="1"/>
    <col min="3336" max="3336" width="19.25" style="255" customWidth="1"/>
    <col min="3337" max="3337" width="17.125" style="255" customWidth="1"/>
    <col min="3338" max="3338" width="14.875" style="255" customWidth="1"/>
    <col min="3339" max="3339" width="16" style="255" bestFit="1" customWidth="1"/>
    <col min="3340" max="3340" width="1" style="255" customWidth="1"/>
    <col min="3341" max="3341" width="10" style="255" bestFit="1" customWidth="1"/>
    <col min="3342" max="3584" width="9" style="255"/>
    <col min="3585" max="3585" width="6.25" style="255" customWidth="1"/>
    <col min="3586" max="3586" width="4.125" style="255" customWidth="1"/>
    <col min="3587" max="3587" width="22.5" style="255" customWidth="1"/>
    <col min="3588" max="3588" width="19" style="255" customWidth="1"/>
    <col min="3589" max="3589" width="17" style="255" customWidth="1"/>
    <col min="3590" max="3590" width="18" style="255" customWidth="1"/>
    <col min="3591" max="3591" width="19.875" style="255" customWidth="1"/>
    <col min="3592" max="3592" width="19.25" style="255" customWidth="1"/>
    <col min="3593" max="3593" width="17.125" style="255" customWidth="1"/>
    <col min="3594" max="3594" width="14.875" style="255" customWidth="1"/>
    <col min="3595" max="3595" width="16" style="255" bestFit="1" customWidth="1"/>
    <col min="3596" max="3596" width="1" style="255" customWidth="1"/>
    <col min="3597" max="3597" width="10" style="255" bestFit="1" customWidth="1"/>
    <col min="3598" max="3840" width="9" style="255"/>
    <col min="3841" max="3841" width="6.25" style="255" customWidth="1"/>
    <col min="3842" max="3842" width="4.125" style="255" customWidth="1"/>
    <col min="3843" max="3843" width="22.5" style="255" customWidth="1"/>
    <col min="3844" max="3844" width="19" style="255" customWidth="1"/>
    <col min="3845" max="3845" width="17" style="255" customWidth="1"/>
    <col min="3846" max="3846" width="18" style="255" customWidth="1"/>
    <col min="3847" max="3847" width="19.875" style="255" customWidth="1"/>
    <col min="3848" max="3848" width="19.25" style="255" customWidth="1"/>
    <col min="3849" max="3849" width="17.125" style="255" customWidth="1"/>
    <col min="3850" max="3850" width="14.875" style="255" customWidth="1"/>
    <col min="3851" max="3851" width="16" style="255" bestFit="1" customWidth="1"/>
    <col min="3852" max="3852" width="1" style="255" customWidth="1"/>
    <col min="3853" max="3853" width="10" style="255" bestFit="1" customWidth="1"/>
    <col min="3854" max="4096" width="9" style="255"/>
    <col min="4097" max="4097" width="6.25" style="255" customWidth="1"/>
    <col min="4098" max="4098" width="4.125" style="255" customWidth="1"/>
    <col min="4099" max="4099" width="22.5" style="255" customWidth="1"/>
    <col min="4100" max="4100" width="19" style="255" customWidth="1"/>
    <col min="4101" max="4101" width="17" style="255" customWidth="1"/>
    <col min="4102" max="4102" width="18" style="255" customWidth="1"/>
    <col min="4103" max="4103" width="19.875" style="255" customWidth="1"/>
    <col min="4104" max="4104" width="19.25" style="255" customWidth="1"/>
    <col min="4105" max="4105" width="17.125" style="255" customWidth="1"/>
    <col min="4106" max="4106" width="14.875" style="255" customWidth="1"/>
    <col min="4107" max="4107" width="16" style="255" bestFit="1" customWidth="1"/>
    <col min="4108" max="4108" width="1" style="255" customWidth="1"/>
    <col min="4109" max="4109" width="10" style="255" bestFit="1" customWidth="1"/>
    <col min="4110" max="4352" width="9" style="255"/>
    <col min="4353" max="4353" width="6.25" style="255" customWidth="1"/>
    <col min="4354" max="4354" width="4.125" style="255" customWidth="1"/>
    <col min="4355" max="4355" width="22.5" style="255" customWidth="1"/>
    <col min="4356" max="4356" width="19" style="255" customWidth="1"/>
    <col min="4357" max="4357" width="17" style="255" customWidth="1"/>
    <col min="4358" max="4358" width="18" style="255" customWidth="1"/>
    <col min="4359" max="4359" width="19.875" style="255" customWidth="1"/>
    <col min="4360" max="4360" width="19.25" style="255" customWidth="1"/>
    <col min="4361" max="4361" width="17.125" style="255" customWidth="1"/>
    <col min="4362" max="4362" width="14.875" style="255" customWidth="1"/>
    <col min="4363" max="4363" width="16" style="255" bestFit="1" customWidth="1"/>
    <col min="4364" max="4364" width="1" style="255" customWidth="1"/>
    <col min="4365" max="4365" width="10" style="255" bestFit="1" customWidth="1"/>
    <col min="4366" max="4608" width="9" style="255"/>
    <col min="4609" max="4609" width="6.25" style="255" customWidth="1"/>
    <col min="4610" max="4610" width="4.125" style="255" customWidth="1"/>
    <col min="4611" max="4611" width="22.5" style="255" customWidth="1"/>
    <col min="4612" max="4612" width="19" style="255" customWidth="1"/>
    <col min="4613" max="4613" width="17" style="255" customWidth="1"/>
    <col min="4614" max="4614" width="18" style="255" customWidth="1"/>
    <col min="4615" max="4615" width="19.875" style="255" customWidth="1"/>
    <col min="4616" max="4616" width="19.25" style="255" customWidth="1"/>
    <col min="4617" max="4617" width="17.125" style="255" customWidth="1"/>
    <col min="4618" max="4618" width="14.875" style="255" customWidth="1"/>
    <col min="4619" max="4619" width="16" style="255" bestFit="1" customWidth="1"/>
    <col min="4620" max="4620" width="1" style="255" customWidth="1"/>
    <col min="4621" max="4621" width="10" style="255" bestFit="1" customWidth="1"/>
    <col min="4622" max="4864" width="9" style="255"/>
    <col min="4865" max="4865" width="6.25" style="255" customWidth="1"/>
    <col min="4866" max="4866" width="4.125" style="255" customWidth="1"/>
    <col min="4867" max="4867" width="22.5" style="255" customWidth="1"/>
    <col min="4868" max="4868" width="19" style="255" customWidth="1"/>
    <col min="4869" max="4869" width="17" style="255" customWidth="1"/>
    <col min="4870" max="4870" width="18" style="255" customWidth="1"/>
    <col min="4871" max="4871" width="19.875" style="255" customWidth="1"/>
    <col min="4872" max="4872" width="19.25" style="255" customWidth="1"/>
    <col min="4873" max="4873" width="17.125" style="255" customWidth="1"/>
    <col min="4874" max="4874" width="14.875" style="255" customWidth="1"/>
    <col min="4875" max="4875" width="16" style="255" bestFit="1" customWidth="1"/>
    <col min="4876" max="4876" width="1" style="255" customWidth="1"/>
    <col min="4877" max="4877" width="10" style="255" bestFit="1" customWidth="1"/>
    <col min="4878" max="5120" width="9" style="255"/>
    <col min="5121" max="5121" width="6.25" style="255" customWidth="1"/>
    <col min="5122" max="5122" width="4.125" style="255" customWidth="1"/>
    <col min="5123" max="5123" width="22.5" style="255" customWidth="1"/>
    <col min="5124" max="5124" width="19" style="255" customWidth="1"/>
    <col min="5125" max="5125" width="17" style="255" customWidth="1"/>
    <col min="5126" max="5126" width="18" style="255" customWidth="1"/>
    <col min="5127" max="5127" width="19.875" style="255" customWidth="1"/>
    <col min="5128" max="5128" width="19.25" style="255" customWidth="1"/>
    <col min="5129" max="5129" width="17.125" style="255" customWidth="1"/>
    <col min="5130" max="5130" width="14.875" style="255" customWidth="1"/>
    <col min="5131" max="5131" width="16" style="255" bestFit="1" customWidth="1"/>
    <col min="5132" max="5132" width="1" style="255" customWidth="1"/>
    <col min="5133" max="5133" width="10" style="255" bestFit="1" customWidth="1"/>
    <col min="5134" max="5376" width="9" style="255"/>
    <col min="5377" max="5377" width="6.25" style="255" customWidth="1"/>
    <col min="5378" max="5378" width="4.125" style="255" customWidth="1"/>
    <col min="5379" max="5379" width="22.5" style="255" customWidth="1"/>
    <col min="5380" max="5380" width="19" style="255" customWidth="1"/>
    <col min="5381" max="5381" width="17" style="255" customWidth="1"/>
    <col min="5382" max="5382" width="18" style="255" customWidth="1"/>
    <col min="5383" max="5383" width="19.875" style="255" customWidth="1"/>
    <col min="5384" max="5384" width="19.25" style="255" customWidth="1"/>
    <col min="5385" max="5385" width="17.125" style="255" customWidth="1"/>
    <col min="5386" max="5386" width="14.875" style="255" customWidth="1"/>
    <col min="5387" max="5387" width="16" style="255" bestFit="1" customWidth="1"/>
    <col min="5388" max="5388" width="1" style="255" customWidth="1"/>
    <col min="5389" max="5389" width="10" style="255" bestFit="1" customWidth="1"/>
    <col min="5390" max="5632" width="9" style="255"/>
    <col min="5633" max="5633" width="6.25" style="255" customWidth="1"/>
    <col min="5634" max="5634" width="4.125" style="255" customWidth="1"/>
    <col min="5635" max="5635" width="22.5" style="255" customWidth="1"/>
    <col min="5636" max="5636" width="19" style="255" customWidth="1"/>
    <col min="5637" max="5637" width="17" style="255" customWidth="1"/>
    <col min="5638" max="5638" width="18" style="255" customWidth="1"/>
    <col min="5639" max="5639" width="19.875" style="255" customWidth="1"/>
    <col min="5640" max="5640" width="19.25" style="255" customWidth="1"/>
    <col min="5641" max="5641" width="17.125" style="255" customWidth="1"/>
    <col min="5642" max="5642" width="14.875" style="255" customWidth="1"/>
    <col min="5643" max="5643" width="16" style="255" bestFit="1" customWidth="1"/>
    <col min="5644" max="5644" width="1" style="255" customWidth="1"/>
    <col min="5645" max="5645" width="10" style="255" bestFit="1" customWidth="1"/>
    <col min="5646" max="5888" width="9" style="255"/>
    <col min="5889" max="5889" width="6.25" style="255" customWidth="1"/>
    <col min="5890" max="5890" width="4.125" style="255" customWidth="1"/>
    <col min="5891" max="5891" width="22.5" style="255" customWidth="1"/>
    <col min="5892" max="5892" width="19" style="255" customWidth="1"/>
    <col min="5893" max="5893" width="17" style="255" customWidth="1"/>
    <col min="5894" max="5894" width="18" style="255" customWidth="1"/>
    <col min="5895" max="5895" width="19.875" style="255" customWidth="1"/>
    <col min="5896" max="5896" width="19.25" style="255" customWidth="1"/>
    <col min="5897" max="5897" width="17.125" style="255" customWidth="1"/>
    <col min="5898" max="5898" width="14.875" style="255" customWidth="1"/>
    <col min="5899" max="5899" width="16" style="255" bestFit="1" customWidth="1"/>
    <col min="5900" max="5900" width="1" style="255" customWidth="1"/>
    <col min="5901" max="5901" width="10" style="255" bestFit="1" customWidth="1"/>
    <col min="5902" max="6144" width="9" style="255"/>
    <col min="6145" max="6145" width="6.25" style="255" customWidth="1"/>
    <col min="6146" max="6146" width="4.125" style="255" customWidth="1"/>
    <col min="6147" max="6147" width="22.5" style="255" customWidth="1"/>
    <col min="6148" max="6148" width="19" style="255" customWidth="1"/>
    <col min="6149" max="6149" width="17" style="255" customWidth="1"/>
    <col min="6150" max="6150" width="18" style="255" customWidth="1"/>
    <col min="6151" max="6151" width="19.875" style="255" customWidth="1"/>
    <col min="6152" max="6152" width="19.25" style="255" customWidth="1"/>
    <col min="6153" max="6153" width="17.125" style="255" customWidth="1"/>
    <col min="6154" max="6154" width="14.875" style="255" customWidth="1"/>
    <col min="6155" max="6155" width="16" style="255" bestFit="1" customWidth="1"/>
    <col min="6156" max="6156" width="1" style="255" customWidth="1"/>
    <col min="6157" max="6157" width="10" style="255" bestFit="1" customWidth="1"/>
    <col min="6158" max="6400" width="9" style="255"/>
    <col min="6401" max="6401" width="6.25" style="255" customWidth="1"/>
    <col min="6402" max="6402" width="4.125" style="255" customWidth="1"/>
    <col min="6403" max="6403" width="22.5" style="255" customWidth="1"/>
    <col min="6404" max="6404" width="19" style="255" customWidth="1"/>
    <col min="6405" max="6405" width="17" style="255" customWidth="1"/>
    <col min="6406" max="6406" width="18" style="255" customWidth="1"/>
    <col min="6407" max="6407" width="19.875" style="255" customWidth="1"/>
    <col min="6408" max="6408" width="19.25" style="255" customWidth="1"/>
    <col min="6409" max="6409" width="17.125" style="255" customWidth="1"/>
    <col min="6410" max="6410" width="14.875" style="255" customWidth="1"/>
    <col min="6411" max="6411" width="16" style="255" bestFit="1" customWidth="1"/>
    <col min="6412" max="6412" width="1" style="255" customWidth="1"/>
    <col min="6413" max="6413" width="10" style="255" bestFit="1" customWidth="1"/>
    <col min="6414" max="6656" width="9" style="255"/>
    <col min="6657" max="6657" width="6.25" style="255" customWidth="1"/>
    <col min="6658" max="6658" width="4.125" style="255" customWidth="1"/>
    <col min="6659" max="6659" width="22.5" style="255" customWidth="1"/>
    <col min="6660" max="6660" width="19" style="255" customWidth="1"/>
    <col min="6661" max="6661" width="17" style="255" customWidth="1"/>
    <col min="6662" max="6662" width="18" style="255" customWidth="1"/>
    <col min="6663" max="6663" width="19.875" style="255" customWidth="1"/>
    <col min="6664" max="6664" width="19.25" style="255" customWidth="1"/>
    <col min="6665" max="6665" width="17.125" style="255" customWidth="1"/>
    <col min="6666" max="6666" width="14.875" style="255" customWidth="1"/>
    <col min="6667" max="6667" width="16" style="255" bestFit="1" customWidth="1"/>
    <col min="6668" max="6668" width="1" style="255" customWidth="1"/>
    <col min="6669" max="6669" width="10" style="255" bestFit="1" customWidth="1"/>
    <col min="6670" max="6912" width="9" style="255"/>
    <col min="6913" max="6913" width="6.25" style="255" customWidth="1"/>
    <col min="6914" max="6914" width="4.125" style="255" customWidth="1"/>
    <col min="6915" max="6915" width="22.5" style="255" customWidth="1"/>
    <col min="6916" max="6916" width="19" style="255" customWidth="1"/>
    <col min="6917" max="6917" width="17" style="255" customWidth="1"/>
    <col min="6918" max="6918" width="18" style="255" customWidth="1"/>
    <col min="6919" max="6919" width="19.875" style="255" customWidth="1"/>
    <col min="6920" max="6920" width="19.25" style="255" customWidth="1"/>
    <col min="6921" max="6921" width="17.125" style="255" customWidth="1"/>
    <col min="6922" max="6922" width="14.875" style="255" customWidth="1"/>
    <col min="6923" max="6923" width="16" style="255" bestFit="1" customWidth="1"/>
    <col min="6924" max="6924" width="1" style="255" customWidth="1"/>
    <col min="6925" max="6925" width="10" style="255" bestFit="1" customWidth="1"/>
    <col min="6926" max="7168" width="9" style="255"/>
    <col min="7169" max="7169" width="6.25" style="255" customWidth="1"/>
    <col min="7170" max="7170" width="4.125" style="255" customWidth="1"/>
    <col min="7171" max="7171" width="22.5" style="255" customWidth="1"/>
    <col min="7172" max="7172" width="19" style="255" customWidth="1"/>
    <col min="7173" max="7173" width="17" style="255" customWidth="1"/>
    <col min="7174" max="7174" width="18" style="255" customWidth="1"/>
    <col min="7175" max="7175" width="19.875" style="255" customWidth="1"/>
    <col min="7176" max="7176" width="19.25" style="255" customWidth="1"/>
    <col min="7177" max="7177" width="17.125" style="255" customWidth="1"/>
    <col min="7178" max="7178" width="14.875" style="255" customWidth="1"/>
    <col min="7179" max="7179" width="16" style="255" bestFit="1" customWidth="1"/>
    <col min="7180" max="7180" width="1" style="255" customWidth="1"/>
    <col min="7181" max="7181" width="10" style="255" bestFit="1" customWidth="1"/>
    <col min="7182" max="7424" width="9" style="255"/>
    <col min="7425" max="7425" width="6.25" style="255" customWidth="1"/>
    <col min="7426" max="7426" width="4.125" style="255" customWidth="1"/>
    <col min="7427" max="7427" width="22.5" style="255" customWidth="1"/>
    <col min="7428" max="7428" width="19" style="255" customWidth="1"/>
    <col min="7429" max="7429" width="17" style="255" customWidth="1"/>
    <col min="7430" max="7430" width="18" style="255" customWidth="1"/>
    <col min="7431" max="7431" width="19.875" style="255" customWidth="1"/>
    <col min="7432" max="7432" width="19.25" style="255" customWidth="1"/>
    <col min="7433" max="7433" width="17.125" style="255" customWidth="1"/>
    <col min="7434" max="7434" width="14.875" style="255" customWidth="1"/>
    <col min="7435" max="7435" width="16" style="255" bestFit="1" customWidth="1"/>
    <col min="7436" max="7436" width="1" style="255" customWidth="1"/>
    <col min="7437" max="7437" width="10" style="255" bestFit="1" customWidth="1"/>
    <col min="7438" max="7680" width="9" style="255"/>
    <col min="7681" max="7681" width="6.25" style="255" customWidth="1"/>
    <col min="7682" max="7682" width="4.125" style="255" customWidth="1"/>
    <col min="7683" max="7683" width="22.5" style="255" customWidth="1"/>
    <col min="7684" max="7684" width="19" style="255" customWidth="1"/>
    <col min="7685" max="7685" width="17" style="255" customWidth="1"/>
    <col min="7686" max="7686" width="18" style="255" customWidth="1"/>
    <col min="7687" max="7687" width="19.875" style="255" customWidth="1"/>
    <col min="7688" max="7688" width="19.25" style="255" customWidth="1"/>
    <col min="7689" max="7689" width="17.125" style="255" customWidth="1"/>
    <col min="7690" max="7690" width="14.875" style="255" customWidth="1"/>
    <col min="7691" max="7691" width="16" style="255" bestFit="1" customWidth="1"/>
    <col min="7692" max="7692" width="1" style="255" customWidth="1"/>
    <col min="7693" max="7693" width="10" style="255" bestFit="1" customWidth="1"/>
    <col min="7694" max="7936" width="9" style="255"/>
    <col min="7937" max="7937" width="6.25" style="255" customWidth="1"/>
    <col min="7938" max="7938" width="4.125" style="255" customWidth="1"/>
    <col min="7939" max="7939" width="22.5" style="255" customWidth="1"/>
    <col min="7940" max="7940" width="19" style="255" customWidth="1"/>
    <col min="7941" max="7941" width="17" style="255" customWidth="1"/>
    <col min="7942" max="7942" width="18" style="255" customWidth="1"/>
    <col min="7943" max="7943" width="19.875" style="255" customWidth="1"/>
    <col min="7944" max="7944" width="19.25" style="255" customWidth="1"/>
    <col min="7945" max="7945" width="17.125" style="255" customWidth="1"/>
    <col min="7946" max="7946" width="14.875" style="255" customWidth="1"/>
    <col min="7947" max="7947" width="16" style="255" bestFit="1" customWidth="1"/>
    <col min="7948" max="7948" width="1" style="255" customWidth="1"/>
    <col min="7949" max="7949" width="10" style="255" bestFit="1" customWidth="1"/>
    <col min="7950" max="8192" width="9" style="255"/>
    <col min="8193" max="8193" width="6.25" style="255" customWidth="1"/>
    <col min="8194" max="8194" width="4.125" style="255" customWidth="1"/>
    <col min="8195" max="8195" width="22.5" style="255" customWidth="1"/>
    <col min="8196" max="8196" width="19" style="255" customWidth="1"/>
    <col min="8197" max="8197" width="17" style="255" customWidth="1"/>
    <col min="8198" max="8198" width="18" style="255" customWidth="1"/>
    <col min="8199" max="8199" width="19.875" style="255" customWidth="1"/>
    <col min="8200" max="8200" width="19.25" style="255" customWidth="1"/>
    <col min="8201" max="8201" width="17.125" style="255" customWidth="1"/>
    <col min="8202" max="8202" width="14.875" style="255" customWidth="1"/>
    <col min="8203" max="8203" width="16" style="255" bestFit="1" customWidth="1"/>
    <col min="8204" max="8204" width="1" style="255" customWidth="1"/>
    <col min="8205" max="8205" width="10" style="255" bestFit="1" customWidth="1"/>
    <col min="8206" max="8448" width="9" style="255"/>
    <col min="8449" max="8449" width="6.25" style="255" customWidth="1"/>
    <col min="8450" max="8450" width="4.125" style="255" customWidth="1"/>
    <col min="8451" max="8451" width="22.5" style="255" customWidth="1"/>
    <col min="8452" max="8452" width="19" style="255" customWidth="1"/>
    <col min="8453" max="8453" width="17" style="255" customWidth="1"/>
    <col min="8454" max="8454" width="18" style="255" customWidth="1"/>
    <col min="8455" max="8455" width="19.875" style="255" customWidth="1"/>
    <col min="8456" max="8456" width="19.25" style="255" customWidth="1"/>
    <col min="8457" max="8457" width="17.125" style="255" customWidth="1"/>
    <col min="8458" max="8458" width="14.875" style="255" customWidth="1"/>
    <col min="8459" max="8459" width="16" style="255" bestFit="1" customWidth="1"/>
    <col min="8460" max="8460" width="1" style="255" customWidth="1"/>
    <col min="8461" max="8461" width="10" style="255" bestFit="1" customWidth="1"/>
    <col min="8462" max="8704" width="9" style="255"/>
    <col min="8705" max="8705" width="6.25" style="255" customWidth="1"/>
    <col min="8706" max="8706" width="4.125" style="255" customWidth="1"/>
    <col min="8707" max="8707" width="22.5" style="255" customWidth="1"/>
    <col min="8708" max="8708" width="19" style="255" customWidth="1"/>
    <col min="8709" max="8709" width="17" style="255" customWidth="1"/>
    <col min="8710" max="8710" width="18" style="255" customWidth="1"/>
    <col min="8711" max="8711" width="19.875" style="255" customWidth="1"/>
    <col min="8712" max="8712" width="19.25" style="255" customWidth="1"/>
    <col min="8713" max="8713" width="17.125" style="255" customWidth="1"/>
    <col min="8714" max="8714" width="14.875" style="255" customWidth="1"/>
    <col min="8715" max="8715" width="16" style="255" bestFit="1" customWidth="1"/>
    <col min="8716" max="8716" width="1" style="255" customWidth="1"/>
    <col min="8717" max="8717" width="10" style="255" bestFit="1" customWidth="1"/>
    <col min="8718" max="8960" width="9" style="255"/>
    <col min="8961" max="8961" width="6.25" style="255" customWidth="1"/>
    <col min="8962" max="8962" width="4.125" style="255" customWidth="1"/>
    <col min="8963" max="8963" width="22.5" style="255" customWidth="1"/>
    <col min="8964" max="8964" width="19" style="255" customWidth="1"/>
    <col min="8965" max="8965" width="17" style="255" customWidth="1"/>
    <col min="8966" max="8966" width="18" style="255" customWidth="1"/>
    <col min="8967" max="8967" width="19.875" style="255" customWidth="1"/>
    <col min="8968" max="8968" width="19.25" style="255" customWidth="1"/>
    <col min="8969" max="8969" width="17.125" style="255" customWidth="1"/>
    <col min="8970" max="8970" width="14.875" style="255" customWidth="1"/>
    <col min="8971" max="8971" width="16" style="255" bestFit="1" customWidth="1"/>
    <col min="8972" max="8972" width="1" style="255" customWidth="1"/>
    <col min="8973" max="8973" width="10" style="255" bestFit="1" customWidth="1"/>
    <col min="8974" max="9216" width="9" style="255"/>
    <col min="9217" max="9217" width="6.25" style="255" customWidth="1"/>
    <col min="9218" max="9218" width="4.125" style="255" customWidth="1"/>
    <col min="9219" max="9219" width="22.5" style="255" customWidth="1"/>
    <col min="9220" max="9220" width="19" style="255" customWidth="1"/>
    <col min="9221" max="9221" width="17" style="255" customWidth="1"/>
    <col min="9222" max="9222" width="18" style="255" customWidth="1"/>
    <col min="9223" max="9223" width="19.875" style="255" customWidth="1"/>
    <col min="9224" max="9224" width="19.25" style="255" customWidth="1"/>
    <col min="9225" max="9225" width="17.125" style="255" customWidth="1"/>
    <col min="9226" max="9226" width="14.875" style="255" customWidth="1"/>
    <col min="9227" max="9227" width="16" style="255" bestFit="1" customWidth="1"/>
    <col min="9228" max="9228" width="1" style="255" customWidth="1"/>
    <col min="9229" max="9229" width="10" style="255" bestFit="1" customWidth="1"/>
    <col min="9230" max="9472" width="9" style="255"/>
    <col min="9473" max="9473" width="6.25" style="255" customWidth="1"/>
    <col min="9474" max="9474" width="4.125" style="255" customWidth="1"/>
    <col min="9475" max="9475" width="22.5" style="255" customWidth="1"/>
    <col min="9476" max="9476" width="19" style="255" customWidth="1"/>
    <col min="9477" max="9477" width="17" style="255" customWidth="1"/>
    <col min="9478" max="9478" width="18" style="255" customWidth="1"/>
    <col min="9479" max="9479" width="19.875" style="255" customWidth="1"/>
    <col min="9480" max="9480" width="19.25" style="255" customWidth="1"/>
    <col min="9481" max="9481" width="17.125" style="255" customWidth="1"/>
    <col min="9482" max="9482" width="14.875" style="255" customWidth="1"/>
    <col min="9483" max="9483" width="16" style="255" bestFit="1" customWidth="1"/>
    <col min="9484" max="9484" width="1" style="255" customWidth="1"/>
    <col min="9485" max="9485" width="10" style="255" bestFit="1" customWidth="1"/>
    <col min="9486" max="9728" width="9" style="255"/>
    <col min="9729" max="9729" width="6.25" style="255" customWidth="1"/>
    <col min="9730" max="9730" width="4.125" style="255" customWidth="1"/>
    <col min="9731" max="9731" width="22.5" style="255" customWidth="1"/>
    <col min="9732" max="9732" width="19" style="255" customWidth="1"/>
    <col min="9733" max="9733" width="17" style="255" customWidth="1"/>
    <col min="9734" max="9734" width="18" style="255" customWidth="1"/>
    <col min="9735" max="9735" width="19.875" style="255" customWidth="1"/>
    <col min="9736" max="9736" width="19.25" style="255" customWidth="1"/>
    <col min="9737" max="9737" width="17.125" style="255" customWidth="1"/>
    <col min="9738" max="9738" width="14.875" style="255" customWidth="1"/>
    <col min="9739" max="9739" width="16" style="255" bestFit="1" customWidth="1"/>
    <col min="9740" max="9740" width="1" style="255" customWidth="1"/>
    <col min="9741" max="9741" width="10" style="255" bestFit="1" customWidth="1"/>
    <col min="9742" max="9984" width="9" style="255"/>
    <col min="9985" max="9985" width="6.25" style="255" customWidth="1"/>
    <col min="9986" max="9986" width="4.125" style="255" customWidth="1"/>
    <col min="9987" max="9987" width="22.5" style="255" customWidth="1"/>
    <col min="9988" max="9988" width="19" style="255" customWidth="1"/>
    <col min="9989" max="9989" width="17" style="255" customWidth="1"/>
    <col min="9990" max="9990" width="18" style="255" customWidth="1"/>
    <col min="9991" max="9991" width="19.875" style="255" customWidth="1"/>
    <col min="9992" max="9992" width="19.25" style="255" customWidth="1"/>
    <col min="9993" max="9993" width="17.125" style="255" customWidth="1"/>
    <col min="9994" max="9994" width="14.875" style="255" customWidth="1"/>
    <col min="9995" max="9995" width="16" style="255" bestFit="1" customWidth="1"/>
    <col min="9996" max="9996" width="1" style="255" customWidth="1"/>
    <col min="9997" max="9997" width="10" style="255" bestFit="1" customWidth="1"/>
    <col min="9998" max="10240" width="9" style="255"/>
    <col min="10241" max="10241" width="6.25" style="255" customWidth="1"/>
    <col min="10242" max="10242" width="4.125" style="255" customWidth="1"/>
    <col min="10243" max="10243" width="22.5" style="255" customWidth="1"/>
    <col min="10244" max="10244" width="19" style="255" customWidth="1"/>
    <col min="10245" max="10245" width="17" style="255" customWidth="1"/>
    <col min="10246" max="10246" width="18" style="255" customWidth="1"/>
    <col min="10247" max="10247" width="19.875" style="255" customWidth="1"/>
    <col min="10248" max="10248" width="19.25" style="255" customWidth="1"/>
    <col min="10249" max="10249" width="17.125" style="255" customWidth="1"/>
    <col min="10250" max="10250" width="14.875" style="255" customWidth="1"/>
    <col min="10251" max="10251" width="16" style="255" bestFit="1" customWidth="1"/>
    <col min="10252" max="10252" width="1" style="255" customWidth="1"/>
    <col min="10253" max="10253" width="10" style="255" bestFit="1" customWidth="1"/>
    <col min="10254" max="10496" width="9" style="255"/>
    <col min="10497" max="10497" width="6.25" style="255" customWidth="1"/>
    <col min="10498" max="10498" width="4.125" style="255" customWidth="1"/>
    <col min="10499" max="10499" width="22.5" style="255" customWidth="1"/>
    <col min="10500" max="10500" width="19" style="255" customWidth="1"/>
    <col min="10501" max="10501" width="17" style="255" customWidth="1"/>
    <col min="10502" max="10502" width="18" style="255" customWidth="1"/>
    <col min="10503" max="10503" width="19.875" style="255" customWidth="1"/>
    <col min="10504" max="10504" width="19.25" style="255" customWidth="1"/>
    <col min="10505" max="10505" width="17.125" style="255" customWidth="1"/>
    <col min="10506" max="10506" width="14.875" style="255" customWidth="1"/>
    <col min="10507" max="10507" width="16" style="255" bestFit="1" customWidth="1"/>
    <col min="10508" max="10508" width="1" style="255" customWidth="1"/>
    <col min="10509" max="10509" width="10" style="255" bestFit="1" customWidth="1"/>
    <col min="10510" max="10752" width="9" style="255"/>
    <col min="10753" max="10753" width="6.25" style="255" customWidth="1"/>
    <col min="10754" max="10754" width="4.125" style="255" customWidth="1"/>
    <col min="10755" max="10755" width="22.5" style="255" customWidth="1"/>
    <col min="10756" max="10756" width="19" style="255" customWidth="1"/>
    <col min="10757" max="10757" width="17" style="255" customWidth="1"/>
    <col min="10758" max="10758" width="18" style="255" customWidth="1"/>
    <col min="10759" max="10759" width="19.875" style="255" customWidth="1"/>
    <col min="10760" max="10760" width="19.25" style="255" customWidth="1"/>
    <col min="10761" max="10761" width="17.125" style="255" customWidth="1"/>
    <col min="10762" max="10762" width="14.875" style="255" customWidth="1"/>
    <col min="10763" max="10763" width="16" style="255" bestFit="1" customWidth="1"/>
    <col min="10764" max="10764" width="1" style="255" customWidth="1"/>
    <col min="10765" max="10765" width="10" style="255" bestFit="1" customWidth="1"/>
    <col min="10766" max="11008" width="9" style="255"/>
    <col min="11009" max="11009" width="6.25" style="255" customWidth="1"/>
    <col min="11010" max="11010" width="4.125" style="255" customWidth="1"/>
    <col min="11011" max="11011" width="22.5" style="255" customWidth="1"/>
    <col min="11012" max="11012" width="19" style="255" customWidth="1"/>
    <col min="11013" max="11013" width="17" style="255" customWidth="1"/>
    <col min="11014" max="11014" width="18" style="255" customWidth="1"/>
    <col min="11015" max="11015" width="19.875" style="255" customWidth="1"/>
    <col min="11016" max="11016" width="19.25" style="255" customWidth="1"/>
    <col min="11017" max="11017" width="17.125" style="255" customWidth="1"/>
    <col min="11018" max="11018" width="14.875" style="255" customWidth="1"/>
    <col min="11019" max="11019" width="16" style="255" bestFit="1" customWidth="1"/>
    <col min="11020" max="11020" width="1" style="255" customWidth="1"/>
    <col min="11021" max="11021" width="10" style="255" bestFit="1" customWidth="1"/>
    <col min="11022" max="11264" width="9" style="255"/>
    <col min="11265" max="11265" width="6.25" style="255" customWidth="1"/>
    <col min="11266" max="11266" width="4.125" style="255" customWidth="1"/>
    <col min="11267" max="11267" width="22.5" style="255" customWidth="1"/>
    <col min="11268" max="11268" width="19" style="255" customWidth="1"/>
    <col min="11269" max="11269" width="17" style="255" customWidth="1"/>
    <col min="11270" max="11270" width="18" style="255" customWidth="1"/>
    <col min="11271" max="11271" width="19.875" style="255" customWidth="1"/>
    <col min="11272" max="11272" width="19.25" style="255" customWidth="1"/>
    <col min="11273" max="11273" width="17.125" style="255" customWidth="1"/>
    <col min="11274" max="11274" width="14.875" style="255" customWidth="1"/>
    <col min="11275" max="11275" width="16" style="255" bestFit="1" customWidth="1"/>
    <col min="11276" max="11276" width="1" style="255" customWidth="1"/>
    <col min="11277" max="11277" width="10" style="255" bestFit="1" customWidth="1"/>
    <col min="11278" max="11520" width="9" style="255"/>
    <col min="11521" max="11521" width="6.25" style="255" customWidth="1"/>
    <col min="11522" max="11522" width="4.125" style="255" customWidth="1"/>
    <col min="11523" max="11523" width="22.5" style="255" customWidth="1"/>
    <col min="11524" max="11524" width="19" style="255" customWidth="1"/>
    <col min="11525" max="11525" width="17" style="255" customWidth="1"/>
    <col min="11526" max="11526" width="18" style="255" customWidth="1"/>
    <col min="11527" max="11527" width="19.875" style="255" customWidth="1"/>
    <col min="11528" max="11528" width="19.25" style="255" customWidth="1"/>
    <col min="11529" max="11529" width="17.125" style="255" customWidth="1"/>
    <col min="11530" max="11530" width="14.875" style="255" customWidth="1"/>
    <col min="11531" max="11531" width="16" style="255" bestFit="1" customWidth="1"/>
    <col min="11532" max="11532" width="1" style="255" customWidth="1"/>
    <col min="11533" max="11533" width="10" style="255" bestFit="1" customWidth="1"/>
    <col min="11534" max="11776" width="9" style="255"/>
    <col min="11777" max="11777" width="6.25" style="255" customWidth="1"/>
    <col min="11778" max="11778" width="4.125" style="255" customWidth="1"/>
    <col min="11779" max="11779" width="22.5" style="255" customWidth="1"/>
    <col min="11780" max="11780" width="19" style="255" customWidth="1"/>
    <col min="11781" max="11781" width="17" style="255" customWidth="1"/>
    <col min="11782" max="11782" width="18" style="255" customWidth="1"/>
    <col min="11783" max="11783" width="19.875" style="255" customWidth="1"/>
    <col min="11784" max="11784" width="19.25" style="255" customWidth="1"/>
    <col min="11785" max="11785" width="17.125" style="255" customWidth="1"/>
    <col min="11786" max="11786" width="14.875" style="255" customWidth="1"/>
    <col min="11787" max="11787" width="16" style="255" bestFit="1" customWidth="1"/>
    <col min="11788" max="11788" width="1" style="255" customWidth="1"/>
    <col min="11789" max="11789" width="10" style="255" bestFit="1" customWidth="1"/>
    <col min="11790" max="12032" width="9" style="255"/>
    <col min="12033" max="12033" width="6.25" style="255" customWidth="1"/>
    <col min="12034" max="12034" width="4.125" style="255" customWidth="1"/>
    <col min="12035" max="12035" width="22.5" style="255" customWidth="1"/>
    <col min="12036" max="12036" width="19" style="255" customWidth="1"/>
    <col min="12037" max="12037" width="17" style="255" customWidth="1"/>
    <col min="12038" max="12038" width="18" style="255" customWidth="1"/>
    <col min="12039" max="12039" width="19.875" style="255" customWidth="1"/>
    <col min="12040" max="12040" width="19.25" style="255" customWidth="1"/>
    <col min="12041" max="12041" width="17.125" style="255" customWidth="1"/>
    <col min="12042" max="12042" width="14.875" style="255" customWidth="1"/>
    <col min="12043" max="12043" width="16" style="255" bestFit="1" customWidth="1"/>
    <col min="12044" max="12044" width="1" style="255" customWidth="1"/>
    <col min="12045" max="12045" width="10" style="255" bestFit="1" customWidth="1"/>
    <col min="12046" max="12288" width="9" style="255"/>
    <col min="12289" max="12289" width="6.25" style="255" customWidth="1"/>
    <col min="12290" max="12290" width="4.125" style="255" customWidth="1"/>
    <col min="12291" max="12291" width="22.5" style="255" customWidth="1"/>
    <col min="12292" max="12292" width="19" style="255" customWidth="1"/>
    <col min="12293" max="12293" width="17" style="255" customWidth="1"/>
    <col min="12294" max="12294" width="18" style="255" customWidth="1"/>
    <col min="12295" max="12295" width="19.875" style="255" customWidth="1"/>
    <col min="12296" max="12296" width="19.25" style="255" customWidth="1"/>
    <col min="12297" max="12297" width="17.125" style="255" customWidth="1"/>
    <col min="12298" max="12298" width="14.875" style="255" customWidth="1"/>
    <col min="12299" max="12299" width="16" style="255" bestFit="1" customWidth="1"/>
    <col min="12300" max="12300" width="1" style="255" customWidth="1"/>
    <col min="12301" max="12301" width="10" style="255" bestFit="1" customWidth="1"/>
    <col min="12302" max="12544" width="9" style="255"/>
    <col min="12545" max="12545" width="6.25" style="255" customWidth="1"/>
    <col min="12546" max="12546" width="4.125" style="255" customWidth="1"/>
    <col min="12547" max="12547" width="22.5" style="255" customWidth="1"/>
    <col min="12548" max="12548" width="19" style="255" customWidth="1"/>
    <col min="12549" max="12549" width="17" style="255" customWidth="1"/>
    <col min="12550" max="12550" width="18" style="255" customWidth="1"/>
    <col min="12551" max="12551" width="19.875" style="255" customWidth="1"/>
    <col min="12552" max="12552" width="19.25" style="255" customWidth="1"/>
    <col min="12553" max="12553" width="17.125" style="255" customWidth="1"/>
    <col min="12554" max="12554" width="14.875" style="255" customWidth="1"/>
    <col min="12555" max="12555" width="16" style="255" bestFit="1" customWidth="1"/>
    <col min="12556" max="12556" width="1" style="255" customWidth="1"/>
    <col min="12557" max="12557" width="10" style="255" bestFit="1" customWidth="1"/>
    <col min="12558" max="12800" width="9" style="255"/>
    <col min="12801" max="12801" width="6.25" style="255" customWidth="1"/>
    <col min="12802" max="12802" width="4.125" style="255" customWidth="1"/>
    <col min="12803" max="12803" width="22.5" style="255" customWidth="1"/>
    <col min="12804" max="12804" width="19" style="255" customWidth="1"/>
    <col min="12805" max="12805" width="17" style="255" customWidth="1"/>
    <col min="12806" max="12806" width="18" style="255" customWidth="1"/>
    <col min="12807" max="12807" width="19.875" style="255" customWidth="1"/>
    <col min="12808" max="12808" width="19.25" style="255" customWidth="1"/>
    <col min="12809" max="12809" width="17.125" style="255" customWidth="1"/>
    <col min="12810" max="12810" width="14.875" style="255" customWidth="1"/>
    <col min="12811" max="12811" width="16" style="255" bestFit="1" customWidth="1"/>
    <col min="12812" max="12812" width="1" style="255" customWidth="1"/>
    <col min="12813" max="12813" width="10" style="255" bestFit="1" customWidth="1"/>
    <col min="12814" max="13056" width="9" style="255"/>
    <col min="13057" max="13057" width="6.25" style="255" customWidth="1"/>
    <col min="13058" max="13058" width="4.125" style="255" customWidth="1"/>
    <col min="13059" max="13059" width="22.5" style="255" customWidth="1"/>
    <col min="13060" max="13060" width="19" style="255" customWidth="1"/>
    <col min="13061" max="13061" width="17" style="255" customWidth="1"/>
    <col min="13062" max="13062" width="18" style="255" customWidth="1"/>
    <col min="13063" max="13063" width="19.875" style="255" customWidth="1"/>
    <col min="13064" max="13064" width="19.25" style="255" customWidth="1"/>
    <col min="13065" max="13065" width="17.125" style="255" customWidth="1"/>
    <col min="13066" max="13066" width="14.875" style="255" customWidth="1"/>
    <col min="13067" max="13067" width="16" style="255" bestFit="1" customWidth="1"/>
    <col min="13068" max="13068" width="1" style="255" customWidth="1"/>
    <col min="13069" max="13069" width="10" style="255" bestFit="1" customWidth="1"/>
    <col min="13070" max="13312" width="9" style="255"/>
    <col min="13313" max="13313" width="6.25" style="255" customWidth="1"/>
    <col min="13314" max="13314" width="4.125" style="255" customWidth="1"/>
    <col min="13315" max="13315" width="22.5" style="255" customWidth="1"/>
    <col min="13316" max="13316" width="19" style="255" customWidth="1"/>
    <col min="13317" max="13317" width="17" style="255" customWidth="1"/>
    <col min="13318" max="13318" width="18" style="255" customWidth="1"/>
    <col min="13319" max="13319" width="19.875" style="255" customWidth="1"/>
    <col min="13320" max="13320" width="19.25" style="255" customWidth="1"/>
    <col min="13321" max="13321" width="17.125" style="255" customWidth="1"/>
    <col min="13322" max="13322" width="14.875" style="255" customWidth="1"/>
    <col min="13323" max="13323" width="16" style="255" bestFit="1" customWidth="1"/>
    <col min="13324" max="13324" width="1" style="255" customWidth="1"/>
    <col min="13325" max="13325" width="10" style="255" bestFit="1" customWidth="1"/>
    <col min="13326" max="13568" width="9" style="255"/>
    <col min="13569" max="13569" width="6.25" style="255" customWidth="1"/>
    <col min="13570" max="13570" width="4.125" style="255" customWidth="1"/>
    <col min="13571" max="13571" width="22.5" style="255" customWidth="1"/>
    <col min="13572" max="13572" width="19" style="255" customWidth="1"/>
    <col min="13573" max="13573" width="17" style="255" customWidth="1"/>
    <col min="13574" max="13574" width="18" style="255" customWidth="1"/>
    <col min="13575" max="13575" width="19.875" style="255" customWidth="1"/>
    <col min="13576" max="13576" width="19.25" style="255" customWidth="1"/>
    <col min="13577" max="13577" width="17.125" style="255" customWidth="1"/>
    <col min="13578" max="13578" width="14.875" style="255" customWidth="1"/>
    <col min="13579" max="13579" width="16" style="255" bestFit="1" customWidth="1"/>
    <col min="13580" max="13580" width="1" style="255" customWidth="1"/>
    <col min="13581" max="13581" width="10" style="255" bestFit="1" customWidth="1"/>
    <col min="13582" max="13824" width="9" style="255"/>
    <col min="13825" max="13825" width="6.25" style="255" customWidth="1"/>
    <col min="13826" max="13826" width="4.125" style="255" customWidth="1"/>
    <col min="13827" max="13827" width="22.5" style="255" customWidth="1"/>
    <col min="13828" max="13828" width="19" style="255" customWidth="1"/>
    <col min="13829" max="13829" width="17" style="255" customWidth="1"/>
    <col min="13830" max="13830" width="18" style="255" customWidth="1"/>
    <col min="13831" max="13831" width="19.875" style="255" customWidth="1"/>
    <col min="13832" max="13832" width="19.25" style="255" customWidth="1"/>
    <col min="13833" max="13833" width="17.125" style="255" customWidth="1"/>
    <col min="13834" max="13834" width="14.875" style="255" customWidth="1"/>
    <col min="13835" max="13835" width="16" style="255" bestFit="1" customWidth="1"/>
    <col min="13836" max="13836" width="1" style="255" customWidth="1"/>
    <col min="13837" max="13837" width="10" style="255" bestFit="1" customWidth="1"/>
    <col min="13838" max="14080" width="9" style="255"/>
    <col min="14081" max="14081" width="6.25" style="255" customWidth="1"/>
    <col min="14082" max="14082" width="4.125" style="255" customWidth="1"/>
    <col min="14083" max="14083" width="22.5" style="255" customWidth="1"/>
    <col min="14084" max="14084" width="19" style="255" customWidth="1"/>
    <col min="14085" max="14085" width="17" style="255" customWidth="1"/>
    <col min="14086" max="14086" width="18" style="255" customWidth="1"/>
    <col min="14087" max="14087" width="19.875" style="255" customWidth="1"/>
    <col min="14088" max="14088" width="19.25" style="255" customWidth="1"/>
    <col min="14089" max="14089" width="17.125" style="255" customWidth="1"/>
    <col min="14090" max="14090" width="14.875" style="255" customWidth="1"/>
    <col min="14091" max="14091" width="16" style="255" bestFit="1" customWidth="1"/>
    <col min="14092" max="14092" width="1" style="255" customWidth="1"/>
    <col min="14093" max="14093" width="10" style="255" bestFit="1" customWidth="1"/>
    <col min="14094" max="14336" width="9" style="255"/>
    <col min="14337" max="14337" width="6.25" style="255" customWidth="1"/>
    <col min="14338" max="14338" width="4.125" style="255" customWidth="1"/>
    <col min="14339" max="14339" width="22.5" style="255" customWidth="1"/>
    <col min="14340" max="14340" width="19" style="255" customWidth="1"/>
    <col min="14341" max="14341" width="17" style="255" customWidth="1"/>
    <col min="14342" max="14342" width="18" style="255" customWidth="1"/>
    <col min="14343" max="14343" width="19.875" style="255" customWidth="1"/>
    <col min="14344" max="14344" width="19.25" style="255" customWidth="1"/>
    <col min="14345" max="14345" width="17.125" style="255" customWidth="1"/>
    <col min="14346" max="14346" width="14.875" style="255" customWidth="1"/>
    <col min="14347" max="14347" width="16" style="255" bestFit="1" customWidth="1"/>
    <col min="14348" max="14348" width="1" style="255" customWidth="1"/>
    <col min="14349" max="14349" width="10" style="255" bestFit="1" customWidth="1"/>
    <col min="14350" max="14592" width="9" style="255"/>
    <col min="14593" max="14593" width="6.25" style="255" customWidth="1"/>
    <col min="14594" max="14594" width="4.125" style="255" customWidth="1"/>
    <col min="14595" max="14595" width="22.5" style="255" customWidth="1"/>
    <col min="14596" max="14596" width="19" style="255" customWidth="1"/>
    <col min="14597" max="14597" width="17" style="255" customWidth="1"/>
    <col min="14598" max="14598" width="18" style="255" customWidth="1"/>
    <col min="14599" max="14599" width="19.875" style="255" customWidth="1"/>
    <col min="14600" max="14600" width="19.25" style="255" customWidth="1"/>
    <col min="14601" max="14601" width="17.125" style="255" customWidth="1"/>
    <col min="14602" max="14602" width="14.875" style="255" customWidth="1"/>
    <col min="14603" max="14603" width="16" style="255" bestFit="1" customWidth="1"/>
    <col min="14604" max="14604" width="1" style="255" customWidth="1"/>
    <col min="14605" max="14605" width="10" style="255" bestFit="1" customWidth="1"/>
    <col min="14606" max="14848" width="9" style="255"/>
    <col min="14849" max="14849" width="6.25" style="255" customWidth="1"/>
    <col min="14850" max="14850" width="4.125" style="255" customWidth="1"/>
    <col min="14851" max="14851" width="22.5" style="255" customWidth="1"/>
    <col min="14852" max="14852" width="19" style="255" customWidth="1"/>
    <col min="14853" max="14853" width="17" style="255" customWidth="1"/>
    <col min="14854" max="14854" width="18" style="255" customWidth="1"/>
    <col min="14855" max="14855" width="19.875" style="255" customWidth="1"/>
    <col min="14856" max="14856" width="19.25" style="255" customWidth="1"/>
    <col min="14857" max="14857" width="17.125" style="255" customWidth="1"/>
    <col min="14858" max="14858" width="14.875" style="255" customWidth="1"/>
    <col min="14859" max="14859" width="16" style="255" bestFit="1" customWidth="1"/>
    <col min="14860" max="14860" width="1" style="255" customWidth="1"/>
    <col min="14861" max="14861" width="10" style="255" bestFit="1" customWidth="1"/>
    <col min="14862" max="15104" width="9" style="255"/>
    <col min="15105" max="15105" width="6.25" style="255" customWidth="1"/>
    <col min="15106" max="15106" width="4.125" style="255" customWidth="1"/>
    <col min="15107" max="15107" width="22.5" style="255" customWidth="1"/>
    <col min="15108" max="15108" width="19" style="255" customWidth="1"/>
    <col min="15109" max="15109" width="17" style="255" customWidth="1"/>
    <col min="15110" max="15110" width="18" style="255" customWidth="1"/>
    <col min="15111" max="15111" width="19.875" style="255" customWidth="1"/>
    <col min="15112" max="15112" width="19.25" style="255" customWidth="1"/>
    <col min="15113" max="15113" width="17.125" style="255" customWidth="1"/>
    <col min="15114" max="15114" width="14.875" style="255" customWidth="1"/>
    <col min="15115" max="15115" width="16" style="255" bestFit="1" customWidth="1"/>
    <col min="15116" max="15116" width="1" style="255" customWidth="1"/>
    <col min="15117" max="15117" width="10" style="255" bestFit="1" customWidth="1"/>
    <col min="15118" max="15360" width="9" style="255"/>
    <col min="15361" max="15361" width="6.25" style="255" customWidth="1"/>
    <col min="15362" max="15362" width="4.125" style="255" customWidth="1"/>
    <col min="15363" max="15363" width="22.5" style="255" customWidth="1"/>
    <col min="15364" max="15364" width="19" style="255" customWidth="1"/>
    <col min="15365" max="15365" width="17" style="255" customWidth="1"/>
    <col min="15366" max="15366" width="18" style="255" customWidth="1"/>
    <col min="15367" max="15367" width="19.875" style="255" customWidth="1"/>
    <col min="15368" max="15368" width="19.25" style="255" customWidth="1"/>
    <col min="15369" max="15369" width="17.125" style="255" customWidth="1"/>
    <col min="15370" max="15370" width="14.875" style="255" customWidth="1"/>
    <col min="15371" max="15371" width="16" style="255" bestFit="1" customWidth="1"/>
    <col min="15372" max="15372" width="1" style="255" customWidth="1"/>
    <col min="15373" max="15373" width="10" style="255" bestFit="1" customWidth="1"/>
    <col min="15374" max="15616" width="9" style="255"/>
    <col min="15617" max="15617" width="6.25" style="255" customWidth="1"/>
    <col min="15618" max="15618" width="4.125" style="255" customWidth="1"/>
    <col min="15619" max="15619" width="22.5" style="255" customWidth="1"/>
    <col min="15620" max="15620" width="19" style="255" customWidth="1"/>
    <col min="15621" max="15621" width="17" style="255" customWidth="1"/>
    <col min="15622" max="15622" width="18" style="255" customWidth="1"/>
    <col min="15623" max="15623" width="19.875" style="255" customWidth="1"/>
    <col min="15624" max="15624" width="19.25" style="255" customWidth="1"/>
    <col min="15625" max="15625" width="17.125" style="255" customWidth="1"/>
    <col min="15626" max="15626" width="14.875" style="255" customWidth="1"/>
    <col min="15627" max="15627" width="16" style="255" bestFit="1" customWidth="1"/>
    <col min="15628" max="15628" width="1" style="255" customWidth="1"/>
    <col min="15629" max="15629" width="10" style="255" bestFit="1" customWidth="1"/>
    <col min="15630" max="15872" width="9" style="255"/>
    <col min="15873" max="15873" width="6.25" style="255" customWidth="1"/>
    <col min="15874" max="15874" width="4.125" style="255" customWidth="1"/>
    <col min="15875" max="15875" width="22.5" style="255" customWidth="1"/>
    <col min="15876" max="15876" width="19" style="255" customWidth="1"/>
    <col min="15877" max="15877" width="17" style="255" customWidth="1"/>
    <col min="15878" max="15878" width="18" style="255" customWidth="1"/>
    <col min="15879" max="15879" width="19.875" style="255" customWidth="1"/>
    <col min="15880" max="15880" width="19.25" style="255" customWidth="1"/>
    <col min="15881" max="15881" width="17.125" style="255" customWidth="1"/>
    <col min="15882" max="15882" width="14.875" style="255" customWidth="1"/>
    <col min="15883" max="15883" width="16" style="255" bestFit="1" customWidth="1"/>
    <col min="15884" max="15884" width="1" style="255" customWidth="1"/>
    <col min="15885" max="15885" width="10" style="255" bestFit="1" customWidth="1"/>
    <col min="15886" max="16128" width="9" style="255"/>
    <col min="16129" max="16129" width="6.25" style="255" customWidth="1"/>
    <col min="16130" max="16130" width="4.125" style="255" customWidth="1"/>
    <col min="16131" max="16131" width="22.5" style="255" customWidth="1"/>
    <col min="16132" max="16132" width="19" style="255" customWidth="1"/>
    <col min="16133" max="16133" width="17" style="255" customWidth="1"/>
    <col min="16134" max="16134" width="18" style="255" customWidth="1"/>
    <col min="16135" max="16135" width="19.875" style="255" customWidth="1"/>
    <col min="16136" max="16136" width="19.25" style="255" customWidth="1"/>
    <col min="16137" max="16137" width="17.125" style="255" customWidth="1"/>
    <col min="16138" max="16138" width="14.875" style="255" customWidth="1"/>
    <col min="16139" max="16139" width="16" style="255" bestFit="1" customWidth="1"/>
    <col min="16140" max="16140" width="1" style="255" customWidth="1"/>
    <col min="16141" max="16141" width="10" style="255" bestFit="1" customWidth="1"/>
    <col min="16142" max="16384" width="9" style="255"/>
  </cols>
  <sheetData>
    <row r="1" spans="1:13" ht="20.25" customHeight="1">
      <c r="A1" s="253" t="s">
        <v>2093</v>
      </c>
      <c r="B1" s="254"/>
      <c r="E1" s="254"/>
    </row>
    <row r="2" spans="1:13" ht="25.5" customHeight="1">
      <c r="A2" s="253" t="s">
        <v>2041</v>
      </c>
      <c r="B2" s="256"/>
      <c r="C2" s="254"/>
      <c r="D2" s="254"/>
      <c r="E2" s="254"/>
    </row>
    <row r="3" spans="1:13" ht="17.25" customHeight="1" thickBot="1">
      <c r="A3" s="439" t="s">
        <v>2042</v>
      </c>
      <c r="B3" s="439"/>
      <c r="C3" s="439"/>
      <c r="D3" s="439"/>
      <c r="E3" s="440" t="s">
        <v>2043</v>
      </c>
      <c r="F3" s="440"/>
      <c r="G3" s="440"/>
      <c r="H3" s="441" t="str">
        <f>別紙!B3&amp;"年度の結果"</f>
        <v>2022年度の結果</v>
      </c>
      <c r="I3" s="440"/>
      <c r="J3" s="440"/>
      <c r="M3" s="255" t="s">
        <v>2044</v>
      </c>
    </row>
    <row r="4" spans="1:13" ht="17.25" customHeight="1">
      <c r="A4" s="442" t="s">
        <v>2045</v>
      </c>
      <c r="B4" s="443"/>
      <c r="C4" s="444"/>
      <c r="D4" s="112"/>
      <c r="E4" s="445"/>
      <c r="F4" s="446"/>
      <c r="G4" s="447"/>
      <c r="H4" s="445"/>
      <c r="I4" s="446"/>
      <c r="J4" s="454"/>
      <c r="M4" s="255" t="s">
        <v>2046</v>
      </c>
    </row>
    <row r="5" spans="1:13" ht="17.25" customHeight="1">
      <c r="A5" s="457" t="s">
        <v>2047</v>
      </c>
      <c r="B5" s="458"/>
      <c r="C5" s="458"/>
      <c r="D5" s="113"/>
      <c r="E5" s="448"/>
      <c r="F5" s="449"/>
      <c r="G5" s="450"/>
      <c r="H5" s="448"/>
      <c r="I5" s="449"/>
      <c r="J5" s="455"/>
      <c r="M5" s="255" t="s">
        <v>2094</v>
      </c>
    </row>
    <row r="6" spans="1:13" ht="17.25" customHeight="1" thickBot="1">
      <c r="A6" s="459" t="s">
        <v>2048</v>
      </c>
      <c r="B6" s="459"/>
      <c r="C6" s="460"/>
      <c r="D6" s="114"/>
      <c r="E6" s="451"/>
      <c r="F6" s="452"/>
      <c r="G6" s="453"/>
      <c r="H6" s="451"/>
      <c r="I6" s="452"/>
      <c r="J6" s="456"/>
    </row>
    <row r="7" spans="1:13" ht="11.25" customHeight="1">
      <c r="C7" s="254"/>
      <c r="D7" s="254"/>
      <c r="E7" s="254"/>
    </row>
    <row r="8" spans="1:13" ht="9.75" customHeight="1">
      <c r="C8" s="254"/>
      <c r="D8" s="254"/>
      <c r="E8" s="254"/>
    </row>
    <row r="9" spans="1:13" ht="21" customHeight="1">
      <c r="A9" s="253" t="s">
        <v>2049</v>
      </c>
      <c r="B9" s="256"/>
      <c r="C9" s="254"/>
      <c r="D9" s="254"/>
      <c r="E9" s="254"/>
    </row>
    <row r="10" spans="1:13" ht="17.25" customHeight="1">
      <c r="A10" s="473" t="s">
        <v>2050</v>
      </c>
      <c r="B10" s="473" t="s">
        <v>2039</v>
      </c>
      <c r="C10" s="476" t="s">
        <v>2051</v>
      </c>
      <c r="D10" s="476" t="s">
        <v>2052</v>
      </c>
      <c r="E10" s="476" t="s">
        <v>2053</v>
      </c>
      <c r="F10" s="479" t="str">
        <f>別紙!B3&amp;"年度の発電量（kWh）"</f>
        <v>2022年度の発電量（kWh）</v>
      </c>
      <c r="G10" s="461" t="s">
        <v>2054</v>
      </c>
      <c r="H10" s="461"/>
      <c r="I10" s="461"/>
      <c r="J10" s="461"/>
    </row>
    <row r="11" spans="1:13" ht="17.25" customHeight="1">
      <c r="A11" s="474"/>
      <c r="B11" s="474"/>
      <c r="C11" s="477"/>
      <c r="D11" s="477"/>
      <c r="E11" s="477"/>
      <c r="F11" s="480"/>
      <c r="G11" s="462" t="s">
        <v>2055</v>
      </c>
      <c r="H11" s="463"/>
      <c r="I11" s="464" t="s">
        <v>2056</v>
      </c>
      <c r="J11" s="465"/>
    </row>
    <row r="12" spans="1:13" ht="34.5">
      <c r="A12" s="475"/>
      <c r="B12" s="475"/>
      <c r="C12" s="478"/>
      <c r="D12" s="478"/>
      <c r="E12" s="478"/>
      <c r="F12" s="481"/>
      <c r="G12" s="257" t="s">
        <v>2057</v>
      </c>
      <c r="H12" s="257" t="s">
        <v>2058</v>
      </c>
      <c r="I12" s="257" t="s">
        <v>2059</v>
      </c>
      <c r="J12" s="257" t="s">
        <v>2040</v>
      </c>
    </row>
    <row r="13" spans="1:13" ht="18.75" customHeight="1">
      <c r="A13" s="466" t="s">
        <v>2060</v>
      </c>
      <c r="B13" s="258" t="s">
        <v>2061</v>
      </c>
      <c r="C13" s="259" t="s">
        <v>2062</v>
      </c>
      <c r="D13" s="260">
        <v>42840</v>
      </c>
      <c r="E13" s="261">
        <v>1000</v>
      </c>
      <c r="F13" s="262">
        <v>963600</v>
      </c>
      <c r="G13" s="262">
        <v>0</v>
      </c>
      <c r="H13" s="262">
        <v>0</v>
      </c>
      <c r="I13" s="262">
        <v>963600</v>
      </c>
      <c r="J13" s="263">
        <v>0</v>
      </c>
    </row>
    <row r="14" spans="1:13" ht="18.75" customHeight="1" thickBot="1">
      <c r="A14" s="467"/>
      <c r="B14" s="264" t="s">
        <v>2061</v>
      </c>
      <c r="C14" s="265" t="s">
        <v>2063</v>
      </c>
      <c r="D14" s="266">
        <v>43605</v>
      </c>
      <c r="E14" s="267">
        <v>2000</v>
      </c>
      <c r="F14" s="268">
        <v>14016000</v>
      </c>
      <c r="G14" s="268">
        <v>0</v>
      </c>
      <c r="H14" s="268">
        <v>0</v>
      </c>
      <c r="I14" s="268">
        <v>14016000</v>
      </c>
      <c r="J14" s="269">
        <v>0</v>
      </c>
      <c r="K14" s="270"/>
    </row>
    <row r="15" spans="1:13" ht="29.25" customHeight="1">
      <c r="A15" s="467"/>
      <c r="B15" s="271">
        <v>1</v>
      </c>
      <c r="C15" s="223"/>
      <c r="D15" s="226"/>
      <c r="E15" s="106"/>
      <c r="F15" s="106"/>
      <c r="G15" s="106"/>
      <c r="H15" s="106"/>
      <c r="I15" s="106"/>
      <c r="J15" s="227"/>
    </row>
    <row r="16" spans="1:13" ht="29.25" customHeight="1">
      <c r="A16" s="467"/>
      <c r="B16" s="271">
        <v>2</v>
      </c>
      <c r="C16" s="224"/>
      <c r="D16" s="228"/>
      <c r="E16" s="107"/>
      <c r="F16" s="107"/>
      <c r="G16" s="107"/>
      <c r="H16" s="107"/>
      <c r="I16" s="107"/>
      <c r="J16" s="229"/>
    </row>
    <row r="17" spans="1:11" ht="29.25" customHeight="1">
      <c r="A17" s="467"/>
      <c r="B17" s="271">
        <v>3</v>
      </c>
      <c r="C17" s="224"/>
      <c r="D17" s="118"/>
      <c r="E17" s="107"/>
      <c r="F17" s="107"/>
      <c r="G17" s="107"/>
      <c r="H17" s="107"/>
      <c r="I17" s="107"/>
      <c r="J17" s="229"/>
    </row>
    <row r="18" spans="1:11" ht="29.25" customHeight="1">
      <c r="A18" s="467"/>
      <c r="B18" s="271">
        <v>4</v>
      </c>
      <c r="C18" s="224"/>
      <c r="D18" s="118"/>
      <c r="E18" s="107"/>
      <c r="F18" s="107"/>
      <c r="G18" s="107"/>
      <c r="H18" s="107"/>
      <c r="I18" s="107"/>
      <c r="J18" s="229"/>
    </row>
    <row r="19" spans="1:11" ht="29.25" customHeight="1" thickBot="1">
      <c r="A19" s="468"/>
      <c r="B19" s="271">
        <v>5</v>
      </c>
      <c r="C19" s="225"/>
      <c r="D19" s="230"/>
      <c r="E19" s="108"/>
      <c r="F19" s="108"/>
      <c r="G19" s="108"/>
      <c r="H19" s="108"/>
      <c r="I19" s="108"/>
      <c r="J19" s="231"/>
    </row>
    <row r="20" spans="1:11" ht="18.75" customHeight="1">
      <c r="A20" s="469" t="s">
        <v>88</v>
      </c>
      <c r="B20" s="470"/>
      <c r="C20" s="471"/>
      <c r="D20" s="472"/>
      <c r="E20" s="272">
        <f t="shared" ref="E20:J20" si="0">SUM(E15:E19)</f>
        <v>0</v>
      </c>
      <c r="F20" s="273">
        <f t="shared" si="0"/>
        <v>0</v>
      </c>
      <c r="G20" s="274">
        <f t="shared" si="0"/>
        <v>0</v>
      </c>
      <c r="H20" s="273">
        <f t="shared" si="0"/>
        <v>0</v>
      </c>
      <c r="I20" s="273">
        <f t="shared" si="0"/>
        <v>0</v>
      </c>
      <c r="J20" s="275">
        <f t="shared" si="0"/>
        <v>0</v>
      </c>
    </row>
    <row r="21" spans="1:11" ht="18.75" customHeight="1">
      <c r="A21" s="498" t="s">
        <v>2050</v>
      </c>
      <c r="B21" s="500" t="s">
        <v>2039</v>
      </c>
      <c r="C21" s="502" t="s">
        <v>2064</v>
      </c>
      <c r="D21" s="504" t="s">
        <v>2052</v>
      </c>
      <c r="E21" s="506" t="s">
        <v>2053</v>
      </c>
      <c r="F21" s="486" t="str">
        <f>別紙!B3&amp;"年度の製造熱エネルギー（MJ）"</f>
        <v>2022年度の製造熱エネルギー（MJ）</v>
      </c>
      <c r="G21" s="488" t="s">
        <v>2065</v>
      </c>
      <c r="H21" s="489"/>
      <c r="I21" s="490" t="s">
        <v>2066</v>
      </c>
      <c r="J21" s="276"/>
    </row>
    <row r="22" spans="1:11" ht="61.5" customHeight="1">
      <c r="A22" s="499"/>
      <c r="B22" s="501"/>
      <c r="C22" s="503"/>
      <c r="D22" s="505"/>
      <c r="E22" s="507"/>
      <c r="F22" s="487"/>
      <c r="G22" s="277" t="s">
        <v>2067</v>
      </c>
      <c r="H22" s="277" t="s">
        <v>2068</v>
      </c>
      <c r="I22" s="491"/>
      <c r="J22" s="278"/>
    </row>
    <row r="23" spans="1:11" ht="18" customHeight="1" thickBot="1">
      <c r="A23" s="492" t="s">
        <v>2069</v>
      </c>
      <c r="B23" s="264" t="s">
        <v>2061</v>
      </c>
      <c r="C23" s="265" t="s">
        <v>2070</v>
      </c>
      <c r="D23" s="266">
        <v>43189</v>
      </c>
      <c r="E23" s="279">
        <v>300</v>
      </c>
      <c r="F23" s="268">
        <v>3592000</v>
      </c>
      <c r="G23" s="268">
        <v>3592000</v>
      </c>
      <c r="H23" s="268">
        <v>0</v>
      </c>
      <c r="I23" s="268">
        <v>0</v>
      </c>
      <c r="J23" s="280"/>
    </row>
    <row r="24" spans="1:11" ht="29.25" customHeight="1">
      <c r="A24" s="493"/>
      <c r="B24" s="271">
        <v>1</v>
      </c>
      <c r="C24" s="232"/>
      <c r="D24" s="226"/>
      <c r="E24" s="115"/>
      <c r="F24" s="106"/>
      <c r="G24" s="106"/>
      <c r="H24" s="106"/>
      <c r="I24" s="109"/>
      <c r="J24" s="281"/>
    </row>
    <row r="25" spans="1:11" ht="29.25" customHeight="1">
      <c r="A25" s="493"/>
      <c r="B25" s="271">
        <v>2</v>
      </c>
      <c r="C25" s="233"/>
      <c r="D25" s="118"/>
      <c r="E25" s="116"/>
      <c r="F25" s="107"/>
      <c r="G25" s="107"/>
      <c r="H25" s="107"/>
      <c r="I25" s="110"/>
      <c r="J25" s="281"/>
    </row>
    <row r="26" spans="1:11" ht="29.25" customHeight="1">
      <c r="A26" s="493"/>
      <c r="B26" s="271">
        <v>3</v>
      </c>
      <c r="C26" s="233"/>
      <c r="D26" s="118"/>
      <c r="E26" s="116"/>
      <c r="F26" s="107"/>
      <c r="G26" s="107"/>
      <c r="H26" s="107"/>
      <c r="I26" s="110"/>
      <c r="J26" s="281"/>
    </row>
    <row r="27" spans="1:11" ht="29.25" customHeight="1">
      <c r="A27" s="493"/>
      <c r="B27" s="271">
        <v>4</v>
      </c>
      <c r="C27" s="233"/>
      <c r="D27" s="118"/>
      <c r="E27" s="116"/>
      <c r="F27" s="107"/>
      <c r="G27" s="107"/>
      <c r="H27" s="107"/>
      <c r="I27" s="110"/>
      <c r="J27" s="281"/>
    </row>
    <row r="28" spans="1:11" ht="29.25" customHeight="1" thickBot="1">
      <c r="A28" s="494"/>
      <c r="B28" s="282">
        <v>5</v>
      </c>
      <c r="C28" s="234"/>
      <c r="D28" s="230"/>
      <c r="E28" s="117"/>
      <c r="F28" s="108"/>
      <c r="G28" s="108"/>
      <c r="H28" s="108"/>
      <c r="I28" s="111"/>
      <c r="J28" s="281"/>
    </row>
    <row r="29" spans="1:11" ht="18.75" customHeight="1">
      <c r="A29" s="482" t="s">
        <v>88</v>
      </c>
      <c r="B29" s="483"/>
      <c r="C29" s="484"/>
      <c r="D29" s="485"/>
      <c r="E29" s="283">
        <f>SUM(E24:E28)</f>
        <v>0</v>
      </c>
      <c r="F29" s="273">
        <f>SUM(F24:F28)</f>
        <v>0</v>
      </c>
      <c r="G29" s="274">
        <f>SUM(G24:G28)</f>
        <v>0</v>
      </c>
      <c r="H29" s="273">
        <f>SUM(H24:H28)</f>
        <v>0</v>
      </c>
      <c r="I29" s="273">
        <f>SUM(I24:I28)</f>
        <v>0</v>
      </c>
      <c r="J29" s="284"/>
      <c r="K29" s="285"/>
    </row>
    <row r="31" spans="1:11" ht="18.75">
      <c r="A31" s="253" t="s">
        <v>2071</v>
      </c>
      <c r="B31" s="256"/>
    </row>
    <row r="32" spans="1:11" ht="18.75" customHeight="1">
      <c r="A32" s="495" t="s">
        <v>2050</v>
      </c>
      <c r="B32" s="495" t="s">
        <v>2039</v>
      </c>
      <c r="C32" s="496" t="s">
        <v>2072</v>
      </c>
      <c r="D32" s="495" t="s">
        <v>2073</v>
      </c>
      <c r="E32" s="497" t="str">
        <f>別紙!B3&amp;"年度の当該電気事業者に係る利用電力量（kWh）"</f>
        <v>2022年度の当該電気事業者に係る利用電力量（kWh）</v>
      </c>
      <c r="F32" s="508" t="s">
        <v>2074</v>
      </c>
      <c r="G32" s="510" t="s">
        <v>2075</v>
      </c>
    </row>
    <row r="33" spans="1:9" ht="54.75" customHeight="1">
      <c r="A33" s="495"/>
      <c r="B33" s="495"/>
      <c r="C33" s="496"/>
      <c r="D33" s="495"/>
      <c r="E33" s="497"/>
      <c r="F33" s="509"/>
      <c r="G33" s="494"/>
    </row>
    <row r="34" spans="1:9" ht="19.5" customHeight="1" thickBot="1">
      <c r="A34" s="466" t="s">
        <v>2060</v>
      </c>
      <c r="B34" s="264" t="s">
        <v>2061</v>
      </c>
      <c r="C34" s="265" t="s">
        <v>2076</v>
      </c>
      <c r="D34" s="286" t="s">
        <v>2077</v>
      </c>
      <c r="E34" s="287">
        <v>500000</v>
      </c>
      <c r="F34" s="288">
        <v>1</v>
      </c>
      <c r="G34" s="289">
        <f>F34*E34</f>
        <v>500000</v>
      </c>
    </row>
    <row r="35" spans="1:9" ht="29.25" customHeight="1">
      <c r="A35" s="467"/>
      <c r="B35" s="271">
        <v>1</v>
      </c>
      <c r="C35" s="235"/>
      <c r="D35" s="236"/>
      <c r="E35" s="236"/>
      <c r="F35" s="241"/>
      <c r="G35" s="290" t="str">
        <f>IF(F35="","",F35*E35)</f>
        <v/>
      </c>
    </row>
    <row r="36" spans="1:9" ht="29.25" customHeight="1">
      <c r="A36" s="467"/>
      <c r="B36" s="271">
        <v>2</v>
      </c>
      <c r="C36" s="237"/>
      <c r="D36" s="238"/>
      <c r="E36" s="238"/>
      <c r="F36" s="242"/>
      <c r="G36" s="291" t="str">
        <f>IF(F36="","",F36*E36)</f>
        <v/>
      </c>
    </row>
    <row r="37" spans="1:9" ht="29.25" customHeight="1">
      <c r="A37" s="467"/>
      <c r="B37" s="271">
        <v>3</v>
      </c>
      <c r="C37" s="237"/>
      <c r="D37" s="238"/>
      <c r="E37" s="238"/>
      <c r="F37" s="242"/>
      <c r="G37" s="291" t="str">
        <f>IF(F37="","",F37*E37)</f>
        <v/>
      </c>
    </row>
    <row r="38" spans="1:9" ht="29.25" customHeight="1">
      <c r="A38" s="467"/>
      <c r="B38" s="271">
        <v>4</v>
      </c>
      <c r="C38" s="237"/>
      <c r="D38" s="238"/>
      <c r="E38" s="238"/>
      <c r="F38" s="242"/>
      <c r="G38" s="291" t="str">
        <f>IF(F38="","",F38*E38)</f>
        <v/>
      </c>
    </row>
    <row r="39" spans="1:9" ht="29.25" customHeight="1" thickBot="1">
      <c r="A39" s="468"/>
      <c r="B39" s="271">
        <v>5</v>
      </c>
      <c r="C39" s="239"/>
      <c r="D39" s="240"/>
      <c r="E39" s="240"/>
      <c r="F39" s="243"/>
      <c r="G39" s="292" t="str">
        <f>IF(F39="","",F39*E39)</f>
        <v/>
      </c>
    </row>
    <row r="40" spans="1:9" ht="19.5" customHeight="1">
      <c r="A40" s="482" t="s">
        <v>88</v>
      </c>
      <c r="B40" s="483"/>
      <c r="C40" s="484"/>
      <c r="D40" s="485"/>
      <c r="E40" s="272">
        <f>SUM(E35:E39)</f>
        <v>0</v>
      </c>
      <c r="F40" s="281"/>
      <c r="G40" s="293">
        <f>SUM(G35:G39)</f>
        <v>0</v>
      </c>
      <c r="H40" s="285"/>
    </row>
    <row r="41" spans="1:9" ht="45.75" customHeight="1">
      <c r="A41" s="258" t="s">
        <v>2050</v>
      </c>
      <c r="B41" s="294" t="s">
        <v>2039</v>
      </c>
      <c r="C41" s="264" t="s">
        <v>2078</v>
      </c>
      <c r="D41" s="264" t="s">
        <v>2079</v>
      </c>
      <c r="E41" s="295" t="str">
        <f>別紙!B3&amp;"年度の当該熱供給事業者に係る使用熱量（MJ）"</f>
        <v>2022年度の当該熱供給事業者に係る使用熱量（MJ）</v>
      </c>
      <c r="F41" s="296"/>
    </row>
    <row r="42" spans="1:9" ht="19.5" customHeight="1" thickBot="1">
      <c r="A42" s="495" t="s">
        <v>2069</v>
      </c>
      <c r="B42" s="264" t="s">
        <v>2061</v>
      </c>
      <c r="C42" s="265" t="s">
        <v>2080</v>
      </c>
      <c r="D42" s="265" t="s">
        <v>2070</v>
      </c>
      <c r="E42" s="267">
        <v>2050000</v>
      </c>
      <c r="F42" s="297"/>
      <c r="G42" s="298"/>
    </row>
    <row r="43" spans="1:9" ht="29.25" customHeight="1">
      <c r="A43" s="495"/>
      <c r="B43" s="271">
        <v>1</v>
      </c>
      <c r="C43" s="244"/>
      <c r="D43" s="245"/>
      <c r="E43" s="250"/>
      <c r="F43" s="299"/>
    </row>
    <row r="44" spans="1:9" ht="29.25" customHeight="1">
      <c r="A44" s="495"/>
      <c r="B44" s="271">
        <v>2</v>
      </c>
      <c r="C44" s="246"/>
      <c r="D44" s="247"/>
      <c r="E44" s="251"/>
      <c r="F44" s="299"/>
    </row>
    <row r="45" spans="1:9" ht="29.25" customHeight="1">
      <c r="A45" s="495"/>
      <c r="B45" s="271">
        <v>3</v>
      </c>
      <c r="C45" s="246"/>
      <c r="D45" s="247"/>
      <c r="E45" s="251"/>
      <c r="F45" s="299"/>
    </row>
    <row r="46" spans="1:9" ht="29.25" customHeight="1">
      <c r="A46" s="495"/>
      <c r="B46" s="271">
        <v>4</v>
      </c>
      <c r="C46" s="246"/>
      <c r="D46" s="247"/>
      <c r="E46" s="251"/>
      <c r="F46" s="299"/>
    </row>
    <row r="47" spans="1:9" ht="29.25" customHeight="1" thickBot="1">
      <c r="A47" s="495"/>
      <c r="B47" s="271">
        <v>5</v>
      </c>
      <c r="C47" s="248"/>
      <c r="D47" s="249"/>
      <c r="E47" s="252"/>
      <c r="F47" s="299"/>
    </row>
    <row r="48" spans="1:9" ht="18.75" customHeight="1">
      <c r="A48" s="482" t="s">
        <v>88</v>
      </c>
      <c r="B48" s="483"/>
      <c r="C48" s="484"/>
      <c r="D48" s="485"/>
      <c r="E48" s="293">
        <f>SUM(E43:E47)</f>
        <v>0</v>
      </c>
      <c r="F48" s="300"/>
      <c r="G48" s="301"/>
      <c r="H48" s="301"/>
      <c r="I48" s="285"/>
    </row>
    <row r="49" spans="1:10">
      <c r="G49" s="285"/>
    </row>
    <row r="50" spans="1:10" ht="18.75">
      <c r="A50" s="253" t="s">
        <v>2095</v>
      </c>
    </row>
    <row r="51" spans="1:10" ht="2.25" customHeight="1">
      <c r="A51" s="302"/>
      <c r="B51" s="285"/>
      <c r="C51" s="285"/>
      <c r="D51" s="285"/>
      <c r="E51" s="302"/>
      <c r="F51" s="285"/>
      <c r="G51" s="285"/>
      <c r="H51" s="285"/>
    </row>
    <row r="52" spans="1:10" ht="7.5" customHeight="1">
      <c r="A52" s="303"/>
      <c r="B52" s="303"/>
      <c r="C52" s="303"/>
      <c r="D52" s="304"/>
      <c r="E52" s="303"/>
      <c r="F52" s="303"/>
      <c r="G52" s="304"/>
      <c r="H52" s="304"/>
    </row>
    <row r="53" spans="1:10" ht="4.5" customHeight="1" thickBot="1">
      <c r="A53" s="305"/>
      <c r="B53" s="303"/>
      <c r="C53" s="303"/>
      <c r="D53" s="304"/>
    </row>
    <row r="54" spans="1:10" ht="27.75" customHeight="1" thickBot="1">
      <c r="A54" s="511" t="s">
        <v>2081</v>
      </c>
      <c r="B54" s="512"/>
      <c r="C54" s="512"/>
      <c r="D54" s="512"/>
      <c r="E54" s="513"/>
      <c r="G54" s="511" t="s">
        <v>2096</v>
      </c>
      <c r="H54" s="512"/>
      <c r="I54" s="514"/>
      <c r="J54" s="513"/>
    </row>
    <row r="55" spans="1:10" ht="27.75" customHeight="1" thickBot="1">
      <c r="A55" s="511" t="str">
        <f>別紙!B3&amp;"年度"</f>
        <v>2022年度</v>
      </c>
      <c r="B55" s="515"/>
      <c r="C55" s="515"/>
      <c r="D55" s="516"/>
      <c r="E55" s="306" t="s">
        <v>2097</v>
      </c>
      <c r="G55" s="511" t="str">
        <f>別紙!B3&amp;"年度"</f>
        <v>2022年度</v>
      </c>
      <c r="H55" s="512"/>
      <c r="I55" s="517"/>
      <c r="J55" s="307" t="s">
        <v>2097</v>
      </c>
    </row>
    <row r="56" spans="1:10" ht="27.75" customHeight="1" thickBot="1">
      <c r="A56" s="518" t="s">
        <v>2082</v>
      </c>
      <c r="B56" s="519"/>
      <c r="C56" s="520"/>
      <c r="D56" s="308">
        <f>(G20+G40)/1000</f>
        <v>0</v>
      </c>
      <c r="E56" s="333"/>
      <c r="G56" s="518" t="s">
        <v>2082</v>
      </c>
      <c r="H56" s="520"/>
      <c r="I56" s="308">
        <f>G29+E48</f>
        <v>0</v>
      </c>
      <c r="J56" s="340"/>
    </row>
    <row r="57" spans="1:10" ht="27.75" customHeight="1">
      <c r="A57" s="521" t="s">
        <v>2083</v>
      </c>
      <c r="B57" s="495"/>
      <c r="C57" s="482"/>
      <c r="D57" s="331"/>
      <c r="E57" s="334"/>
      <c r="G57" s="522" t="s">
        <v>2089</v>
      </c>
      <c r="H57" s="523"/>
      <c r="I57" s="338"/>
      <c r="J57" s="341"/>
    </row>
    <row r="58" spans="1:10" ht="27.75" customHeight="1" thickBot="1">
      <c r="A58" s="521" t="s">
        <v>2084</v>
      </c>
      <c r="B58" s="495"/>
      <c r="C58" s="482"/>
      <c r="D58" s="332"/>
      <c r="E58" s="335"/>
      <c r="G58" s="524" t="s">
        <v>2090</v>
      </c>
      <c r="H58" s="525"/>
      <c r="I58" s="339"/>
      <c r="J58" s="342"/>
    </row>
    <row r="59" spans="1:10" ht="34.5" customHeight="1" thickBot="1">
      <c r="A59" s="526" t="s">
        <v>2085</v>
      </c>
      <c r="B59" s="527"/>
      <c r="C59" s="527"/>
      <c r="D59" s="309">
        <f>G20/1000+SUM(別紙!D20:D24)/1000</f>
        <v>0</v>
      </c>
      <c r="E59" s="336"/>
      <c r="G59" s="528" t="s">
        <v>88</v>
      </c>
      <c r="H59" s="529"/>
      <c r="I59" s="310">
        <f>SUM(I56:I58)</f>
        <v>0</v>
      </c>
      <c r="J59" s="310">
        <f>SUM(J56:J58)</f>
        <v>0</v>
      </c>
    </row>
    <row r="60" spans="1:10" ht="36" customHeight="1" thickBot="1">
      <c r="A60" s="530" t="s">
        <v>2086</v>
      </c>
      <c r="B60" s="531"/>
      <c r="C60" s="531"/>
      <c r="D60" s="311" t="e">
        <f>(D56+D57+D58)/D59</f>
        <v>#DIV/0!</v>
      </c>
      <c r="E60" s="337"/>
    </row>
    <row r="61" spans="1:10" ht="31.5" customHeight="1"/>
    <row r="62" spans="1:10" ht="18.75" customHeight="1"/>
    <row r="63" spans="1:10" ht="21" hidden="1" customHeight="1" thickBot="1">
      <c r="C63" s="312"/>
      <c r="D63" s="313" t="e">
        <f>LOOKUP(D60,{0,0.22,0.44,0.6},{"C","B","A","S"})</f>
        <v>#DIV/0!</v>
      </c>
    </row>
    <row r="64" spans="1:10" ht="21" customHeight="1"/>
    <row r="65" spans="1:8" ht="65.25" customHeight="1"/>
    <row r="66" spans="1:8" ht="65.25" customHeight="1"/>
    <row r="67" spans="1:8" ht="54" customHeight="1"/>
    <row r="68" spans="1:8" ht="65.25" hidden="1" customHeight="1">
      <c r="A68" s="461" t="s">
        <v>2081</v>
      </c>
      <c r="B68" s="461"/>
      <c r="C68" s="461"/>
      <c r="D68" s="461"/>
      <c r="E68" s="461" t="s">
        <v>2087</v>
      </c>
      <c r="F68" s="461"/>
      <c r="G68" s="461"/>
      <c r="H68" s="314"/>
    </row>
    <row r="69" spans="1:8" ht="65.25" hidden="1" customHeight="1">
      <c r="A69" s="315" t="s">
        <v>2082</v>
      </c>
      <c r="B69" s="316"/>
      <c r="C69" s="317"/>
      <c r="D69" s="318">
        <f>(G20+G40)/1000</f>
        <v>0</v>
      </c>
      <c r="E69" s="532" t="s">
        <v>2088</v>
      </c>
      <c r="F69" s="532"/>
      <c r="G69" s="319">
        <f>(E48+G29)/1000</f>
        <v>0</v>
      </c>
      <c r="H69" s="320"/>
    </row>
    <row r="70" spans="1:8" ht="65.25" hidden="1" customHeight="1">
      <c r="A70" s="482" t="s">
        <v>2083</v>
      </c>
      <c r="B70" s="483"/>
      <c r="C70" s="483"/>
      <c r="D70" s="321"/>
      <c r="E70" s="533" t="s">
        <v>2089</v>
      </c>
      <c r="F70" s="534"/>
      <c r="G70" s="322">
        <v>0</v>
      </c>
      <c r="H70" s="323"/>
    </row>
    <row r="71" spans="1:8" ht="65.25" hidden="1" customHeight="1" thickBot="1">
      <c r="A71" s="482" t="s">
        <v>2084</v>
      </c>
      <c r="B71" s="483"/>
      <c r="C71" s="483"/>
      <c r="D71" s="324"/>
      <c r="E71" s="533" t="s">
        <v>2090</v>
      </c>
      <c r="F71" s="534"/>
      <c r="G71" s="325"/>
      <c r="H71" s="323"/>
    </row>
    <row r="72" spans="1:8" ht="65.25" hidden="1" customHeight="1">
      <c r="A72" s="535" t="s">
        <v>2085</v>
      </c>
      <c r="B72" s="536"/>
      <c r="C72" s="537"/>
      <c r="D72" s="326">
        <f>D56+SUM('[1]【現況】集計結果表 CO2'!I37:I47)/1000+E40/1000</f>
        <v>0</v>
      </c>
      <c r="E72" s="538" t="s">
        <v>2091</v>
      </c>
      <c r="F72" s="539"/>
      <c r="G72" s="327">
        <f>G69+(SUM('[1]【現況】集計結果表 CO2'!M9:M31)/0.0258)+(SUM('[1]【現況】集計結果表 CO2'!I32:I36)/1000)</f>
        <v>0</v>
      </c>
      <c r="H72" s="328"/>
    </row>
    <row r="73" spans="1:8" ht="65.25" hidden="1" customHeight="1" thickBot="1">
      <c r="A73" s="495" t="s">
        <v>2086</v>
      </c>
      <c r="B73" s="495"/>
      <c r="C73" s="495"/>
      <c r="D73" s="329" t="e">
        <f>(D69+D70+D71)/D72</f>
        <v>#DIV/0!</v>
      </c>
      <c r="E73" s="482" t="s">
        <v>2086</v>
      </c>
      <c r="F73" s="540"/>
      <c r="G73" s="330" t="str">
        <f>IF(G72=0,"",(G69+G70+G71)/G72)</f>
        <v/>
      </c>
      <c r="H73" s="304"/>
    </row>
    <row r="74" spans="1:8" hidden="1"/>
    <row r="75" spans="1:8" hidden="1"/>
    <row r="76" spans="1:8" hidden="1"/>
  </sheetData>
  <sheetProtection password="E4BE" sheet="1" objects="1" scenarios="1"/>
  <mergeCells count="64">
    <mergeCell ref="A71:C71"/>
    <mergeCell ref="E71:F71"/>
    <mergeCell ref="A72:C72"/>
    <mergeCell ref="E72:F72"/>
    <mergeCell ref="A73:C73"/>
    <mergeCell ref="E73:F73"/>
    <mergeCell ref="A60:C60"/>
    <mergeCell ref="A68:D68"/>
    <mergeCell ref="E68:G68"/>
    <mergeCell ref="E69:F69"/>
    <mergeCell ref="A70:C70"/>
    <mergeCell ref="E70:F70"/>
    <mergeCell ref="A57:C57"/>
    <mergeCell ref="G57:H57"/>
    <mergeCell ref="A58:C58"/>
    <mergeCell ref="G58:H58"/>
    <mergeCell ref="A59:C59"/>
    <mergeCell ref="G59:H59"/>
    <mergeCell ref="A54:E54"/>
    <mergeCell ref="G54:J54"/>
    <mergeCell ref="A55:D55"/>
    <mergeCell ref="G55:I55"/>
    <mergeCell ref="A56:C56"/>
    <mergeCell ref="G56:H56"/>
    <mergeCell ref="F32:F33"/>
    <mergeCell ref="G32:G33"/>
    <mergeCell ref="A34:A39"/>
    <mergeCell ref="A40:D40"/>
    <mergeCell ref="A42:A47"/>
    <mergeCell ref="A48:D48"/>
    <mergeCell ref="F21:F22"/>
    <mergeCell ref="G21:H21"/>
    <mergeCell ref="I21:I22"/>
    <mergeCell ref="A23:A28"/>
    <mergeCell ref="A29:D29"/>
    <mergeCell ref="A32:A33"/>
    <mergeCell ref="B32:B33"/>
    <mergeCell ref="C32:C33"/>
    <mergeCell ref="D32:D33"/>
    <mergeCell ref="E32:E33"/>
    <mergeCell ref="A21:A22"/>
    <mergeCell ref="B21:B22"/>
    <mergeCell ref="C21:C22"/>
    <mergeCell ref="D21:D22"/>
    <mergeCell ref="E21:E22"/>
    <mergeCell ref="G10:J10"/>
    <mergeCell ref="G11:H11"/>
    <mergeCell ref="I11:J11"/>
    <mergeCell ref="A13:A19"/>
    <mergeCell ref="A20:D20"/>
    <mergeCell ref="A10:A12"/>
    <mergeCell ref="B10:B12"/>
    <mergeCell ref="C10:C12"/>
    <mergeCell ref="D10:D12"/>
    <mergeCell ref="E10:E12"/>
    <mergeCell ref="F10:F12"/>
    <mergeCell ref="A3:D3"/>
    <mergeCell ref="E3:G3"/>
    <mergeCell ref="H3:J3"/>
    <mergeCell ref="A4:C4"/>
    <mergeCell ref="E4:G6"/>
    <mergeCell ref="H4:J6"/>
    <mergeCell ref="A5:C5"/>
    <mergeCell ref="A6:C6"/>
  </mergeCells>
  <phoneticPr fontId="2"/>
  <dataValidations count="1">
    <dataValidation type="list" allowBlank="1" showInputMessage="1" showErrorMessage="1" sqref="D4:D6 IZ4:IZ6 SV4:SV6 ACR4:ACR6 AMN4:AMN6 AWJ4:AWJ6 BGF4:BGF6 BQB4:BQB6 BZX4:BZX6 CJT4:CJT6 CTP4:CTP6 DDL4:DDL6 DNH4:DNH6 DXD4:DXD6 EGZ4:EGZ6 EQV4:EQV6 FAR4:FAR6 FKN4:FKN6 FUJ4:FUJ6 GEF4:GEF6 GOB4:GOB6 GXX4:GXX6 HHT4:HHT6 HRP4:HRP6 IBL4:IBL6 ILH4:ILH6 IVD4:IVD6 JEZ4:JEZ6 JOV4:JOV6 JYR4:JYR6 KIN4:KIN6 KSJ4:KSJ6 LCF4:LCF6 LMB4:LMB6 LVX4:LVX6 MFT4:MFT6 MPP4:MPP6 MZL4:MZL6 NJH4:NJH6 NTD4:NTD6 OCZ4:OCZ6 OMV4:OMV6 OWR4:OWR6 PGN4:PGN6 PQJ4:PQJ6 QAF4:QAF6 QKB4:QKB6 QTX4:QTX6 RDT4:RDT6 RNP4:RNP6 RXL4:RXL6 SHH4:SHH6 SRD4:SRD6 TAZ4:TAZ6 TKV4:TKV6 TUR4:TUR6 UEN4:UEN6 UOJ4:UOJ6 UYF4:UYF6 VIB4:VIB6 VRX4:VRX6 WBT4:WBT6 WLP4:WLP6 WVL4:WVL6 D65540:D65542 IZ65540:IZ65542 SV65540:SV65542 ACR65540:ACR65542 AMN65540:AMN65542 AWJ65540:AWJ65542 BGF65540:BGF65542 BQB65540:BQB65542 BZX65540:BZX65542 CJT65540:CJT65542 CTP65540:CTP65542 DDL65540:DDL65542 DNH65540:DNH65542 DXD65540:DXD65542 EGZ65540:EGZ65542 EQV65540:EQV65542 FAR65540:FAR65542 FKN65540:FKN65542 FUJ65540:FUJ65542 GEF65540:GEF65542 GOB65540:GOB65542 GXX65540:GXX65542 HHT65540:HHT65542 HRP65540:HRP65542 IBL65540:IBL65542 ILH65540:ILH65542 IVD65540:IVD65542 JEZ65540:JEZ65542 JOV65540:JOV65542 JYR65540:JYR65542 KIN65540:KIN65542 KSJ65540:KSJ65542 LCF65540:LCF65542 LMB65540:LMB65542 LVX65540:LVX65542 MFT65540:MFT65542 MPP65540:MPP65542 MZL65540:MZL65542 NJH65540:NJH65542 NTD65540:NTD65542 OCZ65540:OCZ65542 OMV65540:OMV65542 OWR65540:OWR65542 PGN65540:PGN65542 PQJ65540:PQJ65542 QAF65540:QAF65542 QKB65540:QKB65542 QTX65540:QTX65542 RDT65540:RDT65542 RNP65540:RNP65542 RXL65540:RXL65542 SHH65540:SHH65542 SRD65540:SRD65542 TAZ65540:TAZ65542 TKV65540:TKV65542 TUR65540:TUR65542 UEN65540:UEN65542 UOJ65540:UOJ65542 UYF65540:UYF65542 VIB65540:VIB65542 VRX65540:VRX65542 WBT65540:WBT65542 WLP65540:WLP65542 WVL65540:WVL65542 D131076:D131078 IZ131076:IZ131078 SV131076:SV131078 ACR131076:ACR131078 AMN131076:AMN131078 AWJ131076:AWJ131078 BGF131076:BGF131078 BQB131076:BQB131078 BZX131076:BZX131078 CJT131076:CJT131078 CTP131076:CTP131078 DDL131076:DDL131078 DNH131076:DNH131078 DXD131076:DXD131078 EGZ131076:EGZ131078 EQV131076:EQV131078 FAR131076:FAR131078 FKN131076:FKN131078 FUJ131076:FUJ131078 GEF131076:GEF131078 GOB131076:GOB131078 GXX131076:GXX131078 HHT131076:HHT131078 HRP131076:HRP131078 IBL131076:IBL131078 ILH131076:ILH131078 IVD131076:IVD131078 JEZ131076:JEZ131078 JOV131076:JOV131078 JYR131076:JYR131078 KIN131076:KIN131078 KSJ131076:KSJ131078 LCF131076:LCF131078 LMB131076:LMB131078 LVX131076:LVX131078 MFT131076:MFT131078 MPP131076:MPP131078 MZL131076:MZL131078 NJH131076:NJH131078 NTD131076:NTD131078 OCZ131076:OCZ131078 OMV131076:OMV131078 OWR131076:OWR131078 PGN131076:PGN131078 PQJ131076:PQJ131078 QAF131076:QAF131078 QKB131076:QKB131078 QTX131076:QTX131078 RDT131076:RDT131078 RNP131076:RNP131078 RXL131076:RXL131078 SHH131076:SHH131078 SRD131076:SRD131078 TAZ131076:TAZ131078 TKV131076:TKV131078 TUR131076:TUR131078 UEN131076:UEN131078 UOJ131076:UOJ131078 UYF131076:UYF131078 VIB131076:VIB131078 VRX131076:VRX131078 WBT131076:WBT131078 WLP131076:WLP131078 WVL131076:WVL131078 D196612:D196614 IZ196612:IZ196614 SV196612:SV196614 ACR196612:ACR196614 AMN196612:AMN196614 AWJ196612:AWJ196614 BGF196612:BGF196614 BQB196612:BQB196614 BZX196612:BZX196614 CJT196612:CJT196614 CTP196612:CTP196614 DDL196612:DDL196614 DNH196612:DNH196614 DXD196612:DXD196614 EGZ196612:EGZ196614 EQV196612:EQV196614 FAR196612:FAR196614 FKN196612:FKN196614 FUJ196612:FUJ196614 GEF196612:GEF196614 GOB196612:GOB196614 GXX196612:GXX196614 HHT196612:HHT196614 HRP196612:HRP196614 IBL196612:IBL196614 ILH196612:ILH196614 IVD196612:IVD196614 JEZ196612:JEZ196614 JOV196612:JOV196614 JYR196612:JYR196614 KIN196612:KIN196614 KSJ196612:KSJ196614 LCF196612:LCF196614 LMB196612:LMB196614 LVX196612:LVX196614 MFT196612:MFT196614 MPP196612:MPP196614 MZL196612:MZL196614 NJH196612:NJH196614 NTD196612:NTD196614 OCZ196612:OCZ196614 OMV196612:OMV196614 OWR196612:OWR196614 PGN196612:PGN196614 PQJ196612:PQJ196614 QAF196612:QAF196614 QKB196612:QKB196614 QTX196612:QTX196614 RDT196612:RDT196614 RNP196612:RNP196614 RXL196612:RXL196614 SHH196612:SHH196614 SRD196612:SRD196614 TAZ196612:TAZ196614 TKV196612:TKV196614 TUR196612:TUR196614 UEN196612:UEN196614 UOJ196612:UOJ196614 UYF196612:UYF196614 VIB196612:VIB196614 VRX196612:VRX196614 WBT196612:WBT196614 WLP196612:WLP196614 WVL196612:WVL196614 D262148:D262150 IZ262148:IZ262150 SV262148:SV262150 ACR262148:ACR262150 AMN262148:AMN262150 AWJ262148:AWJ262150 BGF262148:BGF262150 BQB262148:BQB262150 BZX262148:BZX262150 CJT262148:CJT262150 CTP262148:CTP262150 DDL262148:DDL262150 DNH262148:DNH262150 DXD262148:DXD262150 EGZ262148:EGZ262150 EQV262148:EQV262150 FAR262148:FAR262150 FKN262148:FKN262150 FUJ262148:FUJ262150 GEF262148:GEF262150 GOB262148:GOB262150 GXX262148:GXX262150 HHT262148:HHT262150 HRP262148:HRP262150 IBL262148:IBL262150 ILH262148:ILH262150 IVD262148:IVD262150 JEZ262148:JEZ262150 JOV262148:JOV262150 JYR262148:JYR262150 KIN262148:KIN262150 KSJ262148:KSJ262150 LCF262148:LCF262150 LMB262148:LMB262150 LVX262148:LVX262150 MFT262148:MFT262150 MPP262148:MPP262150 MZL262148:MZL262150 NJH262148:NJH262150 NTD262148:NTD262150 OCZ262148:OCZ262150 OMV262148:OMV262150 OWR262148:OWR262150 PGN262148:PGN262150 PQJ262148:PQJ262150 QAF262148:QAF262150 QKB262148:QKB262150 QTX262148:QTX262150 RDT262148:RDT262150 RNP262148:RNP262150 RXL262148:RXL262150 SHH262148:SHH262150 SRD262148:SRD262150 TAZ262148:TAZ262150 TKV262148:TKV262150 TUR262148:TUR262150 UEN262148:UEN262150 UOJ262148:UOJ262150 UYF262148:UYF262150 VIB262148:VIB262150 VRX262148:VRX262150 WBT262148:WBT262150 WLP262148:WLP262150 WVL262148:WVL262150 D327684:D327686 IZ327684:IZ327686 SV327684:SV327686 ACR327684:ACR327686 AMN327684:AMN327686 AWJ327684:AWJ327686 BGF327684:BGF327686 BQB327684:BQB327686 BZX327684:BZX327686 CJT327684:CJT327686 CTP327684:CTP327686 DDL327684:DDL327686 DNH327684:DNH327686 DXD327684:DXD327686 EGZ327684:EGZ327686 EQV327684:EQV327686 FAR327684:FAR327686 FKN327684:FKN327686 FUJ327684:FUJ327686 GEF327684:GEF327686 GOB327684:GOB327686 GXX327684:GXX327686 HHT327684:HHT327686 HRP327684:HRP327686 IBL327684:IBL327686 ILH327684:ILH327686 IVD327684:IVD327686 JEZ327684:JEZ327686 JOV327684:JOV327686 JYR327684:JYR327686 KIN327684:KIN327686 KSJ327684:KSJ327686 LCF327684:LCF327686 LMB327684:LMB327686 LVX327684:LVX327686 MFT327684:MFT327686 MPP327684:MPP327686 MZL327684:MZL327686 NJH327684:NJH327686 NTD327684:NTD327686 OCZ327684:OCZ327686 OMV327684:OMV327686 OWR327684:OWR327686 PGN327684:PGN327686 PQJ327684:PQJ327686 QAF327684:QAF327686 QKB327684:QKB327686 QTX327684:QTX327686 RDT327684:RDT327686 RNP327684:RNP327686 RXL327684:RXL327686 SHH327684:SHH327686 SRD327684:SRD327686 TAZ327684:TAZ327686 TKV327684:TKV327686 TUR327684:TUR327686 UEN327684:UEN327686 UOJ327684:UOJ327686 UYF327684:UYF327686 VIB327684:VIB327686 VRX327684:VRX327686 WBT327684:WBT327686 WLP327684:WLP327686 WVL327684:WVL327686 D393220:D393222 IZ393220:IZ393222 SV393220:SV393222 ACR393220:ACR393222 AMN393220:AMN393222 AWJ393220:AWJ393222 BGF393220:BGF393222 BQB393220:BQB393222 BZX393220:BZX393222 CJT393220:CJT393222 CTP393220:CTP393222 DDL393220:DDL393222 DNH393220:DNH393222 DXD393220:DXD393222 EGZ393220:EGZ393222 EQV393220:EQV393222 FAR393220:FAR393222 FKN393220:FKN393222 FUJ393220:FUJ393222 GEF393220:GEF393222 GOB393220:GOB393222 GXX393220:GXX393222 HHT393220:HHT393222 HRP393220:HRP393222 IBL393220:IBL393222 ILH393220:ILH393222 IVD393220:IVD393222 JEZ393220:JEZ393222 JOV393220:JOV393222 JYR393220:JYR393222 KIN393220:KIN393222 KSJ393220:KSJ393222 LCF393220:LCF393222 LMB393220:LMB393222 LVX393220:LVX393222 MFT393220:MFT393222 MPP393220:MPP393222 MZL393220:MZL393222 NJH393220:NJH393222 NTD393220:NTD393222 OCZ393220:OCZ393222 OMV393220:OMV393222 OWR393220:OWR393222 PGN393220:PGN393222 PQJ393220:PQJ393222 QAF393220:QAF393222 QKB393220:QKB393222 QTX393220:QTX393222 RDT393220:RDT393222 RNP393220:RNP393222 RXL393220:RXL393222 SHH393220:SHH393222 SRD393220:SRD393222 TAZ393220:TAZ393222 TKV393220:TKV393222 TUR393220:TUR393222 UEN393220:UEN393222 UOJ393220:UOJ393222 UYF393220:UYF393222 VIB393220:VIB393222 VRX393220:VRX393222 WBT393220:WBT393222 WLP393220:WLP393222 WVL393220:WVL393222 D458756:D458758 IZ458756:IZ458758 SV458756:SV458758 ACR458756:ACR458758 AMN458756:AMN458758 AWJ458756:AWJ458758 BGF458756:BGF458758 BQB458756:BQB458758 BZX458756:BZX458758 CJT458756:CJT458758 CTP458756:CTP458758 DDL458756:DDL458758 DNH458756:DNH458758 DXD458756:DXD458758 EGZ458756:EGZ458758 EQV458756:EQV458758 FAR458756:FAR458758 FKN458756:FKN458758 FUJ458756:FUJ458758 GEF458756:GEF458758 GOB458756:GOB458758 GXX458756:GXX458758 HHT458756:HHT458758 HRP458756:HRP458758 IBL458756:IBL458758 ILH458756:ILH458758 IVD458756:IVD458758 JEZ458756:JEZ458758 JOV458756:JOV458758 JYR458756:JYR458758 KIN458756:KIN458758 KSJ458756:KSJ458758 LCF458756:LCF458758 LMB458756:LMB458758 LVX458756:LVX458758 MFT458756:MFT458758 MPP458756:MPP458758 MZL458756:MZL458758 NJH458756:NJH458758 NTD458756:NTD458758 OCZ458756:OCZ458758 OMV458756:OMV458758 OWR458756:OWR458758 PGN458756:PGN458758 PQJ458756:PQJ458758 QAF458756:QAF458758 QKB458756:QKB458758 QTX458756:QTX458758 RDT458756:RDT458758 RNP458756:RNP458758 RXL458756:RXL458758 SHH458756:SHH458758 SRD458756:SRD458758 TAZ458756:TAZ458758 TKV458756:TKV458758 TUR458756:TUR458758 UEN458756:UEN458758 UOJ458756:UOJ458758 UYF458756:UYF458758 VIB458756:VIB458758 VRX458756:VRX458758 WBT458756:WBT458758 WLP458756:WLP458758 WVL458756:WVL458758 D524292:D524294 IZ524292:IZ524294 SV524292:SV524294 ACR524292:ACR524294 AMN524292:AMN524294 AWJ524292:AWJ524294 BGF524292:BGF524294 BQB524292:BQB524294 BZX524292:BZX524294 CJT524292:CJT524294 CTP524292:CTP524294 DDL524292:DDL524294 DNH524292:DNH524294 DXD524292:DXD524294 EGZ524292:EGZ524294 EQV524292:EQV524294 FAR524292:FAR524294 FKN524292:FKN524294 FUJ524292:FUJ524294 GEF524292:GEF524294 GOB524292:GOB524294 GXX524292:GXX524294 HHT524292:HHT524294 HRP524292:HRP524294 IBL524292:IBL524294 ILH524292:ILH524294 IVD524292:IVD524294 JEZ524292:JEZ524294 JOV524292:JOV524294 JYR524292:JYR524294 KIN524292:KIN524294 KSJ524292:KSJ524294 LCF524292:LCF524294 LMB524292:LMB524294 LVX524292:LVX524294 MFT524292:MFT524294 MPP524292:MPP524294 MZL524292:MZL524294 NJH524292:NJH524294 NTD524292:NTD524294 OCZ524292:OCZ524294 OMV524292:OMV524294 OWR524292:OWR524294 PGN524292:PGN524294 PQJ524292:PQJ524294 QAF524292:QAF524294 QKB524292:QKB524294 QTX524292:QTX524294 RDT524292:RDT524294 RNP524292:RNP524294 RXL524292:RXL524294 SHH524292:SHH524294 SRD524292:SRD524294 TAZ524292:TAZ524294 TKV524292:TKV524294 TUR524292:TUR524294 UEN524292:UEN524294 UOJ524292:UOJ524294 UYF524292:UYF524294 VIB524292:VIB524294 VRX524292:VRX524294 WBT524292:WBT524294 WLP524292:WLP524294 WVL524292:WVL524294 D589828:D589830 IZ589828:IZ589830 SV589828:SV589830 ACR589828:ACR589830 AMN589828:AMN589830 AWJ589828:AWJ589830 BGF589828:BGF589830 BQB589828:BQB589830 BZX589828:BZX589830 CJT589828:CJT589830 CTP589828:CTP589830 DDL589828:DDL589830 DNH589828:DNH589830 DXD589828:DXD589830 EGZ589828:EGZ589830 EQV589828:EQV589830 FAR589828:FAR589830 FKN589828:FKN589830 FUJ589828:FUJ589830 GEF589828:GEF589830 GOB589828:GOB589830 GXX589828:GXX589830 HHT589828:HHT589830 HRP589828:HRP589830 IBL589828:IBL589830 ILH589828:ILH589830 IVD589828:IVD589830 JEZ589828:JEZ589830 JOV589828:JOV589830 JYR589828:JYR589830 KIN589828:KIN589830 KSJ589828:KSJ589830 LCF589828:LCF589830 LMB589828:LMB589830 LVX589828:LVX589830 MFT589828:MFT589830 MPP589828:MPP589830 MZL589828:MZL589830 NJH589828:NJH589830 NTD589828:NTD589830 OCZ589828:OCZ589830 OMV589828:OMV589830 OWR589828:OWR589830 PGN589828:PGN589830 PQJ589828:PQJ589830 QAF589828:QAF589830 QKB589828:QKB589830 QTX589828:QTX589830 RDT589828:RDT589830 RNP589828:RNP589830 RXL589828:RXL589830 SHH589828:SHH589830 SRD589828:SRD589830 TAZ589828:TAZ589830 TKV589828:TKV589830 TUR589828:TUR589830 UEN589828:UEN589830 UOJ589828:UOJ589830 UYF589828:UYF589830 VIB589828:VIB589830 VRX589828:VRX589830 WBT589828:WBT589830 WLP589828:WLP589830 WVL589828:WVL589830 D655364:D655366 IZ655364:IZ655366 SV655364:SV655366 ACR655364:ACR655366 AMN655364:AMN655366 AWJ655364:AWJ655366 BGF655364:BGF655366 BQB655364:BQB655366 BZX655364:BZX655366 CJT655364:CJT655366 CTP655364:CTP655366 DDL655364:DDL655366 DNH655364:DNH655366 DXD655364:DXD655366 EGZ655364:EGZ655366 EQV655364:EQV655366 FAR655364:FAR655366 FKN655364:FKN655366 FUJ655364:FUJ655366 GEF655364:GEF655366 GOB655364:GOB655366 GXX655364:GXX655366 HHT655364:HHT655366 HRP655364:HRP655366 IBL655364:IBL655366 ILH655364:ILH655366 IVD655364:IVD655366 JEZ655364:JEZ655366 JOV655364:JOV655366 JYR655364:JYR655366 KIN655364:KIN655366 KSJ655364:KSJ655366 LCF655364:LCF655366 LMB655364:LMB655366 LVX655364:LVX655366 MFT655364:MFT655366 MPP655364:MPP655366 MZL655364:MZL655366 NJH655364:NJH655366 NTD655364:NTD655366 OCZ655364:OCZ655366 OMV655364:OMV655366 OWR655364:OWR655366 PGN655364:PGN655366 PQJ655364:PQJ655366 QAF655364:QAF655366 QKB655364:QKB655366 QTX655364:QTX655366 RDT655364:RDT655366 RNP655364:RNP655366 RXL655364:RXL655366 SHH655364:SHH655366 SRD655364:SRD655366 TAZ655364:TAZ655366 TKV655364:TKV655366 TUR655364:TUR655366 UEN655364:UEN655366 UOJ655364:UOJ655366 UYF655364:UYF655366 VIB655364:VIB655366 VRX655364:VRX655366 WBT655364:WBT655366 WLP655364:WLP655366 WVL655364:WVL655366 D720900:D720902 IZ720900:IZ720902 SV720900:SV720902 ACR720900:ACR720902 AMN720900:AMN720902 AWJ720900:AWJ720902 BGF720900:BGF720902 BQB720900:BQB720902 BZX720900:BZX720902 CJT720900:CJT720902 CTP720900:CTP720902 DDL720900:DDL720902 DNH720900:DNH720902 DXD720900:DXD720902 EGZ720900:EGZ720902 EQV720900:EQV720902 FAR720900:FAR720902 FKN720900:FKN720902 FUJ720900:FUJ720902 GEF720900:GEF720902 GOB720900:GOB720902 GXX720900:GXX720902 HHT720900:HHT720902 HRP720900:HRP720902 IBL720900:IBL720902 ILH720900:ILH720902 IVD720900:IVD720902 JEZ720900:JEZ720902 JOV720900:JOV720902 JYR720900:JYR720902 KIN720900:KIN720902 KSJ720900:KSJ720902 LCF720900:LCF720902 LMB720900:LMB720902 LVX720900:LVX720902 MFT720900:MFT720902 MPP720900:MPP720902 MZL720900:MZL720902 NJH720900:NJH720902 NTD720900:NTD720902 OCZ720900:OCZ720902 OMV720900:OMV720902 OWR720900:OWR720902 PGN720900:PGN720902 PQJ720900:PQJ720902 QAF720900:QAF720902 QKB720900:QKB720902 QTX720900:QTX720902 RDT720900:RDT720902 RNP720900:RNP720902 RXL720900:RXL720902 SHH720900:SHH720902 SRD720900:SRD720902 TAZ720900:TAZ720902 TKV720900:TKV720902 TUR720900:TUR720902 UEN720900:UEN720902 UOJ720900:UOJ720902 UYF720900:UYF720902 VIB720900:VIB720902 VRX720900:VRX720902 WBT720900:WBT720902 WLP720900:WLP720902 WVL720900:WVL720902 D786436:D786438 IZ786436:IZ786438 SV786436:SV786438 ACR786436:ACR786438 AMN786436:AMN786438 AWJ786436:AWJ786438 BGF786436:BGF786438 BQB786436:BQB786438 BZX786436:BZX786438 CJT786436:CJT786438 CTP786436:CTP786438 DDL786436:DDL786438 DNH786436:DNH786438 DXD786436:DXD786438 EGZ786436:EGZ786438 EQV786436:EQV786438 FAR786436:FAR786438 FKN786436:FKN786438 FUJ786436:FUJ786438 GEF786436:GEF786438 GOB786436:GOB786438 GXX786436:GXX786438 HHT786436:HHT786438 HRP786436:HRP786438 IBL786436:IBL786438 ILH786436:ILH786438 IVD786436:IVD786438 JEZ786436:JEZ786438 JOV786436:JOV786438 JYR786436:JYR786438 KIN786436:KIN786438 KSJ786436:KSJ786438 LCF786436:LCF786438 LMB786436:LMB786438 LVX786436:LVX786438 MFT786436:MFT786438 MPP786436:MPP786438 MZL786436:MZL786438 NJH786436:NJH786438 NTD786436:NTD786438 OCZ786436:OCZ786438 OMV786436:OMV786438 OWR786436:OWR786438 PGN786436:PGN786438 PQJ786436:PQJ786438 QAF786436:QAF786438 QKB786436:QKB786438 QTX786436:QTX786438 RDT786436:RDT786438 RNP786436:RNP786438 RXL786436:RXL786438 SHH786436:SHH786438 SRD786436:SRD786438 TAZ786436:TAZ786438 TKV786436:TKV786438 TUR786436:TUR786438 UEN786436:UEN786438 UOJ786436:UOJ786438 UYF786436:UYF786438 VIB786436:VIB786438 VRX786436:VRX786438 WBT786436:WBT786438 WLP786436:WLP786438 WVL786436:WVL786438 D851972:D851974 IZ851972:IZ851974 SV851972:SV851974 ACR851972:ACR851974 AMN851972:AMN851974 AWJ851972:AWJ851974 BGF851972:BGF851974 BQB851972:BQB851974 BZX851972:BZX851974 CJT851972:CJT851974 CTP851972:CTP851974 DDL851972:DDL851974 DNH851972:DNH851974 DXD851972:DXD851974 EGZ851972:EGZ851974 EQV851972:EQV851974 FAR851972:FAR851974 FKN851972:FKN851974 FUJ851972:FUJ851974 GEF851972:GEF851974 GOB851972:GOB851974 GXX851972:GXX851974 HHT851972:HHT851974 HRP851972:HRP851974 IBL851972:IBL851974 ILH851972:ILH851974 IVD851972:IVD851974 JEZ851972:JEZ851974 JOV851972:JOV851974 JYR851972:JYR851974 KIN851972:KIN851974 KSJ851972:KSJ851974 LCF851972:LCF851974 LMB851972:LMB851974 LVX851972:LVX851974 MFT851972:MFT851974 MPP851972:MPP851974 MZL851972:MZL851974 NJH851972:NJH851974 NTD851972:NTD851974 OCZ851972:OCZ851974 OMV851972:OMV851974 OWR851972:OWR851974 PGN851972:PGN851974 PQJ851972:PQJ851974 QAF851972:QAF851974 QKB851972:QKB851974 QTX851972:QTX851974 RDT851972:RDT851974 RNP851972:RNP851974 RXL851972:RXL851974 SHH851972:SHH851974 SRD851972:SRD851974 TAZ851972:TAZ851974 TKV851972:TKV851974 TUR851972:TUR851974 UEN851972:UEN851974 UOJ851972:UOJ851974 UYF851972:UYF851974 VIB851972:VIB851974 VRX851972:VRX851974 WBT851972:WBT851974 WLP851972:WLP851974 WVL851972:WVL851974 D917508:D917510 IZ917508:IZ917510 SV917508:SV917510 ACR917508:ACR917510 AMN917508:AMN917510 AWJ917508:AWJ917510 BGF917508:BGF917510 BQB917508:BQB917510 BZX917508:BZX917510 CJT917508:CJT917510 CTP917508:CTP917510 DDL917508:DDL917510 DNH917508:DNH917510 DXD917508:DXD917510 EGZ917508:EGZ917510 EQV917508:EQV917510 FAR917508:FAR917510 FKN917508:FKN917510 FUJ917508:FUJ917510 GEF917508:GEF917510 GOB917508:GOB917510 GXX917508:GXX917510 HHT917508:HHT917510 HRP917508:HRP917510 IBL917508:IBL917510 ILH917508:ILH917510 IVD917508:IVD917510 JEZ917508:JEZ917510 JOV917508:JOV917510 JYR917508:JYR917510 KIN917508:KIN917510 KSJ917508:KSJ917510 LCF917508:LCF917510 LMB917508:LMB917510 LVX917508:LVX917510 MFT917508:MFT917510 MPP917508:MPP917510 MZL917508:MZL917510 NJH917508:NJH917510 NTD917508:NTD917510 OCZ917508:OCZ917510 OMV917508:OMV917510 OWR917508:OWR917510 PGN917508:PGN917510 PQJ917508:PQJ917510 QAF917508:QAF917510 QKB917508:QKB917510 QTX917508:QTX917510 RDT917508:RDT917510 RNP917508:RNP917510 RXL917508:RXL917510 SHH917508:SHH917510 SRD917508:SRD917510 TAZ917508:TAZ917510 TKV917508:TKV917510 TUR917508:TUR917510 UEN917508:UEN917510 UOJ917508:UOJ917510 UYF917508:UYF917510 VIB917508:VIB917510 VRX917508:VRX917510 WBT917508:WBT917510 WLP917508:WLP917510 WVL917508:WVL917510 D983044:D983046 IZ983044:IZ983046 SV983044:SV983046 ACR983044:ACR983046 AMN983044:AMN983046 AWJ983044:AWJ983046 BGF983044:BGF983046 BQB983044:BQB983046 BZX983044:BZX983046 CJT983044:CJT983046 CTP983044:CTP983046 DDL983044:DDL983046 DNH983044:DNH983046 DXD983044:DXD983046 EGZ983044:EGZ983046 EQV983044:EQV983046 FAR983044:FAR983046 FKN983044:FKN983046 FUJ983044:FUJ983046 GEF983044:GEF983046 GOB983044:GOB983046 GXX983044:GXX983046 HHT983044:HHT983046 HRP983044:HRP983046 IBL983044:IBL983046 ILH983044:ILH983046 IVD983044:IVD983046 JEZ983044:JEZ983046 JOV983044:JOV983046 JYR983044:JYR983046 KIN983044:KIN983046 KSJ983044:KSJ983046 LCF983044:LCF983046 LMB983044:LMB983046 LVX983044:LVX983046 MFT983044:MFT983046 MPP983044:MPP983046 MZL983044:MZL983046 NJH983044:NJH983046 NTD983044:NTD983046 OCZ983044:OCZ983046 OMV983044:OMV983046 OWR983044:OWR983046 PGN983044:PGN983046 PQJ983044:PQJ983046 QAF983044:QAF983046 QKB983044:QKB983046 QTX983044:QTX983046 RDT983044:RDT983046 RNP983044:RNP983046 RXL983044:RXL983046 SHH983044:SHH983046 SRD983044:SRD983046 TAZ983044:TAZ983046 TKV983044:TKV983046 TUR983044:TUR983046 UEN983044:UEN983046 UOJ983044:UOJ983046 UYF983044:UYF983046 VIB983044:VIB983046 VRX983044:VRX983046 WBT983044:WBT983046 WLP983044:WLP983046 WVL983044:WVL983046" xr:uid="{3CA84FA1-50F3-4FD9-9C88-1E4B4D7ACB96}">
      <formula1>$M$3:$M$5</formula1>
    </dataValidation>
  </dataValidations>
  <pageMargins left="0.70866141732283472" right="0.31496062992125984" top="0.74803149606299213" bottom="0.74803149606299213" header="0.31496062992125984" footer="0.31496062992125984"/>
  <pageSetup paperSize="9" scale="52"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AF233-F4B0-462F-9353-E0726ABD9E23}">
  <dimension ref="A2:I57"/>
  <sheetViews>
    <sheetView view="pageBreakPreview" zoomScale="60" zoomScaleNormal="100" workbookViewId="0">
      <selection activeCell="A3" sqref="A3"/>
    </sheetView>
  </sheetViews>
  <sheetFormatPr defaultRowHeight="13.5"/>
  <cols>
    <col min="1" max="16384" width="9" style="76"/>
  </cols>
  <sheetData>
    <row r="2" spans="1:9" ht="17.25">
      <c r="A2" s="77" t="s">
        <v>2092</v>
      </c>
    </row>
    <row r="3" spans="1:9">
      <c r="A3" s="78"/>
      <c r="B3" s="79"/>
      <c r="C3" s="79"/>
      <c r="D3" s="79"/>
      <c r="E3" s="79"/>
      <c r="F3" s="79"/>
      <c r="G3" s="79"/>
      <c r="H3" s="79"/>
      <c r="I3" s="80"/>
    </row>
    <row r="4" spans="1:9">
      <c r="A4" s="81"/>
      <c r="B4" s="82"/>
      <c r="C4" s="82"/>
      <c r="D4" s="82"/>
      <c r="E4" s="82"/>
      <c r="F4" s="82"/>
      <c r="G4" s="82"/>
      <c r="H4" s="82"/>
      <c r="I4" s="83"/>
    </row>
    <row r="5" spans="1:9">
      <c r="A5" s="81"/>
      <c r="B5" s="82"/>
      <c r="C5" s="82"/>
      <c r="D5" s="82"/>
      <c r="E5" s="82"/>
      <c r="F5" s="82"/>
      <c r="G5" s="82"/>
      <c r="H5" s="82"/>
      <c r="I5" s="83"/>
    </row>
    <row r="6" spans="1:9">
      <c r="A6" s="81"/>
      <c r="B6" s="82"/>
      <c r="C6" s="82"/>
      <c r="D6" s="82"/>
      <c r="E6" s="82"/>
      <c r="F6" s="82"/>
      <c r="G6" s="82"/>
      <c r="H6" s="82"/>
      <c r="I6" s="83"/>
    </row>
    <row r="7" spans="1:9">
      <c r="A7" s="81"/>
      <c r="B7" s="82"/>
      <c r="C7" s="82"/>
      <c r="D7" s="82"/>
      <c r="E7" s="82"/>
      <c r="F7" s="82"/>
      <c r="G7" s="82"/>
      <c r="H7" s="82"/>
      <c r="I7" s="83"/>
    </row>
    <row r="8" spans="1:9">
      <c r="A8" s="81"/>
      <c r="B8" s="82"/>
      <c r="C8" s="82"/>
      <c r="D8" s="82"/>
      <c r="E8" s="82"/>
      <c r="F8" s="82"/>
      <c r="G8" s="82"/>
      <c r="H8" s="82"/>
      <c r="I8" s="83"/>
    </row>
    <row r="9" spans="1:9">
      <c r="A9" s="81"/>
      <c r="B9" s="82"/>
      <c r="C9" s="82"/>
      <c r="D9" s="82"/>
      <c r="E9" s="82"/>
      <c r="F9" s="82"/>
      <c r="G9" s="82"/>
      <c r="H9" s="82"/>
      <c r="I9" s="83"/>
    </row>
    <row r="10" spans="1:9">
      <c r="A10" s="81"/>
      <c r="B10" s="82"/>
      <c r="C10" s="82"/>
      <c r="D10" s="82"/>
      <c r="E10" s="82"/>
      <c r="F10" s="82"/>
      <c r="G10" s="82"/>
      <c r="H10" s="82"/>
      <c r="I10" s="83"/>
    </row>
    <row r="11" spans="1:9">
      <c r="A11" s="81"/>
      <c r="B11" s="82"/>
      <c r="C11" s="82"/>
      <c r="D11" s="82"/>
      <c r="E11" s="82"/>
      <c r="F11" s="82"/>
      <c r="G11" s="82"/>
      <c r="H11" s="82"/>
      <c r="I11" s="83"/>
    </row>
    <row r="12" spans="1:9">
      <c r="A12" s="81"/>
      <c r="B12" s="82"/>
      <c r="C12" s="82"/>
      <c r="D12" s="82"/>
      <c r="E12" s="82"/>
      <c r="F12" s="82"/>
      <c r="G12" s="82"/>
      <c r="H12" s="82"/>
      <c r="I12" s="83"/>
    </row>
    <row r="13" spans="1:9">
      <c r="A13" s="81"/>
      <c r="B13" s="82"/>
      <c r="C13" s="82"/>
      <c r="D13" s="82"/>
      <c r="E13" s="82"/>
      <c r="F13" s="82"/>
      <c r="G13" s="82"/>
      <c r="H13" s="82"/>
      <c r="I13" s="83"/>
    </row>
    <row r="14" spans="1:9">
      <c r="A14" s="81"/>
      <c r="B14" s="82"/>
      <c r="C14" s="82"/>
      <c r="D14" s="82"/>
      <c r="E14" s="82"/>
      <c r="F14" s="82"/>
      <c r="G14" s="82"/>
      <c r="H14" s="82"/>
      <c r="I14" s="83"/>
    </row>
    <row r="15" spans="1:9">
      <c r="A15" s="81"/>
      <c r="B15" s="82"/>
      <c r="C15" s="82"/>
      <c r="D15" s="82"/>
      <c r="E15" s="82"/>
      <c r="F15" s="82"/>
      <c r="G15" s="82"/>
      <c r="H15" s="82"/>
      <c r="I15" s="83"/>
    </row>
    <row r="16" spans="1:9">
      <c r="A16" s="81"/>
      <c r="B16" s="82"/>
      <c r="C16" s="82"/>
      <c r="D16" s="82"/>
      <c r="E16" s="82"/>
      <c r="F16" s="82"/>
      <c r="G16" s="82"/>
      <c r="H16" s="82"/>
      <c r="I16" s="83"/>
    </row>
    <row r="17" spans="1:9">
      <c r="A17" s="81"/>
      <c r="B17" s="82"/>
      <c r="C17" s="82"/>
      <c r="D17" s="82"/>
      <c r="E17" s="82"/>
      <c r="F17" s="82"/>
      <c r="G17" s="82"/>
      <c r="H17" s="82"/>
      <c r="I17" s="83"/>
    </row>
    <row r="18" spans="1:9">
      <c r="A18" s="81"/>
      <c r="B18" s="82"/>
      <c r="C18" s="82"/>
      <c r="D18" s="84"/>
      <c r="E18" s="82"/>
      <c r="F18" s="82"/>
      <c r="G18" s="82"/>
      <c r="H18" s="82"/>
      <c r="I18" s="83"/>
    </row>
    <row r="19" spans="1:9">
      <c r="A19" s="81"/>
      <c r="B19" s="82"/>
      <c r="C19" s="82"/>
      <c r="D19" s="82"/>
      <c r="E19" s="82"/>
      <c r="F19" s="82"/>
      <c r="G19" s="82"/>
      <c r="H19" s="82"/>
      <c r="I19" s="83"/>
    </row>
    <row r="20" spans="1:9">
      <c r="A20" s="81"/>
      <c r="B20" s="82"/>
      <c r="C20" s="82"/>
      <c r="D20" s="82"/>
      <c r="E20" s="82"/>
      <c r="F20" s="82"/>
      <c r="G20" s="82"/>
      <c r="H20" s="82"/>
      <c r="I20" s="83"/>
    </row>
    <row r="21" spans="1:9">
      <c r="A21" s="81"/>
      <c r="B21" s="82"/>
      <c r="C21" s="82"/>
      <c r="D21" s="82"/>
      <c r="E21" s="82"/>
      <c r="F21" s="82"/>
      <c r="G21" s="82"/>
      <c r="H21" s="82"/>
      <c r="I21" s="83"/>
    </row>
    <row r="22" spans="1:9">
      <c r="A22" s="81"/>
      <c r="B22" s="82"/>
      <c r="C22" s="82"/>
      <c r="D22" s="82"/>
      <c r="E22" s="82"/>
      <c r="F22" s="82"/>
      <c r="G22" s="82"/>
      <c r="H22" s="82"/>
      <c r="I22" s="83"/>
    </row>
    <row r="23" spans="1:9">
      <c r="A23" s="81"/>
      <c r="B23" s="82"/>
      <c r="C23" s="82"/>
      <c r="D23" s="82"/>
      <c r="E23" s="82"/>
      <c r="F23" s="82"/>
      <c r="G23" s="82"/>
      <c r="H23" s="82"/>
      <c r="I23" s="83"/>
    </row>
    <row r="24" spans="1:9">
      <c r="A24" s="81"/>
      <c r="B24" s="82"/>
      <c r="C24" s="82"/>
      <c r="D24" s="82"/>
      <c r="E24" s="82"/>
      <c r="F24" s="82"/>
      <c r="G24" s="82"/>
      <c r="H24" s="82"/>
      <c r="I24" s="83"/>
    </row>
    <row r="25" spans="1:9">
      <c r="A25" s="81"/>
      <c r="B25" s="82"/>
      <c r="C25" s="82"/>
      <c r="D25" s="82"/>
      <c r="E25" s="82"/>
      <c r="F25" s="82"/>
      <c r="G25" s="82"/>
      <c r="H25" s="82"/>
      <c r="I25" s="83"/>
    </row>
    <row r="26" spans="1:9">
      <c r="A26" s="81"/>
      <c r="B26" s="82"/>
      <c r="C26" s="82"/>
      <c r="D26" s="82"/>
      <c r="E26" s="82"/>
      <c r="F26" s="82"/>
      <c r="G26" s="82"/>
      <c r="H26" s="82"/>
      <c r="I26" s="83"/>
    </row>
    <row r="27" spans="1:9">
      <c r="A27" s="81"/>
      <c r="B27" s="82"/>
      <c r="C27" s="82"/>
      <c r="D27" s="82"/>
      <c r="E27" s="82"/>
      <c r="F27" s="82"/>
      <c r="G27" s="82"/>
      <c r="H27" s="82"/>
      <c r="I27" s="83"/>
    </row>
    <row r="28" spans="1:9">
      <c r="A28" s="81"/>
      <c r="B28" s="82"/>
      <c r="C28" s="82"/>
      <c r="D28" s="82"/>
      <c r="E28" s="82"/>
      <c r="F28" s="82"/>
      <c r="G28" s="82"/>
      <c r="H28" s="82"/>
      <c r="I28" s="83"/>
    </row>
    <row r="29" spans="1:9">
      <c r="A29" s="81"/>
      <c r="B29" s="82"/>
      <c r="C29" s="82"/>
      <c r="D29" s="82"/>
      <c r="E29" s="82"/>
      <c r="F29" s="82"/>
      <c r="G29" s="82"/>
      <c r="H29" s="82"/>
      <c r="I29" s="83"/>
    </row>
    <row r="30" spans="1:9">
      <c r="A30" s="81"/>
      <c r="B30" s="82"/>
      <c r="C30" s="82"/>
      <c r="D30" s="82"/>
      <c r="E30" s="82"/>
      <c r="F30" s="82"/>
      <c r="G30" s="82"/>
      <c r="H30" s="82"/>
      <c r="I30" s="83"/>
    </row>
    <row r="31" spans="1:9">
      <c r="A31" s="81"/>
      <c r="B31" s="82"/>
      <c r="C31" s="82"/>
      <c r="D31" s="82"/>
      <c r="E31" s="82"/>
      <c r="F31" s="82"/>
      <c r="G31" s="82"/>
      <c r="H31" s="82"/>
      <c r="I31" s="83"/>
    </row>
    <row r="32" spans="1:9">
      <c r="A32" s="81"/>
      <c r="B32" s="82"/>
      <c r="C32" s="82"/>
      <c r="D32" s="82"/>
      <c r="E32" s="82"/>
      <c r="F32" s="82"/>
      <c r="G32" s="82"/>
      <c r="H32" s="82"/>
      <c r="I32" s="83"/>
    </row>
    <row r="33" spans="1:9">
      <c r="A33" s="81"/>
      <c r="B33" s="82"/>
      <c r="C33" s="82"/>
      <c r="D33" s="82"/>
      <c r="E33" s="82"/>
      <c r="F33" s="82"/>
      <c r="G33" s="82"/>
      <c r="H33" s="82"/>
      <c r="I33" s="83"/>
    </row>
    <row r="34" spans="1:9">
      <c r="A34" s="81"/>
      <c r="B34" s="82"/>
      <c r="C34" s="82"/>
      <c r="D34" s="82"/>
      <c r="E34" s="82"/>
      <c r="F34" s="82"/>
      <c r="G34" s="82"/>
      <c r="H34" s="82"/>
      <c r="I34" s="83"/>
    </row>
    <row r="35" spans="1:9">
      <c r="A35" s="81"/>
      <c r="B35" s="82"/>
      <c r="C35" s="82"/>
      <c r="D35" s="82"/>
      <c r="E35" s="82"/>
      <c r="F35" s="82"/>
      <c r="G35" s="82"/>
      <c r="H35" s="82"/>
      <c r="I35" s="83"/>
    </row>
    <row r="36" spans="1:9">
      <c r="A36" s="81"/>
      <c r="B36" s="82"/>
      <c r="C36" s="82"/>
      <c r="D36" s="82"/>
      <c r="E36" s="82"/>
      <c r="F36" s="82"/>
      <c r="G36" s="82"/>
      <c r="H36" s="82"/>
      <c r="I36" s="83"/>
    </row>
    <row r="37" spans="1:9">
      <c r="A37" s="81"/>
      <c r="B37" s="82"/>
      <c r="C37" s="82"/>
      <c r="D37" s="82"/>
      <c r="E37" s="82"/>
      <c r="F37" s="82"/>
      <c r="G37" s="82"/>
      <c r="H37" s="82"/>
      <c r="I37" s="83"/>
    </row>
    <row r="38" spans="1:9">
      <c r="A38" s="81"/>
      <c r="B38" s="82"/>
      <c r="C38" s="82"/>
      <c r="D38" s="82"/>
      <c r="E38" s="82"/>
      <c r="F38" s="82"/>
      <c r="G38" s="82"/>
      <c r="H38" s="82"/>
      <c r="I38" s="83"/>
    </row>
    <row r="39" spans="1:9">
      <c r="A39" s="81"/>
      <c r="B39" s="82"/>
      <c r="C39" s="82"/>
      <c r="D39" s="82"/>
      <c r="E39" s="82"/>
      <c r="F39" s="82"/>
      <c r="G39" s="82"/>
      <c r="H39" s="82"/>
      <c r="I39" s="83"/>
    </row>
    <row r="40" spans="1:9">
      <c r="A40" s="81"/>
      <c r="B40" s="82"/>
      <c r="C40" s="82"/>
      <c r="D40" s="82"/>
      <c r="E40" s="82"/>
      <c r="F40" s="82"/>
      <c r="G40" s="82"/>
      <c r="H40" s="82"/>
      <c r="I40" s="83"/>
    </row>
    <row r="41" spans="1:9">
      <c r="A41" s="81"/>
      <c r="B41" s="82"/>
      <c r="C41" s="82"/>
      <c r="D41" s="82"/>
      <c r="E41" s="82"/>
      <c r="F41" s="82"/>
      <c r="G41" s="82"/>
      <c r="H41" s="82"/>
      <c r="I41" s="83"/>
    </row>
    <row r="42" spans="1:9">
      <c r="A42" s="81"/>
      <c r="B42" s="82"/>
      <c r="C42" s="82"/>
      <c r="D42" s="82"/>
      <c r="E42" s="82"/>
      <c r="F42" s="82"/>
      <c r="G42" s="82"/>
      <c r="H42" s="82"/>
      <c r="I42" s="83"/>
    </row>
    <row r="43" spans="1:9">
      <c r="A43" s="81"/>
      <c r="B43" s="82"/>
      <c r="C43" s="82"/>
      <c r="D43" s="82"/>
      <c r="E43" s="82"/>
      <c r="F43" s="82"/>
      <c r="G43" s="82"/>
      <c r="H43" s="82"/>
      <c r="I43" s="83"/>
    </row>
    <row r="44" spans="1:9">
      <c r="A44" s="81"/>
      <c r="B44" s="82"/>
      <c r="C44" s="82"/>
      <c r="D44" s="82"/>
      <c r="E44" s="82"/>
      <c r="F44" s="82"/>
      <c r="G44" s="82"/>
      <c r="H44" s="82"/>
      <c r="I44" s="83"/>
    </row>
    <row r="45" spans="1:9">
      <c r="A45" s="81"/>
      <c r="B45" s="82"/>
      <c r="C45" s="82"/>
      <c r="D45" s="82"/>
      <c r="E45" s="82"/>
      <c r="F45" s="82"/>
      <c r="G45" s="82"/>
      <c r="H45" s="82"/>
      <c r="I45" s="83"/>
    </row>
    <row r="46" spans="1:9">
      <c r="A46" s="81"/>
      <c r="B46" s="82"/>
      <c r="C46" s="82"/>
      <c r="D46" s="82"/>
      <c r="E46" s="82"/>
      <c r="F46" s="82"/>
      <c r="G46" s="82"/>
      <c r="H46" s="82"/>
      <c r="I46" s="83"/>
    </row>
    <row r="47" spans="1:9">
      <c r="A47" s="81"/>
      <c r="B47" s="82"/>
      <c r="C47" s="82"/>
      <c r="D47" s="82"/>
      <c r="E47" s="82"/>
      <c r="F47" s="82"/>
      <c r="G47" s="82"/>
      <c r="H47" s="82"/>
      <c r="I47" s="83"/>
    </row>
    <row r="48" spans="1:9">
      <c r="A48" s="81"/>
      <c r="B48" s="82"/>
      <c r="C48" s="82"/>
      <c r="D48" s="82"/>
      <c r="E48" s="82"/>
      <c r="F48" s="82"/>
      <c r="G48" s="82"/>
      <c r="H48" s="82"/>
      <c r="I48" s="83"/>
    </row>
    <row r="49" spans="1:9">
      <c r="A49" s="81"/>
      <c r="B49" s="82"/>
      <c r="C49" s="82"/>
      <c r="D49" s="82"/>
      <c r="E49" s="82"/>
      <c r="F49" s="82"/>
      <c r="G49" s="82"/>
      <c r="H49" s="82"/>
      <c r="I49" s="83"/>
    </row>
    <row r="50" spans="1:9">
      <c r="A50" s="81"/>
      <c r="B50" s="82"/>
      <c r="C50" s="82"/>
      <c r="D50" s="82"/>
      <c r="E50" s="82"/>
      <c r="F50" s="82"/>
      <c r="G50" s="82"/>
      <c r="H50" s="82"/>
      <c r="I50" s="83"/>
    </row>
    <row r="51" spans="1:9">
      <c r="A51" s="81"/>
      <c r="B51" s="82"/>
      <c r="C51" s="82"/>
      <c r="D51" s="82"/>
      <c r="E51" s="82"/>
      <c r="F51" s="82"/>
      <c r="G51" s="82"/>
      <c r="H51" s="82"/>
      <c r="I51" s="83"/>
    </row>
    <row r="52" spans="1:9">
      <c r="A52" s="81"/>
      <c r="B52" s="82"/>
      <c r="C52" s="82"/>
      <c r="D52" s="82"/>
      <c r="E52" s="82"/>
      <c r="F52" s="82"/>
      <c r="G52" s="82"/>
      <c r="H52" s="82"/>
      <c r="I52" s="83"/>
    </row>
    <row r="53" spans="1:9">
      <c r="A53" s="81"/>
      <c r="B53" s="82"/>
      <c r="C53" s="82"/>
      <c r="D53" s="82"/>
      <c r="E53" s="82"/>
      <c r="F53" s="82"/>
      <c r="G53" s="82"/>
      <c r="H53" s="82"/>
      <c r="I53" s="83"/>
    </row>
    <row r="54" spans="1:9">
      <c r="A54" s="81"/>
      <c r="B54" s="82"/>
      <c r="C54" s="82"/>
      <c r="D54" s="82"/>
      <c r="E54" s="82"/>
      <c r="F54" s="82"/>
      <c r="G54" s="82"/>
      <c r="H54" s="82"/>
      <c r="I54" s="83"/>
    </row>
    <row r="55" spans="1:9">
      <c r="A55" s="81"/>
      <c r="B55" s="82"/>
      <c r="C55" s="82"/>
      <c r="D55" s="82"/>
      <c r="E55" s="82"/>
      <c r="F55" s="82"/>
      <c r="G55" s="82"/>
      <c r="H55" s="82"/>
      <c r="I55" s="83"/>
    </row>
    <row r="56" spans="1:9">
      <c r="A56" s="81"/>
      <c r="B56" s="82"/>
      <c r="C56" s="82"/>
      <c r="D56" s="82"/>
      <c r="E56" s="82"/>
      <c r="F56" s="82"/>
      <c r="G56" s="82"/>
      <c r="H56" s="82"/>
      <c r="I56" s="83"/>
    </row>
    <row r="57" spans="1:9">
      <c r="A57" s="85"/>
      <c r="B57" s="86"/>
      <c r="C57" s="86"/>
      <c r="D57" s="86"/>
      <c r="E57" s="86"/>
      <c r="F57" s="86"/>
      <c r="G57" s="86"/>
      <c r="H57" s="86"/>
      <c r="I57" s="87"/>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6"/>
  <sheetViews>
    <sheetView view="pageBreakPreview" zoomScaleNormal="100" zoomScaleSheetLayoutView="100" workbookViewId="0">
      <selection activeCell="H43" sqref="H43"/>
    </sheetView>
  </sheetViews>
  <sheetFormatPr defaultRowHeight="15" customHeight="1"/>
  <cols>
    <col min="1" max="1" width="12.25" style="9" customWidth="1"/>
    <col min="2" max="2" width="14.875" style="9" customWidth="1"/>
    <col min="3" max="3" width="21.625" style="9" customWidth="1"/>
    <col min="4" max="4" width="11.5" style="10" customWidth="1"/>
    <col min="5" max="5" width="8.875" style="9" customWidth="1"/>
    <col min="6" max="7" width="6.125" style="10" customWidth="1"/>
    <col min="8" max="8" width="11.125" style="10" customWidth="1"/>
    <col min="9" max="256" width="9" style="9"/>
    <col min="257" max="257" width="12.25" style="9" customWidth="1"/>
    <col min="258" max="258" width="14.875" style="9" customWidth="1"/>
    <col min="259" max="259" width="21.625" style="9" customWidth="1"/>
    <col min="260" max="260" width="11.5" style="9" customWidth="1"/>
    <col min="261" max="261" width="8.875" style="9" customWidth="1"/>
    <col min="262" max="263" width="6.125" style="9" customWidth="1"/>
    <col min="264" max="264" width="11.125" style="9" customWidth="1"/>
    <col min="265" max="512" width="9" style="9"/>
    <col min="513" max="513" width="12.25" style="9" customWidth="1"/>
    <col min="514" max="514" width="14.875" style="9" customWidth="1"/>
    <col min="515" max="515" width="21.625" style="9" customWidth="1"/>
    <col min="516" max="516" width="11.5" style="9" customWidth="1"/>
    <col min="517" max="517" width="8.875" style="9" customWidth="1"/>
    <col min="518" max="519" width="6.125" style="9" customWidth="1"/>
    <col min="520" max="520" width="11.125" style="9" customWidth="1"/>
    <col min="521" max="768" width="9" style="9"/>
    <col min="769" max="769" width="12.25" style="9" customWidth="1"/>
    <col min="770" max="770" width="14.875" style="9" customWidth="1"/>
    <col min="771" max="771" width="21.625" style="9" customWidth="1"/>
    <col min="772" max="772" width="11.5" style="9" customWidth="1"/>
    <col min="773" max="773" width="8.875" style="9" customWidth="1"/>
    <col min="774" max="775" width="6.125" style="9" customWidth="1"/>
    <col min="776" max="776" width="11.125" style="9" customWidth="1"/>
    <col min="777" max="1024" width="9" style="9"/>
    <col min="1025" max="1025" width="12.25" style="9" customWidth="1"/>
    <col min="1026" max="1026" width="14.875" style="9" customWidth="1"/>
    <col min="1027" max="1027" width="21.625" style="9" customWidth="1"/>
    <col min="1028" max="1028" width="11.5" style="9" customWidth="1"/>
    <col min="1029" max="1029" width="8.875" style="9" customWidth="1"/>
    <col min="1030" max="1031" width="6.125" style="9" customWidth="1"/>
    <col min="1032" max="1032" width="11.125" style="9" customWidth="1"/>
    <col min="1033" max="1280" width="9" style="9"/>
    <col min="1281" max="1281" width="12.25" style="9" customWidth="1"/>
    <col min="1282" max="1282" width="14.875" style="9" customWidth="1"/>
    <col min="1283" max="1283" width="21.625" style="9" customWidth="1"/>
    <col min="1284" max="1284" width="11.5" style="9" customWidth="1"/>
    <col min="1285" max="1285" width="8.875" style="9" customWidth="1"/>
    <col min="1286" max="1287" width="6.125" style="9" customWidth="1"/>
    <col min="1288" max="1288" width="11.125" style="9" customWidth="1"/>
    <col min="1289" max="1536" width="9" style="9"/>
    <col min="1537" max="1537" width="12.25" style="9" customWidth="1"/>
    <col min="1538" max="1538" width="14.875" style="9" customWidth="1"/>
    <col min="1539" max="1539" width="21.625" style="9" customWidth="1"/>
    <col min="1540" max="1540" width="11.5" style="9" customWidth="1"/>
    <col min="1541" max="1541" width="8.875" style="9" customWidth="1"/>
    <col min="1542" max="1543" width="6.125" style="9" customWidth="1"/>
    <col min="1544" max="1544" width="11.125" style="9" customWidth="1"/>
    <col min="1545" max="1792" width="9" style="9"/>
    <col min="1793" max="1793" width="12.25" style="9" customWidth="1"/>
    <col min="1794" max="1794" width="14.875" style="9" customWidth="1"/>
    <col min="1795" max="1795" width="21.625" style="9" customWidth="1"/>
    <col min="1796" max="1796" width="11.5" style="9" customWidth="1"/>
    <col min="1797" max="1797" width="8.875" style="9" customWidth="1"/>
    <col min="1798" max="1799" width="6.125" style="9" customWidth="1"/>
    <col min="1800" max="1800" width="11.125" style="9" customWidth="1"/>
    <col min="1801" max="2048" width="9" style="9"/>
    <col min="2049" max="2049" width="12.25" style="9" customWidth="1"/>
    <col min="2050" max="2050" width="14.875" style="9" customWidth="1"/>
    <col min="2051" max="2051" width="21.625" style="9" customWidth="1"/>
    <col min="2052" max="2052" width="11.5" style="9" customWidth="1"/>
    <col min="2053" max="2053" width="8.875" style="9" customWidth="1"/>
    <col min="2054" max="2055" width="6.125" style="9" customWidth="1"/>
    <col min="2056" max="2056" width="11.125" style="9" customWidth="1"/>
    <col min="2057" max="2304" width="9" style="9"/>
    <col min="2305" max="2305" width="12.25" style="9" customWidth="1"/>
    <col min="2306" max="2306" width="14.875" style="9" customWidth="1"/>
    <col min="2307" max="2307" width="21.625" style="9" customWidth="1"/>
    <col min="2308" max="2308" width="11.5" style="9" customWidth="1"/>
    <col min="2309" max="2309" width="8.875" style="9" customWidth="1"/>
    <col min="2310" max="2311" width="6.125" style="9" customWidth="1"/>
    <col min="2312" max="2312" width="11.125" style="9" customWidth="1"/>
    <col min="2313" max="2560" width="9" style="9"/>
    <col min="2561" max="2561" width="12.25" style="9" customWidth="1"/>
    <col min="2562" max="2562" width="14.875" style="9" customWidth="1"/>
    <col min="2563" max="2563" width="21.625" style="9" customWidth="1"/>
    <col min="2564" max="2564" width="11.5" style="9" customWidth="1"/>
    <col min="2565" max="2565" width="8.875" style="9" customWidth="1"/>
    <col min="2566" max="2567" width="6.125" style="9" customWidth="1"/>
    <col min="2568" max="2568" width="11.125" style="9" customWidth="1"/>
    <col min="2569" max="2816" width="9" style="9"/>
    <col min="2817" max="2817" width="12.25" style="9" customWidth="1"/>
    <col min="2818" max="2818" width="14.875" style="9" customWidth="1"/>
    <col min="2819" max="2819" width="21.625" style="9" customWidth="1"/>
    <col min="2820" max="2820" width="11.5" style="9" customWidth="1"/>
    <col min="2821" max="2821" width="8.875" style="9" customWidth="1"/>
    <col min="2822" max="2823" width="6.125" style="9" customWidth="1"/>
    <col min="2824" max="2824" width="11.125" style="9" customWidth="1"/>
    <col min="2825" max="3072" width="9" style="9"/>
    <col min="3073" max="3073" width="12.25" style="9" customWidth="1"/>
    <col min="3074" max="3074" width="14.875" style="9" customWidth="1"/>
    <col min="3075" max="3075" width="21.625" style="9" customWidth="1"/>
    <col min="3076" max="3076" width="11.5" style="9" customWidth="1"/>
    <col min="3077" max="3077" width="8.875" style="9" customWidth="1"/>
    <col min="3078" max="3079" width="6.125" style="9" customWidth="1"/>
    <col min="3080" max="3080" width="11.125" style="9" customWidth="1"/>
    <col min="3081" max="3328" width="9" style="9"/>
    <col min="3329" max="3329" width="12.25" style="9" customWidth="1"/>
    <col min="3330" max="3330" width="14.875" style="9" customWidth="1"/>
    <col min="3331" max="3331" width="21.625" style="9" customWidth="1"/>
    <col min="3332" max="3332" width="11.5" style="9" customWidth="1"/>
    <col min="3333" max="3333" width="8.875" style="9" customWidth="1"/>
    <col min="3334" max="3335" width="6.125" style="9" customWidth="1"/>
    <col min="3336" max="3336" width="11.125" style="9" customWidth="1"/>
    <col min="3337" max="3584" width="9" style="9"/>
    <col min="3585" max="3585" width="12.25" style="9" customWidth="1"/>
    <col min="3586" max="3586" width="14.875" style="9" customWidth="1"/>
    <col min="3587" max="3587" width="21.625" style="9" customWidth="1"/>
    <col min="3588" max="3588" width="11.5" style="9" customWidth="1"/>
    <col min="3589" max="3589" width="8.875" style="9" customWidth="1"/>
    <col min="3590" max="3591" width="6.125" style="9" customWidth="1"/>
    <col min="3592" max="3592" width="11.125" style="9" customWidth="1"/>
    <col min="3593" max="3840" width="9" style="9"/>
    <col min="3841" max="3841" width="12.25" style="9" customWidth="1"/>
    <col min="3842" max="3842" width="14.875" style="9" customWidth="1"/>
    <col min="3843" max="3843" width="21.625" style="9" customWidth="1"/>
    <col min="3844" max="3844" width="11.5" style="9" customWidth="1"/>
    <col min="3845" max="3845" width="8.875" style="9" customWidth="1"/>
    <col min="3846" max="3847" width="6.125" style="9" customWidth="1"/>
    <col min="3848" max="3848" width="11.125" style="9" customWidth="1"/>
    <col min="3849" max="4096" width="9" style="9"/>
    <col min="4097" max="4097" width="12.25" style="9" customWidth="1"/>
    <col min="4098" max="4098" width="14.875" style="9" customWidth="1"/>
    <col min="4099" max="4099" width="21.625" style="9" customWidth="1"/>
    <col min="4100" max="4100" width="11.5" style="9" customWidth="1"/>
    <col min="4101" max="4101" width="8.875" style="9" customWidth="1"/>
    <col min="4102" max="4103" width="6.125" style="9" customWidth="1"/>
    <col min="4104" max="4104" width="11.125" style="9" customWidth="1"/>
    <col min="4105" max="4352" width="9" style="9"/>
    <col min="4353" max="4353" width="12.25" style="9" customWidth="1"/>
    <col min="4354" max="4354" width="14.875" style="9" customWidth="1"/>
    <col min="4355" max="4355" width="21.625" style="9" customWidth="1"/>
    <col min="4356" max="4356" width="11.5" style="9" customWidth="1"/>
    <col min="4357" max="4357" width="8.875" style="9" customWidth="1"/>
    <col min="4358" max="4359" width="6.125" style="9" customWidth="1"/>
    <col min="4360" max="4360" width="11.125" style="9" customWidth="1"/>
    <col min="4361" max="4608" width="9" style="9"/>
    <col min="4609" max="4609" width="12.25" style="9" customWidth="1"/>
    <col min="4610" max="4610" width="14.875" style="9" customWidth="1"/>
    <col min="4611" max="4611" width="21.625" style="9" customWidth="1"/>
    <col min="4612" max="4612" width="11.5" style="9" customWidth="1"/>
    <col min="4613" max="4613" width="8.875" style="9" customWidth="1"/>
    <col min="4614" max="4615" width="6.125" style="9" customWidth="1"/>
    <col min="4616" max="4616" width="11.125" style="9" customWidth="1"/>
    <col min="4617" max="4864" width="9" style="9"/>
    <col min="4865" max="4865" width="12.25" style="9" customWidth="1"/>
    <col min="4866" max="4866" width="14.875" style="9" customWidth="1"/>
    <col min="4867" max="4867" width="21.625" style="9" customWidth="1"/>
    <col min="4868" max="4868" width="11.5" style="9" customWidth="1"/>
    <col min="4869" max="4869" width="8.875" style="9" customWidth="1"/>
    <col min="4870" max="4871" width="6.125" style="9" customWidth="1"/>
    <col min="4872" max="4872" width="11.125" style="9" customWidth="1"/>
    <col min="4873" max="5120" width="9" style="9"/>
    <col min="5121" max="5121" width="12.25" style="9" customWidth="1"/>
    <col min="5122" max="5122" width="14.875" style="9" customWidth="1"/>
    <col min="5123" max="5123" width="21.625" style="9" customWidth="1"/>
    <col min="5124" max="5124" width="11.5" style="9" customWidth="1"/>
    <col min="5125" max="5125" width="8.875" style="9" customWidth="1"/>
    <col min="5126" max="5127" width="6.125" style="9" customWidth="1"/>
    <col min="5128" max="5128" width="11.125" style="9" customWidth="1"/>
    <col min="5129" max="5376" width="9" style="9"/>
    <col min="5377" max="5377" width="12.25" style="9" customWidth="1"/>
    <col min="5378" max="5378" width="14.875" style="9" customWidth="1"/>
    <col min="5379" max="5379" width="21.625" style="9" customWidth="1"/>
    <col min="5380" max="5380" width="11.5" style="9" customWidth="1"/>
    <col min="5381" max="5381" width="8.875" style="9" customWidth="1"/>
    <col min="5382" max="5383" width="6.125" style="9" customWidth="1"/>
    <col min="5384" max="5384" width="11.125" style="9" customWidth="1"/>
    <col min="5385" max="5632" width="9" style="9"/>
    <col min="5633" max="5633" width="12.25" style="9" customWidth="1"/>
    <col min="5634" max="5634" width="14.875" style="9" customWidth="1"/>
    <col min="5635" max="5635" width="21.625" style="9" customWidth="1"/>
    <col min="5636" max="5636" width="11.5" style="9" customWidth="1"/>
    <col min="5637" max="5637" width="8.875" style="9" customWidth="1"/>
    <col min="5638" max="5639" width="6.125" style="9" customWidth="1"/>
    <col min="5640" max="5640" width="11.125" style="9" customWidth="1"/>
    <col min="5641" max="5888" width="9" style="9"/>
    <col min="5889" max="5889" width="12.25" style="9" customWidth="1"/>
    <col min="5890" max="5890" width="14.875" style="9" customWidth="1"/>
    <col min="5891" max="5891" width="21.625" style="9" customWidth="1"/>
    <col min="5892" max="5892" width="11.5" style="9" customWidth="1"/>
    <col min="5893" max="5893" width="8.875" style="9" customWidth="1"/>
    <col min="5894" max="5895" width="6.125" style="9" customWidth="1"/>
    <col min="5896" max="5896" width="11.125" style="9" customWidth="1"/>
    <col min="5897" max="6144" width="9" style="9"/>
    <col min="6145" max="6145" width="12.25" style="9" customWidth="1"/>
    <col min="6146" max="6146" width="14.875" style="9" customWidth="1"/>
    <col min="6147" max="6147" width="21.625" style="9" customWidth="1"/>
    <col min="6148" max="6148" width="11.5" style="9" customWidth="1"/>
    <col min="6149" max="6149" width="8.875" style="9" customWidth="1"/>
    <col min="6150" max="6151" width="6.125" style="9" customWidth="1"/>
    <col min="6152" max="6152" width="11.125" style="9" customWidth="1"/>
    <col min="6153" max="6400" width="9" style="9"/>
    <col min="6401" max="6401" width="12.25" style="9" customWidth="1"/>
    <col min="6402" max="6402" width="14.875" style="9" customWidth="1"/>
    <col min="6403" max="6403" width="21.625" style="9" customWidth="1"/>
    <col min="6404" max="6404" width="11.5" style="9" customWidth="1"/>
    <col min="6405" max="6405" width="8.875" style="9" customWidth="1"/>
    <col min="6406" max="6407" width="6.125" style="9" customWidth="1"/>
    <col min="6408" max="6408" width="11.125" style="9" customWidth="1"/>
    <col min="6409" max="6656" width="9" style="9"/>
    <col min="6657" max="6657" width="12.25" style="9" customWidth="1"/>
    <col min="6658" max="6658" width="14.875" style="9" customWidth="1"/>
    <col min="6659" max="6659" width="21.625" style="9" customWidth="1"/>
    <col min="6660" max="6660" width="11.5" style="9" customWidth="1"/>
    <col min="6661" max="6661" width="8.875" style="9" customWidth="1"/>
    <col min="6662" max="6663" width="6.125" style="9" customWidth="1"/>
    <col min="6664" max="6664" width="11.125" style="9" customWidth="1"/>
    <col min="6665" max="6912" width="9" style="9"/>
    <col min="6913" max="6913" width="12.25" style="9" customWidth="1"/>
    <col min="6914" max="6914" width="14.875" style="9" customWidth="1"/>
    <col min="6915" max="6915" width="21.625" style="9" customWidth="1"/>
    <col min="6916" max="6916" width="11.5" style="9" customWidth="1"/>
    <col min="6917" max="6917" width="8.875" style="9" customWidth="1"/>
    <col min="6918" max="6919" width="6.125" style="9" customWidth="1"/>
    <col min="6920" max="6920" width="11.125" style="9" customWidth="1"/>
    <col min="6921" max="7168" width="9" style="9"/>
    <col min="7169" max="7169" width="12.25" style="9" customWidth="1"/>
    <col min="7170" max="7170" width="14.875" style="9" customWidth="1"/>
    <col min="7171" max="7171" width="21.625" style="9" customWidth="1"/>
    <col min="7172" max="7172" width="11.5" style="9" customWidth="1"/>
    <col min="7173" max="7173" width="8.875" style="9" customWidth="1"/>
    <col min="7174" max="7175" width="6.125" style="9" customWidth="1"/>
    <col min="7176" max="7176" width="11.125" style="9" customWidth="1"/>
    <col min="7177" max="7424" width="9" style="9"/>
    <col min="7425" max="7425" width="12.25" style="9" customWidth="1"/>
    <col min="7426" max="7426" width="14.875" style="9" customWidth="1"/>
    <col min="7427" max="7427" width="21.625" style="9" customWidth="1"/>
    <col min="7428" max="7428" width="11.5" style="9" customWidth="1"/>
    <col min="7429" max="7429" width="8.875" style="9" customWidth="1"/>
    <col min="7430" max="7431" width="6.125" style="9" customWidth="1"/>
    <col min="7432" max="7432" width="11.125" style="9" customWidth="1"/>
    <col min="7433" max="7680" width="9" style="9"/>
    <col min="7681" max="7681" width="12.25" style="9" customWidth="1"/>
    <col min="7682" max="7682" width="14.875" style="9" customWidth="1"/>
    <col min="7683" max="7683" width="21.625" style="9" customWidth="1"/>
    <col min="7684" max="7684" width="11.5" style="9" customWidth="1"/>
    <col min="7685" max="7685" width="8.875" style="9" customWidth="1"/>
    <col min="7686" max="7687" width="6.125" style="9" customWidth="1"/>
    <col min="7688" max="7688" width="11.125" style="9" customWidth="1"/>
    <col min="7689" max="7936" width="9" style="9"/>
    <col min="7937" max="7937" width="12.25" style="9" customWidth="1"/>
    <col min="7938" max="7938" width="14.875" style="9" customWidth="1"/>
    <col min="7939" max="7939" width="21.625" style="9" customWidth="1"/>
    <col min="7940" max="7940" width="11.5" style="9" customWidth="1"/>
    <col min="7941" max="7941" width="8.875" style="9" customWidth="1"/>
    <col min="7942" max="7943" width="6.125" style="9" customWidth="1"/>
    <col min="7944" max="7944" width="11.125" style="9" customWidth="1"/>
    <col min="7945" max="8192" width="9" style="9"/>
    <col min="8193" max="8193" width="12.25" style="9" customWidth="1"/>
    <col min="8194" max="8194" width="14.875" style="9" customWidth="1"/>
    <col min="8195" max="8195" width="21.625" style="9" customWidth="1"/>
    <col min="8196" max="8196" width="11.5" style="9" customWidth="1"/>
    <col min="8197" max="8197" width="8.875" style="9" customWidth="1"/>
    <col min="8198" max="8199" width="6.125" style="9" customWidth="1"/>
    <col min="8200" max="8200" width="11.125" style="9" customWidth="1"/>
    <col min="8201" max="8448" width="9" style="9"/>
    <col min="8449" max="8449" width="12.25" style="9" customWidth="1"/>
    <col min="8450" max="8450" width="14.875" style="9" customWidth="1"/>
    <col min="8451" max="8451" width="21.625" style="9" customWidth="1"/>
    <col min="8452" max="8452" width="11.5" style="9" customWidth="1"/>
    <col min="8453" max="8453" width="8.875" style="9" customWidth="1"/>
    <col min="8454" max="8455" width="6.125" style="9" customWidth="1"/>
    <col min="8456" max="8456" width="11.125" style="9" customWidth="1"/>
    <col min="8457" max="8704" width="9" style="9"/>
    <col min="8705" max="8705" width="12.25" style="9" customWidth="1"/>
    <col min="8706" max="8706" width="14.875" style="9" customWidth="1"/>
    <col min="8707" max="8707" width="21.625" style="9" customWidth="1"/>
    <col min="8708" max="8708" width="11.5" style="9" customWidth="1"/>
    <col min="8709" max="8709" width="8.875" style="9" customWidth="1"/>
    <col min="8710" max="8711" width="6.125" style="9" customWidth="1"/>
    <col min="8712" max="8712" width="11.125" style="9" customWidth="1"/>
    <col min="8713" max="8960" width="9" style="9"/>
    <col min="8961" max="8961" width="12.25" style="9" customWidth="1"/>
    <col min="8962" max="8962" width="14.875" style="9" customWidth="1"/>
    <col min="8963" max="8963" width="21.625" style="9" customWidth="1"/>
    <col min="8964" max="8964" width="11.5" style="9" customWidth="1"/>
    <col min="8965" max="8965" width="8.875" style="9" customWidth="1"/>
    <col min="8966" max="8967" width="6.125" style="9" customWidth="1"/>
    <col min="8968" max="8968" width="11.125" style="9" customWidth="1"/>
    <col min="8969" max="9216" width="9" style="9"/>
    <col min="9217" max="9217" width="12.25" style="9" customWidth="1"/>
    <col min="9218" max="9218" width="14.875" style="9" customWidth="1"/>
    <col min="9219" max="9219" width="21.625" style="9" customWidth="1"/>
    <col min="9220" max="9220" width="11.5" style="9" customWidth="1"/>
    <col min="9221" max="9221" width="8.875" style="9" customWidth="1"/>
    <col min="9222" max="9223" width="6.125" style="9" customWidth="1"/>
    <col min="9224" max="9224" width="11.125" style="9" customWidth="1"/>
    <col min="9225" max="9472" width="9" style="9"/>
    <col min="9473" max="9473" width="12.25" style="9" customWidth="1"/>
    <col min="9474" max="9474" width="14.875" style="9" customWidth="1"/>
    <col min="9475" max="9475" width="21.625" style="9" customWidth="1"/>
    <col min="9476" max="9476" width="11.5" style="9" customWidth="1"/>
    <col min="9477" max="9477" width="8.875" style="9" customWidth="1"/>
    <col min="9478" max="9479" width="6.125" style="9" customWidth="1"/>
    <col min="9480" max="9480" width="11.125" style="9" customWidth="1"/>
    <col min="9481" max="9728" width="9" style="9"/>
    <col min="9729" max="9729" width="12.25" style="9" customWidth="1"/>
    <col min="9730" max="9730" width="14.875" style="9" customWidth="1"/>
    <col min="9731" max="9731" width="21.625" style="9" customWidth="1"/>
    <col min="9732" max="9732" width="11.5" style="9" customWidth="1"/>
    <col min="9733" max="9733" width="8.875" style="9" customWidth="1"/>
    <col min="9734" max="9735" width="6.125" style="9" customWidth="1"/>
    <col min="9736" max="9736" width="11.125" style="9" customWidth="1"/>
    <col min="9737" max="9984" width="9" style="9"/>
    <col min="9985" max="9985" width="12.25" style="9" customWidth="1"/>
    <col min="9986" max="9986" width="14.875" style="9" customWidth="1"/>
    <col min="9987" max="9987" width="21.625" style="9" customWidth="1"/>
    <col min="9988" max="9988" width="11.5" style="9" customWidth="1"/>
    <col min="9989" max="9989" width="8.875" style="9" customWidth="1"/>
    <col min="9990" max="9991" width="6.125" style="9" customWidth="1"/>
    <col min="9992" max="9992" width="11.125" style="9" customWidth="1"/>
    <col min="9993" max="10240" width="9" style="9"/>
    <col min="10241" max="10241" width="12.25" style="9" customWidth="1"/>
    <col min="10242" max="10242" width="14.875" style="9" customWidth="1"/>
    <col min="10243" max="10243" width="21.625" style="9" customWidth="1"/>
    <col min="10244" max="10244" width="11.5" style="9" customWidth="1"/>
    <col min="10245" max="10245" width="8.875" style="9" customWidth="1"/>
    <col min="10246" max="10247" width="6.125" style="9" customWidth="1"/>
    <col min="10248" max="10248" width="11.125" style="9" customWidth="1"/>
    <col min="10249" max="10496" width="9" style="9"/>
    <col min="10497" max="10497" width="12.25" style="9" customWidth="1"/>
    <col min="10498" max="10498" width="14.875" style="9" customWidth="1"/>
    <col min="10499" max="10499" width="21.625" style="9" customWidth="1"/>
    <col min="10500" max="10500" width="11.5" style="9" customWidth="1"/>
    <col min="10501" max="10501" width="8.875" style="9" customWidth="1"/>
    <col min="10502" max="10503" width="6.125" style="9" customWidth="1"/>
    <col min="10504" max="10504" width="11.125" style="9" customWidth="1"/>
    <col min="10505" max="10752" width="9" style="9"/>
    <col min="10753" max="10753" width="12.25" style="9" customWidth="1"/>
    <col min="10754" max="10754" width="14.875" style="9" customWidth="1"/>
    <col min="10755" max="10755" width="21.625" style="9" customWidth="1"/>
    <col min="10756" max="10756" width="11.5" style="9" customWidth="1"/>
    <col min="10757" max="10757" width="8.875" style="9" customWidth="1"/>
    <col min="10758" max="10759" width="6.125" style="9" customWidth="1"/>
    <col min="10760" max="10760" width="11.125" style="9" customWidth="1"/>
    <col min="10761" max="11008" width="9" style="9"/>
    <col min="11009" max="11009" width="12.25" style="9" customWidth="1"/>
    <col min="11010" max="11010" width="14.875" style="9" customWidth="1"/>
    <col min="11011" max="11011" width="21.625" style="9" customWidth="1"/>
    <col min="11012" max="11012" width="11.5" style="9" customWidth="1"/>
    <col min="11013" max="11013" width="8.875" style="9" customWidth="1"/>
    <col min="11014" max="11015" width="6.125" style="9" customWidth="1"/>
    <col min="11016" max="11016" width="11.125" style="9" customWidth="1"/>
    <col min="11017" max="11264" width="9" style="9"/>
    <col min="11265" max="11265" width="12.25" style="9" customWidth="1"/>
    <col min="11266" max="11266" width="14.875" style="9" customWidth="1"/>
    <col min="11267" max="11267" width="21.625" style="9" customWidth="1"/>
    <col min="11268" max="11268" width="11.5" style="9" customWidth="1"/>
    <col min="11269" max="11269" width="8.875" style="9" customWidth="1"/>
    <col min="11270" max="11271" width="6.125" style="9" customWidth="1"/>
    <col min="11272" max="11272" width="11.125" style="9" customWidth="1"/>
    <col min="11273" max="11520" width="9" style="9"/>
    <col min="11521" max="11521" width="12.25" style="9" customWidth="1"/>
    <col min="11522" max="11522" width="14.875" style="9" customWidth="1"/>
    <col min="11523" max="11523" width="21.625" style="9" customWidth="1"/>
    <col min="11524" max="11524" width="11.5" style="9" customWidth="1"/>
    <col min="11525" max="11525" width="8.875" style="9" customWidth="1"/>
    <col min="11526" max="11527" width="6.125" style="9" customWidth="1"/>
    <col min="11528" max="11528" width="11.125" style="9" customWidth="1"/>
    <col min="11529" max="11776" width="9" style="9"/>
    <col min="11777" max="11777" width="12.25" style="9" customWidth="1"/>
    <col min="11778" max="11778" width="14.875" style="9" customWidth="1"/>
    <col min="11779" max="11779" width="21.625" style="9" customWidth="1"/>
    <col min="11780" max="11780" width="11.5" style="9" customWidth="1"/>
    <col min="11781" max="11781" width="8.875" style="9" customWidth="1"/>
    <col min="11782" max="11783" width="6.125" style="9" customWidth="1"/>
    <col min="11784" max="11784" width="11.125" style="9" customWidth="1"/>
    <col min="11785" max="12032" width="9" style="9"/>
    <col min="12033" max="12033" width="12.25" style="9" customWidth="1"/>
    <col min="12034" max="12034" width="14.875" style="9" customWidth="1"/>
    <col min="12035" max="12035" width="21.625" style="9" customWidth="1"/>
    <col min="12036" max="12036" width="11.5" style="9" customWidth="1"/>
    <col min="12037" max="12037" width="8.875" style="9" customWidth="1"/>
    <col min="12038" max="12039" width="6.125" style="9" customWidth="1"/>
    <col min="12040" max="12040" width="11.125" style="9" customWidth="1"/>
    <col min="12041" max="12288" width="9" style="9"/>
    <col min="12289" max="12289" width="12.25" style="9" customWidth="1"/>
    <col min="12290" max="12290" width="14.875" style="9" customWidth="1"/>
    <col min="12291" max="12291" width="21.625" style="9" customWidth="1"/>
    <col min="12292" max="12292" width="11.5" style="9" customWidth="1"/>
    <col min="12293" max="12293" width="8.875" style="9" customWidth="1"/>
    <col min="12294" max="12295" width="6.125" style="9" customWidth="1"/>
    <col min="12296" max="12296" width="11.125" style="9" customWidth="1"/>
    <col min="12297" max="12544" width="9" style="9"/>
    <col min="12545" max="12545" width="12.25" style="9" customWidth="1"/>
    <col min="12546" max="12546" width="14.875" style="9" customWidth="1"/>
    <col min="12547" max="12547" width="21.625" style="9" customWidth="1"/>
    <col min="12548" max="12548" width="11.5" style="9" customWidth="1"/>
    <col min="12549" max="12549" width="8.875" style="9" customWidth="1"/>
    <col min="12550" max="12551" width="6.125" style="9" customWidth="1"/>
    <col min="12552" max="12552" width="11.125" style="9" customWidth="1"/>
    <col min="12553" max="12800" width="9" style="9"/>
    <col min="12801" max="12801" width="12.25" style="9" customWidth="1"/>
    <col min="12802" max="12802" width="14.875" style="9" customWidth="1"/>
    <col min="12803" max="12803" width="21.625" style="9" customWidth="1"/>
    <col min="12804" max="12804" width="11.5" style="9" customWidth="1"/>
    <col min="12805" max="12805" width="8.875" style="9" customWidth="1"/>
    <col min="12806" max="12807" width="6.125" style="9" customWidth="1"/>
    <col min="12808" max="12808" width="11.125" style="9" customWidth="1"/>
    <col min="12809" max="13056" width="9" style="9"/>
    <col min="13057" max="13057" width="12.25" style="9" customWidth="1"/>
    <col min="13058" max="13058" width="14.875" style="9" customWidth="1"/>
    <col min="13059" max="13059" width="21.625" style="9" customWidth="1"/>
    <col min="13060" max="13060" width="11.5" style="9" customWidth="1"/>
    <col min="13061" max="13061" width="8.875" style="9" customWidth="1"/>
    <col min="13062" max="13063" width="6.125" style="9" customWidth="1"/>
    <col min="13064" max="13064" width="11.125" style="9" customWidth="1"/>
    <col min="13065" max="13312" width="9" style="9"/>
    <col min="13313" max="13313" width="12.25" style="9" customWidth="1"/>
    <col min="13314" max="13314" width="14.875" style="9" customWidth="1"/>
    <col min="13315" max="13315" width="21.625" style="9" customWidth="1"/>
    <col min="13316" max="13316" width="11.5" style="9" customWidth="1"/>
    <col min="13317" max="13317" width="8.875" style="9" customWidth="1"/>
    <col min="13318" max="13319" width="6.125" style="9" customWidth="1"/>
    <col min="13320" max="13320" width="11.125" style="9" customWidth="1"/>
    <col min="13321" max="13568" width="9" style="9"/>
    <col min="13569" max="13569" width="12.25" style="9" customWidth="1"/>
    <col min="13570" max="13570" width="14.875" style="9" customWidth="1"/>
    <col min="13571" max="13571" width="21.625" style="9" customWidth="1"/>
    <col min="13572" max="13572" width="11.5" style="9" customWidth="1"/>
    <col min="13573" max="13573" width="8.875" style="9" customWidth="1"/>
    <col min="13574" max="13575" width="6.125" style="9" customWidth="1"/>
    <col min="13576" max="13576" width="11.125" style="9" customWidth="1"/>
    <col min="13577" max="13824" width="9" style="9"/>
    <col min="13825" max="13825" width="12.25" style="9" customWidth="1"/>
    <col min="13826" max="13826" width="14.875" style="9" customWidth="1"/>
    <col min="13827" max="13827" width="21.625" style="9" customWidth="1"/>
    <col min="13828" max="13828" width="11.5" style="9" customWidth="1"/>
    <col min="13829" max="13829" width="8.875" style="9" customWidth="1"/>
    <col min="13830" max="13831" width="6.125" style="9" customWidth="1"/>
    <col min="13832" max="13832" width="11.125" style="9" customWidth="1"/>
    <col min="13833" max="14080" width="9" style="9"/>
    <col min="14081" max="14081" width="12.25" style="9" customWidth="1"/>
    <col min="14082" max="14082" width="14.875" style="9" customWidth="1"/>
    <col min="14083" max="14083" width="21.625" style="9" customWidth="1"/>
    <col min="14084" max="14084" width="11.5" style="9" customWidth="1"/>
    <col min="14085" max="14085" width="8.875" style="9" customWidth="1"/>
    <col min="14086" max="14087" width="6.125" style="9" customWidth="1"/>
    <col min="14088" max="14088" width="11.125" style="9" customWidth="1"/>
    <col min="14089" max="14336" width="9" style="9"/>
    <col min="14337" max="14337" width="12.25" style="9" customWidth="1"/>
    <col min="14338" max="14338" width="14.875" style="9" customWidth="1"/>
    <col min="14339" max="14339" width="21.625" style="9" customWidth="1"/>
    <col min="14340" max="14340" width="11.5" style="9" customWidth="1"/>
    <col min="14341" max="14341" width="8.875" style="9" customWidth="1"/>
    <col min="14342" max="14343" width="6.125" style="9" customWidth="1"/>
    <col min="14344" max="14344" width="11.125" style="9" customWidth="1"/>
    <col min="14345" max="14592" width="9" style="9"/>
    <col min="14593" max="14593" width="12.25" style="9" customWidth="1"/>
    <col min="14594" max="14594" width="14.875" style="9" customWidth="1"/>
    <col min="14595" max="14595" width="21.625" style="9" customWidth="1"/>
    <col min="14596" max="14596" width="11.5" style="9" customWidth="1"/>
    <col min="14597" max="14597" width="8.875" style="9" customWidth="1"/>
    <col min="14598" max="14599" width="6.125" style="9" customWidth="1"/>
    <col min="14600" max="14600" width="11.125" style="9" customWidth="1"/>
    <col min="14601" max="14848" width="9" style="9"/>
    <col min="14849" max="14849" width="12.25" style="9" customWidth="1"/>
    <col min="14850" max="14850" width="14.875" style="9" customWidth="1"/>
    <col min="14851" max="14851" width="21.625" style="9" customWidth="1"/>
    <col min="14852" max="14852" width="11.5" style="9" customWidth="1"/>
    <col min="14853" max="14853" width="8.875" style="9" customWidth="1"/>
    <col min="14854" max="14855" width="6.125" style="9" customWidth="1"/>
    <col min="14856" max="14856" width="11.125" style="9" customWidth="1"/>
    <col min="14857" max="15104" width="9" style="9"/>
    <col min="15105" max="15105" width="12.25" style="9" customWidth="1"/>
    <col min="15106" max="15106" width="14.875" style="9" customWidth="1"/>
    <col min="15107" max="15107" width="21.625" style="9" customWidth="1"/>
    <col min="15108" max="15108" width="11.5" style="9" customWidth="1"/>
    <col min="15109" max="15109" width="8.875" style="9" customWidth="1"/>
    <col min="15110" max="15111" width="6.125" style="9" customWidth="1"/>
    <col min="15112" max="15112" width="11.125" style="9" customWidth="1"/>
    <col min="15113" max="15360" width="9" style="9"/>
    <col min="15361" max="15361" width="12.25" style="9" customWidth="1"/>
    <col min="15362" max="15362" width="14.875" style="9" customWidth="1"/>
    <col min="15363" max="15363" width="21.625" style="9" customWidth="1"/>
    <col min="15364" max="15364" width="11.5" style="9" customWidth="1"/>
    <col min="15365" max="15365" width="8.875" style="9" customWidth="1"/>
    <col min="15366" max="15367" width="6.125" style="9" customWidth="1"/>
    <col min="15368" max="15368" width="11.125" style="9" customWidth="1"/>
    <col min="15369" max="15616" width="9" style="9"/>
    <col min="15617" max="15617" width="12.25" style="9" customWidth="1"/>
    <col min="15618" max="15618" width="14.875" style="9" customWidth="1"/>
    <col min="15619" max="15619" width="21.625" style="9" customWidth="1"/>
    <col min="15620" max="15620" width="11.5" style="9" customWidth="1"/>
    <col min="15621" max="15621" width="8.875" style="9" customWidth="1"/>
    <col min="15622" max="15623" width="6.125" style="9" customWidth="1"/>
    <col min="15624" max="15624" width="11.125" style="9" customWidth="1"/>
    <col min="15625" max="15872" width="9" style="9"/>
    <col min="15873" max="15873" width="12.25" style="9" customWidth="1"/>
    <col min="15874" max="15874" width="14.875" style="9" customWidth="1"/>
    <col min="15875" max="15875" width="21.625" style="9" customWidth="1"/>
    <col min="15876" max="15876" width="11.5" style="9" customWidth="1"/>
    <col min="15877" max="15877" width="8.875" style="9" customWidth="1"/>
    <col min="15878" max="15879" width="6.125" style="9" customWidth="1"/>
    <col min="15880" max="15880" width="11.125" style="9" customWidth="1"/>
    <col min="15881" max="16128" width="9" style="9"/>
    <col min="16129" max="16129" width="12.25" style="9" customWidth="1"/>
    <col min="16130" max="16130" width="14.875" style="9" customWidth="1"/>
    <col min="16131" max="16131" width="21.625" style="9" customWidth="1"/>
    <col min="16132" max="16132" width="11.5" style="9" customWidth="1"/>
    <col min="16133" max="16133" width="8.875" style="9" customWidth="1"/>
    <col min="16134" max="16135" width="6.125" style="9" customWidth="1"/>
    <col min="16136" max="16136" width="11.125" style="9" customWidth="1"/>
    <col min="16137" max="16384" width="9" style="9"/>
  </cols>
  <sheetData>
    <row r="1" spans="1:11" ht="30" customHeight="1">
      <c r="A1" s="36" t="s">
        <v>90</v>
      </c>
    </row>
    <row r="2" spans="1:11" ht="30" customHeight="1">
      <c r="A2" s="36" t="s">
        <v>91</v>
      </c>
    </row>
    <row r="3" spans="1:11" ht="15" customHeight="1">
      <c r="A3" s="43" t="s">
        <v>39</v>
      </c>
    </row>
    <row r="4" spans="1:11" ht="20.25" customHeight="1">
      <c r="B4" s="11"/>
      <c r="D4" s="12" t="s">
        <v>40</v>
      </c>
      <c r="E4" s="13" t="s">
        <v>41</v>
      </c>
    </row>
    <row r="6" spans="1:11" ht="15" customHeight="1">
      <c r="A6" s="14" t="s">
        <v>42</v>
      </c>
      <c r="B6" s="15"/>
      <c r="C6" s="14"/>
      <c r="D6" s="547" t="s">
        <v>43</v>
      </c>
      <c r="E6" s="549" t="s">
        <v>29</v>
      </c>
      <c r="F6" s="550" t="s">
        <v>44</v>
      </c>
      <c r="G6" s="552" t="s">
        <v>45</v>
      </c>
      <c r="H6" s="554" t="s">
        <v>46</v>
      </c>
    </row>
    <row r="7" spans="1:11" ht="15" customHeight="1">
      <c r="A7" s="14" t="s">
        <v>47</v>
      </c>
      <c r="B7" s="15" t="s">
        <v>48</v>
      </c>
      <c r="C7" s="16" t="s">
        <v>48</v>
      </c>
      <c r="D7" s="548"/>
      <c r="E7" s="549"/>
      <c r="F7" s="551"/>
      <c r="G7" s="553"/>
      <c r="H7" s="555"/>
    </row>
    <row r="8" spans="1:11" s="25" customFormat="1" ht="22.5" customHeight="1">
      <c r="A8" s="17" t="s">
        <v>49</v>
      </c>
      <c r="B8" s="18" t="s">
        <v>50</v>
      </c>
      <c r="C8" s="19" t="s">
        <v>51</v>
      </c>
      <c r="D8" s="20"/>
      <c r="E8" s="21" t="s">
        <v>52</v>
      </c>
      <c r="F8" s="22">
        <f t="shared" ref="F8:F37" si="0">ROUND(G8*0.0258,5)</f>
        <v>0.98555999999999999</v>
      </c>
      <c r="G8" s="23">
        <v>38.200000000000003</v>
      </c>
      <c r="H8" s="24">
        <f t="shared" ref="H8:H37" si="1">IF(ISERROR(D8*F8),"",ROUND(D8*F8,1))/1000</f>
        <v>0</v>
      </c>
      <c r="K8" s="26"/>
    </row>
    <row r="9" spans="1:11" s="25" customFormat="1" ht="26.25" customHeight="1">
      <c r="A9" s="27"/>
      <c r="B9" s="28"/>
      <c r="C9" s="29" t="s">
        <v>53</v>
      </c>
      <c r="D9" s="20"/>
      <c r="E9" s="21" t="s">
        <v>54</v>
      </c>
      <c r="F9" s="22">
        <f t="shared" si="0"/>
        <v>0.91073999999999999</v>
      </c>
      <c r="G9" s="23">
        <v>35.299999999999997</v>
      </c>
      <c r="H9" s="24">
        <f t="shared" si="1"/>
        <v>0</v>
      </c>
      <c r="K9" s="26"/>
    </row>
    <row r="10" spans="1:11" s="25" customFormat="1" ht="15" customHeight="1">
      <c r="A10" s="27" t="s">
        <v>55</v>
      </c>
      <c r="B10" s="28" t="s">
        <v>55</v>
      </c>
      <c r="C10" s="29" t="s">
        <v>56</v>
      </c>
      <c r="D10" s="20"/>
      <c r="E10" s="21" t="s">
        <v>54</v>
      </c>
      <c r="F10" s="22">
        <f t="shared" si="0"/>
        <v>0.89268000000000003</v>
      </c>
      <c r="G10" s="23">
        <v>34.6</v>
      </c>
      <c r="H10" s="24">
        <f t="shared" si="1"/>
        <v>0</v>
      </c>
      <c r="K10" s="26"/>
    </row>
    <row r="11" spans="1:11" s="25" customFormat="1" ht="15" customHeight="1">
      <c r="A11" s="27" t="s">
        <v>55</v>
      </c>
      <c r="B11" s="28" t="s">
        <v>55</v>
      </c>
      <c r="C11" s="29" t="s">
        <v>57</v>
      </c>
      <c r="D11" s="20"/>
      <c r="E11" s="21" t="s">
        <v>54</v>
      </c>
      <c r="F11" s="22">
        <f t="shared" si="0"/>
        <v>0.86687999999999998</v>
      </c>
      <c r="G11" s="23">
        <v>33.6</v>
      </c>
      <c r="H11" s="24">
        <f t="shared" si="1"/>
        <v>0</v>
      </c>
      <c r="K11" s="26"/>
    </row>
    <row r="12" spans="1:11" s="25" customFormat="1" ht="15" customHeight="1">
      <c r="A12" s="27" t="s">
        <v>55</v>
      </c>
      <c r="B12" s="28" t="s">
        <v>55</v>
      </c>
      <c r="C12" s="29" t="s">
        <v>58</v>
      </c>
      <c r="D12" s="20"/>
      <c r="E12" s="21" t="s">
        <v>54</v>
      </c>
      <c r="F12" s="22">
        <f t="shared" si="0"/>
        <v>0.94686000000000003</v>
      </c>
      <c r="G12" s="23">
        <v>36.700000000000003</v>
      </c>
      <c r="H12" s="24">
        <f t="shared" si="1"/>
        <v>0</v>
      </c>
      <c r="K12" s="26"/>
    </row>
    <row r="13" spans="1:11" s="25" customFormat="1" ht="15" customHeight="1">
      <c r="A13" s="27" t="s">
        <v>55</v>
      </c>
      <c r="B13" s="28" t="s">
        <v>55</v>
      </c>
      <c r="C13" s="29" t="s">
        <v>59</v>
      </c>
      <c r="D13" s="20"/>
      <c r="E13" s="21" t="s">
        <v>54</v>
      </c>
      <c r="F13" s="22">
        <f t="shared" si="0"/>
        <v>0.97265999999999997</v>
      </c>
      <c r="G13" s="23">
        <v>37.700000000000003</v>
      </c>
      <c r="H13" s="24">
        <f t="shared" si="1"/>
        <v>0</v>
      </c>
      <c r="K13" s="26"/>
    </row>
    <row r="14" spans="1:11" s="25" customFormat="1" ht="15" customHeight="1">
      <c r="A14" s="27" t="s">
        <v>55</v>
      </c>
      <c r="B14" s="28" t="s">
        <v>55</v>
      </c>
      <c r="C14" s="29" t="s">
        <v>60</v>
      </c>
      <c r="D14" s="20"/>
      <c r="E14" s="21" t="s">
        <v>54</v>
      </c>
      <c r="F14" s="22">
        <f t="shared" si="0"/>
        <v>1.00878</v>
      </c>
      <c r="G14" s="23">
        <v>39.1</v>
      </c>
      <c r="H14" s="24">
        <f t="shared" si="1"/>
        <v>0</v>
      </c>
      <c r="K14" s="26"/>
    </row>
    <row r="15" spans="1:11" s="25" customFormat="1" ht="15" customHeight="1">
      <c r="A15" s="27" t="s">
        <v>55</v>
      </c>
      <c r="B15" s="28" t="s">
        <v>55</v>
      </c>
      <c r="C15" s="29" t="s">
        <v>61</v>
      </c>
      <c r="D15" s="20"/>
      <c r="E15" s="21" t="s">
        <v>54</v>
      </c>
      <c r="F15" s="22">
        <f t="shared" si="0"/>
        <v>1.0810200000000001</v>
      </c>
      <c r="G15" s="23">
        <v>41.9</v>
      </c>
      <c r="H15" s="24">
        <f t="shared" si="1"/>
        <v>0</v>
      </c>
      <c r="K15" s="26"/>
    </row>
    <row r="16" spans="1:11" s="25" customFormat="1" ht="15" customHeight="1">
      <c r="A16" s="27"/>
      <c r="B16" s="28"/>
      <c r="C16" s="29" t="s">
        <v>62</v>
      </c>
      <c r="D16" s="20"/>
      <c r="E16" s="30" t="s">
        <v>63</v>
      </c>
      <c r="F16" s="22">
        <f t="shared" si="0"/>
        <v>1.05522</v>
      </c>
      <c r="G16" s="23">
        <v>40.9</v>
      </c>
      <c r="H16" s="24">
        <f t="shared" si="1"/>
        <v>0</v>
      </c>
      <c r="K16" s="26"/>
    </row>
    <row r="17" spans="1:11" s="25" customFormat="1" ht="15" customHeight="1">
      <c r="A17" s="27" t="s">
        <v>55</v>
      </c>
      <c r="B17" s="28" t="s">
        <v>55</v>
      </c>
      <c r="C17" s="29" t="s">
        <v>64</v>
      </c>
      <c r="D17" s="20"/>
      <c r="E17" s="30" t="s">
        <v>63</v>
      </c>
      <c r="F17" s="22">
        <f t="shared" si="0"/>
        <v>0.77141999999999999</v>
      </c>
      <c r="G17" s="23">
        <v>29.9</v>
      </c>
      <c r="H17" s="24">
        <f t="shared" si="1"/>
        <v>0</v>
      </c>
      <c r="K17" s="26"/>
    </row>
    <row r="18" spans="1:11" s="25" customFormat="1" ht="15" customHeight="1">
      <c r="A18" s="27" t="s">
        <v>55</v>
      </c>
      <c r="B18" s="28" t="s">
        <v>55</v>
      </c>
      <c r="C18" s="29" t="s">
        <v>65</v>
      </c>
      <c r="D18" s="20"/>
      <c r="E18" s="30" t="s">
        <v>63</v>
      </c>
      <c r="F18" s="22">
        <f t="shared" si="0"/>
        <v>1.31064</v>
      </c>
      <c r="G18" s="23">
        <v>50.8</v>
      </c>
      <c r="H18" s="24">
        <f t="shared" si="1"/>
        <v>0</v>
      </c>
      <c r="K18" s="26"/>
    </row>
    <row r="19" spans="1:11" s="25" customFormat="1" ht="15" customHeight="1">
      <c r="A19" s="27" t="s">
        <v>55</v>
      </c>
      <c r="B19" s="28" t="s">
        <v>55</v>
      </c>
      <c r="C19" s="29" t="s">
        <v>66</v>
      </c>
      <c r="D19" s="20"/>
      <c r="E19" s="30" t="s">
        <v>67</v>
      </c>
      <c r="F19" s="22">
        <f t="shared" si="0"/>
        <v>1.15842</v>
      </c>
      <c r="G19" s="23">
        <v>44.9</v>
      </c>
      <c r="H19" s="24">
        <f t="shared" si="1"/>
        <v>0</v>
      </c>
      <c r="K19" s="26"/>
    </row>
    <row r="20" spans="1:11" s="25" customFormat="1" ht="15" customHeight="1">
      <c r="A20" s="27" t="s">
        <v>55</v>
      </c>
      <c r="B20" s="28" t="s">
        <v>55</v>
      </c>
      <c r="C20" s="29" t="s">
        <v>68</v>
      </c>
      <c r="D20" s="20"/>
      <c r="E20" s="30" t="s">
        <v>63</v>
      </c>
      <c r="F20" s="22">
        <f t="shared" si="0"/>
        <v>1.4086799999999999</v>
      </c>
      <c r="G20" s="23">
        <v>54.6</v>
      </c>
      <c r="H20" s="24">
        <f t="shared" si="1"/>
        <v>0</v>
      </c>
      <c r="K20" s="26"/>
    </row>
    <row r="21" spans="1:11" s="25" customFormat="1" ht="15" customHeight="1">
      <c r="A21" s="27" t="s">
        <v>55</v>
      </c>
      <c r="B21" s="28" t="s">
        <v>55</v>
      </c>
      <c r="C21" s="29" t="s">
        <v>69</v>
      </c>
      <c r="D21" s="20"/>
      <c r="E21" s="30" t="s">
        <v>67</v>
      </c>
      <c r="F21" s="22">
        <f t="shared" si="0"/>
        <v>1.1223000000000001</v>
      </c>
      <c r="G21" s="23">
        <v>43.5</v>
      </c>
      <c r="H21" s="24">
        <f t="shared" si="1"/>
        <v>0</v>
      </c>
      <c r="K21" s="26"/>
    </row>
    <row r="22" spans="1:11" s="25" customFormat="1" ht="15" customHeight="1">
      <c r="A22" s="31" t="s">
        <v>55</v>
      </c>
      <c r="B22" s="18" t="s">
        <v>55</v>
      </c>
      <c r="C22" s="29" t="s">
        <v>70</v>
      </c>
      <c r="D22" s="20"/>
      <c r="E22" s="30" t="s">
        <v>63</v>
      </c>
      <c r="F22" s="22">
        <f t="shared" si="0"/>
        <v>0.74819999999999998</v>
      </c>
      <c r="G22" s="23">
        <v>29</v>
      </c>
      <c r="H22" s="24">
        <f t="shared" si="1"/>
        <v>0</v>
      </c>
      <c r="K22" s="26"/>
    </row>
    <row r="23" spans="1:11" s="25" customFormat="1" ht="15" customHeight="1">
      <c r="A23" s="27" t="s">
        <v>55</v>
      </c>
      <c r="B23" s="28" t="s">
        <v>55</v>
      </c>
      <c r="C23" s="29" t="s">
        <v>71</v>
      </c>
      <c r="D23" s="20"/>
      <c r="E23" s="30" t="s">
        <v>63</v>
      </c>
      <c r="F23" s="22">
        <f t="shared" si="0"/>
        <v>0.66305999999999998</v>
      </c>
      <c r="G23" s="23">
        <v>25.7</v>
      </c>
      <c r="H23" s="24">
        <f t="shared" si="1"/>
        <v>0</v>
      </c>
      <c r="K23" s="26"/>
    </row>
    <row r="24" spans="1:11" s="25" customFormat="1" ht="15" customHeight="1">
      <c r="A24" s="27" t="s">
        <v>55</v>
      </c>
      <c r="B24" s="28" t="s">
        <v>55</v>
      </c>
      <c r="C24" s="29" t="s">
        <v>72</v>
      </c>
      <c r="D24" s="20"/>
      <c r="E24" s="30" t="s">
        <v>63</v>
      </c>
      <c r="F24" s="22">
        <f t="shared" si="0"/>
        <v>0.69401999999999997</v>
      </c>
      <c r="G24" s="23">
        <v>26.9</v>
      </c>
      <c r="H24" s="24">
        <f t="shared" si="1"/>
        <v>0</v>
      </c>
      <c r="K24" s="26"/>
    </row>
    <row r="25" spans="1:11" s="25" customFormat="1" ht="15" customHeight="1">
      <c r="A25" s="27" t="s">
        <v>55</v>
      </c>
      <c r="B25" s="28" t="s">
        <v>55</v>
      </c>
      <c r="C25" s="29" t="s">
        <v>73</v>
      </c>
      <c r="D25" s="20"/>
      <c r="E25" s="30" t="s">
        <v>63</v>
      </c>
      <c r="F25" s="22">
        <f t="shared" si="0"/>
        <v>0.75851999999999997</v>
      </c>
      <c r="G25" s="23">
        <v>29.4</v>
      </c>
      <c r="H25" s="24">
        <f t="shared" si="1"/>
        <v>0</v>
      </c>
      <c r="K25" s="26"/>
    </row>
    <row r="26" spans="1:11" s="25" customFormat="1" ht="15" customHeight="1">
      <c r="A26" s="27"/>
      <c r="B26" s="28"/>
      <c r="C26" s="29" t="s">
        <v>74</v>
      </c>
      <c r="D26" s="20"/>
      <c r="E26" s="30" t="s">
        <v>63</v>
      </c>
      <c r="F26" s="22">
        <f t="shared" si="0"/>
        <v>0.96233999999999997</v>
      </c>
      <c r="G26" s="23">
        <v>37.299999999999997</v>
      </c>
      <c r="H26" s="24">
        <f t="shared" si="1"/>
        <v>0</v>
      </c>
      <c r="K26" s="26"/>
    </row>
    <row r="27" spans="1:11" s="25" customFormat="1" ht="15" customHeight="1">
      <c r="A27" s="27" t="s">
        <v>55</v>
      </c>
      <c r="B27" s="28" t="s">
        <v>55</v>
      </c>
      <c r="C27" s="29" t="s">
        <v>75</v>
      </c>
      <c r="D27" s="20"/>
      <c r="E27" s="30" t="s">
        <v>67</v>
      </c>
      <c r="F27" s="22">
        <f t="shared" si="0"/>
        <v>0.54437999999999998</v>
      </c>
      <c r="G27" s="23">
        <v>21.1</v>
      </c>
      <c r="H27" s="24">
        <f t="shared" si="1"/>
        <v>0</v>
      </c>
      <c r="K27" s="26"/>
    </row>
    <row r="28" spans="1:11" s="25" customFormat="1" ht="15" customHeight="1">
      <c r="A28" s="27" t="s">
        <v>55</v>
      </c>
      <c r="B28" s="28" t="s">
        <v>55</v>
      </c>
      <c r="C28" s="29" t="s">
        <v>76</v>
      </c>
      <c r="D28" s="20"/>
      <c r="E28" s="30" t="s">
        <v>67</v>
      </c>
      <c r="F28" s="22">
        <f t="shared" si="0"/>
        <v>8.7980000000000003E-2</v>
      </c>
      <c r="G28" s="23">
        <v>3.41</v>
      </c>
      <c r="H28" s="24">
        <f t="shared" si="1"/>
        <v>0</v>
      </c>
      <c r="K28" s="26"/>
    </row>
    <row r="29" spans="1:11" s="25" customFormat="1" ht="15" customHeight="1">
      <c r="A29" s="27" t="s">
        <v>55</v>
      </c>
      <c r="B29" s="28" t="s">
        <v>55</v>
      </c>
      <c r="C29" s="29" t="s">
        <v>77</v>
      </c>
      <c r="D29" s="20"/>
      <c r="E29" s="30" t="s">
        <v>67</v>
      </c>
      <c r="F29" s="22">
        <f t="shared" si="0"/>
        <v>0.21698000000000001</v>
      </c>
      <c r="G29" s="23">
        <v>8.41</v>
      </c>
      <c r="H29" s="24">
        <f t="shared" si="1"/>
        <v>0</v>
      </c>
      <c r="K29" s="26"/>
    </row>
    <row r="30" spans="1:11" s="25" customFormat="1" ht="15" customHeight="1">
      <c r="A30" s="27" t="s">
        <v>55</v>
      </c>
      <c r="B30" s="28" t="s">
        <v>55</v>
      </c>
      <c r="C30" s="29" t="s">
        <v>78</v>
      </c>
      <c r="D30" s="20"/>
      <c r="E30" s="30" t="s">
        <v>67</v>
      </c>
      <c r="F30" s="22">
        <f t="shared" si="0"/>
        <v>1.161</v>
      </c>
      <c r="G30" s="23">
        <v>45</v>
      </c>
      <c r="H30" s="24">
        <f t="shared" si="1"/>
        <v>0</v>
      </c>
      <c r="K30" s="26"/>
    </row>
    <row r="31" spans="1:11" s="25" customFormat="1" ht="15" customHeight="1">
      <c r="A31" s="541" t="s">
        <v>79</v>
      </c>
      <c r="B31" s="32" t="s">
        <v>80</v>
      </c>
      <c r="C31" s="29" t="s">
        <v>81</v>
      </c>
      <c r="D31" s="20"/>
      <c r="E31" s="30" t="s">
        <v>82</v>
      </c>
      <c r="F31" s="22">
        <f t="shared" si="0"/>
        <v>2.632E-2</v>
      </c>
      <c r="G31" s="23">
        <v>1.02</v>
      </c>
      <c r="H31" s="24">
        <f t="shared" si="1"/>
        <v>0</v>
      </c>
    </row>
    <row r="32" spans="1:11" s="25" customFormat="1" ht="15" customHeight="1">
      <c r="A32" s="542"/>
      <c r="B32" s="18"/>
      <c r="C32" s="29" t="s">
        <v>83</v>
      </c>
      <c r="D32" s="20"/>
      <c r="E32" s="30" t="s">
        <v>82</v>
      </c>
      <c r="F32" s="22">
        <f t="shared" si="0"/>
        <v>3.5090000000000003E-2</v>
      </c>
      <c r="G32" s="23">
        <v>1.36</v>
      </c>
      <c r="H32" s="24">
        <f t="shared" si="1"/>
        <v>0</v>
      </c>
    </row>
    <row r="33" spans="1:11" s="25" customFormat="1" ht="15" customHeight="1">
      <c r="A33" s="542"/>
      <c r="B33" s="18"/>
      <c r="C33" s="29" t="s">
        <v>84</v>
      </c>
      <c r="D33" s="20"/>
      <c r="E33" s="30" t="s">
        <v>82</v>
      </c>
      <c r="F33" s="22">
        <f t="shared" si="0"/>
        <v>3.5090000000000003E-2</v>
      </c>
      <c r="G33" s="23">
        <v>1.36</v>
      </c>
      <c r="H33" s="24">
        <f t="shared" si="1"/>
        <v>0</v>
      </c>
    </row>
    <row r="34" spans="1:11" s="25" customFormat="1" ht="15" customHeight="1">
      <c r="A34" s="543"/>
      <c r="B34" s="18"/>
      <c r="C34" s="29" t="s">
        <v>85</v>
      </c>
      <c r="D34" s="20"/>
      <c r="E34" s="30" t="s">
        <v>82</v>
      </c>
      <c r="F34" s="22">
        <f t="shared" si="0"/>
        <v>3.5090000000000003E-2</v>
      </c>
      <c r="G34" s="23">
        <v>1.36</v>
      </c>
      <c r="H34" s="24">
        <f t="shared" si="1"/>
        <v>0</v>
      </c>
    </row>
    <row r="35" spans="1:11" s="25" customFormat="1" ht="15" customHeight="1">
      <c r="A35" s="541" t="s">
        <v>86</v>
      </c>
      <c r="B35" s="39" t="s">
        <v>92</v>
      </c>
      <c r="C35" s="40" t="s">
        <v>96</v>
      </c>
      <c r="D35" s="20"/>
      <c r="E35" s="30" t="s">
        <v>87</v>
      </c>
      <c r="F35" s="22">
        <f t="shared" si="0"/>
        <v>0.25723000000000001</v>
      </c>
      <c r="G35" s="23">
        <v>9.9700000000000006</v>
      </c>
      <c r="H35" s="24">
        <f t="shared" si="1"/>
        <v>0</v>
      </c>
    </row>
    <row r="36" spans="1:11" s="25" customFormat="1" ht="15" customHeight="1">
      <c r="A36" s="542"/>
      <c r="B36" s="41"/>
      <c r="C36" s="40" t="s">
        <v>93</v>
      </c>
      <c r="D36" s="20"/>
      <c r="E36" s="30" t="s">
        <v>87</v>
      </c>
      <c r="F36" s="22">
        <f t="shared" si="0"/>
        <v>0.23941999999999999</v>
      </c>
      <c r="G36" s="23">
        <v>9.2799999999999994</v>
      </c>
      <c r="H36" s="24">
        <f t="shared" si="1"/>
        <v>0</v>
      </c>
    </row>
    <row r="37" spans="1:11" s="25" customFormat="1" ht="15" customHeight="1">
      <c r="A37" s="543"/>
      <c r="B37" s="42" t="s">
        <v>94</v>
      </c>
      <c r="C37" s="40" t="s">
        <v>95</v>
      </c>
      <c r="D37" s="20"/>
      <c r="E37" s="30" t="s">
        <v>87</v>
      </c>
      <c r="F37" s="22">
        <f t="shared" si="0"/>
        <v>0.25180999999999998</v>
      </c>
      <c r="G37" s="23">
        <v>9.76</v>
      </c>
      <c r="H37" s="24">
        <f t="shared" si="1"/>
        <v>0</v>
      </c>
    </row>
    <row r="38" spans="1:11" ht="15" customHeight="1" thickBot="1">
      <c r="G38" s="33" t="s">
        <v>88</v>
      </c>
      <c r="H38" s="34">
        <f>SUM(H8:H37)</f>
        <v>0</v>
      </c>
      <c r="I38" s="25"/>
      <c r="J38" s="25"/>
    </row>
    <row r="39" spans="1:11" ht="45.75" customHeight="1" thickBot="1">
      <c r="C39" s="35" t="s">
        <v>89</v>
      </c>
      <c r="D39" s="544" t="str">
        <f>IF(H38=0,"数値を入力してください",IF(AND(H38&lt;1500),"1,500kL未満です。大気汚染防止法のばい煙発生施設の届出がある場合には２号計画書、２号報告書を提出して下さい。","1500kL以上です。１号計画書、１号報告書を提出して下さい。"))</f>
        <v>数値を入力してください</v>
      </c>
      <c r="E39" s="545"/>
      <c r="F39" s="545"/>
      <c r="G39" s="545"/>
      <c r="H39" s="546"/>
      <c r="J39" s="25"/>
      <c r="K39" s="25"/>
    </row>
    <row r="40" spans="1:11" ht="15" customHeight="1">
      <c r="I40" s="25"/>
      <c r="J40" s="25"/>
    </row>
    <row r="41" spans="1:11" ht="15" customHeight="1">
      <c r="I41" s="25"/>
      <c r="J41" s="25"/>
    </row>
    <row r="42" spans="1:11" ht="15" customHeight="1">
      <c r="I42" s="25"/>
      <c r="J42" s="25"/>
    </row>
    <row r="43" spans="1:11" ht="15" customHeight="1">
      <c r="I43" s="25"/>
      <c r="J43" s="25"/>
    </row>
    <row r="44" spans="1:11" ht="15" customHeight="1">
      <c r="I44" s="25"/>
      <c r="J44" s="25"/>
    </row>
    <row r="45" spans="1:11" ht="15" customHeight="1">
      <c r="I45" s="25"/>
      <c r="J45" s="25"/>
    </row>
    <row r="46" spans="1:11" ht="15" customHeight="1">
      <c r="I46" s="25"/>
      <c r="J46" s="25"/>
    </row>
  </sheetData>
  <sheetProtection password="E4BE" sheet="1" scenarios="1"/>
  <mergeCells count="8">
    <mergeCell ref="A35:A37"/>
    <mergeCell ref="D39:H39"/>
    <mergeCell ref="D6:D7"/>
    <mergeCell ref="E6:E7"/>
    <mergeCell ref="F6:F7"/>
    <mergeCell ref="G6:G7"/>
    <mergeCell ref="H6:H7"/>
    <mergeCell ref="A31:A34"/>
  </mergeCells>
  <phoneticPr fontId="2"/>
  <printOptions horizontalCentered="1"/>
  <pageMargins left="0.59055118110236227" right="0.59055118110236227" top="0.98425196850393704" bottom="0.98425196850393704" header="0.51181102362204722" footer="0.51181102362204722"/>
  <pageSetup paperSize="9" scale="7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31"/>
  <sheetViews>
    <sheetView workbookViewId="0">
      <selection activeCell="K15" sqref="B2:K16"/>
    </sheetView>
  </sheetViews>
  <sheetFormatPr defaultRowHeight="13.5"/>
  <cols>
    <col min="2" max="2" width="21.625" customWidth="1"/>
    <col min="3" max="3" width="7.375" customWidth="1"/>
    <col min="4" max="4" width="8.75" customWidth="1"/>
    <col min="5" max="5" width="9" customWidth="1"/>
    <col min="6" max="6" width="10" customWidth="1"/>
    <col min="7" max="7" width="19.625" customWidth="1"/>
    <col min="8" max="8" width="7.5" customWidth="1"/>
    <col min="9" max="9" width="8.75" customWidth="1"/>
    <col min="11" max="11" width="10" customWidth="1"/>
  </cols>
  <sheetData>
    <row r="1" spans="2:11" ht="14.25" thickBot="1"/>
    <row r="2" spans="2:11" ht="27">
      <c r="B2" s="49" t="s">
        <v>116</v>
      </c>
      <c r="C2" s="50" t="s">
        <v>98</v>
      </c>
      <c r="D2" s="51" t="s">
        <v>99</v>
      </c>
      <c r="E2" s="52" t="s">
        <v>117</v>
      </c>
      <c r="F2" s="53" t="s">
        <v>118</v>
      </c>
      <c r="G2" s="49" t="s">
        <v>116</v>
      </c>
      <c r="H2" s="50" t="s">
        <v>98</v>
      </c>
      <c r="I2" s="51" t="s">
        <v>99</v>
      </c>
      <c r="J2" s="52" t="s">
        <v>117</v>
      </c>
      <c r="K2" s="54" t="s">
        <v>118</v>
      </c>
    </row>
    <row r="3" spans="2:11" ht="16.5" customHeight="1">
      <c r="B3" s="55" t="s">
        <v>101</v>
      </c>
      <c r="C3" s="56" t="s">
        <v>129</v>
      </c>
      <c r="D3" s="57">
        <v>38.200000000000003</v>
      </c>
      <c r="E3" s="58">
        <v>6.8566666666666679E-2</v>
      </c>
      <c r="F3" s="59">
        <f>D3*E3</f>
        <v>2.6192466666666672</v>
      </c>
      <c r="G3" s="60" t="s">
        <v>106</v>
      </c>
      <c r="H3" s="61" t="s">
        <v>127</v>
      </c>
      <c r="I3" s="57">
        <v>29</v>
      </c>
      <c r="J3" s="58">
        <v>8.9833333333333334E-2</v>
      </c>
      <c r="K3" s="62">
        <f t="shared" ref="K3:K11" si="0">I3*J3</f>
        <v>2.6051666666666669</v>
      </c>
    </row>
    <row r="4" spans="2:11" ht="16.5" customHeight="1">
      <c r="B4" s="63" t="s">
        <v>130</v>
      </c>
      <c r="C4" s="56" t="s">
        <v>129</v>
      </c>
      <c r="D4" s="57">
        <v>35.299999999999997</v>
      </c>
      <c r="E4" s="64">
        <v>6.7466666666666661E-2</v>
      </c>
      <c r="F4" s="59">
        <f t="shared" ref="F4:F16" si="1">D4*E4</f>
        <v>2.3815733333333329</v>
      </c>
      <c r="G4" s="60" t="s">
        <v>107</v>
      </c>
      <c r="H4" s="61" t="s">
        <v>127</v>
      </c>
      <c r="I4" s="57">
        <v>25.7</v>
      </c>
      <c r="J4" s="58">
        <v>9.056666666666667E-2</v>
      </c>
      <c r="K4" s="62">
        <f t="shared" si="0"/>
        <v>2.3275633333333334</v>
      </c>
    </row>
    <row r="5" spans="2:11" ht="16.5" customHeight="1">
      <c r="B5" s="63" t="s">
        <v>119</v>
      </c>
      <c r="C5" s="56" t="s">
        <v>129</v>
      </c>
      <c r="D5" s="57">
        <v>34.6</v>
      </c>
      <c r="E5" s="58">
        <v>6.7100000000000007E-2</v>
      </c>
      <c r="F5" s="59">
        <f t="shared" si="1"/>
        <v>2.3216600000000005</v>
      </c>
      <c r="G5" s="60" t="s">
        <v>108</v>
      </c>
      <c r="H5" s="61" t="s">
        <v>127</v>
      </c>
      <c r="I5" s="57">
        <v>26.9</v>
      </c>
      <c r="J5" s="58">
        <v>9.3499999999999986E-2</v>
      </c>
      <c r="K5" s="62">
        <f t="shared" si="0"/>
        <v>2.5151499999999993</v>
      </c>
    </row>
    <row r="6" spans="2:11" ht="16.5" customHeight="1">
      <c r="B6" s="63" t="s">
        <v>131</v>
      </c>
      <c r="C6" s="56" t="s">
        <v>129</v>
      </c>
      <c r="D6" s="57">
        <v>33.6</v>
      </c>
      <c r="E6" s="58">
        <v>6.6733333333333339E-2</v>
      </c>
      <c r="F6" s="59">
        <f t="shared" si="1"/>
        <v>2.2422400000000002</v>
      </c>
      <c r="G6" s="60" t="s">
        <v>109</v>
      </c>
      <c r="H6" s="61" t="s">
        <v>127</v>
      </c>
      <c r="I6" s="57">
        <v>29.4</v>
      </c>
      <c r="J6" s="58">
        <v>0.10779999999999999</v>
      </c>
      <c r="K6" s="62">
        <f t="shared" si="0"/>
        <v>3.1693199999999995</v>
      </c>
    </row>
    <row r="7" spans="2:11" ht="16.5" customHeight="1">
      <c r="B7" s="60" t="s">
        <v>30</v>
      </c>
      <c r="C7" s="56" t="s">
        <v>129</v>
      </c>
      <c r="D7" s="57">
        <v>36.700000000000003</v>
      </c>
      <c r="E7" s="58">
        <v>6.7833333333333329E-2</v>
      </c>
      <c r="F7" s="59">
        <f t="shared" si="1"/>
        <v>2.4894833333333333</v>
      </c>
      <c r="G7" s="60" t="s">
        <v>132</v>
      </c>
      <c r="H7" s="61" t="s">
        <v>127</v>
      </c>
      <c r="I7" s="57">
        <v>37.299999999999997</v>
      </c>
      <c r="J7" s="64">
        <v>7.6633333333333331E-2</v>
      </c>
      <c r="K7" s="62">
        <f t="shared" si="0"/>
        <v>2.8584233333333331</v>
      </c>
    </row>
    <row r="8" spans="2:11" ht="16.5" customHeight="1">
      <c r="B8" s="60" t="s">
        <v>120</v>
      </c>
      <c r="C8" s="56" t="s">
        <v>129</v>
      </c>
      <c r="D8" s="57">
        <v>37.700000000000003</v>
      </c>
      <c r="E8" s="65">
        <v>6.8566666666666679E-2</v>
      </c>
      <c r="F8" s="59">
        <f t="shared" si="1"/>
        <v>2.5849633333333339</v>
      </c>
      <c r="G8" s="60" t="s">
        <v>110</v>
      </c>
      <c r="H8" s="61" t="s">
        <v>126</v>
      </c>
      <c r="I8" s="57">
        <v>21.1</v>
      </c>
      <c r="J8" s="58">
        <v>4.0333333333333332E-2</v>
      </c>
      <c r="K8" s="62">
        <f t="shared" si="0"/>
        <v>0.85103333333333342</v>
      </c>
    </row>
    <row r="9" spans="2:11" ht="16.5" customHeight="1">
      <c r="B9" s="60" t="s">
        <v>31</v>
      </c>
      <c r="C9" s="56" t="s">
        <v>129</v>
      </c>
      <c r="D9" s="57">
        <v>39.1</v>
      </c>
      <c r="E9" s="58">
        <v>6.93E-2</v>
      </c>
      <c r="F9" s="59">
        <f t="shared" si="1"/>
        <v>2.7096300000000002</v>
      </c>
      <c r="G9" s="60" t="s">
        <v>111</v>
      </c>
      <c r="H9" s="61" t="s">
        <v>126</v>
      </c>
      <c r="I9" s="57">
        <v>3.41</v>
      </c>
      <c r="J9" s="58">
        <v>9.6433333333333329E-2</v>
      </c>
      <c r="K9" s="62">
        <f t="shared" si="0"/>
        <v>0.32883766666666664</v>
      </c>
    </row>
    <row r="10" spans="2:11" ht="16.5" customHeight="1">
      <c r="B10" s="60" t="s">
        <v>121</v>
      </c>
      <c r="C10" s="56" t="s">
        <v>129</v>
      </c>
      <c r="D10" s="57">
        <v>41.9</v>
      </c>
      <c r="E10" s="58">
        <v>7.1499999999999994E-2</v>
      </c>
      <c r="F10" s="59">
        <f t="shared" si="1"/>
        <v>2.9958499999999995</v>
      </c>
      <c r="G10" s="60" t="s">
        <v>112</v>
      </c>
      <c r="H10" s="61" t="s">
        <v>126</v>
      </c>
      <c r="I10" s="57">
        <v>8.41</v>
      </c>
      <c r="J10" s="58">
        <v>0.14079999999999998</v>
      </c>
      <c r="K10" s="62">
        <f t="shared" si="0"/>
        <v>1.1841279999999998</v>
      </c>
    </row>
    <row r="11" spans="2:11" ht="16.5" customHeight="1">
      <c r="B11" s="60" t="s">
        <v>102</v>
      </c>
      <c r="C11" s="61" t="s">
        <v>127</v>
      </c>
      <c r="D11" s="57">
        <v>40.9</v>
      </c>
      <c r="E11" s="58">
        <v>7.6266666666666663E-2</v>
      </c>
      <c r="F11" s="59">
        <f t="shared" si="1"/>
        <v>3.1193066666666662</v>
      </c>
      <c r="G11" s="60" t="s">
        <v>32</v>
      </c>
      <c r="H11" s="61" t="s">
        <v>126</v>
      </c>
      <c r="I11" s="66">
        <v>45</v>
      </c>
      <c r="J11" s="58">
        <v>4.99E-2</v>
      </c>
      <c r="K11" s="62">
        <f t="shared" si="0"/>
        <v>2.2454999999999998</v>
      </c>
    </row>
    <row r="12" spans="2:11" ht="16.5" customHeight="1">
      <c r="B12" s="60" t="s">
        <v>103</v>
      </c>
      <c r="C12" s="61" t="s">
        <v>127</v>
      </c>
      <c r="D12" s="57">
        <v>29.9</v>
      </c>
      <c r="E12" s="58">
        <v>9.3133333333333332E-2</v>
      </c>
      <c r="F12" s="59">
        <f t="shared" si="1"/>
        <v>2.7846866666666665</v>
      </c>
      <c r="G12" s="60" t="s">
        <v>122</v>
      </c>
      <c r="H12" s="61" t="s">
        <v>82</v>
      </c>
      <c r="I12" s="67"/>
      <c r="J12" s="75"/>
      <c r="K12" s="68">
        <v>0.06</v>
      </c>
    </row>
    <row r="13" spans="2:11" ht="16.5" customHeight="1">
      <c r="B13" s="60" t="s">
        <v>33</v>
      </c>
      <c r="C13" s="61" t="s">
        <v>127</v>
      </c>
      <c r="D13" s="57">
        <v>50.8</v>
      </c>
      <c r="E13" s="58">
        <v>5.9033333333333333E-2</v>
      </c>
      <c r="F13" s="59">
        <f t="shared" si="1"/>
        <v>2.9988933333333332</v>
      </c>
      <c r="G13" s="556" t="s">
        <v>125</v>
      </c>
      <c r="H13" s="558" t="s">
        <v>82</v>
      </c>
      <c r="I13" s="560"/>
      <c r="J13" s="562"/>
      <c r="K13" s="564">
        <v>5.7000000000000002E-2</v>
      </c>
    </row>
    <row r="14" spans="2:11" ht="16.5" customHeight="1">
      <c r="B14" s="60" t="s">
        <v>104</v>
      </c>
      <c r="C14" s="61" t="s">
        <v>126</v>
      </c>
      <c r="D14" s="57">
        <v>44.9</v>
      </c>
      <c r="E14" s="58">
        <v>5.2066666666666671E-2</v>
      </c>
      <c r="F14" s="59">
        <f t="shared" si="1"/>
        <v>2.3377933333333334</v>
      </c>
      <c r="G14" s="557"/>
      <c r="H14" s="559"/>
      <c r="I14" s="561"/>
      <c r="J14" s="563"/>
      <c r="K14" s="565"/>
    </row>
    <row r="15" spans="2:11" ht="16.5" customHeight="1">
      <c r="B15" s="60" t="s">
        <v>34</v>
      </c>
      <c r="C15" s="61" t="s">
        <v>127</v>
      </c>
      <c r="D15" s="57">
        <v>54.6</v>
      </c>
      <c r="E15" s="58">
        <v>4.9499999999999995E-2</v>
      </c>
      <c r="F15" s="59">
        <f t="shared" si="1"/>
        <v>2.7026999999999997</v>
      </c>
      <c r="G15" s="566" t="s">
        <v>123</v>
      </c>
      <c r="H15" s="568" t="s">
        <v>128</v>
      </c>
      <c r="I15" s="560"/>
      <c r="J15" s="571"/>
      <c r="K15" s="564">
        <v>0.35799999999999998</v>
      </c>
    </row>
    <row r="16" spans="2:11" ht="16.5" customHeight="1" thickBot="1">
      <c r="B16" s="69" t="s">
        <v>105</v>
      </c>
      <c r="C16" s="70" t="s">
        <v>126</v>
      </c>
      <c r="D16" s="71">
        <v>43.5</v>
      </c>
      <c r="E16" s="72">
        <v>5.096666666666666E-2</v>
      </c>
      <c r="F16" s="73">
        <f t="shared" si="1"/>
        <v>2.2170499999999995</v>
      </c>
      <c r="G16" s="567"/>
      <c r="H16" s="569"/>
      <c r="I16" s="570"/>
      <c r="J16" s="572"/>
      <c r="K16" s="573"/>
    </row>
    <row r="17" spans="2:6" ht="16.5" customHeight="1">
      <c r="B17" s="74"/>
      <c r="C17" s="74"/>
      <c r="D17" s="74"/>
      <c r="E17" s="74"/>
      <c r="F17" s="74"/>
    </row>
    <row r="18" spans="2:6" ht="16.5" customHeight="1"/>
    <row r="19" spans="2:6" ht="16.5" customHeight="1"/>
    <row r="20" spans="2:6" ht="16.5" customHeight="1"/>
    <row r="21" spans="2:6" ht="16.5" customHeight="1"/>
    <row r="22" spans="2:6" ht="16.5" customHeight="1"/>
    <row r="23" spans="2:6" ht="16.5" customHeight="1"/>
    <row r="24" spans="2:6" ht="16.5" customHeight="1"/>
    <row r="25" spans="2:6" ht="16.5" customHeight="1"/>
    <row r="26" spans="2:6" ht="16.5" customHeight="1"/>
    <row r="27" spans="2:6" ht="16.5" customHeight="1"/>
    <row r="28" spans="2:6" ht="16.5" customHeight="1"/>
    <row r="29" spans="2:6" ht="16.5" customHeight="1"/>
    <row r="30" spans="2:6" ht="16.5" customHeight="1"/>
    <row r="31" spans="2:6" ht="16.5" customHeight="1"/>
  </sheetData>
  <mergeCells count="10">
    <mergeCell ref="G15:G16"/>
    <mergeCell ref="H15:H16"/>
    <mergeCell ref="I15:I16"/>
    <mergeCell ref="J15:J16"/>
    <mergeCell ref="K15:K16"/>
    <mergeCell ref="G13:G14"/>
    <mergeCell ref="H13:H14"/>
    <mergeCell ref="I13:I14"/>
    <mergeCell ref="J13:J14"/>
    <mergeCell ref="K13:K1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排出抑制措置結果報告書</vt:lpstr>
      <vt:lpstr>別紙</vt:lpstr>
      <vt:lpstr>別添-再生可能エネルギー利用状況</vt:lpstr>
      <vt:lpstr>別紙２-その他報告事項等</vt:lpstr>
      <vt:lpstr>（参考）判定シート（エネルギー原油換算）</vt:lpstr>
      <vt:lpstr>Sheet1</vt:lpstr>
      <vt:lpstr>__2020</vt:lpstr>
      <vt:lpstr>__2021</vt:lpstr>
      <vt:lpstr>__2022</vt:lpstr>
      <vt:lpstr>'（参考）判定シート（エネルギー原油換算）'!Print_Area</vt:lpstr>
      <vt:lpstr>排出抑制措置結果報告書!Print_Area</vt:lpstr>
      <vt:lpstr>別紙!Print_Area</vt:lpstr>
      <vt:lpstr>'別添-再生可能エネルギー利用状況'!Print_Area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2022-03-28T12:26:04Z</cp:lastPrinted>
  <dcterms:created xsi:type="dcterms:W3CDTF">2017-01-25T00:30:57Z</dcterms:created>
  <dcterms:modified xsi:type="dcterms:W3CDTF">2023-03-29T09:48:59Z</dcterms:modified>
</cp:coreProperties>
</file>