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2-11" sheetId="1" r:id="rId1"/>
  </sheets>
  <definedNames>
    <definedName name="a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<sst xmlns="http://schemas.openxmlformats.org/spreadsheetml/2006/main" count="62" uniqueCount="41">
  <si>
    <t>(1)　異動状況　</t>
  </si>
  <si>
    <t>（神戸市臨海地域）</t>
  </si>
  <si>
    <t>（単位：人）</t>
  </si>
  <si>
    <t>認定    患者数  累計</t>
  </si>
  <si>
    <t>転　　入</t>
  </si>
  <si>
    <t>資　格　喪　失　者</t>
  </si>
  <si>
    <t>実患者数</t>
  </si>
  <si>
    <t>年度</t>
  </si>
  <si>
    <t>転　　出</t>
  </si>
  <si>
    <t>死　　亡</t>
  </si>
  <si>
    <t>辞　　退</t>
  </si>
  <si>
    <t>期間満了</t>
  </si>
  <si>
    <t>非 更 新</t>
  </si>
  <si>
    <t>計</t>
  </si>
  <si>
    <t>（尼崎市東部・南部地域）</t>
  </si>
  <si>
    <t>区分</t>
  </si>
  <si>
    <t>認定　　　　患者数  累計</t>
  </si>
  <si>
    <t>(2)　年齢別内訳</t>
  </si>
  <si>
    <t>年齢別</t>
  </si>
  <si>
    <t>０～４</t>
  </si>
  <si>
    <t>５～９</t>
  </si>
  <si>
    <t>10～14</t>
  </si>
  <si>
    <t>15～19</t>
  </si>
  <si>
    <t>20～29</t>
  </si>
  <si>
    <t>30～39</t>
  </si>
  <si>
    <t>40～49</t>
  </si>
  <si>
    <t>50～59</t>
  </si>
  <si>
    <t>60～</t>
  </si>
  <si>
    <t>地域</t>
  </si>
  <si>
    <t>神戸市臨海地域</t>
  </si>
  <si>
    <t>尼崎市東部・南部地域</t>
  </si>
  <si>
    <t>［備考］　（　　）は構成比（％）を示す。</t>
  </si>
  <si>
    <t>(3)　疾病別内訳</t>
  </si>
  <si>
    <t>疾病別</t>
  </si>
  <si>
    <t>慢性気管支炎</t>
  </si>
  <si>
    <t>気管支ぜん息</t>
  </si>
  <si>
    <t>ぜん息性気管支炎</t>
  </si>
  <si>
    <t>肺気しゅ</t>
  </si>
  <si>
    <t>^</t>
  </si>
  <si>
    <t>（平成19年3月31日現在）　</t>
  </si>
  <si>
    <t>第2-11表　公害健康被害認定患者数の状況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</si>
</sst>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\(0\)"/>
    <numFmt numFmtId="209" formatCode="0;0;"/>
    <numFmt numFmtId="210" formatCode="0.E+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000_);[Red]\(0.0000\)"/>
    <numFmt numFmtId="215" formatCode="0&quot;/&quot;"/>
    <numFmt numFmtId="216" formatCode="0000"/>
    <numFmt numFmtId="217" formatCode="&quot;～&quot;General"/>
    <numFmt numFmtId="218" formatCode="&quot;～&quot;0.00_ "/>
    <numFmt numFmtId="219" formatCode="&quot;～&quot;0.000"/>
    <numFmt numFmtId="220" formatCode="&quot;～&quot;0.0000_ "/>
    <numFmt numFmtId="221" formatCode="&quot;～&quot;0.000_ "/>
    <numFmt numFmtId="222" formatCode="&quot;～&quot;0.0_ "/>
    <numFmt numFmtId="223" formatCode="&quot;～&quot;0.0000"/>
    <numFmt numFmtId="224" formatCode="#&quot;浜脇&quot;"/>
    <numFmt numFmtId="225" formatCode="&quot;～&quot;0.00"/>
    <numFmt numFmtId="226" formatCode="#&quot;久代&quot;"/>
    <numFmt numFmtId="227" formatCode="#&quot;地区&quot;"/>
    <numFmt numFmtId="228" formatCode="[$€-2]\ #,##0.00_);[Red]\([$€-2]\ #,##0.00\)"/>
    <numFmt numFmtId="229" formatCode="&quot;～&quot;0"/>
  </numFmts>
  <fonts count="11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176" fontId="8" fillId="0" borderId="5" xfId="0" applyNumberFormat="1" applyFont="1" applyBorder="1" applyAlignment="1">
      <alignment horizontal="center"/>
    </xf>
    <xf numFmtId="176" fontId="8" fillId="0" borderId="6" xfId="0" applyNumberFormat="1" applyFont="1" applyBorder="1" applyAlignment="1">
      <alignment horizontal="center"/>
    </xf>
    <xf numFmtId="176" fontId="8" fillId="0" borderId="7" xfId="0" applyNumberFormat="1" applyFont="1" applyBorder="1" applyAlignment="1">
      <alignment horizontal="center"/>
    </xf>
    <xf numFmtId="176" fontId="8" fillId="0" borderId="8" xfId="0" applyNumberFormat="1" applyFont="1" applyBorder="1" applyAlignment="1">
      <alignment horizontal="center"/>
    </xf>
    <xf numFmtId="176" fontId="8" fillId="0" borderId="9" xfId="0" applyNumberFormat="1" applyFont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10" fillId="0" borderId="0" xfId="0" applyFont="1" applyAlignment="1" quotePrefix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/>
    </xf>
    <xf numFmtId="176" fontId="8" fillId="0" borderId="13" xfId="0" applyNumberFormat="1" applyFont="1" applyBorder="1" applyAlignment="1">
      <alignment horizontal="center"/>
    </xf>
    <xf numFmtId="190" fontId="8" fillId="0" borderId="14" xfId="0" applyNumberFormat="1" applyFont="1" applyBorder="1" applyAlignment="1">
      <alignment horizontal="center"/>
    </xf>
    <xf numFmtId="190" fontId="8" fillId="0" borderId="15" xfId="0" applyNumberFormat="1" applyFont="1" applyBorder="1" applyAlignment="1">
      <alignment horizontal="center"/>
    </xf>
    <xf numFmtId="190" fontId="8" fillId="0" borderId="16" xfId="0" applyNumberFormat="1" applyFont="1" applyBorder="1" applyAlignment="1">
      <alignment horizontal="center"/>
    </xf>
    <xf numFmtId="190" fontId="8" fillId="0" borderId="17" xfId="0" applyNumberFormat="1" applyFont="1" applyBorder="1" applyAlignment="1">
      <alignment horizontal="center"/>
    </xf>
    <xf numFmtId="190" fontId="8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76" fontId="8" fillId="0" borderId="19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center"/>
    </xf>
    <xf numFmtId="190" fontId="0" fillId="0" borderId="0" xfId="0" applyNumberFormat="1" applyFont="1" applyAlignment="1">
      <alignment/>
    </xf>
    <xf numFmtId="0" fontId="8" fillId="0" borderId="21" xfId="0" applyFont="1" applyBorder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190" fontId="8" fillId="0" borderId="25" xfId="0" applyNumberFormat="1" applyFont="1" applyBorder="1" applyAlignment="1">
      <alignment horizontal="center"/>
    </xf>
    <xf numFmtId="190" fontId="8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2" xfId="0" applyFont="1" applyBorder="1" applyAlignment="1">
      <alignment horizontal="distributed" wrapText="1"/>
    </xf>
    <xf numFmtId="0" fontId="8" fillId="0" borderId="14" xfId="0" applyFont="1" applyBorder="1" applyAlignment="1">
      <alignment horizontal="distributed" wrapText="1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90" fontId="8" fillId="0" borderId="16" xfId="0" applyNumberFormat="1" applyFont="1" applyBorder="1" applyAlignment="1">
      <alignment horizontal="center"/>
    </xf>
    <xf numFmtId="190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525" y="819150"/>
          <a:ext cx="762000" cy="59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9525</xdr:rowOff>
    </xdr:from>
    <xdr:to>
      <xdr:col>3</xdr:col>
      <xdr:colOff>0</xdr:colOff>
      <xdr:row>53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525" y="10220325"/>
          <a:ext cx="146685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3</xdr:col>
      <xdr:colOff>0</xdr:colOff>
      <xdr:row>42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525" y="8124825"/>
          <a:ext cx="146685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525" y="4457700"/>
          <a:ext cx="76200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 topLeftCell="A1">
      <selection activeCell="A1" sqref="A1"/>
    </sheetView>
  </sheetViews>
  <sheetFormatPr defaultColWidth="9.140625" defaultRowHeight="12"/>
  <cols>
    <col min="1" max="1" width="6.00390625" style="3" customWidth="1"/>
    <col min="2" max="2" width="5.57421875" style="3" customWidth="1"/>
    <col min="3" max="3" width="10.57421875" style="3" customWidth="1"/>
    <col min="4" max="4" width="10.00390625" style="3" customWidth="1"/>
    <col min="5" max="13" width="9.28125" style="3" customWidth="1"/>
    <col min="14" max="16384" width="9.140625" style="3" customWidth="1"/>
  </cols>
  <sheetData>
    <row r="1" spans="1:11" ht="27" customHeight="1">
      <c r="A1" s="1" t="s">
        <v>40</v>
      </c>
      <c r="B1" s="2"/>
      <c r="C1" s="2"/>
      <c r="D1" s="2"/>
      <c r="E1" s="2"/>
      <c r="F1" s="2"/>
      <c r="I1" s="4" t="s">
        <v>39</v>
      </c>
      <c r="J1" s="4"/>
      <c r="K1" s="4"/>
    </row>
    <row r="2" ht="9" customHeight="1">
      <c r="I2" s="3" t="s">
        <v>38</v>
      </c>
    </row>
    <row r="3" spans="1:13" ht="13.5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 thickBot="1">
      <c r="A4" s="4" t="s">
        <v>1</v>
      </c>
      <c r="B4" s="4"/>
      <c r="C4" s="4"/>
      <c r="D4" s="4"/>
      <c r="E4" s="4"/>
      <c r="F4" s="4"/>
      <c r="G4" s="4"/>
      <c r="H4" s="4"/>
      <c r="I4" s="4"/>
      <c r="J4" s="6" t="s">
        <v>2</v>
      </c>
      <c r="K4" s="4"/>
      <c r="L4" s="4"/>
      <c r="M4" s="4"/>
    </row>
    <row r="5" spans="1:13" ht="24" customHeight="1">
      <c r="A5" s="7"/>
      <c r="B5" s="8"/>
      <c r="C5" s="60" t="s">
        <v>3</v>
      </c>
      <c r="D5" s="50" t="s">
        <v>4</v>
      </c>
      <c r="E5" s="34" t="s">
        <v>5</v>
      </c>
      <c r="F5" s="62"/>
      <c r="G5" s="62"/>
      <c r="H5" s="62"/>
      <c r="I5" s="62"/>
      <c r="J5" s="63"/>
      <c r="K5" s="52" t="s">
        <v>6</v>
      </c>
      <c r="L5" s="4"/>
      <c r="M5" s="4"/>
    </row>
    <row r="6" spans="1:13" ht="23.25" customHeight="1">
      <c r="A6" s="9" t="s">
        <v>7</v>
      </c>
      <c r="B6" s="10"/>
      <c r="C6" s="61"/>
      <c r="D6" s="51"/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53"/>
      <c r="L6" s="4"/>
      <c r="M6" s="4"/>
    </row>
    <row r="7" spans="1:13" ht="15" customHeight="1">
      <c r="A7" s="64">
        <v>5</v>
      </c>
      <c r="B7" s="65"/>
      <c r="C7" s="12">
        <v>3367</v>
      </c>
      <c r="D7" s="12">
        <v>27</v>
      </c>
      <c r="E7" s="12">
        <v>28</v>
      </c>
      <c r="F7" s="12">
        <v>561</v>
      </c>
      <c r="G7" s="12">
        <v>84</v>
      </c>
      <c r="H7" s="12">
        <v>895</v>
      </c>
      <c r="I7" s="12">
        <v>85</v>
      </c>
      <c r="J7" s="12">
        <f aca="true" t="shared" si="0" ref="J7:J16">SUM(E7:I7)</f>
        <v>1653</v>
      </c>
      <c r="K7" s="13">
        <f aca="true" t="shared" si="1" ref="K7:K16">+C7+D7-J7</f>
        <v>1741</v>
      </c>
      <c r="L7" s="4"/>
      <c r="M7" s="4"/>
    </row>
    <row r="8" spans="1:13" ht="15" customHeight="1">
      <c r="A8" s="64">
        <v>6</v>
      </c>
      <c r="B8" s="65"/>
      <c r="C8" s="12">
        <v>3367</v>
      </c>
      <c r="D8" s="12">
        <v>29</v>
      </c>
      <c r="E8" s="12">
        <v>30</v>
      </c>
      <c r="F8" s="12">
        <v>619</v>
      </c>
      <c r="G8" s="12">
        <v>84</v>
      </c>
      <c r="H8" s="12">
        <v>916</v>
      </c>
      <c r="I8" s="12">
        <v>85</v>
      </c>
      <c r="J8" s="12">
        <f t="shared" si="0"/>
        <v>1734</v>
      </c>
      <c r="K8" s="13">
        <f t="shared" si="1"/>
        <v>1662</v>
      </c>
      <c r="L8" s="4"/>
      <c r="M8" s="4"/>
    </row>
    <row r="9" spans="1:13" ht="15" customHeight="1">
      <c r="A9" s="64">
        <v>7</v>
      </c>
      <c r="B9" s="65"/>
      <c r="C9" s="12">
        <v>3367</v>
      </c>
      <c r="D9" s="12">
        <v>31</v>
      </c>
      <c r="E9" s="12">
        <v>35</v>
      </c>
      <c r="F9" s="12">
        <v>650</v>
      </c>
      <c r="G9" s="12">
        <v>85</v>
      </c>
      <c r="H9" s="12">
        <v>942</v>
      </c>
      <c r="I9" s="12">
        <v>85</v>
      </c>
      <c r="J9" s="12">
        <f t="shared" si="0"/>
        <v>1797</v>
      </c>
      <c r="K9" s="13">
        <f t="shared" si="1"/>
        <v>1601</v>
      </c>
      <c r="L9" s="4"/>
      <c r="M9" s="4"/>
    </row>
    <row r="10" spans="1:13" ht="15" customHeight="1">
      <c r="A10" s="64">
        <v>8</v>
      </c>
      <c r="B10" s="65"/>
      <c r="C10" s="12">
        <v>3367</v>
      </c>
      <c r="D10" s="12">
        <v>35</v>
      </c>
      <c r="E10" s="12">
        <v>40</v>
      </c>
      <c r="F10" s="12">
        <v>682</v>
      </c>
      <c r="G10" s="12">
        <v>86</v>
      </c>
      <c r="H10" s="12">
        <v>999</v>
      </c>
      <c r="I10" s="12">
        <v>85</v>
      </c>
      <c r="J10" s="12">
        <f t="shared" si="0"/>
        <v>1892</v>
      </c>
      <c r="K10" s="13">
        <f t="shared" si="1"/>
        <v>1510</v>
      </c>
      <c r="L10" s="4"/>
      <c r="M10" s="4"/>
    </row>
    <row r="11" spans="1:13" ht="15" customHeight="1">
      <c r="A11" s="64">
        <v>9</v>
      </c>
      <c r="B11" s="65"/>
      <c r="C11" s="12">
        <v>3367</v>
      </c>
      <c r="D11" s="12">
        <v>36</v>
      </c>
      <c r="E11" s="12">
        <v>43</v>
      </c>
      <c r="F11" s="12">
        <v>720</v>
      </c>
      <c r="G11" s="12">
        <v>86</v>
      </c>
      <c r="H11" s="12">
        <v>1042</v>
      </c>
      <c r="I11" s="12">
        <v>85</v>
      </c>
      <c r="J11" s="12">
        <f t="shared" si="0"/>
        <v>1976</v>
      </c>
      <c r="K11" s="13">
        <f t="shared" si="1"/>
        <v>1427</v>
      </c>
      <c r="L11" s="4"/>
      <c r="M11" s="4"/>
    </row>
    <row r="12" spans="1:13" ht="15" customHeight="1">
      <c r="A12" s="64">
        <v>10</v>
      </c>
      <c r="B12" s="65"/>
      <c r="C12" s="12">
        <v>3367</v>
      </c>
      <c r="D12" s="12">
        <v>37</v>
      </c>
      <c r="E12" s="12">
        <v>44</v>
      </c>
      <c r="F12" s="12">
        <v>740</v>
      </c>
      <c r="G12" s="12">
        <v>86</v>
      </c>
      <c r="H12" s="12">
        <v>1059</v>
      </c>
      <c r="I12" s="12">
        <v>85</v>
      </c>
      <c r="J12" s="12">
        <f t="shared" si="0"/>
        <v>2014</v>
      </c>
      <c r="K12" s="13">
        <f t="shared" si="1"/>
        <v>1390</v>
      </c>
      <c r="L12" s="4"/>
      <c r="M12" s="4"/>
    </row>
    <row r="13" spans="1:13" ht="15" customHeight="1">
      <c r="A13" s="64">
        <v>11</v>
      </c>
      <c r="B13" s="65"/>
      <c r="C13" s="12">
        <v>3367</v>
      </c>
      <c r="D13" s="12">
        <v>37</v>
      </c>
      <c r="E13" s="12">
        <v>46</v>
      </c>
      <c r="F13" s="12">
        <v>772</v>
      </c>
      <c r="G13" s="12">
        <v>86</v>
      </c>
      <c r="H13" s="12">
        <v>1084</v>
      </c>
      <c r="I13" s="12">
        <v>85</v>
      </c>
      <c r="J13" s="12">
        <f t="shared" si="0"/>
        <v>2073</v>
      </c>
      <c r="K13" s="13">
        <f t="shared" si="1"/>
        <v>1331</v>
      </c>
      <c r="L13" s="4"/>
      <c r="M13" s="4"/>
    </row>
    <row r="14" spans="1:13" ht="15" customHeight="1">
      <c r="A14" s="64">
        <v>12</v>
      </c>
      <c r="B14" s="65"/>
      <c r="C14" s="14">
        <v>3367</v>
      </c>
      <c r="D14" s="14">
        <v>38</v>
      </c>
      <c r="E14" s="14">
        <v>46</v>
      </c>
      <c r="F14" s="14">
        <v>800</v>
      </c>
      <c r="G14" s="14">
        <v>86</v>
      </c>
      <c r="H14" s="14">
        <v>1115</v>
      </c>
      <c r="I14" s="14">
        <v>85</v>
      </c>
      <c r="J14" s="14">
        <f t="shared" si="0"/>
        <v>2132</v>
      </c>
      <c r="K14" s="15">
        <f t="shared" si="1"/>
        <v>1273</v>
      </c>
      <c r="L14" s="4"/>
      <c r="M14" s="4"/>
    </row>
    <row r="15" spans="1:13" ht="15" customHeight="1">
      <c r="A15" s="64">
        <v>13</v>
      </c>
      <c r="B15" s="65"/>
      <c r="C15" s="12">
        <v>3367</v>
      </c>
      <c r="D15" s="12">
        <v>38</v>
      </c>
      <c r="E15" s="12">
        <v>46</v>
      </c>
      <c r="F15" s="12">
        <v>821</v>
      </c>
      <c r="G15" s="12">
        <v>86</v>
      </c>
      <c r="H15" s="12">
        <v>1117</v>
      </c>
      <c r="I15" s="12">
        <v>85</v>
      </c>
      <c r="J15" s="12">
        <f t="shared" si="0"/>
        <v>2155</v>
      </c>
      <c r="K15" s="13">
        <f t="shared" si="1"/>
        <v>1250</v>
      </c>
      <c r="L15" s="4"/>
      <c r="M15" s="4"/>
    </row>
    <row r="16" spans="1:13" ht="15" customHeight="1">
      <c r="A16" s="64">
        <v>14</v>
      </c>
      <c r="B16" s="65"/>
      <c r="C16" s="14">
        <v>3367</v>
      </c>
      <c r="D16" s="14">
        <v>40</v>
      </c>
      <c r="E16" s="14">
        <v>46</v>
      </c>
      <c r="F16" s="14">
        <v>855</v>
      </c>
      <c r="G16" s="14">
        <v>91</v>
      </c>
      <c r="H16" s="14">
        <v>1123</v>
      </c>
      <c r="I16" s="14">
        <v>85</v>
      </c>
      <c r="J16" s="14">
        <f t="shared" si="0"/>
        <v>2200</v>
      </c>
      <c r="K16" s="15">
        <f t="shared" si="1"/>
        <v>1207</v>
      </c>
      <c r="L16" s="4"/>
      <c r="M16" s="4"/>
    </row>
    <row r="17" spans="1:13" ht="15" customHeight="1">
      <c r="A17" s="64">
        <v>15</v>
      </c>
      <c r="B17" s="65"/>
      <c r="C17" s="14">
        <v>3367</v>
      </c>
      <c r="D17" s="14">
        <v>41</v>
      </c>
      <c r="E17" s="14">
        <v>47</v>
      </c>
      <c r="F17" s="14">
        <v>873</v>
      </c>
      <c r="G17" s="14">
        <v>93</v>
      </c>
      <c r="H17" s="14">
        <v>1124</v>
      </c>
      <c r="I17" s="14">
        <v>855</v>
      </c>
      <c r="J17" s="14">
        <v>2222</v>
      </c>
      <c r="K17" s="15">
        <v>1186</v>
      </c>
      <c r="L17" s="4"/>
      <c r="M17" s="4"/>
    </row>
    <row r="18" spans="1:13" ht="15" customHeight="1">
      <c r="A18" s="64">
        <v>16</v>
      </c>
      <c r="B18" s="65"/>
      <c r="C18" s="32">
        <v>3367</v>
      </c>
      <c r="D18" s="12">
        <v>43</v>
      </c>
      <c r="E18" s="12">
        <v>48</v>
      </c>
      <c r="F18" s="12">
        <v>901</v>
      </c>
      <c r="G18" s="12">
        <v>95</v>
      </c>
      <c r="H18" s="12">
        <v>1131</v>
      </c>
      <c r="I18" s="12">
        <v>90</v>
      </c>
      <c r="J18" s="12">
        <v>2265</v>
      </c>
      <c r="K18" s="13">
        <v>1145</v>
      </c>
      <c r="L18" s="4"/>
      <c r="M18" s="4"/>
    </row>
    <row r="19" spans="1:13" ht="15" customHeight="1">
      <c r="A19" s="64">
        <v>17</v>
      </c>
      <c r="B19" s="65"/>
      <c r="C19" s="32">
        <v>3367</v>
      </c>
      <c r="D19" s="12">
        <v>44</v>
      </c>
      <c r="E19" s="12">
        <v>48</v>
      </c>
      <c r="F19" s="12">
        <v>926</v>
      </c>
      <c r="G19" s="12">
        <v>101</v>
      </c>
      <c r="H19" s="12">
        <v>1146</v>
      </c>
      <c r="I19" s="12">
        <v>95</v>
      </c>
      <c r="J19" s="12">
        <v>2316</v>
      </c>
      <c r="K19" s="13">
        <v>1095</v>
      </c>
      <c r="L19" s="4"/>
      <c r="M19" s="4"/>
    </row>
    <row r="20" spans="1:13" ht="15" customHeight="1" thickBot="1">
      <c r="A20" s="66">
        <v>18</v>
      </c>
      <c r="B20" s="67"/>
      <c r="C20" s="31">
        <v>3367</v>
      </c>
      <c r="D20" s="16">
        <v>46</v>
      </c>
      <c r="E20" s="16">
        <v>49</v>
      </c>
      <c r="F20" s="16">
        <v>947</v>
      </c>
      <c r="G20" s="16">
        <v>101</v>
      </c>
      <c r="H20" s="16">
        <v>1186</v>
      </c>
      <c r="I20" s="16">
        <v>106</v>
      </c>
      <c r="J20" s="16">
        <f>SUM(E20:I20)</f>
        <v>2389</v>
      </c>
      <c r="K20" s="17">
        <f>+C20+D20-J20</f>
        <v>1024</v>
      </c>
      <c r="L20" s="4"/>
      <c r="M20" s="4"/>
    </row>
    <row r="21" spans="1:13" ht="15" customHeight="1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4"/>
      <c r="M21" s="4"/>
    </row>
    <row r="22" spans="1:13" ht="15" customHeight="1" thickBot="1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6" t="s">
        <v>2</v>
      </c>
      <c r="K22" s="4"/>
      <c r="L22" s="4"/>
      <c r="M22" s="4"/>
    </row>
    <row r="23" spans="1:13" ht="24" customHeight="1">
      <c r="A23" s="7"/>
      <c r="B23" s="8" t="s">
        <v>15</v>
      </c>
      <c r="C23" s="60" t="s">
        <v>16</v>
      </c>
      <c r="D23" s="50" t="s">
        <v>4</v>
      </c>
      <c r="E23" s="34" t="s">
        <v>5</v>
      </c>
      <c r="F23" s="62"/>
      <c r="G23" s="62"/>
      <c r="H23" s="62"/>
      <c r="I23" s="62"/>
      <c r="J23" s="63"/>
      <c r="K23" s="52" t="s">
        <v>6</v>
      </c>
      <c r="L23" s="4"/>
      <c r="M23" s="4"/>
    </row>
    <row r="24" spans="1:13" ht="24" customHeight="1">
      <c r="A24" s="9" t="s">
        <v>7</v>
      </c>
      <c r="B24" s="10"/>
      <c r="C24" s="61"/>
      <c r="D24" s="51"/>
      <c r="E24" s="11" t="s">
        <v>8</v>
      </c>
      <c r="F24" s="11" t="s">
        <v>9</v>
      </c>
      <c r="G24" s="11" t="s">
        <v>10</v>
      </c>
      <c r="H24" s="11" t="s">
        <v>11</v>
      </c>
      <c r="I24" s="11" t="s">
        <v>12</v>
      </c>
      <c r="J24" s="11" t="s">
        <v>13</v>
      </c>
      <c r="K24" s="53"/>
      <c r="L24" s="4"/>
      <c r="M24" s="4"/>
    </row>
    <row r="25" spans="1:13" ht="15" customHeight="1">
      <c r="A25" s="64">
        <v>5</v>
      </c>
      <c r="B25" s="65"/>
      <c r="C25" s="12">
        <v>11208</v>
      </c>
      <c r="D25" s="12">
        <v>143</v>
      </c>
      <c r="E25" s="12">
        <v>237</v>
      </c>
      <c r="F25" s="12">
        <v>2429</v>
      </c>
      <c r="G25" s="12">
        <v>400</v>
      </c>
      <c r="H25" s="12">
        <v>3093</v>
      </c>
      <c r="I25" s="12">
        <v>858</v>
      </c>
      <c r="J25" s="12">
        <f aca="true" t="shared" si="2" ref="J25:J34">SUM(E25:I25)</f>
        <v>7017</v>
      </c>
      <c r="K25" s="13">
        <f aca="true" t="shared" si="3" ref="K25:K34">+C25+D25-J25</f>
        <v>4334</v>
      </c>
      <c r="L25" s="4"/>
      <c r="M25" s="4"/>
    </row>
    <row r="26" spans="1:13" ht="15" customHeight="1">
      <c r="A26" s="64">
        <v>6</v>
      </c>
      <c r="B26" s="65"/>
      <c r="C26" s="12">
        <v>11208</v>
      </c>
      <c r="D26" s="12">
        <v>145</v>
      </c>
      <c r="E26" s="12">
        <v>245</v>
      </c>
      <c r="F26" s="12">
        <v>2567</v>
      </c>
      <c r="G26" s="12">
        <v>404</v>
      </c>
      <c r="H26" s="12">
        <v>3160</v>
      </c>
      <c r="I26" s="12">
        <v>860</v>
      </c>
      <c r="J26" s="12">
        <f t="shared" si="2"/>
        <v>7236</v>
      </c>
      <c r="K26" s="13">
        <f t="shared" si="3"/>
        <v>4117</v>
      </c>
      <c r="L26" s="4"/>
      <c r="M26" s="4"/>
    </row>
    <row r="27" spans="1:13" ht="15" customHeight="1">
      <c r="A27" s="64">
        <v>7</v>
      </c>
      <c r="B27" s="65"/>
      <c r="C27" s="12">
        <v>11208</v>
      </c>
      <c r="D27" s="12">
        <v>154</v>
      </c>
      <c r="E27" s="12">
        <v>260</v>
      </c>
      <c r="F27" s="12">
        <v>2667</v>
      </c>
      <c r="G27" s="12">
        <v>408</v>
      </c>
      <c r="H27" s="12">
        <v>3228</v>
      </c>
      <c r="I27" s="12">
        <v>860</v>
      </c>
      <c r="J27" s="12">
        <f t="shared" si="2"/>
        <v>7423</v>
      </c>
      <c r="K27" s="13">
        <f t="shared" si="3"/>
        <v>3939</v>
      </c>
      <c r="L27" s="4"/>
      <c r="M27" s="4"/>
    </row>
    <row r="28" spans="1:13" ht="15" customHeight="1">
      <c r="A28" s="64">
        <v>8</v>
      </c>
      <c r="B28" s="65"/>
      <c r="C28" s="12">
        <v>11208</v>
      </c>
      <c r="D28" s="12">
        <v>164</v>
      </c>
      <c r="E28" s="12">
        <v>269</v>
      </c>
      <c r="F28" s="12">
        <v>2777</v>
      </c>
      <c r="G28" s="12">
        <v>413</v>
      </c>
      <c r="H28" s="12">
        <v>3312</v>
      </c>
      <c r="I28" s="12">
        <v>860</v>
      </c>
      <c r="J28" s="12">
        <f t="shared" si="2"/>
        <v>7631</v>
      </c>
      <c r="K28" s="13">
        <f t="shared" si="3"/>
        <v>3741</v>
      </c>
      <c r="L28" s="4"/>
      <c r="M28" s="4"/>
    </row>
    <row r="29" spans="1:13" ht="15" customHeight="1">
      <c r="A29" s="64">
        <v>9</v>
      </c>
      <c r="B29" s="65"/>
      <c r="C29" s="12">
        <v>11208</v>
      </c>
      <c r="D29" s="12">
        <v>171</v>
      </c>
      <c r="E29" s="12">
        <v>277</v>
      </c>
      <c r="F29" s="12">
        <v>2868</v>
      </c>
      <c r="G29" s="12">
        <v>414</v>
      </c>
      <c r="H29" s="12">
        <v>3376</v>
      </c>
      <c r="I29" s="12">
        <v>860</v>
      </c>
      <c r="J29" s="12">
        <f t="shared" si="2"/>
        <v>7795</v>
      </c>
      <c r="K29" s="13">
        <f t="shared" si="3"/>
        <v>3584</v>
      </c>
      <c r="L29" s="4"/>
      <c r="M29" s="4"/>
    </row>
    <row r="30" spans="1:13" ht="15" customHeight="1">
      <c r="A30" s="64">
        <v>10</v>
      </c>
      <c r="B30" s="65"/>
      <c r="C30" s="12">
        <v>11208</v>
      </c>
      <c r="D30" s="12">
        <v>175</v>
      </c>
      <c r="E30" s="12">
        <v>283</v>
      </c>
      <c r="F30" s="12">
        <v>2982</v>
      </c>
      <c r="G30" s="12">
        <v>416</v>
      </c>
      <c r="H30" s="12">
        <v>3414</v>
      </c>
      <c r="I30" s="12">
        <v>860</v>
      </c>
      <c r="J30" s="12">
        <f t="shared" si="2"/>
        <v>7955</v>
      </c>
      <c r="K30" s="13">
        <f t="shared" si="3"/>
        <v>3428</v>
      </c>
      <c r="L30" s="4"/>
      <c r="M30" s="4"/>
    </row>
    <row r="31" spans="1:13" ht="15" customHeight="1">
      <c r="A31" s="64">
        <v>11</v>
      </c>
      <c r="B31" s="65"/>
      <c r="C31" s="12">
        <v>11208</v>
      </c>
      <c r="D31" s="12">
        <v>179</v>
      </c>
      <c r="E31" s="12">
        <v>288</v>
      </c>
      <c r="F31" s="12">
        <v>3088</v>
      </c>
      <c r="G31" s="12">
        <v>416</v>
      </c>
      <c r="H31" s="12">
        <v>3476</v>
      </c>
      <c r="I31" s="12">
        <v>860</v>
      </c>
      <c r="J31" s="12">
        <f t="shared" si="2"/>
        <v>8128</v>
      </c>
      <c r="K31" s="13">
        <f t="shared" si="3"/>
        <v>3259</v>
      </c>
      <c r="L31" s="4"/>
      <c r="M31" s="4"/>
    </row>
    <row r="32" spans="1:13" ht="15" customHeight="1">
      <c r="A32" s="68">
        <v>12</v>
      </c>
      <c r="B32" s="36"/>
      <c r="C32" s="14">
        <v>11208</v>
      </c>
      <c r="D32" s="14">
        <v>184</v>
      </c>
      <c r="E32" s="14">
        <v>300</v>
      </c>
      <c r="F32" s="14">
        <v>3174</v>
      </c>
      <c r="G32" s="14">
        <v>417</v>
      </c>
      <c r="H32" s="14">
        <v>3522</v>
      </c>
      <c r="I32" s="14">
        <v>860</v>
      </c>
      <c r="J32" s="14">
        <f t="shared" si="2"/>
        <v>8273</v>
      </c>
      <c r="K32" s="15">
        <f t="shared" si="3"/>
        <v>3119</v>
      </c>
      <c r="L32" s="4"/>
      <c r="M32" s="4"/>
    </row>
    <row r="33" spans="1:13" ht="15" customHeight="1">
      <c r="A33" s="68">
        <v>13</v>
      </c>
      <c r="B33" s="36"/>
      <c r="C33" s="14">
        <v>11208</v>
      </c>
      <c r="D33" s="14">
        <v>188</v>
      </c>
      <c r="E33" s="14">
        <v>305</v>
      </c>
      <c r="F33" s="14">
        <v>3241</v>
      </c>
      <c r="G33" s="14">
        <v>418</v>
      </c>
      <c r="H33" s="14">
        <v>3556</v>
      </c>
      <c r="I33" s="14">
        <v>861</v>
      </c>
      <c r="J33" s="14">
        <f t="shared" si="2"/>
        <v>8381</v>
      </c>
      <c r="K33" s="15">
        <f t="shared" si="3"/>
        <v>3015</v>
      </c>
      <c r="L33" s="4"/>
      <c r="M33" s="4"/>
    </row>
    <row r="34" spans="1:13" ht="15" customHeight="1">
      <c r="A34" s="68">
        <v>14</v>
      </c>
      <c r="B34" s="36"/>
      <c r="C34" s="14">
        <v>11208</v>
      </c>
      <c r="D34" s="14">
        <v>193</v>
      </c>
      <c r="E34" s="14">
        <v>314</v>
      </c>
      <c r="F34" s="14">
        <v>3319</v>
      </c>
      <c r="G34" s="14">
        <v>419</v>
      </c>
      <c r="H34" s="14">
        <v>3612</v>
      </c>
      <c r="I34" s="14">
        <v>861</v>
      </c>
      <c r="J34" s="14">
        <f t="shared" si="2"/>
        <v>8525</v>
      </c>
      <c r="K34" s="15">
        <f t="shared" si="3"/>
        <v>2876</v>
      </c>
      <c r="L34" s="4"/>
      <c r="M34" s="4"/>
    </row>
    <row r="35" spans="1:13" ht="15" customHeight="1">
      <c r="A35" s="68">
        <v>15</v>
      </c>
      <c r="B35" s="36"/>
      <c r="C35" s="14">
        <v>11208</v>
      </c>
      <c r="D35" s="14">
        <v>198</v>
      </c>
      <c r="E35" s="14">
        <v>322</v>
      </c>
      <c r="F35" s="14">
        <v>3385</v>
      </c>
      <c r="G35" s="14">
        <v>423</v>
      </c>
      <c r="H35" s="14">
        <v>3641</v>
      </c>
      <c r="I35" s="14">
        <v>860</v>
      </c>
      <c r="J35" s="14">
        <f>SUM(E35:I35)</f>
        <v>8631</v>
      </c>
      <c r="K35" s="15">
        <f>+C35+D35-J35</f>
        <v>2775</v>
      </c>
      <c r="L35" s="4"/>
      <c r="M35" s="4"/>
    </row>
    <row r="36" spans="1:13" ht="15" customHeight="1">
      <c r="A36" s="64">
        <v>16</v>
      </c>
      <c r="B36" s="65"/>
      <c r="C36" s="12">
        <v>11208</v>
      </c>
      <c r="D36" s="12">
        <v>207</v>
      </c>
      <c r="E36" s="12">
        <v>329</v>
      </c>
      <c r="F36" s="12">
        <v>3469</v>
      </c>
      <c r="G36" s="12">
        <v>424</v>
      </c>
      <c r="H36" s="12">
        <v>3659</v>
      </c>
      <c r="I36" s="12">
        <v>860</v>
      </c>
      <c r="J36" s="12">
        <f>SUM(E36:I36)</f>
        <v>8741</v>
      </c>
      <c r="K36" s="13">
        <f>+C36+D36-J36</f>
        <v>2674</v>
      </c>
      <c r="L36" s="4"/>
      <c r="M36" s="4"/>
    </row>
    <row r="37" spans="1:13" ht="15" customHeight="1">
      <c r="A37" s="64">
        <v>17</v>
      </c>
      <c r="B37" s="65"/>
      <c r="C37" s="12">
        <v>11208</v>
      </c>
      <c r="D37" s="12">
        <v>210</v>
      </c>
      <c r="E37" s="12">
        <v>335</v>
      </c>
      <c r="F37" s="12">
        <v>3538</v>
      </c>
      <c r="G37" s="12">
        <v>427</v>
      </c>
      <c r="H37" s="12">
        <v>3688</v>
      </c>
      <c r="I37" s="12">
        <v>860</v>
      </c>
      <c r="J37" s="12">
        <f>SUM(E37:I37)</f>
        <v>8848</v>
      </c>
      <c r="K37" s="13">
        <f>+C37+D37-J37</f>
        <v>2570</v>
      </c>
      <c r="L37" s="4"/>
      <c r="M37" s="4"/>
    </row>
    <row r="38" spans="1:13" ht="15" customHeight="1" thickBot="1">
      <c r="A38" s="66">
        <v>18</v>
      </c>
      <c r="B38" s="67"/>
      <c r="C38" s="16">
        <v>11208</v>
      </c>
      <c r="D38" s="16">
        <v>210</v>
      </c>
      <c r="E38" s="16">
        <v>337</v>
      </c>
      <c r="F38" s="16">
        <v>3621</v>
      </c>
      <c r="G38" s="16">
        <v>434</v>
      </c>
      <c r="H38" s="16">
        <v>3710</v>
      </c>
      <c r="I38" s="16">
        <v>860</v>
      </c>
      <c r="J38" s="16">
        <f>SUM(E38:I38)</f>
        <v>8962</v>
      </c>
      <c r="K38" s="17">
        <f>+C38+D38-J38</f>
        <v>2456</v>
      </c>
      <c r="L38" s="4"/>
      <c r="M38" s="4"/>
    </row>
    <row r="39" spans="1:13" ht="15" customHeight="1">
      <c r="A39" s="18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4"/>
      <c r="M39" s="4"/>
    </row>
    <row r="40" spans="1:13" s="21" customFormat="1" ht="15" customHeight="1" thickBot="1">
      <c r="A40" s="20" t="s">
        <v>17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 t="s">
        <v>2</v>
      </c>
      <c r="M40" s="4"/>
    </row>
    <row r="41" spans="1:13" s="21" customFormat="1" ht="15" customHeight="1">
      <c r="A41" s="7"/>
      <c r="B41" s="22"/>
      <c r="C41" s="8" t="s">
        <v>18</v>
      </c>
      <c r="D41" s="50" t="s">
        <v>19</v>
      </c>
      <c r="E41" s="50" t="s">
        <v>20</v>
      </c>
      <c r="F41" s="50" t="s">
        <v>21</v>
      </c>
      <c r="G41" s="50" t="s">
        <v>22</v>
      </c>
      <c r="H41" s="50" t="s">
        <v>23</v>
      </c>
      <c r="I41" s="50" t="s">
        <v>24</v>
      </c>
      <c r="J41" s="50" t="s">
        <v>25</v>
      </c>
      <c r="K41" s="50" t="s">
        <v>26</v>
      </c>
      <c r="L41" s="50" t="s">
        <v>27</v>
      </c>
      <c r="M41" s="52" t="s">
        <v>13</v>
      </c>
    </row>
    <row r="42" spans="1:13" s="21" customFormat="1" ht="15" customHeight="1">
      <c r="A42" s="9" t="s">
        <v>28</v>
      </c>
      <c r="B42" s="23"/>
      <c r="C42" s="10"/>
      <c r="D42" s="51"/>
      <c r="E42" s="51"/>
      <c r="F42" s="51"/>
      <c r="G42" s="51"/>
      <c r="H42" s="51"/>
      <c r="I42" s="51"/>
      <c r="J42" s="51"/>
      <c r="K42" s="51"/>
      <c r="L42" s="51"/>
      <c r="M42" s="53"/>
    </row>
    <row r="43" spans="1:13" s="21" customFormat="1" ht="15" customHeight="1">
      <c r="A43" s="43" t="s">
        <v>29</v>
      </c>
      <c r="B43" s="69"/>
      <c r="C43" s="70"/>
      <c r="D43" s="14">
        <v>0</v>
      </c>
      <c r="E43" s="14">
        <v>0</v>
      </c>
      <c r="F43" s="14">
        <v>0</v>
      </c>
      <c r="G43" s="14">
        <v>12</v>
      </c>
      <c r="H43" s="14">
        <v>287</v>
      </c>
      <c r="I43" s="14">
        <v>198</v>
      </c>
      <c r="J43" s="14">
        <v>55</v>
      </c>
      <c r="K43" s="14">
        <v>74</v>
      </c>
      <c r="L43" s="24">
        <v>398</v>
      </c>
      <c r="M43" s="15">
        <f>SUM(D43:L43)</f>
        <v>1024</v>
      </c>
    </row>
    <row r="44" spans="1:13" s="21" customFormat="1" ht="15" customHeight="1">
      <c r="A44" s="71"/>
      <c r="B44" s="72"/>
      <c r="C44" s="73"/>
      <c r="D44" s="25">
        <f>+D43*100/M43</f>
        <v>0</v>
      </c>
      <c r="E44" s="25">
        <f>+E43*100/M43</f>
        <v>0</v>
      </c>
      <c r="F44" s="25">
        <f>+F43*100/M43</f>
        <v>0</v>
      </c>
      <c r="G44" s="25">
        <f>+G43*100/M43</f>
        <v>1.171875</v>
      </c>
      <c r="H44" s="25">
        <f>+H43*100/M43</f>
        <v>28.02734375</v>
      </c>
      <c r="I44" s="25">
        <f>+I43*100/M43</f>
        <v>19.3359375</v>
      </c>
      <c r="J44" s="25">
        <f>+J43*100/M43</f>
        <v>5.37109375</v>
      </c>
      <c r="K44" s="25">
        <f>+K43*100/M43</f>
        <v>7.2265625</v>
      </c>
      <c r="L44" s="25">
        <f>+L43*100/M43</f>
        <v>38.8671875</v>
      </c>
      <c r="M44" s="26">
        <f>+M43*100/M43</f>
        <v>100</v>
      </c>
    </row>
    <row r="45" spans="1:13" s="21" customFormat="1" ht="15" customHeight="1">
      <c r="A45" s="43" t="s">
        <v>30</v>
      </c>
      <c r="B45" s="44"/>
      <c r="C45" s="45"/>
      <c r="D45" s="14">
        <v>0</v>
      </c>
      <c r="E45" s="14">
        <v>0</v>
      </c>
      <c r="F45" s="14">
        <v>0</v>
      </c>
      <c r="G45" s="14">
        <v>2</v>
      </c>
      <c r="H45" s="14">
        <v>368</v>
      </c>
      <c r="I45" s="14">
        <v>578</v>
      </c>
      <c r="J45" s="14">
        <v>159</v>
      </c>
      <c r="K45" s="14">
        <v>198</v>
      </c>
      <c r="L45" s="24">
        <v>1151</v>
      </c>
      <c r="M45" s="15">
        <f>SUM(D45:L45)</f>
        <v>2456</v>
      </c>
    </row>
    <row r="46" spans="1:15" s="21" customFormat="1" ht="15" customHeight="1">
      <c r="A46" s="74"/>
      <c r="B46" s="75"/>
      <c r="C46" s="57"/>
      <c r="D46" s="25">
        <f>+D45*100/M45</f>
        <v>0</v>
      </c>
      <c r="E46" s="25">
        <f>+E45*100/M45</f>
        <v>0</v>
      </c>
      <c r="F46" s="25">
        <f>+F45*100/M45</f>
        <v>0</v>
      </c>
      <c r="G46" s="25">
        <f>+G45*100/M45</f>
        <v>0.08143322475570032</v>
      </c>
      <c r="H46" s="25">
        <f>+H45*100/M45</f>
        <v>14.98371335504886</v>
      </c>
      <c r="I46" s="25">
        <f>(+I45*100/M45)+0.1</f>
        <v>23.634201954397394</v>
      </c>
      <c r="J46" s="25">
        <f>+J45*100/M45</f>
        <v>6.473941368078176</v>
      </c>
      <c r="K46" s="25">
        <f>+K45*100/M45</f>
        <v>8.061889250814332</v>
      </c>
      <c r="L46" s="27">
        <f>+L45*100/M45</f>
        <v>46.86482084690554</v>
      </c>
      <c r="M46" s="26">
        <f>+M45*100/M45</f>
        <v>100</v>
      </c>
      <c r="O46" s="33"/>
    </row>
    <row r="47" spans="1:13" s="21" customFormat="1" ht="15" customHeight="1">
      <c r="A47" s="43" t="s">
        <v>13</v>
      </c>
      <c r="B47" s="44"/>
      <c r="C47" s="45"/>
      <c r="D47" s="14">
        <f aca="true" t="shared" si="4" ref="D47:M47">+D43+D45</f>
        <v>0</v>
      </c>
      <c r="E47" s="14">
        <f t="shared" si="4"/>
        <v>0</v>
      </c>
      <c r="F47" s="14">
        <f t="shared" si="4"/>
        <v>0</v>
      </c>
      <c r="G47" s="14">
        <f t="shared" si="4"/>
        <v>14</v>
      </c>
      <c r="H47" s="14">
        <f t="shared" si="4"/>
        <v>655</v>
      </c>
      <c r="I47" s="14">
        <f t="shared" si="4"/>
        <v>776</v>
      </c>
      <c r="J47" s="14">
        <f t="shared" si="4"/>
        <v>214</v>
      </c>
      <c r="K47" s="14">
        <f t="shared" si="4"/>
        <v>272</v>
      </c>
      <c r="L47" s="14">
        <f t="shared" si="4"/>
        <v>1549</v>
      </c>
      <c r="M47" s="15">
        <f t="shared" si="4"/>
        <v>3480</v>
      </c>
    </row>
    <row r="48" spans="1:13" s="21" customFormat="1" ht="15" customHeight="1" thickBot="1">
      <c r="A48" s="46"/>
      <c r="B48" s="47"/>
      <c r="C48" s="48"/>
      <c r="D48" s="28">
        <f>+D47*100/M47</f>
        <v>0</v>
      </c>
      <c r="E48" s="28">
        <f>+E47*100/M47</f>
        <v>0</v>
      </c>
      <c r="F48" s="28">
        <f>+F47*100/M47</f>
        <v>0</v>
      </c>
      <c r="G48" s="28">
        <f>+G47*100/M47</f>
        <v>0.40229885057471265</v>
      </c>
      <c r="H48" s="28">
        <f>+H47*100/M47</f>
        <v>18.82183908045977</v>
      </c>
      <c r="I48" s="28">
        <f>+I47*100/M47</f>
        <v>22.298850574712645</v>
      </c>
      <c r="J48" s="28">
        <f>(+J47*100/M47)-0.1</f>
        <v>6.049425287356322</v>
      </c>
      <c r="K48" s="28">
        <f>+K47*100/M47</f>
        <v>7.816091954022989</v>
      </c>
      <c r="L48" s="28">
        <f>+L47*100/M47</f>
        <v>44.51149425287356</v>
      </c>
      <c r="M48" s="29">
        <f>+M47*100/M47</f>
        <v>100</v>
      </c>
    </row>
    <row r="49" spans="1:13" s="21" customFormat="1" ht="15" customHeight="1">
      <c r="A49" s="4" t="s">
        <v>31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21" customFormat="1" ht="15" customHeight="1" thickBot="1">
      <c r="A51" s="20" t="s">
        <v>32</v>
      </c>
      <c r="B51" s="4"/>
      <c r="C51" s="4"/>
      <c r="D51" s="4"/>
      <c r="E51" s="4"/>
      <c r="F51" s="4"/>
      <c r="G51" s="30"/>
      <c r="H51" s="4"/>
      <c r="I51" s="4"/>
      <c r="J51" s="4"/>
      <c r="K51" s="4"/>
      <c r="L51" s="30" t="s">
        <v>2</v>
      </c>
      <c r="M51" s="4"/>
    </row>
    <row r="52" spans="1:13" s="21" customFormat="1" ht="15" customHeight="1">
      <c r="A52" s="7"/>
      <c r="B52" s="22"/>
      <c r="C52" s="8" t="s">
        <v>33</v>
      </c>
      <c r="D52" s="54" t="s">
        <v>34</v>
      </c>
      <c r="E52" s="55"/>
      <c r="F52" s="54" t="s">
        <v>35</v>
      </c>
      <c r="G52" s="55"/>
      <c r="H52" s="54" t="s">
        <v>36</v>
      </c>
      <c r="I52" s="55"/>
      <c r="J52" s="54" t="s">
        <v>37</v>
      </c>
      <c r="K52" s="55"/>
      <c r="L52" s="54" t="s">
        <v>13</v>
      </c>
      <c r="M52" s="58"/>
    </row>
    <row r="53" spans="1:13" s="21" customFormat="1" ht="15" customHeight="1">
      <c r="A53" s="9" t="s">
        <v>28</v>
      </c>
      <c r="B53" s="23"/>
      <c r="C53" s="10"/>
      <c r="D53" s="56"/>
      <c r="E53" s="57"/>
      <c r="F53" s="56"/>
      <c r="G53" s="57"/>
      <c r="H53" s="56"/>
      <c r="I53" s="57"/>
      <c r="J53" s="56"/>
      <c r="K53" s="57"/>
      <c r="L53" s="56"/>
      <c r="M53" s="59"/>
    </row>
    <row r="54" spans="1:13" s="21" customFormat="1" ht="15" customHeight="1">
      <c r="A54" s="43" t="s">
        <v>29</v>
      </c>
      <c r="B54" s="44"/>
      <c r="C54" s="45"/>
      <c r="D54" s="35">
        <v>104</v>
      </c>
      <c r="E54" s="49"/>
      <c r="F54" s="35">
        <v>897</v>
      </c>
      <c r="G54" s="49"/>
      <c r="H54" s="35">
        <v>6</v>
      </c>
      <c r="I54" s="49"/>
      <c r="J54" s="35">
        <v>17</v>
      </c>
      <c r="K54" s="36"/>
      <c r="L54" s="37">
        <v>1024</v>
      </c>
      <c r="M54" s="38"/>
    </row>
    <row r="55" spans="1:13" s="21" customFormat="1" ht="15" customHeight="1">
      <c r="A55" s="74"/>
      <c r="B55" s="75"/>
      <c r="C55" s="57"/>
      <c r="D55" s="76">
        <f>+D54*100/L54</f>
        <v>10.15625</v>
      </c>
      <c r="E55" s="77"/>
      <c r="F55" s="76">
        <f>+F54*100/L54</f>
        <v>87.59765625</v>
      </c>
      <c r="G55" s="77"/>
      <c r="H55" s="76">
        <f>+H54*100/L54</f>
        <v>0.5859375</v>
      </c>
      <c r="I55" s="77"/>
      <c r="J55" s="76">
        <f>(+J54*100/L54)+0.1</f>
        <v>1.76015625</v>
      </c>
      <c r="K55" s="78"/>
      <c r="L55" s="76">
        <f>+L54*100/L54</f>
        <v>100</v>
      </c>
      <c r="M55" s="59"/>
    </row>
    <row r="56" spans="1:13" s="21" customFormat="1" ht="15" customHeight="1">
      <c r="A56" s="43" t="s">
        <v>30</v>
      </c>
      <c r="B56" s="44"/>
      <c r="C56" s="45"/>
      <c r="D56" s="35">
        <v>368</v>
      </c>
      <c r="E56" s="49"/>
      <c r="F56" s="35">
        <v>2077</v>
      </c>
      <c r="G56" s="49"/>
      <c r="H56" s="35">
        <v>0</v>
      </c>
      <c r="I56" s="49"/>
      <c r="J56" s="35">
        <v>11</v>
      </c>
      <c r="K56" s="36"/>
      <c r="L56" s="37">
        <f>SUM(D56:K56)</f>
        <v>2456</v>
      </c>
      <c r="M56" s="38"/>
    </row>
    <row r="57" spans="1:13" s="21" customFormat="1" ht="15" customHeight="1">
      <c r="A57" s="74"/>
      <c r="B57" s="75"/>
      <c r="C57" s="57"/>
      <c r="D57" s="76">
        <f>+D56*100/L56</f>
        <v>14.98371335504886</v>
      </c>
      <c r="E57" s="77"/>
      <c r="F57" s="76">
        <f>+F56*100/L56</f>
        <v>84.56840390879479</v>
      </c>
      <c r="G57" s="77"/>
      <c r="H57" s="76">
        <f>+H56*100/L56</f>
        <v>0</v>
      </c>
      <c r="I57" s="77"/>
      <c r="J57" s="76">
        <f>+J56*100/L56</f>
        <v>0.44788273615635177</v>
      </c>
      <c r="K57" s="78"/>
      <c r="L57" s="76">
        <f>+L56*100/L56</f>
        <v>100</v>
      </c>
      <c r="M57" s="59"/>
    </row>
    <row r="58" spans="1:13" s="21" customFormat="1" ht="15" customHeight="1">
      <c r="A58" s="43" t="s">
        <v>13</v>
      </c>
      <c r="B58" s="44"/>
      <c r="C58" s="45"/>
      <c r="D58" s="35">
        <f>+D54+D56</f>
        <v>472</v>
      </c>
      <c r="E58" s="49"/>
      <c r="F58" s="35">
        <f>+F54+F56</f>
        <v>2974</v>
      </c>
      <c r="G58" s="49"/>
      <c r="H58" s="35">
        <f>+H54+H56</f>
        <v>6</v>
      </c>
      <c r="I58" s="49"/>
      <c r="J58" s="35">
        <f>+J54+J56</f>
        <v>28</v>
      </c>
      <c r="K58" s="36"/>
      <c r="L58" s="37">
        <f>+L54+L56</f>
        <v>3480</v>
      </c>
      <c r="M58" s="38"/>
    </row>
    <row r="59" spans="1:13" s="21" customFormat="1" ht="15" customHeight="1" thickBot="1">
      <c r="A59" s="46"/>
      <c r="B59" s="47"/>
      <c r="C59" s="48"/>
      <c r="D59" s="39">
        <f>+D58*100/L58</f>
        <v>13.563218390804598</v>
      </c>
      <c r="E59" s="40"/>
      <c r="F59" s="39">
        <f>+F58*100/L58</f>
        <v>85.45977011494253</v>
      </c>
      <c r="G59" s="40"/>
      <c r="H59" s="39">
        <f>+H58*100/L58</f>
        <v>0.1724137931034483</v>
      </c>
      <c r="I59" s="40"/>
      <c r="J59" s="39">
        <f>+J58*100/L58</f>
        <v>0.8045977011494253</v>
      </c>
      <c r="K59" s="41"/>
      <c r="L59" s="39">
        <f>+L58*100/L58</f>
        <v>100</v>
      </c>
      <c r="M59" s="42"/>
    </row>
    <row r="60" spans="1:13" s="21" customFormat="1" ht="15" customHeight="1">
      <c r="A60" s="4" t="s">
        <v>31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</sheetData>
  <mergeCells count="87">
    <mergeCell ref="L57:M57"/>
    <mergeCell ref="A56:C57"/>
    <mergeCell ref="D56:E56"/>
    <mergeCell ref="D57:E57"/>
    <mergeCell ref="F57:G57"/>
    <mergeCell ref="H57:I57"/>
    <mergeCell ref="J57:K57"/>
    <mergeCell ref="L54:M54"/>
    <mergeCell ref="L55:M55"/>
    <mergeCell ref="A35:B35"/>
    <mergeCell ref="J56:K56"/>
    <mergeCell ref="L56:M56"/>
    <mergeCell ref="J55:K55"/>
    <mergeCell ref="F56:G56"/>
    <mergeCell ref="H56:I56"/>
    <mergeCell ref="J54:K54"/>
    <mergeCell ref="A54:C55"/>
    <mergeCell ref="D54:E54"/>
    <mergeCell ref="F54:G54"/>
    <mergeCell ref="H54:I54"/>
    <mergeCell ref="D55:E55"/>
    <mergeCell ref="F55:G55"/>
    <mergeCell ref="H55:I55"/>
    <mergeCell ref="A34:B34"/>
    <mergeCell ref="A43:C44"/>
    <mergeCell ref="A45:C46"/>
    <mergeCell ref="A37:B37"/>
    <mergeCell ref="A36:B36"/>
    <mergeCell ref="A38:B38"/>
    <mergeCell ref="A30:B30"/>
    <mergeCell ref="A31:B31"/>
    <mergeCell ref="A32:B32"/>
    <mergeCell ref="A33:B33"/>
    <mergeCell ref="A26:B26"/>
    <mergeCell ref="A27:B27"/>
    <mergeCell ref="A28:B28"/>
    <mergeCell ref="A29:B29"/>
    <mergeCell ref="D23:D24"/>
    <mergeCell ref="E23:J23"/>
    <mergeCell ref="K23:K24"/>
    <mergeCell ref="A25:B25"/>
    <mergeCell ref="A15:B15"/>
    <mergeCell ref="A16:B16"/>
    <mergeCell ref="C23:C24"/>
    <mergeCell ref="A17:B17"/>
    <mergeCell ref="A19:B19"/>
    <mergeCell ref="A18:B18"/>
    <mergeCell ref="A20:B20"/>
    <mergeCell ref="A11:B11"/>
    <mergeCell ref="A12:B12"/>
    <mergeCell ref="A13:B13"/>
    <mergeCell ref="A14:B14"/>
    <mergeCell ref="A7:B7"/>
    <mergeCell ref="A8:B8"/>
    <mergeCell ref="A9:B9"/>
    <mergeCell ref="A10:B10"/>
    <mergeCell ref="C5:C6"/>
    <mergeCell ref="D5:D6"/>
    <mergeCell ref="E5:J5"/>
    <mergeCell ref="K5:K6"/>
    <mergeCell ref="J41:J42"/>
    <mergeCell ref="K41:K42"/>
    <mergeCell ref="D41:D42"/>
    <mergeCell ref="E41:E42"/>
    <mergeCell ref="F41:F42"/>
    <mergeCell ref="G41:G42"/>
    <mergeCell ref="L41:L42"/>
    <mergeCell ref="M41:M42"/>
    <mergeCell ref="A47:C48"/>
    <mergeCell ref="D52:E53"/>
    <mergeCell ref="F52:G53"/>
    <mergeCell ref="H52:I53"/>
    <mergeCell ref="J52:K53"/>
    <mergeCell ref="L52:M53"/>
    <mergeCell ref="H41:H42"/>
    <mergeCell ref="I41:I42"/>
    <mergeCell ref="A58:C59"/>
    <mergeCell ref="D58:E58"/>
    <mergeCell ref="F58:G58"/>
    <mergeCell ref="H58:I58"/>
    <mergeCell ref="J58:K58"/>
    <mergeCell ref="L58:M58"/>
    <mergeCell ref="D59:E59"/>
    <mergeCell ref="F59:G59"/>
    <mergeCell ref="H59:I59"/>
    <mergeCell ref="J59:K59"/>
    <mergeCell ref="L59:M5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2007-10-31T01:53:41Z</cp:lastPrinted>
  <dcterms:created xsi:type="dcterms:W3CDTF">2004-01-14T08:52:34Z</dcterms:created>
  <dcterms:modified xsi:type="dcterms:W3CDTF">2008-02-01T02:54:13Z</dcterms:modified>
  <cp:category/>
  <cp:version/>
  <cp:contentType/>
  <cp:contentStatus/>
</cp:coreProperties>
</file>