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CO2" sheetId="1" r:id="rId1"/>
    <sheet name="CH4" sheetId="2" r:id="rId2"/>
    <sheet name="N2O" sheetId="3" r:id="rId3"/>
    <sheet name="HFC＆PFC＆SF6" sheetId="4" r:id="rId4"/>
  </sheets>
  <definedNames>
    <definedName name="_xlnm.Print_Area" localSheetId="1">'CH4'!$A$1:$L$118</definedName>
    <definedName name="_xlnm.Print_Area" localSheetId="0">'CO2'!$A$1:$L$57</definedName>
    <definedName name="_xlnm.Print_Area" localSheetId="3">'HFC＆PFC＆SF6'!$A$1:$K$41</definedName>
    <definedName name="_xlnm.Print_Area" localSheetId="2">'N2O'!$A$1:$L$106</definedName>
    <definedName name="_xlnm.Print_Titles" localSheetId="1">'CH4'!$1:$3</definedName>
    <definedName name="_xlnm.Print_Titles" localSheetId="3">'HFC＆PFC＆SF6'!$1:$3</definedName>
    <definedName name="_xlnm.Print_Titles" localSheetId="2">'N2O'!$1:$3</definedName>
  </definedNames>
  <calcPr fullCalcOnLoad="1"/>
</workbook>
</file>

<file path=xl/sharedStrings.xml><?xml version="1.0" encoding="utf-8"?>
<sst xmlns="http://schemas.openxmlformats.org/spreadsheetml/2006/main" count="718" uniqueCount="357">
  <si>
    <t>単位</t>
  </si>
  <si>
    <t>一般炭</t>
  </si>
  <si>
    <t>kg</t>
  </si>
  <si>
    <t>㍑</t>
  </si>
  <si>
    <t>ジェット燃料油</t>
  </si>
  <si>
    <t>灯油</t>
  </si>
  <si>
    <t>軽油</t>
  </si>
  <si>
    <t>Ａ重油</t>
  </si>
  <si>
    <t>Ｂ重油</t>
  </si>
  <si>
    <t>Ｃ重油</t>
  </si>
  <si>
    <t>都市ガス</t>
  </si>
  <si>
    <t>燃料等区分</t>
  </si>
  <si>
    <t>使用量等</t>
  </si>
  <si>
    <t>特定物質
の種類</t>
  </si>
  <si>
    <t>排出係数</t>
  </si>
  <si>
    <t>kwh</t>
  </si>
  <si>
    <t>kwh</t>
  </si>
  <si>
    <t>小　　　　　　計</t>
  </si>
  <si>
    <t>t</t>
  </si>
  <si>
    <t>木材</t>
  </si>
  <si>
    <t>木炭</t>
  </si>
  <si>
    <t>地球温暖
化係数</t>
  </si>
  <si>
    <t>軽油</t>
  </si>
  <si>
    <t>牛</t>
  </si>
  <si>
    <t>馬</t>
  </si>
  <si>
    <t>めん羊</t>
  </si>
  <si>
    <t>山羊</t>
  </si>
  <si>
    <t>豚</t>
  </si>
  <si>
    <t>鶏</t>
  </si>
  <si>
    <t>頭</t>
  </si>
  <si>
    <t>羽</t>
  </si>
  <si>
    <t>水田</t>
  </si>
  <si>
    <t>殻</t>
  </si>
  <si>
    <t>食物くず</t>
  </si>
  <si>
    <t>紙くず・繊維くず</t>
  </si>
  <si>
    <t>木くず</t>
  </si>
  <si>
    <t>し尿処理施設</t>
  </si>
  <si>
    <t>浄化槽</t>
  </si>
  <si>
    <t>人槽</t>
  </si>
  <si>
    <t>連続燃焼式焼却施設</t>
  </si>
  <si>
    <t>准連続燃焼式焼却施設</t>
  </si>
  <si>
    <t>バッチ燃焼式焼却施設</t>
  </si>
  <si>
    <t>汚泥</t>
  </si>
  <si>
    <t>km</t>
  </si>
  <si>
    <t>Ａ重油</t>
  </si>
  <si>
    <t>Ｂ重油</t>
  </si>
  <si>
    <t>Ｃ重油</t>
  </si>
  <si>
    <t>㎡</t>
  </si>
  <si>
    <t>kg</t>
  </si>
  <si>
    <t>わら</t>
  </si>
  <si>
    <t>t</t>
  </si>
  <si>
    <t>t</t>
  </si>
  <si>
    <t>t</t>
  </si>
  <si>
    <t>㎥</t>
  </si>
  <si>
    <t>㎥</t>
  </si>
  <si>
    <t>t</t>
  </si>
  <si>
    <t>t</t>
  </si>
  <si>
    <t>t</t>
  </si>
  <si>
    <t>t</t>
  </si>
  <si>
    <t>畑</t>
  </si>
  <si>
    <t>野菜</t>
  </si>
  <si>
    <t>水稲</t>
  </si>
  <si>
    <t>果樹</t>
  </si>
  <si>
    <t>茶樹</t>
  </si>
  <si>
    <t>飼料作物</t>
  </si>
  <si>
    <t>紙くず又は木くず</t>
  </si>
  <si>
    <t>廃プラスチック</t>
  </si>
  <si>
    <t>下水汚泥</t>
  </si>
  <si>
    <t>t</t>
  </si>
  <si>
    <t>kg</t>
  </si>
  <si>
    <t>t</t>
  </si>
  <si>
    <t>t</t>
  </si>
  <si>
    <t>ばれいしょ</t>
  </si>
  <si>
    <t>t</t>
  </si>
  <si>
    <t>t</t>
  </si>
  <si>
    <r>
      <t>液化石油ガス（</t>
    </r>
    <r>
      <rPr>
        <sz val="10"/>
        <rFont val="Times New Roman"/>
        <family val="1"/>
      </rPr>
      <t>LPG</t>
    </r>
    <r>
      <rPr>
        <sz val="10"/>
        <rFont val="ＭＳ 明朝"/>
        <family val="1"/>
      </rPr>
      <t>）</t>
    </r>
  </si>
  <si>
    <r>
      <t>k</t>
    </r>
    <r>
      <rPr>
        <sz val="10"/>
        <rFont val="ＭＳ 明朝"/>
        <family val="1"/>
      </rPr>
      <t>㍑</t>
    </r>
  </si>
  <si>
    <r>
      <t xml:space="preserve">単位発熱量
</t>
    </r>
    <r>
      <rPr>
        <sz val="10"/>
        <rFont val="Times New Roman"/>
        <family val="1"/>
      </rPr>
      <t>(MJ)</t>
    </r>
  </si>
  <si>
    <r>
      <t>排出量
（</t>
    </r>
    <r>
      <rPr>
        <sz val="10"/>
        <rFont val="Times New Roman"/>
        <family val="1"/>
      </rPr>
      <t>kg-CO2</t>
    </r>
    <r>
      <rPr>
        <sz val="10"/>
        <rFont val="ＭＳ 明朝"/>
        <family val="1"/>
      </rPr>
      <t>）</t>
    </r>
  </si>
  <si>
    <t>台</t>
  </si>
  <si>
    <r>
      <t>排出量
（</t>
    </r>
    <r>
      <rPr>
        <sz val="10"/>
        <rFont val="Times New Roman"/>
        <family val="1"/>
      </rPr>
      <t>kg-CO2</t>
    </r>
    <r>
      <rPr>
        <sz val="10"/>
        <rFont val="ＭＳ 明朝"/>
        <family val="1"/>
      </rPr>
      <t>）</t>
    </r>
  </si>
  <si>
    <r>
      <t>排出量
（</t>
    </r>
    <r>
      <rPr>
        <sz val="10"/>
        <rFont val="Times New Roman"/>
        <family val="1"/>
      </rPr>
      <t>kg-CO2</t>
    </r>
    <r>
      <rPr>
        <sz val="10"/>
        <rFont val="ＭＳ 明朝"/>
        <family val="1"/>
      </rPr>
      <t>）</t>
    </r>
  </si>
  <si>
    <t>PFC-14</t>
  </si>
  <si>
    <t>PFC-116</t>
  </si>
  <si>
    <t>PFC-218</t>
  </si>
  <si>
    <t>PFC-c318</t>
  </si>
  <si>
    <t>PFC</t>
  </si>
  <si>
    <r>
      <t>排出量
（</t>
    </r>
    <r>
      <rPr>
        <sz val="10"/>
        <rFont val="Times New Roman"/>
        <family val="1"/>
      </rPr>
      <t>kg-N2O</t>
    </r>
    <r>
      <rPr>
        <sz val="10"/>
        <rFont val="ＭＳ 明朝"/>
        <family val="1"/>
      </rPr>
      <t>）</t>
    </r>
  </si>
  <si>
    <r>
      <t>排出量
（</t>
    </r>
    <r>
      <rPr>
        <sz val="10"/>
        <rFont val="Times New Roman"/>
        <family val="1"/>
      </rPr>
      <t>kg-CH4</t>
    </r>
    <r>
      <rPr>
        <sz val="10"/>
        <rFont val="ＭＳ 明朝"/>
        <family val="1"/>
      </rPr>
      <t>）</t>
    </r>
  </si>
  <si>
    <t>ガス機関又はガソリン機関燃料</t>
  </si>
  <si>
    <t>kg</t>
  </si>
  <si>
    <t>kg</t>
  </si>
  <si>
    <t>SF6</t>
  </si>
  <si>
    <t>排出係数</t>
  </si>
  <si>
    <t>HFC</t>
  </si>
  <si>
    <t>kg</t>
  </si>
  <si>
    <r>
      <t>排出量
（</t>
    </r>
    <r>
      <rPr>
        <sz val="10"/>
        <rFont val="Times New Roman"/>
        <family val="1"/>
      </rPr>
      <t>kg-</t>
    </r>
    <r>
      <rPr>
        <sz val="10"/>
        <rFont val="ＭＳ 明朝"/>
        <family val="1"/>
      </rPr>
      <t>特定物質</t>
    </r>
    <r>
      <rPr>
        <sz val="10"/>
        <rFont val="ＭＳ 明朝"/>
        <family val="1"/>
      </rPr>
      <t>）</t>
    </r>
  </si>
  <si>
    <t>活動の区分</t>
  </si>
  <si>
    <t>原料炭</t>
  </si>
  <si>
    <t>一般炭（国内炭）</t>
  </si>
  <si>
    <t>一般炭（輸入炭）</t>
  </si>
  <si>
    <t>無煙炭等</t>
  </si>
  <si>
    <t>練炭・豆炭</t>
  </si>
  <si>
    <t>原油</t>
  </si>
  <si>
    <t>天然ガス液（NGL）</t>
  </si>
  <si>
    <t>潤滑油</t>
  </si>
  <si>
    <t>石油コークス</t>
  </si>
  <si>
    <t>天然ガス</t>
  </si>
  <si>
    <t>コークス炉ガス</t>
  </si>
  <si>
    <t>高炉ガス</t>
  </si>
  <si>
    <t>転炉ガス</t>
  </si>
  <si>
    <t>都市ガス</t>
  </si>
  <si>
    <t>その他石油製品</t>
  </si>
  <si>
    <t>施設・製品等の種類</t>
  </si>
  <si>
    <t>一般電気事業者</t>
  </si>
  <si>
    <t>その他の電気事業者</t>
  </si>
  <si>
    <t>排出量</t>
  </si>
  <si>
    <t>合計(CO2換算)</t>
  </si>
  <si>
    <t>温暖化係数</t>
  </si>
  <si>
    <t>2.4.2 家畜の飼養（ふん尿処理）</t>
  </si>
  <si>
    <t>原油換算量
(l)</t>
  </si>
  <si>
    <r>
      <t xml:space="preserve">単位発熱量
</t>
    </r>
    <r>
      <rPr>
        <sz val="9"/>
        <rFont val="Times New Roman"/>
        <family val="1"/>
      </rPr>
      <t>(MJ)</t>
    </r>
  </si>
  <si>
    <t>CO2</t>
  </si>
  <si>
    <t>kg-CO2</t>
  </si>
  <si>
    <t>コークス</t>
  </si>
  <si>
    <t>ナフサ</t>
  </si>
  <si>
    <r>
      <t>Nm</t>
    </r>
    <r>
      <rPr>
        <vertAlign val="superscript"/>
        <sz val="9"/>
        <rFont val="ＭＳ 明朝"/>
        <family val="1"/>
      </rPr>
      <t>3</t>
    </r>
  </si>
  <si>
    <r>
      <t>Nm</t>
    </r>
    <r>
      <rPr>
        <vertAlign val="superscript"/>
        <sz val="9"/>
        <rFont val="ＭＳ 明朝"/>
        <family val="1"/>
      </rPr>
      <t>3</t>
    </r>
  </si>
  <si>
    <r>
      <t>Nm</t>
    </r>
    <r>
      <rPr>
        <vertAlign val="superscript"/>
        <sz val="9"/>
        <rFont val="ＭＳ 明朝"/>
        <family val="1"/>
      </rPr>
      <t>3</t>
    </r>
  </si>
  <si>
    <r>
      <t>Nm</t>
    </r>
    <r>
      <rPr>
        <vertAlign val="superscript"/>
        <sz val="9"/>
        <rFont val="ＭＳ 明朝"/>
        <family val="1"/>
      </rPr>
      <t>3</t>
    </r>
  </si>
  <si>
    <r>
      <t>Nm</t>
    </r>
    <r>
      <rPr>
        <vertAlign val="superscript"/>
        <sz val="9"/>
        <rFont val="ＭＳ 明朝"/>
        <family val="1"/>
      </rPr>
      <t>3</t>
    </r>
  </si>
  <si>
    <t>MJ</t>
  </si>
  <si>
    <t>原油換算係数</t>
  </si>
  <si>
    <t>合　　　　　計</t>
  </si>
  <si>
    <t>算定年度： 基準年度（１９９０年度）又は（　　　　年度）、  現況（ ２００２年度）又は（　　　　年度）、　実績（　　　　年度）</t>
  </si>
  <si>
    <t>2.2 燃料からの漏出</t>
  </si>
  <si>
    <t>2.3 工業プロセス等</t>
  </si>
  <si>
    <t>2.5 廃棄物</t>
  </si>
  <si>
    <t>1.2 電気事業者から供給された電気の使用</t>
  </si>
  <si>
    <t>1.3 熱供給事業者から供給された熱の使用</t>
  </si>
  <si>
    <t>2.2.1 原油及び天然ガスの試掘</t>
  </si>
  <si>
    <t>2.2.2 原油の生産</t>
  </si>
  <si>
    <t>液化石油ガス（LPG）</t>
  </si>
  <si>
    <t>液化天然ガス（LNG）</t>
  </si>
  <si>
    <t>2.3.1 セメントの製造</t>
  </si>
  <si>
    <t>2.3.2 生石灰の製造</t>
  </si>
  <si>
    <t>2.5.5 一般廃棄物の焼却</t>
  </si>
  <si>
    <t>2.5.6 産業廃棄物の焼却</t>
  </si>
  <si>
    <t>1.1 燃料の使用</t>
  </si>
  <si>
    <t>2.1 燃料の燃焼</t>
  </si>
  <si>
    <t>燃料等区分</t>
  </si>
  <si>
    <t>パルプ廃液</t>
  </si>
  <si>
    <t>2.1.1 ボイラーにおける燃料の使用</t>
  </si>
  <si>
    <t>2.1.2 電気炉における電気の使用</t>
  </si>
  <si>
    <t>kWh</t>
  </si>
  <si>
    <t>ガソリン</t>
  </si>
  <si>
    <r>
      <t>Nm</t>
    </r>
    <r>
      <rPr>
        <vertAlign val="superscript"/>
        <sz val="10"/>
        <rFont val="Times New Roman"/>
        <family val="1"/>
      </rPr>
      <t>3</t>
    </r>
  </si>
  <si>
    <t>2.1.4 その他の炉における燃料の使用</t>
  </si>
  <si>
    <t>焼結炉（金属（銅、鉛及び亜鉛を除く）の精錬）</t>
  </si>
  <si>
    <t>2.1.3 各種定置型機関における燃料の使用
　　　</t>
  </si>
  <si>
    <t>ガス機関又はガソリン機関</t>
  </si>
  <si>
    <t>ペレット焼成炉（金属用、非鉄金属用）</t>
  </si>
  <si>
    <t>骨材乾燥炉、セメント乾燥炉</t>
  </si>
  <si>
    <t>その他の乾燥炉</t>
  </si>
  <si>
    <t>上記以外の炉／固体燃料</t>
  </si>
  <si>
    <t>　　　　　　／気体燃料</t>
  </si>
  <si>
    <t>2.1.6 航空機の飛行</t>
  </si>
  <si>
    <t>ＬＴＯサイクル</t>
  </si>
  <si>
    <t>回</t>
  </si>
  <si>
    <t>2.1.7 自動車の走行</t>
  </si>
  <si>
    <t>乗用車</t>
  </si>
  <si>
    <t>バス</t>
  </si>
  <si>
    <t>軽乗用車</t>
  </si>
  <si>
    <t>普通貨物車</t>
  </si>
  <si>
    <t>小型貨物車</t>
  </si>
  <si>
    <t>軽貨物車</t>
  </si>
  <si>
    <t>特殊自動車</t>
  </si>
  <si>
    <r>
      <t>ガソリン・</t>
    </r>
    <r>
      <rPr>
        <sz val="10"/>
        <rFont val="Times New Roman"/>
        <family val="1"/>
      </rPr>
      <t>LPG</t>
    </r>
  </si>
  <si>
    <t>2.1.8 鉄道車両の運行</t>
  </si>
  <si>
    <t>2.1.9 船舶の航行</t>
  </si>
  <si>
    <t>2.2.1 石炭の掘採</t>
  </si>
  <si>
    <t>2.2.2 原油及び天然ガスの試掘</t>
  </si>
  <si>
    <t>2.2.3 原油の生産</t>
  </si>
  <si>
    <t>2.2.4 原油の輸送</t>
  </si>
  <si>
    <t>2.2.5 原油の精製</t>
  </si>
  <si>
    <t>2.2.6 天然ガスの生産／処理</t>
  </si>
  <si>
    <t>2.2.7 都市ガスの生産</t>
  </si>
  <si>
    <t>2.2.8 天然ガスの輸送</t>
  </si>
  <si>
    <t>2.3.5 各種化学製品</t>
  </si>
  <si>
    <t>エチレン</t>
  </si>
  <si>
    <t>カーボンブラック</t>
  </si>
  <si>
    <t>コークス</t>
  </si>
  <si>
    <t>1-2ジクロロエタン</t>
  </si>
  <si>
    <t>スチレン</t>
  </si>
  <si>
    <t>ｔ</t>
  </si>
  <si>
    <t>t</t>
  </si>
  <si>
    <t>井数</t>
  </si>
  <si>
    <t>ＰＪ</t>
  </si>
  <si>
    <t>km</t>
  </si>
  <si>
    <r>
      <t xml:space="preserve">2.4 </t>
    </r>
    <r>
      <rPr>
        <sz val="10"/>
        <rFont val="ＭＳ Ｐ明朝"/>
        <family val="1"/>
      </rPr>
      <t>農業</t>
    </r>
  </si>
  <si>
    <t>2.4.1 家畜の飼養（反すう等）</t>
  </si>
  <si>
    <t>2.4.2 家畜の飼養（ふん尿処理）</t>
  </si>
  <si>
    <t>2.4.3 水田における稲の栽培</t>
  </si>
  <si>
    <t>2.4.6 放牧地における牛のふん尿の直接排出</t>
  </si>
  <si>
    <t>2.4.7 農業活動に伴う農業廃棄物の焼却</t>
  </si>
  <si>
    <r>
      <t xml:space="preserve">2.5 </t>
    </r>
    <r>
      <rPr>
        <sz val="10"/>
        <rFont val="ＭＳ Ｐ明朝"/>
        <family val="1"/>
      </rPr>
      <t>廃棄物</t>
    </r>
  </si>
  <si>
    <t>2.5.1 廃棄物の埋立処分</t>
  </si>
  <si>
    <t>2.5.2 産業排水の処理</t>
  </si>
  <si>
    <t>2.5.3 生活排水の処理（終末処理場及びし尿処理場）</t>
  </si>
  <si>
    <t>終末処理場</t>
  </si>
  <si>
    <t>kgBOD</t>
  </si>
  <si>
    <t>2.5.4 生活排水の処理（主に浄化槽）</t>
  </si>
  <si>
    <t>流動床ﾎﾞｲﾗｰ以外のﾎﾞｲﾗｰ</t>
  </si>
  <si>
    <t>コークス</t>
  </si>
  <si>
    <t>ガソリン</t>
  </si>
  <si>
    <t>天然ガス（LNGを除く）</t>
  </si>
  <si>
    <t>製油所ガス</t>
  </si>
  <si>
    <r>
      <t>　　　単位発熱量、排出係数（CO</t>
    </r>
    <r>
      <rPr>
        <vertAlign val="subscript"/>
        <sz val="9"/>
        <rFont val="ＭＳ 明朝"/>
        <family val="1"/>
      </rPr>
      <t>2</t>
    </r>
    <r>
      <rPr>
        <sz val="9"/>
        <rFont val="ＭＳ 明朝"/>
        <family val="1"/>
      </rPr>
      <t>）は、実測により求めることが望ましい。</t>
    </r>
  </si>
  <si>
    <t>燃料・焼却物等の種類</t>
  </si>
  <si>
    <t>石灰石</t>
  </si>
  <si>
    <t>ドロマイト</t>
  </si>
  <si>
    <t>2.3.3 石灰石及びドロマイトの使用</t>
  </si>
  <si>
    <t>2.3.4 アンモニアの製造</t>
  </si>
  <si>
    <t>石炭</t>
  </si>
  <si>
    <t>石油系炭化水素ガス</t>
  </si>
  <si>
    <t>㍑</t>
  </si>
  <si>
    <r>
      <t>Nm</t>
    </r>
    <r>
      <rPr>
        <vertAlign val="superscript"/>
        <sz val="9"/>
        <rFont val="ＭＳ Ｐ明朝"/>
        <family val="1"/>
      </rPr>
      <t>3</t>
    </r>
  </si>
  <si>
    <t>2.3.5 エチレンの製造</t>
  </si>
  <si>
    <t>廃プラスチック類</t>
  </si>
  <si>
    <t>廃プラスチック類</t>
  </si>
  <si>
    <t>廃油（動植物性は除く）</t>
  </si>
  <si>
    <t>特定物質排出量集計結果表(CO2)</t>
  </si>
  <si>
    <t>特定物質排出量集計結果表(CH4)</t>
  </si>
  <si>
    <t>天然ガス（NGL）</t>
  </si>
  <si>
    <t>kg</t>
  </si>
  <si>
    <t>ナフサ</t>
  </si>
  <si>
    <t>ジェット燃料油</t>
  </si>
  <si>
    <t>灯油</t>
  </si>
  <si>
    <t>Ａ重油</t>
  </si>
  <si>
    <t>Ｂ重油</t>
  </si>
  <si>
    <t>Ｃ重油</t>
  </si>
  <si>
    <t>液化天然ガス（LNG）</t>
  </si>
  <si>
    <r>
      <t>液化石油ガス（LPG</t>
    </r>
    <r>
      <rPr>
        <sz val="10"/>
        <rFont val="ＭＳ 明朝"/>
        <family val="1"/>
      </rPr>
      <t>）</t>
    </r>
  </si>
  <si>
    <t>製油所ガス</t>
  </si>
  <si>
    <t>一般炭</t>
  </si>
  <si>
    <t>練炭又は豆炭</t>
  </si>
  <si>
    <t>kg</t>
  </si>
  <si>
    <t>天然ガス（LNG除く）</t>
  </si>
  <si>
    <t>とうもろこし</t>
  </si>
  <si>
    <t>えんどう豆</t>
  </si>
  <si>
    <t>大豆</t>
  </si>
  <si>
    <t>その他豆類</t>
  </si>
  <si>
    <t>ばれいしょ</t>
  </si>
  <si>
    <t>その他根菜類（てんさい）</t>
  </si>
  <si>
    <t>さとうきび</t>
  </si>
  <si>
    <t>特定物質排出量集計結果表（N2O）</t>
  </si>
  <si>
    <t>常圧流動床ﾎﾞｲﾗｰ</t>
  </si>
  <si>
    <t>加圧流動床ﾎﾞｲﾗｰ</t>
  </si>
  <si>
    <t>2.1.3 各種定置型機関における燃料の使用</t>
  </si>
  <si>
    <t>ガスタービン</t>
  </si>
  <si>
    <t>ディーゼル機関</t>
  </si>
  <si>
    <t>ガス発生炉／固体</t>
  </si>
  <si>
    <t>焼結炉／固体</t>
  </si>
  <si>
    <t>焼結炉／液体</t>
  </si>
  <si>
    <t>焼結炉／気体</t>
  </si>
  <si>
    <t>ペレット焼成炉／固体</t>
  </si>
  <si>
    <t>ペレット焼成炉／液体</t>
  </si>
  <si>
    <t>ペレット焼成炉／気体</t>
  </si>
  <si>
    <t>鍛造、圧延又は熱処理用加熱炉／固体</t>
  </si>
  <si>
    <t>鍛造、圧延又は熱処理用加熱炉／液体</t>
  </si>
  <si>
    <t>鍛造、圧延又は熱処理用加熱炉／気体</t>
  </si>
  <si>
    <t>触媒再生塔</t>
  </si>
  <si>
    <t>骨材乾燥炉、セメント乾燥炉／固体</t>
  </si>
  <si>
    <t>その他の乾燥炉／固体</t>
  </si>
  <si>
    <t>上記以外の炉／固体</t>
  </si>
  <si>
    <t>骨材乾燥炉、セメント乾燥炉／液体</t>
  </si>
  <si>
    <t>その他の乾燥炉／液体</t>
  </si>
  <si>
    <t>上記以外の炉／液体</t>
  </si>
  <si>
    <t>その他の乾燥炉／気体</t>
  </si>
  <si>
    <t>骨材乾燥炉、セメント乾燥炉／気体</t>
  </si>
  <si>
    <t>上記以外の炉／気体</t>
  </si>
  <si>
    <t>2.1.5 家庭用機器の使用</t>
  </si>
  <si>
    <t>巡航時</t>
  </si>
  <si>
    <t>2.2.2 原油及び天然ガスの試掘</t>
  </si>
  <si>
    <t>井数</t>
  </si>
  <si>
    <t>アジピン酸</t>
  </si>
  <si>
    <t>硝酸</t>
  </si>
  <si>
    <t>2.3.7 麻酔剤</t>
  </si>
  <si>
    <t>N2O</t>
  </si>
  <si>
    <t>2.4.4 耕地への化学肥料の使用</t>
  </si>
  <si>
    <t>2.4.5 耕地への有機肥料の使用</t>
  </si>
  <si>
    <t>窒素の施肥量</t>
  </si>
  <si>
    <t>化学肥料に含まれる窒素の量</t>
  </si>
  <si>
    <t>放牧頭数</t>
  </si>
  <si>
    <t>2.5.3 生活排水の処理（終末処理場及びし尿処理場）</t>
  </si>
  <si>
    <t>くみ取り便槽</t>
  </si>
  <si>
    <t>人</t>
  </si>
  <si>
    <r>
      <t>m</t>
    </r>
    <r>
      <rPr>
        <vertAlign val="superscript"/>
        <sz val="10"/>
        <rFont val="ＭＳ 明朝"/>
        <family val="1"/>
      </rPr>
      <t>3</t>
    </r>
  </si>
  <si>
    <t>特定物質排出量集計結果表</t>
  </si>
  <si>
    <t>PFC-14</t>
  </si>
  <si>
    <t>2.3.6 アルミニウムの生産</t>
  </si>
  <si>
    <t>アルミニウム製造量</t>
  </si>
  <si>
    <t>ｔ</t>
  </si>
  <si>
    <t>ｔ</t>
  </si>
  <si>
    <t>2.6 HFC等３ガスの生産と消費</t>
  </si>
  <si>
    <t>2.6 HFC等３ガスの生産と消費</t>
  </si>
  <si>
    <t>HFC-23</t>
  </si>
  <si>
    <t>2.6.1 HCFC-22製造時のHFC-23の副生成</t>
  </si>
  <si>
    <t>kg</t>
  </si>
  <si>
    <t>HFC-23生産量</t>
  </si>
  <si>
    <t>2.6.2 HFCの製造</t>
  </si>
  <si>
    <t>HFC</t>
  </si>
  <si>
    <t>HFCごとの生産量</t>
  </si>
  <si>
    <t>2.6.3 PFCの製造</t>
  </si>
  <si>
    <t>PFC</t>
  </si>
  <si>
    <t>2.6.4 SF6の製造</t>
  </si>
  <si>
    <t>生産量</t>
  </si>
  <si>
    <t>2.6.5 HFC封入製品の製造又は使用開始</t>
  </si>
  <si>
    <t>家庭用電気冷蔵(凍)庫</t>
  </si>
  <si>
    <t>家庭用エアコン</t>
  </si>
  <si>
    <t>業務用冷凍空調機</t>
  </si>
  <si>
    <t>HFC封入量</t>
  </si>
  <si>
    <t>2.6.6 変圧器等電気機械器具の製造又は使用開始</t>
  </si>
  <si>
    <t>SF6封入量</t>
  </si>
  <si>
    <t>kg</t>
  </si>
  <si>
    <t>2.6.7 HFC封入製品の使用</t>
  </si>
  <si>
    <t>2.6.8 SF6封入電気機械器具の使用</t>
  </si>
  <si>
    <t>SF6封入量－回収処理量</t>
  </si>
  <si>
    <t>2.6.10 HFC封入製品の廃棄</t>
  </si>
  <si>
    <t>HFC封入量－回収処理量</t>
  </si>
  <si>
    <t>2.6.11 SF6封入電気機械器具の廃棄</t>
  </si>
  <si>
    <t>2.6.9 SF6封入電気機械器具の点検</t>
  </si>
  <si>
    <t>2.6.12 HFC封入自動車エアコンの製造</t>
  </si>
  <si>
    <t>製造台数</t>
  </si>
  <si>
    <t>2.6.13 HFC封入自動車エアコンの使用</t>
  </si>
  <si>
    <t>HFC-134a</t>
  </si>
  <si>
    <t>使用台数</t>
  </si>
  <si>
    <t>2.6.14 HFC封入自動車エアコンの廃棄</t>
  </si>
  <si>
    <t>2.6.15 HFC発泡剤含有発泡プラスチックの製造</t>
  </si>
  <si>
    <t>HFC使用量</t>
  </si>
  <si>
    <t>ウレタンフォーム HFC-134a</t>
  </si>
  <si>
    <t>ポリエチレンフォーム HFC-134a</t>
  </si>
  <si>
    <t>2.6.16 噴霧器、消火器の使用又は廃棄</t>
  </si>
  <si>
    <t>HFC-23</t>
  </si>
  <si>
    <t>HFC-227ea</t>
  </si>
  <si>
    <t>2.6.17 溶剤、洗浄剤としての使用</t>
  </si>
  <si>
    <t>HFC</t>
  </si>
  <si>
    <t>使用量－回収処理量</t>
  </si>
  <si>
    <t>PFC</t>
  </si>
  <si>
    <t>2.6.18 半導体素子等の加工工程のエッチング又は製造装置の洗浄</t>
  </si>
  <si>
    <t>排出量－処理量</t>
  </si>
  <si>
    <t>PFC-116使用時、PFC-14の副生</t>
  </si>
  <si>
    <t>PFC-218使用時、PFC-14の副生</t>
  </si>
  <si>
    <t>PFC-116,218排出量－処理量</t>
  </si>
  <si>
    <t>備考：原油換算量は、エネルギーの使用の合理化に関する法律施行規則第３条の方式により換算するものとする。なお、原油換算係数が空欄の場合は、同施行規則に基づき、適切な値を用いて計算すること。</t>
  </si>
  <si>
    <t>関西電力の排出係数は２００１年以降０．２６、１９９０年=0.35</t>
  </si>
  <si>
    <t>関西電力株式会社から供給された電気の排出係数：90年度０．３５、91年度０．３３、92年度０．３１、93年度０．２７、94年度０．３３、95年度０．３１、96年度０．３０、97年度０．２８、98年度０．２５、99年度、00年度０．２８、01年度以降０．２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</si>
</sst>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0.00_ "/>
    <numFmt numFmtId="182" formatCode="0.000_ "/>
    <numFmt numFmtId="183" formatCode="0.0000_ "/>
    <numFmt numFmtId="184" formatCode="0.0000"/>
    <numFmt numFmtId="185" formatCode="0.0"/>
    <numFmt numFmtId="186" formatCode="0.000"/>
    <numFmt numFmtId="187" formatCode="0.00000"/>
    <numFmt numFmtId="188" formatCode="0.000000"/>
    <numFmt numFmtId="189" formatCode="0.0000000"/>
    <numFmt numFmtId="190" formatCode="0_ ;[Red]\-0\ "/>
    <numFmt numFmtId="191" formatCode="0_);[Red]\(0\)"/>
    <numFmt numFmtId="192" formatCode="#,##0;[Red]#,##0"/>
    <numFmt numFmtId="193" formatCode="#,##0_);[Red]\(#,##0\)"/>
    <numFmt numFmtId="194" formatCode="#,##0_);\(#,##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00_);[Red]\(0.00000\)"/>
    <numFmt numFmtId="200" formatCode="#,##0.0_);\(#,##0.0\)"/>
    <numFmt numFmtId="201" formatCode="#,##0.00_);\(#,##0.00\)"/>
    <numFmt numFmtId="202" formatCode="#,##0.000_);\(#,##0.000\)"/>
    <numFmt numFmtId="203" formatCode="#,##0.0_);[Red]\(#,##0.0\)"/>
    <numFmt numFmtId="204" formatCode="0.000000_);[Red]\(0.000000\)"/>
    <numFmt numFmtId="205" formatCode="0.0000000_);[Red]\(0.0000000\)"/>
    <numFmt numFmtId="206" formatCode="#,##0.0;[Red]\-#,##0.0"/>
    <numFmt numFmtId="207" formatCode="#,##0.000;[Red]\-#,##0.000"/>
    <numFmt numFmtId="208" formatCode="#,##0.0000;[Red]\-#,##0.0000"/>
    <numFmt numFmtId="209" formatCode="#,##0.00000;[Red]\-#,##0.00000"/>
    <numFmt numFmtId="210" formatCode="#,##0.000000;[Red]\-#,##0.000000"/>
    <numFmt numFmtId="211" formatCode="#,##0.00_);[Red]\(#,##0.00\)"/>
    <numFmt numFmtId="212" formatCode="#,##0.000_);[Red]\(#,##0.000\)"/>
    <numFmt numFmtId="213" formatCode="#,##0.0000_);\(#,##0.00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vertAlign val="superscript"/>
      <sz val="10"/>
      <name val="Times New Roman"/>
      <family val="1"/>
    </font>
    <font>
      <sz val="9"/>
      <color indexed="10"/>
      <name val="ＭＳ 明朝"/>
      <family val="1"/>
    </font>
    <font>
      <vertAlign val="subscript"/>
      <sz val="9"/>
      <name val="ＭＳ 明朝"/>
      <family val="1"/>
    </font>
    <font>
      <vertAlign val="superscript"/>
      <sz val="9"/>
      <name val="ＭＳ Ｐ明朝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94" fontId="3" fillId="0" borderId="12" xfId="17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4" fontId="3" fillId="0" borderId="14" xfId="17" applyNumberFormat="1" applyFont="1" applyBorder="1" applyAlignment="1">
      <alignment vertical="center"/>
    </xf>
    <xf numFmtId="0" fontId="3" fillId="0" borderId="1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98" fontId="3" fillId="0" borderId="2" xfId="17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94" fontId="3" fillId="0" borderId="19" xfId="17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2" fillId="0" borderId="24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38" fontId="3" fillId="0" borderId="7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justify" vertical="center"/>
    </xf>
    <xf numFmtId="0" fontId="12" fillId="0" borderId="24" xfId="0" applyFont="1" applyFill="1" applyBorder="1" applyAlignment="1">
      <alignment horizontal="justify" vertical="center"/>
    </xf>
    <xf numFmtId="0" fontId="11" fillId="0" borderId="7" xfId="0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84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95" fontId="11" fillId="0" borderId="7" xfId="17" applyNumberFormat="1" applyFont="1" applyFill="1" applyBorder="1" applyAlignment="1">
      <alignment vertical="center"/>
    </xf>
    <xf numFmtId="191" fontId="11" fillId="0" borderId="7" xfId="17" applyNumberFormat="1" applyFont="1" applyFill="1" applyBorder="1" applyAlignment="1">
      <alignment vertical="center"/>
    </xf>
    <xf numFmtId="195" fontId="11" fillId="0" borderId="12" xfId="17" applyNumberFormat="1" applyFont="1" applyFill="1" applyBorder="1" applyAlignment="1">
      <alignment vertical="center"/>
    </xf>
    <xf numFmtId="195" fontId="11" fillId="0" borderId="3" xfId="17" applyNumberFormat="1" applyFont="1" applyFill="1" applyBorder="1" applyAlignment="1">
      <alignment vertical="center"/>
    </xf>
    <xf numFmtId="191" fontId="11" fillId="0" borderId="3" xfId="17" applyNumberFormat="1" applyFont="1" applyFill="1" applyBorder="1" applyAlignment="1">
      <alignment vertical="center"/>
    </xf>
    <xf numFmtId="195" fontId="11" fillId="0" borderId="14" xfId="17" applyNumberFormat="1" applyFont="1" applyFill="1" applyBorder="1" applyAlignment="1">
      <alignment vertical="center"/>
    </xf>
    <xf numFmtId="195" fontId="11" fillId="0" borderId="30" xfId="0" applyNumberFormat="1" applyFont="1" applyFill="1" applyBorder="1" applyAlignment="1">
      <alignment vertical="center"/>
    </xf>
    <xf numFmtId="195" fontId="11" fillId="0" borderId="3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/>
    </xf>
    <xf numFmtId="0" fontId="12" fillId="0" borderId="1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84" fontId="11" fillId="0" borderId="20" xfId="0" applyNumberFormat="1" applyFont="1" applyFill="1" applyBorder="1" applyAlignment="1">
      <alignment horizontal="center" vertical="center"/>
    </xf>
    <xf numFmtId="195" fontId="11" fillId="0" borderId="20" xfId="17" applyNumberFormat="1" applyFont="1" applyFill="1" applyBorder="1" applyAlignment="1">
      <alignment vertical="center"/>
    </xf>
    <xf numFmtId="191" fontId="11" fillId="0" borderId="20" xfId="17" applyNumberFormat="1" applyFont="1" applyFill="1" applyBorder="1" applyAlignment="1">
      <alignment vertical="center"/>
    </xf>
    <xf numFmtId="195" fontId="11" fillId="0" borderId="19" xfId="17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2" fillId="0" borderId="13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4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207" fontId="3" fillId="0" borderId="4" xfId="17" applyNumberFormat="1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194" fontId="3" fillId="0" borderId="35" xfId="17" applyNumberFormat="1" applyFont="1" applyBorder="1" applyAlignment="1">
      <alignment vertical="center"/>
    </xf>
    <xf numFmtId="194" fontId="3" fillId="0" borderId="36" xfId="17" applyNumberFormat="1" applyFont="1" applyBorder="1" applyAlignment="1">
      <alignment vertical="center"/>
    </xf>
    <xf numFmtId="0" fontId="10" fillId="0" borderId="1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207" fontId="3" fillId="0" borderId="3" xfId="17" applyNumberFormat="1" applyFont="1" applyBorder="1" applyAlignment="1">
      <alignment vertical="center"/>
    </xf>
    <xf numFmtId="0" fontId="9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38" fontId="3" fillId="0" borderId="14" xfId="17" applyFont="1" applyBorder="1" applyAlignment="1">
      <alignment vertical="center"/>
    </xf>
    <xf numFmtId="38" fontId="3" fillId="0" borderId="0" xfId="17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38" fontId="11" fillId="0" borderId="7" xfId="17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95" fontId="11" fillId="0" borderId="1" xfId="17" applyNumberFormat="1" applyFont="1" applyFill="1" applyBorder="1" applyAlignment="1">
      <alignment vertical="center"/>
    </xf>
    <xf numFmtId="191" fontId="11" fillId="0" borderId="1" xfId="17" applyNumberFormat="1" applyFont="1" applyFill="1" applyBorder="1" applyAlignment="1">
      <alignment vertical="center"/>
    </xf>
    <xf numFmtId="195" fontId="11" fillId="0" borderId="36" xfId="17" applyNumberFormat="1" applyFont="1" applyFill="1" applyBorder="1" applyAlignment="1">
      <alignment vertical="center"/>
    </xf>
    <xf numFmtId="206" fontId="11" fillId="0" borderId="4" xfId="17" applyNumberFormat="1" applyFont="1" applyFill="1" applyBorder="1" applyAlignment="1">
      <alignment horizontal="center" vertical="center"/>
    </xf>
    <xf numFmtId="40" fontId="11" fillId="0" borderId="4" xfId="17" applyNumberFormat="1" applyFont="1" applyFill="1" applyBorder="1" applyAlignment="1">
      <alignment horizontal="center" vertical="center"/>
    </xf>
    <xf numFmtId="207" fontId="11" fillId="0" borderId="4" xfId="17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206" fontId="11" fillId="0" borderId="12" xfId="17" applyNumberFormat="1" applyFont="1" applyFill="1" applyBorder="1" applyAlignment="1">
      <alignment vertical="center"/>
    </xf>
    <xf numFmtId="206" fontId="11" fillId="0" borderId="19" xfId="17" applyNumberFormat="1" applyFont="1" applyFill="1" applyBorder="1" applyAlignment="1">
      <alignment vertical="center"/>
    </xf>
    <xf numFmtId="38" fontId="11" fillId="0" borderId="1" xfId="17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206" fontId="11" fillId="0" borderId="14" xfId="17" applyNumberFormat="1" applyFont="1" applyFill="1" applyBorder="1" applyAlignment="1">
      <alignment vertical="center"/>
    </xf>
    <xf numFmtId="0" fontId="3" fillId="0" borderId="2" xfId="17" applyNumberFormat="1" applyFont="1" applyBorder="1" applyAlignment="1">
      <alignment vertical="center"/>
    </xf>
    <xf numFmtId="0" fontId="3" fillId="0" borderId="7" xfId="17" applyNumberFormat="1" applyFont="1" applyBorder="1" applyAlignment="1">
      <alignment vertical="center"/>
    </xf>
    <xf numFmtId="0" fontId="3" fillId="0" borderId="3" xfId="17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9" fontId="3" fillId="2" borderId="7" xfId="0" applyNumberFormat="1" applyFont="1" applyFill="1" applyBorder="1" applyAlignment="1">
      <alignment vertical="center"/>
    </xf>
    <xf numFmtId="179" fontId="3" fillId="2" borderId="3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84" fontId="11" fillId="0" borderId="4" xfId="0" applyNumberFormat="1" applyFont="1" applyFill="1" applyBorder="1" applyAlignment="1">
      <alignment horizontal="center" vertical="center"/>
    </xf>
    <xf numFmtId="195" fontId="11" fillId="0" borderId="4" xfId="17" applyNumberFormat="1" applyFont="1" applyFill="1" applyBorder="1" applyAlignment="1">
      <alignment vertical="center"/>
    </xf>
    <xf numFmtId="191" fontId="11" fillId="0" borderId="4" xfId="17" applyNumberFormat="1" applyFont="1" applyFill="1" applyBorder="1" applyAlignment="1">
      <alignment vertical="center"/>
    </xf>
    <xf numFmtId="195" fontId="11" fillId="0" borderId="35" xfId="17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184" fontId="11" fillId="0" borderId="25" xfId="0" applyNumberFormat="1" applyFont="1" applyFill="1" applyBorder="1" applyAlignment="1">
      <alignment horizontal="center" vertical="center"/>
    </xf>
    <xf numFmtId="195" fontId="11" fillId="0" borderId="25" xfId="17" applyNumberFormat="1" applyFont="1" applyFill="1" applyBorder="1" applyAlignment="1">
      <alignment vertical="center"/>
    </xf>
    <xf numFmtId="191" fontId="11" fillId="0" borderId="25" xfId="17" applyNumberFormat="1" applyFont="1" applyFill="1" applyBorder="1" applyAlignment="1">
      <alignment vertical="center"/>
    </xf>
    <xf numFmtId="195" fontId="11" fillId="0" borderId="29" xfId="17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justify" vertical="center"/>
    </xf>
    <xf numFmtId="0" fontId="12" fillId="0" borderId="11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2" fillId="0" borderId="39" xfId="0" applyFont="1" applyFill="1" applyBorder="1" applyAlignment="1">
      <alignment horizontal="justify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79" fontId="11" fillId="2" borderId="44" xfId="0" applyNumberFormat="1" applyFont="1" applyFill="1" applyBorder="1" applyAlignment="1">
      <alignment vertical="center"/>
    </xf>
    <xf numFmtId="179" fontId="11" fillId="2" borderId="45" xfId="0" applyNumberFormat="1" applyFont="1" applyFill="1" applyBorder="1" applyAlignment="1">
      <alignment vertical="center"/>
    </xf>
    <xf numFmtId="179" fontId="11" fillId="2" borderId="46" xfId="0" applyNumberFormat="1" applyFont="1" applyFill="1" applyBorder="1" applyAlignment="1">
      <alignment vertical="center"/>
    </xf>
    <xf numFmtId="179" fontId="11" fillId="2" borderId="47" xfId="0" applyNumberFormat="1" applyFont="1" applyFill="1" applyBorder="1" applyAlignment="1">
      <alignment vertical="center"/>
    </xf>
    <xf numFmtId="179" fontId="11" fillId="2" borderId="18" xfId="0" applyNumberFormat="1" applyFont="1" applyFill="1" applyBorder="1" applyAlignment="1">
      <alignment vertical="center"/>
    </xf>
    <xf numFmtId="179" fontId="11" fillId="2" borderId="48" xfId="0" applyNumberFormat="1" applyFont="1" applyFill="1" applyBorder="1" applyAlignment="1">
      <alignment vertical="center"/>
    </xf>
    <xf numFmtId="179" fontId="11" fillId="2" borderId="13" xfId="0" applyNumberFormat="1" applyFont="1" applyFill="1" applyBorder="1" applyAlignment="1">
      <alignment vertical="center"/>
    </xf>
    <xf numFmtId="193" fontId="3" fillId="0" borderId="49" xfId="17" applyNumberFormat="1" applyFont="1" applyBorder="1" applyAlignment="1">
      <alignment vertical="center"/>
    </xf>
    <xf numFmtId="38" fontId="3" fillId="0" borderId="30" xfId="17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horizontal="justify" vertical="center"/>
    </xf>
    <xf numFmtId="0" fontId="2" fillId="0" borderId="50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79" fontId="3" fillId="2" borderId="2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5" xfId="17" applyNumberFormat="1" applyFont="1" applyBorder="1" applyAlignment="1">
      <alignment vertical="center"/>
    </xf>
    <xf numFmtId="0" fontId="10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198" fontId="3" fillId="0" borderId="7" xfId="17" applyNumberFormat="1" applyFont="1" applyBorder="1" applyAlignment="1">
      <alignment vertical="center"/>
    </xf>
    <xf numFmtId="0" fontId="10" fillId="0" borderId="18" xfId="0" applyFont="1" applyBorder="1" applyAlignment="1">
      <alignment horizontal="justify" vertical="center"/>
    </xf>
    <xf numFmtId="0" fontId="2" fillId="0" borderId="5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38" fontId="3" fillId="0" borderId="20" xfId="17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vertical="center"/>
    </xf>
    <xf numFmtId="194" fontId="3" fillId="0" borderId="52" xfId="17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3" fillId="2" borderId="2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207" fontId="3" fillId="0" borderId="0" xfId="17" applyNumberFormat="1" applyFont="1" applyAlignment="1">
      <alignment vertical="center"/>
    </xf>
    <xf numFmtId="207" fontId="3" fillId="0" borderId="20" xfId="17" applyNumberFormat="1" applyFont="1" applyBorder="1" applyAlignment="1">
      <alignment vertical="center"/>
    </xf>
    <xf numFmtId="179" fontId="3" fillId="2" borderId="4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4" xfId="17" applyNumberFormat="1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justify" vertical="center"/>
    </xf>
    <xf numFmtId="0" fontId="2" fillId="0" borderId="54" xfId="0" applyFont="1" applyBorder="1" applyAlignment="1">
      <alignment vertical="center" wrapText="1"/>
    </xf>
    <xf numFmtId="0" fontId="2" fillId="0" borderId="31" xfId="0" applyFont="1" applyBorder="1" applyAlignment="1">
      <alignment horizontal="justify" vertical="center"/>
    </xf>
    <xf numFmtId="179" fontId="3" fillId="2" borderId="31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1" xfId="17" applyNumberFormat="1" applyFont="1" applyBorder="1" applyAlignment="1">
      <alignment vertical="center"/>
    </xf>
    <xf numFmtId="207" fontId="3" fillId="0" borderId="31" xfId="17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94" fontId="3" fillId="0" borderId="30" xfId="17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0" xfId="17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8" fontId="3" fillId="0" borderId="33" xfId="17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4" fontId="18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38" fontId="3" fillId="0" borderId="52" xfId="17" applyFont="1" applyBorder="1" applyAlignment="1">
      <alignment vertical="center"/>
    </xf>
    <xf numFmtId="194" fontId="3" fillId="0" borderId="35" xfId="17" applyNumberFormat="1" applyFont="1" applyBorder="1" applyAlignment="1">
      <alignment vertical="center"/>
    </xf>
    <xf numFmtId="194" fontId="3" fillId="0" borderId="36" xfId="17" applyNumberFormat="1" applyFont="1" applyBorder="1" applyAlignment="1">
      <alignment vertical="center"/>
    </xf>
    <xf numFmtId="207" fontId="3" fillId="0" borderId="25" xfId="17" applyNumberFormat="1" applyFont="1" applyBorder="1" applyAlignment="1">
      <alignment vertical="center"/>
    </xf>
    <xf numFmtId="207" fontId="3" fillId="0" borderId="24" xfId="17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207" fontId="3" fillId="0" borderId="2" xfId="17" applyNumberFormat="1" applyFont="1" applyBorder="1" applyAlignment="1">
      <alignment vertical="center"/>
    </xf>
    <xf numFmtId="207" fontId="3" fillId="0" borderId="3" xfId="17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07" fontId="3" fillId="0" borderId="4" xfId="17" applyNumberFormat="1" applyFont="1" applyBorder="1" applyAlignment="1">
      <alignment vertical="center"/>
    </xf>
    <xf numFmtId="207" fontId="3" fillId="0" borderId="1" xfId="17" applyNumberFormat="1" applyFont="1" applyBorder="1" applyAlignment="1">
      <alignment vertical="center"/>
    </xf>
    <xf numFmtId="38" fontId="3" fillId="0" borderId="35" xfId="17" applyFont="1" applyBorder="1" applyAlignment="1">
      <alignment vertical="center"/>
    </xf>
    <xf numFmtId="38" fontId="3" fillId="0" borderId="36" xfId="17" applyFont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179" fontId="12" fillId="0" borderId="6" xfId="0" applyNumberFormat="1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207" fontId="3" fillId="0" borderId="7" xfId="17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4" fontId="3" fillId="0" borderId="56" xfId="17" applyNumberFormat="1" applyFont="1" applyBorder="1" applyAlignment="1">
      <alignment vertical="center"/>
    </xf>
    <xf numFmtId="194" fontId="3" fillId="0" borderId="52" xfId="17" applyNumberFormat="1" applyFont="1" applyBorder="1" applyAlignment="1">
      <alignment vertical="center"/>
    </xf>
    <xf numFmtId="38" fontId="3" fillId="0" borderId="56" xfId="17" applyFont="1" applyBorder="1" applyAlignment="1">
      <alignment vertical="center"/>
    </xf>
    <xf numFmtId="38" fontId="3" fillId="0" borderId="29" xfId="17" applyFont="1" applyBorder="1" applyAlignment="1">
      <alignment vertical="center"/>
    </xf>
    <xf numFmtId="194" fontId="3" fillId="0" borderId="29" xfId="17" applyNumberFormat="1" applyFont="1" applyBorder="1" applyAlignment="1">
      <alignment vertical="center"/>
    </xf>
    <xf numFmtId="186" fontId="3" fillId="0" borderId="4" xfId="17" applyNumberFormat="1" applyFont="1" applyBorder="1" applyAlignment="1">
      <alignment vertical="center"/>
    </xf>
    <xf numFmtId="186" fontId="3" fillId="0" borderId="1" xfId="17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179" fontId="2" fillId="0" borderId="24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2" xfId="17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207" fontId="3" fillId="0" borderId="4" xfId="17" applyNumberFormat="1" applyFont="1" applyFill="1" applyBorder="1" applyAlignment="1">
      <alignment vertical="center"/>
    </xf>
    <xf numFmtId="207" fontId="3" fillId="0" borderId="1" xfId="17" applyNumberFormat="1" applyFont="1" applyFill="1" applyBorder="1" applyAlignment="1">
      <alignment vertical="center"/>
    </xf>
    <xf numFmtId="207" fontId="3" fillId="0" borderId="2" xfId="17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94" fontId="3" fillId="0" borderId="12" xfId="17" applyNumberFormat="1" applyFont="1" applyBorder="1" applyAlignment="1">
      <alignment vertical="center"/>
    </xf>
    <xf numFmtId="194" fontId="3" fillId="0" borderId="14" xfId="17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view="pageBreakPreview" zoomScale="60" zoomScaleNormal="75" workbookViewId="0" topLeftCell="A1">
      <selection activeCell="E63" sqref="E63"/>
    </sheetView>
  </sheetViews>
  <sheetFormatPr defaultColWidth="9.00390625" defaultRowHeight="13.5"/>
  <cols>
    <col min="1" max="1" width="36.75390625" style="91" customWidth="1"/>
    <col min="2" max="2" width="30.25390625" style="91" customWidth="1"/>
    <col min="3" max="3" width="24.375" style="91" customWidth="1"/>
    <col min="4" max="4" width="16.625" style="70" customWidth="1"/>
    <col min="5" max="5" width="4.50390625" style="55" bestFit="1" customWidth="1"/>
    <col min="6" max="6" width="8.875" style="55" customWidth="1"/>
    <col min="7" max="7" width="9.00390625" style="55" bestFit="1" customWidth="1"/>
    <col min="8" max="8" width="9.00390625" style="54" bestFit="1" customWidth="1"/>
    <col min="9" max="9" width="7.875" style="55" bestFit="1" customWidth="1"/>
    <col min="10" max="10" width="24.125" style="54" customWidth="1"/>
    <col min="11" max="11" width="9.00390625" style="54" bestFit="1" customWidth="1"/>
    <col min="12" max="12" width="26.50390625" style="54" customWidth="1"/>
    <col min="13" max="16384" width="9.00390625" style="54" customWidth="1"/>
  </cols>
  <sheetData>
    <row r="1" spans="1:12" ht="18.75" customHeight="1" thickBot="1">
      <c r="A1" s="91" t="s">
        <v>231</v>
      </c>
      <c r="C1" s="297" t="s">
        <v>134</v>
      </c>
      <c r="D1" s="297"/>
      <c r="E1" s="297"/>
      <c r="F1" s="297"/>
      <c r="G1" s="297"/>
      <c r="H1" s="297"/>
      <c r="I1" s="297"/>
      <c r="J1" s="297"/>
      <c r="K1" s="56"/>
      <c r="L1" s="56"/>
    </row>
    <row r="2" spans="1:12" ht="13.5" customHeight="1">
      <c r="A2" s="302" t="s">
        <v>97</v>
      </c>
      <c r="B2" s="308" t="s">
        <v>113</v>
      </c>
      <c r="C2" s="308" t="s">
        <v>218</v>
      </c>
      <c r="D2" s="304" t="s">
        <v>12</v>
      </c>
      <c r="E2" s="306" t="s">
        <v>0</v>
      </c>
      <c r="F2" s="300" t="s">
        <v>132</v>
      </c>
      <c r="G2" s="298" t="s">
        <v>120</v>
      </c>
      <c r="H2" s="298" t="s">
        <v>121</v>
      </c>
      <c r="I2" s="79" t="s">
        <v>14</v>
      </c>
      <c r="J2" s="79" t="s">
        <v>116</v>
      </c>
      <c r="K2" s="79" t="s">
        <v>118</v>
      </c>
      <c r="L2" s="80" t="s">
        <v>117</v>
      </c>
    </row>
    <row r="3" spans="1:12" ht="14.25" customHeight="1" thickBot="1">
      <c r="A3" s="303"/>
      <c r="B3" s="309"/>
      <c r="C3" s="309"/>
      <c r="D3" s="305"/>
      <c r="E3" s="307"/>
      <c r="F3" s="301"/>
      <c r="G3" s="299"/>
      <c r="H3" s="307"/>
      <c r="I3" s="57" t="s">
        <v>122</v>
      </c>
      <c r="J3" s="57" t="s">
        <v>123</v>
      </c>
      <c r="K3" s="57" t="s">
        <v>122</v>
      </c>
      <c r="L3" s="81" t="s">
        <v>123</v>
      </c>
    </row>
    <row r="4" spans="1:12" ht="16.5" customHeight="1">
      <c r="A4" s="58" t="s">
        <v>148</v>
      </c>
      <c r="B4" s="59"/>
      <c r="C4" s="174" t="s">
        <v>98</v>
      </c>
      <c r="D4" s="185">
        <v>1</v>
      </c>
      <c r="E4" s="60" t="s">
        <v>2</v>
      </c>
      <c r="F4" s="71">
        <v>0.82</v>
      </c>
      <c r="G4" s="60">
        <f>D4*F4</f>
        <v>0.82</v>
      </c>
      <c r="H4" s="60">
        <v>28.9</v>
      </c>
      <c r="I4" s="61">
        <v>0.0867</v>
      </c>
      <c r="J4" s="82">
        <f>D4*H4*I4</f>
        <v>2.50563</v>
      </c>
      <c r="K4" s="83">
        <v>1</v>
      </c>
      <c r="L4" s="84">
        <f aca="true" t="shared" si="0" ref="L4:L33">J4*K4</f>
        <v>2.50563</v>
      </c>
    </row>
    <row r="5" spans="1:12" ht="16.5" customHeight="1">
      <c r="A5" s="92"/>
      <c r="B5" s="93"/>
      <c r="C5" s="175" t="s">
        <v>99</v>
      </c>
      <c r="D5" s="186">
        <v>1</v>
      </c>
      <c r="E5" s="62" t="s">
        <v>2</v>
      </c>
      <c r="F5" s="67">
        <v>0.66</v>
      </c>
      <c r="G5" s="62">
        <f>D5*F5</f>
        <v>0.66</v>
      </c>
      <c r="H5" s="62">
        <v>22.5</v>
      </c>
      <c r="I5" s="63">
        <v>0.0913</v>
      </c>
      <c r="J5" s="85">
        <f aca="true" t="shared" si="1" ref="J5:J30">D5*H5*I5</f>
        <v>2.05425</v>
      </c>
      <c r="K5" s="86">
        <v>1</v>
      </c>
      <c r="L5" s="87">
        <f t="shared" si="0"/>
        <v>2.05425</v>
      </c>
    </row>
    <row r="6" spans="1:12" ht="16.5" customHeight="1">
      <c r="A6" s="92"/>
      <c r="B6" s="93"/>
      <c r="C6" s="176" t="s">
        <v>100</v>
      </c>
      <c r="D6" s="186">
        <v>1</v>
      </c>
      <c r="E6" s="62" t="s">
        <v>2</v>
      </c>
      <c r="F6" s="67">
        <v>0.66</v>
      </c>
      <c r="G6" s="62">
        <f>D6*F6</f>
        <v>0.66</v>
      </c>
      <c r="H6" s="62">
        <v>26.6</v>
      </c>
      <c r="I6" s="63">
        <v>0.0906</v>
      </c>
      <c r="J6" s="85">
        <f t="shared" si="1"/>
        <v>2.4099600000000003</v>
      </c>
      <c r="K6" s="86">
        <v>1</v>
      </c>
      <c r="L6" s="87">
        <f t="shared" si="0"/>
        <v>2.4099600000000003</v>
      </c>
    </row>
    <row r="7" spans="1:12" ht="16.5" customHeight="1">
      <c r="A7" s="92"/>
      <c r="B7" s="93"/>
      <c r="C7" s="175" t="s">
        <v>101</v>
      </c>
      <c r="D7" s="186">
        <v>1</v>
      </c>
      <c r="E7" s="62" t="s">
        <v>2</v>
      </c>
      <c r="F7" s="73">
        <v>0.7</v>
      </c>
      <c r="G7" s="78">
        <f>D7*F7</f>
        <v>0.7</v>
      </c>
      <c r="H7" s="62">
        <v>27.2</v>
      </c>
      <c r="I7" s="63">
        <v>0.0906</v>
      </c>
      <c r="J7" s="85">
        <f t="shared" si="1"/>
        <v>2.46432</v>
      </c>
      <c r="K7" s="86">
        <v>1</v>
      </c>
      <c r="L7" s="87">
        <f t="shared" si="0"/>
        <v>2.46432</v>
      </c>
    </row>
    <row r="8" spans="1:12" ht="16.5" customHeight="1">
      <c r="A8" s="92"/>
      <c r="B8" s="93"/>
      <c r="C8" s="175" t="s">
        <v>124</v>
      </c>
      <c r="D8" s="186">
        <v>1</v>
      </c>
      <c r="E8" s="62" t="s">
        <v>2</v>
      </c>
      <c r="F8" s="67">
        <v>0.78</v>
      </c>
      <c r="G8" s="62">
        <f>D8*F8</f>
        <v>0.78</v>
      </c>
      <c r="H8" s="62">
        <v>30.1</v>
      </c>
      <c r="I8" s="63">
        <v>0.108</v>
      </c>
      <c r="J8" s="85">
        <f t="shared" si="1"/>
        <v>3.2508</v>
      </c>
      <c r="K8" s="86">
        <v>1</v>
      </c>
      <c r="L8" s="87">
        <f t="shared" si="0"/>
        <v>3.2508</v>
      </c>
    </row>
    <row r="9" spans="1:12" ht="16.5" customHeight="1">
      <c r="A9" s="92"/>
      <c r="B9" s="93"/>
      <c r="C9" s="175" t="s">
        <v>102</v>
      </c>
      <c r="D9" s="186">
        <v>1</v>
      </c>
      <c r="E9" s="62" t="s">
        <v>2</v>
      </c>
      <c r="F9" s="67"/>
      <c r="G9" s="62">
        <f aca="true" t="shared" si="2" ref="G9:G30">D9*F9</f>
        <v>0</v>
      </c>
      <c r="H9" s="62">
        <v>23.9</v>
      </c>
      <c r="I9" s="63">
        <v>0.0906</v>
      </c>
      <c r="J9" s="85">
        <f t="shared" si="1"/>
        <v>2.16534</v>
      </c>
      <c r="K9" s="86">
        <v>1</v>
      </c>
      <c r="L9" s="87">
        <f t="shared" si="0"/>
        <v>2.16534</v>
      </c>
    </row>
    <row r="10" spans="1:12" ht="16.5" customHeight="1">
      <c r="A10" s="92"/>
      <c r="B10" s="93"/>
      <c r="C10" s="175" t="s">
        <v>103</v>
      </c>
      <c r="D10" s="186">
        <v>1</v>
      </c>
      <c r="E10" s="64" t="s">
        <v>3</v>
      </c>
      <c r="F10" s="74">
        <v>1</v>
      </c>
      <c r="G10" s="62">
        <f t="shared" si="2"/>
        <v>1</v>
      </c>
      <c r="H10" s="62">
        <v>38.2</v>
      </c>
      <c r="I10" s="63">
        <v>0.0684</v>
      </c>
      <c r="J10" s="85">
        <f t="shared" si="1"/>
        <v>2.61288</v>
      </c>
      <c r="K10" s="86">
        <v>1</v>
      </c>
      <c r="L10" s="87">
        <f t="shared" si="0"/>
        <v>2.61288</v>
      </c>
    </row>
    <row r="11" spans="1:12" ht="16.5" customHeight="1">
      <c r="A11" s="92"/>
      <c r="B11" s="93"/>
      <c r="C11" s="175" t="s">
        <v>104</v>
      </c>
      <c r="D11" s="186">
        <v>1</v>
      </c>
      <c r="E11" s="64" t="s">
        <v>3</v>
      </c>
      <c r="F11" s="72"/>
      <c r="G11" s="62">
        <f t="shared" si="2"/>
        <v>0</v>
      </c>
      <c r="H11" s="62">
        <v>35.3</v>
      </c>
      <c r="I11" s="63">
        <v>0.0684</v>
      </c>
      <c r="J11" s="85">
        <f t="shared" si="1"/>
        <v>2.41452</v>
      </c>
      <c r="K11" s="86">
        <v>1</v>
      </c>
      <c r="L11" s="87">
        <f t="shared" si="0"/>
        <v>2.41452</v>
      </c>
    </row>
    <row r="12" spans="1:12" ht="16.5" customHeight="1">
      <c r="A12" s="92"/>
      <c r="B12" s="93"/>
      <c r="C12" s="176" t="s">
        <v>214</v>
      </c>
      <c r="D12" s="186">
        <v>1</v>
      </c>
      <c r="E12" s="64" t="s">
        <v>3</v>
      </c>
      <c r="F12" s="72">
        <v>0.91</v>
      </c>
      <c r="G12" s="62">
        <f t="shared" si="2"/>
        <v>0.91</v>
      </c>
      <c r="H12" s="62">
        <v>34.6</v>
      </c>
      <c r="I12" s="63">
        <v>0.0671</v>
      </c>
      <c r="J12" s="85">
        <f t="shared" si="1"/>
        <v>2.3216600000000005</v>
      </c>
      <c r="K12" s="86">
        <v>1</v>
      </c>
      <c r="L12" s="87">
        <f t="shared" si="0"/>
        <v>2.3216600000000005</v>
      </c>
    </row>
    <row r="13" spans="1:12" ht="16.5" customHeight="1">
      <c r="A13" s="92"/>
      <c r="B13" s="93"/>
      <c r="C13" s="175" t="s">
        <v>125</v>
      </c>
      <c r="D13" s="186">
        <v>1</v>
      </c>
      <c r="E13" s="64" t="s">
        <v>3</v>
      </c>
      <c r="F13" s="72">
        <v>0.86</v>
      </c>
      <c r="G13" s="62">
        <f t="shared" si="2"/>
        <v>0.86</v>
      </c>
      <c r="H13" s="62">
        <v>34.1</v>
      </c>
      <c r="I13" s="63">
        <v>0.0666</v>
      </c>
      <c r="J13" s="85">
        <f t="shared" si="1"/>
        <v>2.2710600000000003</v>
      </c>
      <c r="K13" s="86">
        <v>1</v>
      </c>
      <c r="L13" s="87">
        <f t="shared" si="0"/>
        <v>2.2710600000000003</v>
      </c>
    </row>
    <row r="14" spans="1:12" ht="16.5" customHeight="1">
      <c r="A14" s="92"/>
      <c r="B14" s="93"/>
      <c r="C14" s="175" t="s">
        <v>4</v>
      </c>
      <c r="D14" s="186">
        <v>1</v>
      </c>
      <c r="E14" s="64" t="s">
        <v>3</v>
      </c>
      <c r="F14" s="72"/>
      <c r="G14" s="62">
        <f t="shared" si="2"/>
        <v>0</v>
      </c>
      <c r="H14" s="62">
        <v>36.7</v>
      </c>
      <c r="I14" s="63">
        <v>0.0671</v>
      </c>
      <c r="J14" s="85">
        <f t="shared" si="1"/>
        <v>2.4625700000000004</v>
      </c>
      <c r="K14" s="86">
        <v>1</v>
      </c>
      <c r="L14" s="87">
        <f t="shared" si="0"/>
        <v>2.4625700000000004</v>
      </c>
    </row>
    <row r="15" spans="1:12" ht="16.5" customHeight="1">
      <c r="A15" s="92"/>
      <c r="B15" s="93"/>
      <c r="C15" s="176" t="s">
        <v>5</v>
      </c>
      <c r="D15" s="186">
        <v>1</v>
      </c>
      <c r="E15" s="64" t="s">
        <v>3</v>
      </c>
      <c r="F15" s="72">
        <v>0.96</v>
      </c>
      <c r="G15" s="62">
        <f t="shared" si="2"/>
        <v>0.96</v>
      </c>
      <c r="H15" s="62">
        <v>36.7</v>
      </c>
      <c r="I15" s="63">
        <v>0.0679</v>
      </c>
      <c r="J15" s="85">
        <f t="shared" si="1"/>
        <v>2.4919300000000004</v>
      </c>
      <c r="K15" s="86">
        <v>1</v>
      </c>
      <c r="L15" s="87">
        <f t="shared" si="0"/>
        <v>2.4919300000000004</v>
      </c>
    </row>
    <row r="16" spans="1:12" ht="16.5" customHeight="1">
      <c r="A16" s="92"/>
      <c r="B16" s="93"/>
      <c r="C16" s="176" t="s">
        <v>6</v>
      </c>
      <c r="D16" s="186">
        <v>1</v>
      </c>
      <c r="E16" s="64" t="s">
        <v>3</v>
      </c>
      <c r="F16" s="72">
        <v>0.99</v>
      </c>
      <c r="G16" s="62">
        <f t="shared" si="2"/>
        <v>0.99</v>
      </c>
      <c r="H16" s="62">
        <v>38.2</v>
      </c>
      <c r="I16" s="63">
        <v>0.0687</v>
      </c>
      <c r="J16" s="85">
        <f t="shared" si="1"/>
        <v>2.62434</v>
      </c>
      <c r="K16" s="86">
        <v>1</v>
      </c>
      <c r="L16" s="87">
        <f t="shared" si="0"/>
        <v>2.62434</v>
      </c>
    </row>
    <row r="17" spans="1:12" ht="16.5" customHeight="1">
      <c r="A17" s="92"/>
      <c r="B17" s="93"/>
      <c r="C17" s="176" t="s">
        <v>7</v>
      </c>
      <c r="D17" s="186">
        <v>1</v>
      </c>
      <c r="E17" s="64" t="s">
        <v>3</v>
      </c>
      <c r="F17" s="72">
        <v>1.01</v>
      </c>
      <c r="G17" s="62">
        <f t="shared" si="2"/>
        <v>1.01</v>
      </c>
      <c r="H17" s="62">
        <v>39.1</v>
      </c>
      <c r="I17" s="63">
        <v>0.0693</v>
      </c>
      <c r="J17" s="85">
        <f t="shared" si="1"/>
        <v>2.70963</v>
      </c>
      <c r="K17" s="86">
        <v>1</v>
      </c>
      <c r="L17" s="87">
        <f t="shared" si="0"/>
        <v>2.70963</v>
      </c>
    </row>
    <row r="18" spans="1:12" ht="16.5" customHeight="1">
      <c r="A18" s="92"/>
      <c r="B18" s="93"/>
      <c r="C18" s="175" t="s">
        <v>8</v>
      </c>
      <c r="D18" s="186">
        <v>1</v>
      </c>
      <c r="E18" s="64" t="s">
        <v>3</v>
      </c>
      <c r="F18" s="72">
        <v>1.04</v>
      </c>
      <c r="G18" s="62">
        <f t="shared" si="2"/>
        <v>1.04</v>
      </c>
      <c r="H18" s="62">
        <v>40.4</v>
      </c>
      <c r="I18" s="63">
        <v>0.0705</v>
      </c>
      <c r="J18" s="85">
        <f t="shared" si="1"/>
        <v>2.8482</v>
      </c>
      <c r="K18" s="86">
        <v>1</v>
      </c>
      <c r="L18" s="87">
        <f t="shared" si="0"/>
        <v>2.8482</v>
      </c>
    </row>
    <row r="19" spans="1:12" ht="16.5" customHeight="1">
      <c r="A19" s="92"/>
      <c r="B19" s="93"/>
      <c r="C19" s="176" t="s">
        <v>9</v>
      </c>
      <c r="D19" s="186">
        <v>1</v>
      </c>
      <c r="E19" s="64" t="s">
        <v>3</v>
      </c>
      <c r="F19" s="72">
        <v>1.06</v>
      </c>
      <c r="G19" s="62">
        <f t="shared" si="2"/>
        <v>1.06</v>
      </c>
      <c r="H19" s="62">
        <v>41.7</v>
      </c>
      <c r="I19" s="63">
        <v>0.0716</v>
      </c>
      <c r="J19" s="85">
        <f t="shared" si="1"/>
        <v>2.98572</v>
      </c>
      <c r="K19" s="86">
        <v>1</v>
      </c>
      <c r="L19" s="87">
        <f t="shared" si="0"/>
        <v>2.98572</v>
      </c>
    </row>
    <row r="20" spans="1:12" ht="16.5" customHeight="1">
      <c r="A20" s="92"/>
      <c r="B20" s="93"/>
      <c r="C20" s="175" t="s">
        <v>105</v>
      </c>
      <c r="D20" s="186">
        <v>1</v>
      </c>
      <c r="E20" s="64" t="s">
        <v>3</v>
      </c>
      <c r="F20" s="72"/>
      <c r="G20" s="62">
        <f t="shared" si="2"/>
        <v>0</v>
      </c>
      <c r="H20" s="62">
        <v>40.2</v>
      </c>
      <c r="I20" s="63">
        <v>0.0705</v>
      </c>
      <c r="J20" s="85">
        <f t="shared" si="1"/>
        <v>2.8341</v>
      </c>
      <c r="K20" s="86">
        <v>1</v>
      </c>
      <c r="L20" s="87">
        <f t="shared" si="0"/>
        <v>2.8341</v>
      </c>
    </row>
    <row r="21" spans="1:12" ht="16.5" customHeight="1">
      <c r="A21" s="92"/>
      <c r="B21" s="93"/>
      <c r="C21" s="175" t="s">
        <v>106</v>
      </c>
      <c r="D21" s="186">
        <v>1</v>
      </c>
      <c r="E21" s="62" t="s">
        <v>2</v>
      </c>
      <c r="F21" s="67"/>
      <c r="G21" s="62">
        <f t="shared" si="2"/>
        <v>0</v>
      </c>
      <c r="H21" s="62">
        <v>35.6</v>
      </c>
      <c r="I21" s="63">
        <v>0.093</v>
      </c>
      <c r="J21" s="85">
        <f t="shared" si="1"/>
        <v>3.3108</v>
      </c>
      <c r="K21" s="86">
        <v>1</v>
      </c>
      <c r="L21" s="87">
        <f t="shared" si="0"/>
        <v>3.3108</v>
      </c>
    </row>
    <row r="22" spans="1:12" ht="16.5" customHeight="1">
      <c r="A22" s="92"/>
      <c r="B22" s="93"/>
      <c r="C22" s="176" t="s">
        <v>142</v>
      </c>
      <c r="D22" s="186">
        <v>1</v>
      </c>
      <c r="E22" s="62" t="s">
        <v>2</v>
      </c>
      <c r="F22" s="73">
        <v>1.3</v>
      </c>
      <c r="G22" s="62">
        <f t="shared" si="2"/>
        <v>1.3</v>
      </c>
      <c r="H22" s="62">
        <v>50.2</v>
      </c>
      <c r="I22" s="63">
        <v>0.0598</v>
      </c>
      <c r="J22" s="85">
        <f t="shared" si="1"/>
        <v>3.00196</v>
      </c>
      <c r="K22" s="86">
        <v>1</v>
      </c>
      <c r="L22" s="87">
        <f t="shared" si="0"/>
        <v>3.00196</v>
      </c>
    </row>
    <row r="23" spans="1:12" ht="16.5" customHeight="1">
      <c r="A23" s="92"/>
      <c r="B23" s="93"/>
      <c r="C23" s="175" t="s">
        <v>143</v>
      </c>
      <c r="D23" s="186">
        <v>1</v>
      </c>
      <c r="E23" s="62" t="s">
        <v>2</v>
      </c>
      <c r="F23" s="67">
        <v>1.41</v>
      </c>
      <c r="G23" s="62">
        <f t="shared" si="2"/>
        <v>1.41</v>
      </c>
      <c r="H23" s="62">
        <v>54.5</v>
      </c>
      <c r="I23" s="63">
        <v>0.0494</v>
      </c>
      <c r="J23" s="85">
        <f t="shared" si="1"/>
        <v>2.6923</v>
      </c>
      <c r="K23" s="86">
        <v>1</v>
      </c>
      <c r="L23" s="87">
        <f t="shared" si="0"/>
        <v>2.6923</v>
      </c>
    </row>
    <row r="24" spans="1:12" ht="16.5" customHeight="1">
      <c r="A24" s="92"/>
      <c r="B24" s="93"/>
      <c r="C24" s="175" t="s">
        <v>215</v>
      </c>
      <c r="D24" s="186">
        <v>1</v>
      </c>
      <c r="E24" s="64" t="s">
        <v>126</v>
      </c>
      <c r="F24" s="72">
        <v>1.06</v>
      </c>
      <c r="G24" s="62">
        <f t="shared" si="2"/>
        <v>1.06</v>
      </c>
      <c r="H24" s="62">
        <v>40.9</v>
      </c>
      <c r="I24" s="63">
        <v>0.0494</v>
      </c>
      <c r="J24" s="85">
        <f t="shared" si="1"/>
        <v>2.02046</v>
      </c>
      <c r="K24" s="86">
        <v>1</v>
      </c>
      <c r="L24" s="87">
        <f t="shared" si="0"/>
        <v>2.02046</v>
      </c>
    </row>
    <row r="25" spans="1:12" ht="16.5" customHeight="1">
      <c r="A25" s="92"/>
      <c r="B25" s="93"/>
      <c r="C25" s="175" t="s">
        <v>108</v>
      </c>
      <c r="D25" s="186">
        <v>1</v>
      </c>
      <c r="E25" s="64" t="s">
        <v>127</v>
      </c>
      <c r="F25" s="72">
        <v>0.52</v>
      </c>
      <c r="G25" s="62">
        <f t="shared" si="2"/>
        <v>0.52</v>
      </c>
      <c r="H25" s="62">
        <v>21.1</v>
      </c>
      <c r="I25" s="63">
        <v>0.0403</v>
      </c>
      <c r="J25" s="85">
        <f t="shared" si="1"/>
        <v>0.8503300000000001</v>
      </c>
      <c r="K25" s="86">
        <v>1</v>
      </c>
      <c r="L25" s="87">
        <f t="shared" si="0"/>
        <v>0.8503300000000001</v>
      </c>
    </row>
    <row r="26" spans="1:12" ht="16.5" customHeight="1">
      <c r="A26" s="92"/>
      <c r="B26" s="93"/>
      <c r="C26" s="175" t="s">
        <v>109</v>
      </c>
      <c r="D26" s="186">
        <v>1</v>
      </c>
      <c r="E26" s="64" t="s">
        <v>128</v>
      </c>
      <c r="F26" s="72">
        <v>0.86</v>
      </c>
      <c r="G26" s="62">
        <f t="shared" si="2"/>
        <v>0.86</v>
      </c>
      <c r="H26" s="62">
        <v>3.41</v>
      </c>
      <c r="I26" s="63">
        <v>0.258</v>
      </c>
      <c r="J26" s="85">
        <f t="shared" si="1"/>
        <v>0.87978</v>
      </c>
      <c r="K26" s="86">
        <v>1</v>
      </c>
      <c r="L26" s="87">
        <f t="shared" si="0"/>
        <v>0.87978</v>
      </c>
    </row>
    <row r="27" spans="1:12" ht="16.5" customHeight="1">
      <c r="A27" s="92"/>
      <c r="B27" s="93"/>
      <c r="C27" s="175" t="s">
        <v>110</v>
      </c>
      <c r="D27" s="186">
        <v>1</v>
      </c>
      <c r="E27" s="64" t="s">
        <v>126</v>
      </c>
      <c r="F27" s="72"/>
      <c r="G27" s="62">
        <f t="shared" si="2"/>
        <v>0</v>
      </c>
      <c r="H27" s="62">
        <v>8.41</v>
      </c>
      <c r="I27" s="63">
        <v>0.182</v>
      </c>
      <c r="J27" s="85">
        <f t="shared" si="1"/>
        <v>1.53062</v>
      </c>
      <c r="K27" s="86">
        <v>1</v>
      </c>
      <c r="L27" s="87">
        <f t="shared" si="0"/>
        <v>1.53062</v>
      </c>
    </row>
    <row r="28" spans="1:12" ht="16.5" customHeight="1">
      <c r="A28" s="92"/>
      <c r="B28" s="93"/>
      <c r="C28" s="175" t="s">
        <v>216</v>
      </c>
      <c r="D28" s="186">
        <v>1</v>
      </c>
      <c r="E28" s="64" t="s">
        <v>129</v>
      </c>
      <c r="F28" s="72"/>
      <c r="G28" s="62">
        <f t="shared" si="2"/>
        <v>0</v>
      </c>
      <c r="H28" s="62">
        <v>44.9</v>
      </c>
      <c r="I28" s="63">
        <v>0.0519</v>
      </c>
      <c r="J28" s="85">
        <f t="shared" si="1"/>
        <v>2.33031</v>
      </c>
      <c r="K28" s="86">
        <v>1</v>
      </c>
      <c r="L28" s="87">
        <f t="shared" si="0"/>
        <v>2.33031</v>
      </c>
    </row>
    <row r="29" spans="1:12" ht="16.5" customHeight="1">
      <c r="A29" s="92"/>
      <c r="B29" s="93"/>
      <c r="C29" s="176" t="s">
        <v>111</v>
      </c>
      <c r="D29" s="186">
        <v>1</v>
      </c>
      <c r="E29" s="64" t="s">
        <v>130</v>
      </c>
      <c r="F29" s="72"/>
      <c r="G29" s="62">
        <f t="shared" si="2"/>
        <v>0</v>
      </c>
      <c r="H29" s="62">
        <v>41.1</v>
      </c>
      <c r="I29" s="63">
        <v>0.0513</v>
      </c>
      <c r="J29" s="85">
        <f t="shared" si="1"/>
        <v>2.10843</v>
      </c>
      <c r="K29" s="86">
        <v>1</v>
      </c>
      <c r="L29" s="87">
        <f t="shared" si="0"/>
        <v>2.10843</v>
      </c>
    </row>
    <row r="30" spans="1:12" ht="16.5" customHeight="1" thickBot="1">
      <c r="A30" s="92"/>
      <c r="B30" s="93"/>
      <c r="C30" s="177" t="s">
        <v>112</v>
      </c>
      <c r="D30" s="187">
        <v>1</v>
      </c>
      <c r="E30" s="163" t="s">
        <v>3</v>
      </c>
      <c r="F30" s="135"/>
      <c r="G30" s="164">
        <f t="shared" si="2"/>
        <v>0</v>
      </c>
      <c r="H30" s="164">
        <v>42.3</v>
      </c>
      <c r="I30" s="165">
        <v>0.0762</v>
      </c>
      <c r="J30" s="166">
        <f t="shared" si="1"/>
        <v>3.22326</v>
      </c>
      <c r="K30" s="167">
        <v>1</v>
      </c>
      <c r="L30" s="168">
        <f t="shared" si="0"/>
        <v>3.22326</v>
      </c>
    </row>
    <row r="31" spans="1:13" ht="16.5" customHeight="1">
      <c r="A31" s="65" t="s">
        <v>138</v>
      </c>
      <c r="B31" s="66" t="s">
        <v>114</v>
      </c>
      <c r="C31" s="178"/>
      <c r="D31" s="185">
        <v>1</v>
      </c>
      <c r="E31" s="60" t="s">
        <v>15</v>
      </c>
      <c r="F31" s="101"/>
      <c r="G31" s="102"/>
      <c r="H31" s="101"/>
      <c r="I31" s="274">
        <v>0.26</v>
      </c>
      <c r="J31" s="82">
        <f>D31*I31</f>
        <v>0.26</v>
      </c>
      <c r="K31" s="83">
        <v>1</v>
      </c>
      <c r="L31" s="84">
        <f t="shared" si="0"/>
        <v>0.26</v>
      </c>
      <c r="M31" s="275" t="s">
        <v>355</v>
      </c>
    </row>
    <row r="32" spans="1:12" ht="16.5" customHeight="1" thickBot="1">
      <c r="A32" s="94"/>
      <c r="B32" s="68" t="s">
        <v>115</v>
      </c>
      <c r="C32" s="179"/>
      <c r="D32" s="188">
        <v>1</v>
      </c>
      <c r="E32" s="69" t="s">
        <v>16</v>
      </c>
      <c r="F32" s="103"/>
      <c r="G32" s="104"/>
      <c r="H32" s="103"/>
      <c r="I32" s="97">
        <v>0.602</v>
      </c>
      <c r="J32" s="98">
        <f>D32*I32</f>
        <v>0.602</v>
      </c>
      <c r="K32" s="99">
        <v>1</v>
      </c>
      <c r="L32" s="100">
        <f t="shared" si="0"/>
        <v>0.602</v>
      </c>
    </row>
    <row r="33" spans="1:12" ht="16.5" customHeight="1" thickBot="1">
      <c r="A33" s="94" t="s">
        <v>139</v>
      </c>
      <c r="B33" s="153"/>
      <c r="C33" s="180"/>
      <c r="D33" s="189">
        <v>1</v>
      </c>
      <c r="E33" s="57" t="s">
        <v>131</v>
      </c>
      <c r="F33" s="153"/>
      <c r="G33" s="57">
        <f>D33*F33</f>
        <v>0</v>
      </c>
      <c r="H33" s="169"/>
      <c r="I33" s="170">
        <v>0.067</v>
      </c>
      <c r="J33" s="171">
        <f>D33*I33</f>
        <v>0.067</v>
      </c>
      <c r="K33" s="172">
        <v>1</v>
      </c>
      <c r="L33" s="173">
        <f t="shared" si="0"/>
        <v>0.067</v>
      </c>
    </row>
    <row r="34" spans="1:12" ht="16.5" customHeight="1">
      <c r="A34" s="95" t="s">
        <v>135</v>
      </c>
      <c r="B34" s="66" t="s">
        <v>140</v>
      </c>
      <c r="C34" s="181"/>
      <c r="D34" s="185"/>
      <c r="E34" s="60"/>
      <c r="F34" s="101"/>
      <c r="G34" s="102"/>
      <c r="H34" s="101"/>
      <c r="I34" s="61"/>
      <c r="J34" s="82"/>
      <c r="K34" s="83"/>
      <c r="L34" s="84"/>
    </row>
    <row r="35" spans="1:12" ht="16.5" customHeight="1">
      <c r="A35" s="96"/>
      <c r="B35" s="72" t="s">
        <v>141</v>
      </c>
      <c r="C35" s="182"/>
      <c r="D35" s="190"/>
      <c r="E35" s="62"/>
      <c r="F35" s="75"/>
      <c r="G35" s="76"/>
      <c r="H35" s="75"/>
      <c r="I35" s="63"/>
      <c r="J35" s="85"/>
      <c r="K35" s="86"/>
      <c r="L35" s="87"/>
    </row>
    <row r="36" spans="1:12" ht="16.5" customHeight="1" thickBot="1">
      <c r="A36" s="94"/>
      <c r="B36" s="68"/>
      <c r="C36" s="183"/>
      <c r="D36" s="188"/>
      <c r="E36" s="69"/>
      <c r="F36" s="103"/>
      <c r="G36" s="104"/>
      <c r="H36" s="103"/>
      <c r="I36" s="97"/>
      <c r="J36" s="98"/>
      <c r="K36" s="99"/>
      <c r="L36" s="100"/>
    </row>
    <row r="37" spans="1:12" ht="16.5" customHeight="1">
      <c r="A37" s="95" t="s">
        <v>136</v>
      </c>
      <c r="B37" s="66" t="s">
        <v>144</v>
      </c>
      <c r="C37" s="181" t="s">
        <v>219</v>
      </c>
      <c r="D37" s="185">
        <v>1</v>
      </c>
      <c r="E37" s="129" t="s">
        <v>194</v>
      </c>
      <c r="F37" s="101"/>
      <c r="G37" s="102"/>
      <c r="H37" s="101"/>
      <c r="I37" s="130">
        <v>417</v>
      </c>
      <c r="J37" s="82">
        <f>D37*I37</f>
        <v>417</v>
      </c>
      <c r="K37" s="83">
        <v>1</v>
      </c>
      <c r="L37" s="150">
        <f>J37*K37</f>
        <v>417</v>
      </c>
    </row>
    <row r="38" spans="1:12" ht="16.5" customHeight="1">
      <c r="A38" s="96"/>
      <c r="B38" s="135" t="s">
        <v>145</v>
      </c>
      <c r="C38" s="182" t="s">
        <v>219</v>
      </c>
      <c r="D38" s="190">
        <v>1</v>
      </c>
      <c r="E38" s="139" t="s">
        <v>194</v>
      </c>
      <c r="F38" s="75"/>
      <c r="G38" s="76"/>
      <c r="H38" s="75"/>
      <c r="I38" s="140">
        <v>428</v>
      </c>
      <c r="J38" s="85">
        <f>D38*I38</f>
        <v>428</v>
      </c>
      <c r="K38" s="86">
        <v>1</v>
      </c>
      <c r="L38" s="154">
        <f>J38*K38</f>
        <v>428</v>
      </c>
    </row>
    <row r="39" spans="1:12" ht="16.5" customHeight="1">
      <c r="A39" s="96"/>
      <c r="B39" s="131"/>
      <c r="C39" s="182" t="s">
        <v>220</v>
      </c>
      <c r="D39" s="190">
        <v>1</v>
      </c>
      <c r="E39" s="139" t="s">
        <v>194</v>
      </c>
      <c r="F39" s="75"/>
      <c r="G39" s="76"/>
      <c r="H39" s="75"/>
      <c r="I39" s="140">
        <v>449</v>
      </c>
      <c r="J39" s="85">
        <f>D39*I39</f>
        <v>449</v>
      </c>
      <c r="K39" s="86">
        <v>1</v>
      </c>
      <c r="L39" s="154">
        <f>J39*K39</f>
        <v>449</v>
      </c>
    </row>
    <row r="40" spans="1:12" ht="16.5" customHeight="1">
      <c r="A40" s="96"/>
      <c r="B40" s="135" t="s">
        <v>221</v>
      </c>
      <c r="C40" s="182" t="s">
        <v>219</v>
      </c>
      <c r="D40" s="190">
        <v>1</v>
      </c>
      <c r="E40" s="139" t="s">
        <v>194</v>
      </c>
      <c r="F40" s="75"/>
      <c r="G40" s="76"/>
      <c r="H40" s="75"/>
      <c r="I40" s="140">
        <v>435</v>
      </c>
      <c r="J40" s="85">
        <f>D40*I40</f>
        <v>435</v>
      </c>
      <c r="K40" s="86">
        <v>1</v>
      </c>
      <c r="L40" s="154">
        <f>J40*K40</f>
        <v>435</v>
      </c>
    </row>
    <row r="41" spans="1:12" ht="16.5" customHeight="1">
      <c r="A41" s="96"/>
      <c r="B41" s="131"/>
      <c r="C41" s="182" t="s">
        <v>220</v>
      </c>
      <c r="D41" s="190">
        <v>1</v>
      </c>
      <c r="E41" s="139" t="s">
        <v>194</v>
      </c>
      <c r="F41" s="75"/>
      <c r="G41" s="76"/>
      <c r="H41" s="75"/>
      <c r="I41" s="140">
        <v>471</v>
      </c>
      <c r="J41" s="85">
        <f>D41*I41</f>
        <v>471</v>
      </c>
      <c r="K41" s="86">
        <v>1</v>
      </c>
      <c r="L41" s="154">
        <f>J41*K41</f>
        <v>471</v>
      </c>
    </row>
    <row r="42" spans="1:12" ht="16.5" customHeight="1">
      <c r="A42" s="96"/>
      <c r="B42" s="135" t="s">
        <v>222</v>
      </c>
      <c r="C42" s="184" t="s">
        <v>223</v>
      </c>
      <c r="D42" s="186">
        <v>1</v>
      </c>
      <c r="E42" s="141" t="s">
        <v>91</v>
      </c>
      <c r="F42" s="137"/>
      <c r="G42" s="138"/>
      <c r="H42" s="137"/>
      <c r="I42" s="145">
        <v>2.4</v>
      </c>
      <c r="J42" s="85">
        <f aca="true" t="shared" si="3" ref="J42:J50">D42*I42</f>
        <v>2.4</v>
      </c>
      <c r="K42" s="86">
        <v>1</v>
      </c>
      <c r="L42" s="154">
        <f aca="true" t="shared" si="4" ref="L42:L50">J42*K42</f>
        <v>2.4</v>
      </c>
    </row>
    <row r="43" spans="1:12" ht="16.5" customHeight="1">
      <c r="A43" s="96"/>
      <c r="B43" s="136"/>
      <c r="C43" s="175" t="s">
        <v>125</v>
      </c>
      <c r="D43" s="186">
        <v>1</v>
      </c>
      <c r="E43" s="141" t="s">
        <v>225</v>
      </c>
      <c r="F43" s="137"/>
      <c r="G43" s="138"/>
      <c r="H43" s="137"/>
      <c r="I43" s="146">
        <v>2.22</v>
      </c>
      <c r="J43" s="85">
        <f t="shared" si="3"/>
        <v>2.22</v>
      </c>
      <c r="K43" s="86">
        <v>1</v>
      </c>
      <c r="L43" s="154">
        <f t="shared" si="4"/>
        <v>2.22</v>
      </c>
    </row>
    <row r="44" spans="1:12" ht="16.5" customHeight="1">
      <c r="A44" s="96"/>
      <c r="B44" s="136"/>
      <c r="C44" s="175" t="s">
        <v>106</v>
      </c>
      <c r="D44" s="186">
        <v>1</v>
      </c>
      <c r="E44" s="141" t="s">
        <v>91</v>
      </c>
      <c r="F44" s="137"/>
      <c r="G44" s="138"/>
      <c r="H44" s="137"/>
      <c r="I44" s="145">
        <v>3.3</v>
      </c>
      <c r="J44" s="85">
        <f t="shared" si="3"/>
        <v>3.3</v>
      </c>
      <c r="K44" s="86">
        <v>1</v>
      </c>
      <c r="L44" s="154">
        <f t="shared" si="4"/>
        <v>3.3</v>
      </c>
    </row>
    <row r="45" spans="1:12" ht="16.5" customHeight="1">
      <c r="A45" s="96"/>
      <c r="B45" s="136"/>
      <c r="C45" s="175" t="s">
        <v>142</v>
      </c>
      <c r="D45" s="186">
        <v>1</v>
      </c>
      <c r="E45" s="141" t="s">
        <v>91</v>
      </c>
      <c r="F45" s="137"/>
      <c r="G45" s="138"/>
      <c r="H45" s="137"/>
      <c r="I45" s="146">
        <v>2.94</v>
      </c>
      <c r="J45" s="85">
        <f t="shared" si="3"/>
        <v>2.94</v>
      </c>
      <c r="K45" s="86">
        <v>1</v>
      </c>
      <c r="L45" s="154">
        <f t="shared" si="4"/>
        <v>2.94</v>
      </c>
    </row>
    <row r="46" spans="1:12" ht="16.5" customHeight="1">
      <c r="A46" s="96"/>
      <c r="B46" s="136"/>
      <c r="C46" s="175" t="s">
        <v>143</v>
      </c>
      <c r="D46" s="186">
        <v>1</v>
      </c>
      <c r="E46" s="141" t="s">
        <v>91</v>
      </c>
      <c r="F46" s="137"/>
      <c r="G46" s="138"/>
      <c r="H46" s="137"/>
      <c r="I46" s="146">
        <v>2.77</v>
      </c>
      <c r="J46" s="85">
        <f t="shared" si="3"/>
        <v>2.77</v>
      </c>
      <c r="K46" s="86">
        <v>1</v>
      </c>
      <c r="L46" s="154">
        <f t="shared" si="4"/>
        <v>2.77</v>
      </c>
    </row>
    <row r="47" spans="1:12" ht="16.5" customHeight="1">
      <c r="A47" s="96"/>
      <c r="B47" s="136"/>
      <c r="C47" s="175" t="s">
        <v>215</v>
      </c>
      <c r="D47" s="186">
        <v>1</v>
      </c>
      <c r="E47" s="141" t="s">
        <v>226</v>
      </c>
      <c r="F47" s="137"/>
      <c r="G47" s="138"/>
      <c r="H47" s="137"/>
      <c r="I47" s="145">
        <v>2.1</v>
      </c>
      <c r="J47" s="85">
        <f t="shared" si="3"/>
        <v>2.1</v>
      </c>
      <c r="K47" s="86">
        <v>1</v>
      </c>
      <c r="L47" s="154">
        <f t="shared" si="4"/>
        <v>2.1</v>
      </c>
    </row>
    <row r="48" spans="1:12" ht="16.5" customHeight="1">
      <c r="A48" s="96"/>
      <c r="B48" s="136"/>
      <c r="C48" s="175" t="s">
        <v>108</v>
      </c>
      <c r="D48" s="186">
        <v>1</v>
      </c>
      <c r="E48" s="141" t="s">
        <v>226</v>
      </c>
      <c r="F48" s="137"/>
      <c r="G48" s="138"/>
      <c r="H48" s="137"/>
      <c r="I48" s="147">
        <v>0.85</v>
      </c>
      <c r="J48" s="85">
        <f t="shared" si="3"/>
        <v>0.85</v>
      </c>
      <c r="K48" s="86">
        <v>1</v>
      </c>
      <c r="L48" s="154">
        <f t="shared" si="4"/>
        <v>0.85</v>
      </c>
    </row>
    <row r="49" spans="1:12" ht="16.5" customHeight="1">
      <c r="A49" s="96"/>
      <c r="B49" s="136"/>
      <c r="C49" s="184" t="s">
        <v>224</v>
      </c>
      <c r="D49" s="191">
        <v>1</v>
      </c>
      <c r="E49" s="141" t="s">
        <v>226</v>
      </c>
      <c r="F49" s="137"/>
      <c r="G49" s="138"/>
      <c r="H49" s="137"/>
      <c r="I49" s="146">
        <v>2.41</v>
      </c>
      <c r="J49" s="85">
        <f t="shared" si="3"/>
        <v>2.41</v>
      </c>
      <c r="K49" s="86">
        <v>1</v>
      </c>
      <c r="L49" s="154">
        <f t="shared" si="4"/>
        <v>2.41</v>
      </c>
    </row>
    <row r="50" spans="1:12" ht="16.5" customHeight="1" thickBot="1">
      <c r="A50" s="94"/>
      <c r="B50" s="68" t="s">
        <v>227</v>
      </c>
      <c r="C50" s="183" t="s">
        <v>189</v>
      </c>
      <c r="D50" s="188">
        <v>1</v>
      </c>
      <c r="E50" s="148" t="s">
        <v>194</v>
      </c>
      <c r="F50" s="103"/>
      <c r="G50" s="104"/>
      <c r="H50" s="103"/>
      <c r="I50" s="149">
        <v>28</v>
      </c>
      <c r="J50" s="98">
        <f t="shared" si="3"/>
        <v>28</v>
      </c>
      <c r="K50" s="99">
        <v>1</v>
      </c>
      <c r="L50" s="151">
        <f t="shared" si="4"/>
        <v>28</v>
      </c>
    </row>
    <row r="51" spans="1:12" ht="16.5" customHeight="1">
      <c r="A51" s="95" t="s">
        <v>137</v>
      </c>
      <c r="B51" s="66" t="s">
        <v>146</v>
      </c>
      <c r="C51" s="181" t="s">
        <v>229</v>
      </c>
      <c r="D51" s="185">
        <v>1</v>
      </c>
      <c r="E51" s="129" t="s">
        <v>194</v>
      </c>
      <c r="F51" s="101"/>
      <c r="G51" s="102"/>
      <c r="H51" s="101"/>
      <c r="I51" s="130">
        <v>2680</v>
      </c>
      <c r="J51" s="82">
        <f>D51*I51</f>
        <v>2680</v>
      </c>
      <c r="K51" s="83">
        <v>1</v>
      </c>
      <c r="L51" s="84">
        <f>J51*K51</f>
        <v>2680</v>
      </c>
    </row>
    <row r="52" spans="1:12" ht="16.5" customHeight="1">
      <c r="A52" s="96"/>
      <c r="B52" s="135" t="s">
        <v>147</v>
      </c>
      <c r="C52" s="184" t="s">
        <v>230</v>
      </c>
      <c r="D52" s="191">
        <v>1</v>
      </c>
      <c r="E52" s="132" t="s">
        <v>194</v>
      </c>
      <c r="F52" s="133"/>
      <c r="G52" s="134"/>
      <c r="H52" s="133"/>
      <c r="I52" s="152">
        <v>2900</v>
      </c>
      <c r="J52" s="142">
        <f>D52*I52</f>
        <v>2900</v>
      </c>
      <c r="K52" s="143">
        <v>1</v>
      </c>
      <c r="L52" s="144">
        <f>J52*K52</f>
        <v>2900</v>
      </c>
    </row>
    <row r="53" spans="1:12" ht="16.5" customHeight="1" thickBot="1">
      <c r="A53" s="94"/>
      <c r="B53" s="153"/>
      <c r="C53" s="183" t="s">
        <v>228</v>
      </c>
      <c r="D53" s="188">
        <v>1</v>
      </c>
      <c r="E53" s="139" t="s">
        <v>194</v>
      </c>
      <c r="F53" s="75"/>
      <c r="G53" s="76"/>
      <c r="H53" s="75"/>
      <c r="I53" s="149">
        <v>2600</v>
      </c>
      <c r="J53" s="98">
        <f>D53*I53</f>
        <v>2600</v>
      </c>
      <c r="K53" s="99">
        <v>1</v>
      </c>
      <c r="L53" s="100">
        <f>J53*K53</f>
        <v>2600</v>
      </c>
    </row>
    <row r="54" spans="1:12" ht="14.25" customHeight="1" thickBot="1">
      <c r="A54" s="294" t="s">
        <v>133</v>
      </c>
      <c r="B54" s="295"/>
      <c r="C54" s="295"/>
      <c r="D54" s="295"/>
      <c r="E54" s="295"/>
      <c r="F54" s="295"/>
      <c r="G54" s="295"/>
      <c r="H54" s="295"/>
      <c r="I54" s="296"/>
      <c r="J54" s="89">
        <f>SUM(J4:J53)</f>
        <v>10493.29416</v>
      </c>
      <c r="K54" s="77"/>
      <c r="L54" s="88">
        <f>SUM(L4:L53)</f>
        <v>10493.29416</v>
      </c>
    </row>
    <row r="55" ht="15.75" customHeight="1">
      <c r="A55" s="91" t="s">
        <v>354</v>
      </c>
    </row>
    <row r="56" ht="12.75">
      <c r="A56" s="91" t="s">
        <v>217</v>
      </c>
    </row>
    <row r="57" ht="12">
      <c r="A57" s="276" t="s">
        <v>356</v>
      </c>
    </row>
  </sheetData>
  <mergeCells count="10">
    <mergeCell ref="A54:I54"/>
    <mergeCell ref="C1:J1"/>
    <mergeCell ref="G2:G3"/>
    <mergeCell ref="F2:F3"/>
    <mergeCell ref="A2:A3"/>
    <mergeCell ref="D2:D3"/>
    <mergeCell ref="E2:E3"/>
    <mergeCell ref="H2:H3"/>
    <mergeCell ref="B2:B3"/>
    <mergeCell ref="C2:C3"/>
  </mergeCells>
  <printOptions/>
  <pageMargins left="0.87" right="0.51" top="0.47" bottom="0.51" header="0.38" footer="0.39"/>
  <pageSetup horizontalDpi="300" verticalDpi="300" orientation="landscape" paperSize="9" scale="62" r:id="rId1"/>
  <headerFooter alignWithMargins="0">
    <oddHeader>&amp;R&amp;9&amp;A　　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Zeros="0" zoomScale="75" zoomScaleNormal="75" workbookViewId="0" topLeftCell="C1">
      <selection activeCell="H32" sqref="H32"/>
    </sheetView>
  </sheetViews>
  <sheetFormatPr defaultColWidth="9.00390625" defaultRowHeight="12.75" customHeight="1"/>
  <cols>
    <col min="1" max="1" width="22.50390625" style="17" customWidth="1"/>
    <col min="2" max="2" width="38.875" style="112" customWidth="1"/>
    <col min="3" max="3" width="49.375" style="112" customWidth="1"/>
    <col min="4" max="4" width="26.625" style="17" customWidth="1"/>
    <col min="5" max="5" width="16.125" style="18" customWidth="1"/>
    <col min="6" max="6" width="6.00390625" style="39" customWidth="1"/>
    <col min="7" max="8" width="10.375" style="17" customWidth="1"/>
    <col min="9" max="9" width="16.75390625" style="17" customWidth="1"/>
    <col min="10" max="10" width="20.25390625" style="17" customWidth="1"/>
    <col min="11" max="11" width="8.75390625" style="17" customWidth="1"/>
    <col min="12" max="12" width="21.25390625" style="17" customWidth="1"/>
    <col min="13" max="16384" width="9.00390625" style="17" customWidth="1"/>
  </cols>
  <sheetData>
    <row r="1" spans="1:10" ht="18" customHeight="1" thickBot="1">
      <c r="A1" s="332" t="s">
        <v>232</v>
      </c>
      <c r="B1" s="332"/>
      <c r="C1" s="105"/>
      <c r="D1" s="327" t="s">
        <v>134</v>
      </c>
      <c r="E1" s="327"/>
      <c r="F1" s="327"/>
      <c r="G1" s="327"/>
      <c r="H1" s="327"/>
      <c r="I1" s="327"/>
      <c r="J1" s="19"/>
    </row>
    <row r="2" spans="1:12" ht="12.75" customHeight="1">
      <c r="A2" s="328" t="s">
        <v>97</v>
      </c>
      <c r="B2" s="329"/>
      <c r="C2" s="336" t="s">
        <v>150</v>
      </c>
      <c r="D2" s="337"/>
      <c r="E2" s="333" t="s">
        <v>12</v>
      </c>
      <c r="F2" s="335" t="s">
        <v>0</v>
      </c>
      <c r="G2" s="311" t="s">
        <v>77</v>
      </c>
      <c r="H2" s="335" t="s">
        <v>14</v>
      </c>
      <c r="I2" s="313" t="s">
        <v>88</v>
      </c>
      <c r="J2" s="314"/>
      <c r="K2" s="317" t="s">
        <v>21</v>
      </c>
      <c r="L2" s="278" t="s">
        <v>78</v>
      </c>
    </row>
    <row r="3" spans="1:12" ht="12.75" customHeight="1" thickBot="1">
      <c r="A3" s="330"/>
      <c r="B3" s="331"/>
      <c r="C3" s="338"/>
      <c r="D3" s="339"/>
      <c r="E3" s="334"/>
      <c r="F3" s="312"/>
      <c r="G3" s="312"/>
      <c r="H3" s="312"/>
      <c r="I3" s="315"/>
      <c r="J3" s="316"/>
      <c r="K3" s="318"/>
      <c r="L3" s="279"/>
    </row>
    <row r="4" spans="1:12" ht="12.75" customHeight="1">
      <c r="A4" s="7" t="s">
        <v>149</v>
      </c>
      <c r="B4" s="9" t="s">
        <v>152</v>
      </c>
      <c r="C4" s="9"/>
      <c r="D4" s="8" t="s">
        <v>19</v>
      </c>
      <c r="E4" s="161">
        <v>1</v>
      </c>
      <c r="F4" s="20" t="s">
        <v>2</v>
      </c>
      <c r="G4" s="20">
        <v>14.4</v>
      </c>
      <c r="H4" s="109">
        <v>7.1E-05</v>
      </c>
      <c r="I4" s="156">
        <f>E4*G4*H4</f>
        <v>0.0010224000000000001</v>
      </c>
      <c r="J4" s="310">
        <f>SUM(I4:I6)</f>
        <v>0.00216291</v>
      </c>
      <c r="K4" s="285">
        <v>21</v>
      </c>
      <c r="L4" s="319">
        <f>J4*K4</f>
        <v>0.04542111</v>
      </c>
    </row>
    <row r="5" spans="1:12" ht="12.75" customHeight="1">
      <c r="A5" s="106"/>
      <c r="B5" s="107"/>
      <c r="C5" s="107"/>
      <c r="D5" s="3" t="s">
        <v>20</v>
      </c>
      <c r="E5" s="162">
        <v>1</v>
      </c>
      <c r="F5" s="4" t="s">
        <v>91</v>
      </c>
      <c r="G5" s="25">
        <v>15.3</v>
      </c>
      <c r="H5" s="40">
        <v>7.1E-05</v>
      </c>
      <c r="I5" s="155">
        <f>E5*G5*H5</f>
        <v>0.0010863000000000001</v>
      </c>
      <c r="J5" s="286"/>
      <c r="K5" s="277"/>
      <c r="L5" s="282"/>
    </row>
    <row r="6" spans="1:12" ht="12.75" customHeight="1">
      <c r="A6" s="28"/>
      <c r="B6" s="107"/>
      <c r="C6" s="107"/>
      <c r="D6" s="108" t="s">
        <v>151</v>
      </c>
      <c r="E6" s="162">
        <v>1</v>
      </c>
      <c r="F6" s="4" t="s">
        <v>3</v>
      </c>
      <c r="G6" s="25">
        <v>13.9</v>
      </c>
      <c r="H6" s="40">
        <v>3.9E-06</v>
      </c>
      <c r="I6" s="155">
        <f>E6*G6*H6</f>
        <v>5.421E-05</v>
      </c>
      <c r="J6" s="287"/>
      <c r="K6" s="277"/>
      <c r="L6" s="320"/>
    </row>
    <row r="7" spans="1:12" ht="12.75" customHeight="1">
      <c r="A7" s="28"/>
      <c r="B7" s="3" t="s">
        <v>153</v>
      </c>
      <c r="C7" s="3"/>
      <c r="D7" s="108"/>
      <c r="E7" s="162">
        <v>1</v>
      </c>
      <c r="F7" s="4" t="s">
        <v>154</v>
      </c>
      <c r="G7" s="159"/>
      <c r="H7" s="40">
        <v>2E-05</v>
      </c>
      <c r="I7" s="155">
        <f>E7*H7</f>
        <v>2E-05</v>
      </c>
      <c r="J7" s="122">
        <f>I7</f>
        <v>2E-05</v>
      </c>
      <c r="K7" s="25">
        <v>21</v>
      </c>
      <c r="L7" s="119">
        <f>J7*K7</f>
        <v>0.00042</v>
      </c>
    </row>
    <row r="8" spans="1:12" ht="12.75" customHeight="1">
      <c r="A8" s="28"/>
      <c r="B8" s="5" t="s">
        <v>159</v>
      </c>
      <c r="C8" s="113" t="s">
        <v>160</v>
      </c>
      <c r="D8" s="3" t="s">
        <v>103</v>
      </c>
      <c r="E8" s="162">
        <v>1</v>
      </c>
      <c r="F8" s="4" t="s">
        <v>3</v>
      </c>
      <c r="G8" s="25">
        <v>38.2</v>
      </c>
      <c r="H8" s="40">
        <v>5.4E-05</v>
      </c>
      <c r="I8" s="157">
        <f aca="true" t="shared" si="0" ref="I8:I48">E8*G8*H8</f>
        <v>0.0020628</v>
      </c>
      <c r="J8" s="324">
        <f>SUM(I8:I28)</f>
        <v>0.04091148</v>
      </c>
      <c r="K8" s="277">
        <v>21</v>
      </c>
      <c r="L8" s="281">
        <f>J8*K8</f>
        <v>0.85914108</v>
      </c>
    </row>
    <row r="9" spans="1:12" ht="12.75" customHeight="1">
      <c r="A9" s="28"/>
      <c r="B9" s="14"/>
      <c r="C9" s="90"/>
      <c r="D9" s="3" t="s">
        <v>233</v>
      </c>
      <c r="E9" s="162">
        <v>1</v>
      </c>
      <c r="F9" s="4" t="s">
        <v>3</v>
      </c>
      <c r="G9" s="25">
        <v>35.3</v>
      </c>
      <c r="H9" s="40">
        <v>5.4E-05</v>
      </c>
      <c r="I9" s="157">
        <f t="shared" si="0"/>
        <v>0.0019061999999999998</v>
      </c>
      <c r="J9" s="325"/>
      <c r="K9" s="277"/>
      <c r="L9" s="282"/>
    </row>
    <row r="10" spans="1:12" ht="12.75" customHeight="1">
      <c r="A10" s="28"/>
      <c r="B10" s="14"/>
      <c r="C10" s="90"/>
      <c r="D10" s="3" t="s">
        <v>155</v>
      </c>
      <c r="E10" s="162">
        <v>1</v>
      </c>
      <c r="F10" s="4" t="s">
        <v>3</v>
      </c>
      <c r="G10" s="25">
        <v>34.6</v>
      </c>
      <c r="H10" s="40">
        <v>5.4E-05</v>
      </c>
      <c r="I10" s="157">
        <f t="shared" si="0"/>
        <v>0.0018684</v>
      </c>
      <c r="J10" s="325"/>
      <c r="K10" s="277"/>
      <c r="L10" s="282"/>
    </row>
    <row r="11" spans="1:12" ht="12.75" customHeight="1">
      <c r="A11" s="28"/>
      <c r="B11" s="14"/>
      <c r="C11" s="90"/>
      <c r="D11" s="3" t="s">
        <v>235</v>
      </c>
      <c r="E11" s="162">
        <v>1</v>
      </c>
      <c r="F11" s="4" t="s">
        <v>3</v>
      </c>
      <c r="G11" s="25">
        <v>34.1</v>
      </c>
      <c r="H11" s="40">
        <v>5.4E-05</v>
      </c>
      <c r="I11" s="157">
        <f t="shared" si="0"/>
        <v>0.0018414</v>
      </c>
      <c r="J11" s="325"/>
      <c r="K11" s="277"/>
      <c r="L11" s="282"/>
    </row>
    <row r="12" spans="1:12" ht="12.75" customHeight="1">
      <c r="A12" s="28"/>
      <c r="B12" s="14"/>
      <c r="C12" s="90"/>
      <c r="D12" s="3" t="s">
        <v>236</v>
      </c>
      <c r="E12" s="162">
        <v>1</v>
      </c>
      <c r="F12" s="4" t="s">
        <v>3</v>
      </c>
      <c r="G12" s="25">
        <v>36.7</v>
      </c>
      <c r="H12" s="40">
        <v>5.4E-05</v>
      </c>
      <c r="I12" s="157">
        <f t="shared" si="0"/>
        <v>0.0019818</v>
      </c>
      <c r="J12" s="325"/>
      <c r="K12" s="277"/>
      <c r="L12" s="282"/>
    </row>
    <row r="13" spans="1:12" ht="12.75" customHeight="1">
      <c r="A13" s="28"/>
      <c r="B13" s="14"/>
      <c r="C13" s="90"/>
      <c r="D13" s="3" t="s">
        <v>237</v>
      </c>
      <c r="E13" s="162">
        <v>1</v>
      </c>
      <c r="F13" s="4" t="s">
        <v>3</v>
      </c>
      <c r="G13" s="25">
        <v>36.7</v>
      </c>
      <c r="H13" s="40">
        <v>5.4E-05</v>
      </c>
      <c r="I13" s="157">
        <f t="shared" si="0"/>
        <v>0.0019818</v>
      </c>
      <c r="J13" s="325"/>
      <c r="K13" s="277"/>
      <c r="L13" s="282"/>
    </row>
    <row r="14" spans="1:12" ht="12.75" customHeight="1">
      <c r="A14" s="28"/>
      <c r="B14" s="14"/>
      <c r="C14" s="90"/>
      <c r="D14" s="3" t="s">
        <v>22</v>
      </c>
      <c r="E14" s="162">
        <v>1</v>
      </c>
      <c r="F14" s="4" t="s">
        <v>3</v>
      </c>
      <c r="G14" s="25">
        <v>38.2</v>
      </c>
      <c r="H14" s="40">
        <v>5.4E-05</v>
      </c>
      <c r="I14" s="157">
        <f t="shared" si="0"/>
        <v>0.0020628</v>
      </c>
      <c r="J14" s="325"/>
      <c r="K14" s="277"/>
      <c r="L14" s="282"/>
    </row>
    <row r="15" spans="1:12" ht="12.75" customHeight="1">
      <c r="A15" s="28"/>
      <c r="B15" s="14"/>
      <c r="C15" s="90"/>
      <c r="D15" s="3" t="s">
        <v>238</v>
      </c>
      <c r="E15" s="162">
        <v>1</v>
      </c>
      <c r="F15" s="4" t="s">
        <v>3</v>
      </c>
      <c r="G15" s="25">
        <v>39.1</v>
      </c>
      <c r="H15" s="40">
        <v>5.4E-05</v>
      </c>
      <c r="I15" s="157">
        <f t="shared" si="0"/>
        <v>0.0021114</v>
      </c>
      <c r="J15" s="325"/>
      <c r="K15" s="277"/>
      <c r="L15" s="282"/>
    </row>
    <row r="16" spans="1:12" ht="12.75" customHeight="1">
      <c r="A16" s="28"/>
      <c r="B16" s="14"/>
      <c r="C16" s="90"/>
      <c r="D16" s="3" t="s">
        <v>239</v>
      </c>
      <c r="E16" s="162">
        <v>1</v>
      </c>
      <c r="F16" s="4" t="s">
        <v>3</v>
      </c>
      <c r="G16" s="25">
        <v>40.4</v>
      </c>
      <c r="H16" s="40">
        <v>5.4E-05</v>
      </c>
      <c r="I16" s="157">
        <f t="shared" si="0"/>
        <v>0.0021815999999999997</v>
      </c>
      <c r="J16" s="325"/>
      <c r="K16" s="277"/>
      <c r="L16" s="282"/>
    </row>
    <row r="17" spans="1:12" ht="12.75" customHeight="1">
      <c r="A17" s="28"/>
      <c r="B17" s="14"/>
      <c r="C17" s="90"/>
      <c r="D17" s="3" t="s">
        <v>240</v>
      </c>
      <c r="E17" s="162">
        <v>1</v>
      </c>
      <c r="F17" s="4" t="s">
        <v>3</v>
      </c>
      <c r="G17" s="25">
        <v>41.7</v>
      </c>
      <c r="H17" s="40">
        <v>5.4E-05</v>
      </c>
      <c r="I17" s="157">
        <f t="shared" si="0"/>
        <v>0.0022518</v>
      </c>
      <c r="J17" s="325"/>
      <c r="K17" s="277"/>
      <c r="L17" s="282"/>
    </row>
    <row r="18" spans="1:12" ht="12.75" customHeight="1">
      <c r="A18" s="28"/>
      <c r="B18" s="14"/>
      <c r="C18" s="90"/>
      <c r="D18" s="3" t="s">
        <v>105</v>
      </c>
      <c r="E18" s="162">
        <v>1</v>
      </c>
      <c r="F18" s="4" t="s">
        <v>3</v>
      </c>
      <c r="G18" s="25">
        <v>40.2</v>
      </c>
      <c r="H18" s="40">
        <v>5.4E-05</v>
      </c>
      <c r="I18" s="157">
        <f t="shared" si="0"/>
        <v>0.0021708</v>
      </c>
      <c r="J18" s="325"/>
      <c r="K18" s="277"/>
      <c r="L18" s="282"/>
    </row>
    <row r="19" spans="1:12" ht="12.75" customHeight="1">
      <c r="A19" s="28"/>
      <c r="B19" s="14"/>
      <c r="C19" s="90"/>
      <c r="D19" s="3" t="s">
        <v>106</v>
      </c>
      <c r="E19" s="162">
        <v>1</v>
      </c>
      <c r="F19" s="4" t="s">
        <v>234</v>
      </c>
      <c r="G19" s="25">
        <v>35.6</v>
      </c>
      <c r="H19" s="40">
        <v>5.4E-05</v>
      </c>
      <c r="I19" s="157">
        <f t="shared" si="0"/>
        <v>0.0019224</v>
      </c>
      <c r="J19" s="325"/>
      <c r="K19" s="277"/>
      <c r="L19" s="282"/>
    </row>
    <row r="20" spans="1:12" ht="12.75" customHeight="1">
      <c r="A20" s="28"/>
      <c r="B20" s="14"/>
      <c r="C20" s="90"/>
      <c r="D20" s="3" t="s">
        <v>242</v>
      </c>
      <c r="E20" s="162">
        <v>1</v>
      </c>
      <c r="F20" s="25" t="s">
        <v>2</v>
      </c>
      <c r="G20" s="25">
        <v>50.2</v>
      </c>
      <c r="H20" s="40">
        <v>5.4E-05</v>
      </c>
      <c r="I20" s="157">
        <f t="shared" si="0"/>
        <v>0.0027108</v>
      </c>
      <c r="J20" s="325"/>
      <c r="K20" s="277"/>
      <c r="L20" s="282"/>
    </row>
    <row r="21" spans="1:12" ht="12.75" customHeight="1">
      <c r="A21" s="28"/>
      <c r="B21" s="14"/>
      <c r="C21" s="90"/>
      <c r="D21" s="3" t="s">
        <v>241</v>
      </c>
      <c r="E21" s="162">
        <v>1</v>
      </c>
      <c r="F21" s="4" t="s">
        <v>234</v>
      </c>
      <c r="G21" s="25">
        <v>54.5</v>
      </c>
      <c r="H21" s="40">
        <v>5.4E-05</v>
      </c>
      <c r="I21" s="157">
        <f t="shared" si="0"/>
        <v>0.002943</v>
      </c>
      <c r="J21" s="325"/>
      <c r="K21" s="277"/>
      <c r="L21" s="282"/>
    </row>
    <row r="22" spans="1:12" ht="12.75" customHeight="1">
      <c r="A22" s="28"/>
      <c r="B22" s="14"/>
      <c r="C22" s="90"/>
      <c r="D22" s="3" t="s">
        <v>107</v>
      </c>
      <c r="E22" s="162">
        <v>1</v>
      </c>
      <c r="F22" s="25" t="s">
        <v>156</v>
      </c>
      <c r="G22" s="25">
        <v>40.9</v>
      </c>
      <c r="H22" s="40">
        <v>5.4E-05</v>
      </c>
      <c r="I22" s="157">
        <f t="shared" si="0"/>
        <v>0.0022086</v>
      </c>
      <c r="J22" s="325"/>
      <c r="K22" s="277"/>
      <c r="L22" s="282"/>
    </row>
    <row r="23" spans="1:12" ht="12.75" customHeight="1">
      <c r="A23" s="28"/>
      <c r="B23" s="14"/>
      <c r="C23" s="90"/>
      <c r="D23" s="3" t="s">
        <v>108</v>
      </c>
      <c r="E23" s="162">
        <v>1</v>
      </c>
      <c r="F23" s="25" t="s">
        <v>156</v>
      </c>
      <c r="G23" s="25">
        <v>21.1</v>
      </c>
      <c r="H23" s="40">
        <v>5.4E-05</v>
      </c>
      <c r="I23" s="157">
        <f t="shared" si="0"/>
        <v>0.0011394</v>
      </c>
      <c r="J23" s="325"/>
      <c r="K23" s="277"/>
      <c r="L23" s="282"/>
    </row>
    <row r="24" spans="1:12" ht="12.75" customHeight="1">
      <c r="A24" s="28"/>
      <c r="B24" s="14"/>
      <c r="C24" s="90"/>
      <c r="D24" s="3" t="s">
        <v>109</v>
      </c>
      <c r="E24" s="162">
        <v>1</v>
      </c>
      <c r="F24" s="25" t="s">
        <v>156</v>
      </c>
      <c r="G24" s="25">
        <v>3.41</v>
      </c>
      <c r="H24" s="40">
        <v>5.4E-05</v>
      </c>
      <c r="I24" s="157">
        <f t="shared" si="0"/>
        <v>0.00018414</v>
      </c>
      <c r="J24" s="325"/>
      <c r="K24" s="277"/>
      <c r="L24" s="282"/>
    </row>
    <row r="25" spans="1:12" ht="12.75" customHeight="1">
      <c r="A25" s="28"/>
      <c r="B25" s="14"/>
      <c r="C25" s="90"/>
      <c r="D25" s="3" t="s">
        <v>110</v>
      </c>
      <c r="E25" s="162">
        <v>1</v>
      </c>
      <c r="F25" s="25" t="s">
        <v>156</v>
      </c>
      <c r="G25" s="25">
        <v>8.41</v>
      </c>
      <c r="H25" s="40">
        <v>5.4E-05</v>
      </c>
      <c r="I25" s="157">
        <f t="shared" si="0"/>
        <v>0.00045414</v>
      </c>
      <c r="J25" s="325"/>
      <c r="K25" s="277"/>
      <c r="L25" s="282"/>
    </row>
    <row r="26" spans="1:12" ht="12.75" customHeight="1">
      <c r="A26" s="28"/>
      <c r="B26" s="14"/>
      <c r="C26" s="90"/>
      <c r="D26" s="3" t="s">
        <v>243</v>
      </c>
      <c r="E26" s="162">
        <v>1</v>
      </c>
      <c r="F26" s="25" t="s">
        <v>156</v>
      </c>
      <c r="G26" s="25">
        <v>44.9</v>
      </c>
      <c r="H26" s="40">
        <v>5.4E-05</v>
      </c>
      <c r="I26" s="157">
        <f t="shared" si="0"/>
        <v>0.0024246</v>
      </c>
      <c r="J26" s="325"/>
      <c r="K26" s="277"/>
      <c r="L26" s="282"/>
    </row>
    <row r="27" spans="1:12" ht="12.75" customHeight="1">
      <c r="A27" s="28"/>
      <c r="B27" s="14"/>
      <c r="C27" s="90"/>
      <c r="D27" s="3" t="s">
        <v>10</v>
      </c>
      <c r="E27" s="162">
        <v>1</v>
      </c>
      <c r="F27" s="25" t="s">
        <v>156</v>
      </c>
      <c r="G27" s="25">
        <v>41.1</v>
      </c>
      <c r="H27" s="40">
        <v>5.4E-05</v>
      </c>
      <c r="I27" s="157">
        <f t="shared" si="0"/>
        <v>0.0022194</v>
      </c>
      <c r="J27" s="325"/>
      <c r="K27" s="277"/>
      <c r="L27" s="282"/>
    </row>
    <row r="28" spans="1:12" ht="12.75" customHeight="1">
      <c r="A28" s="28"/>
      <c r="B28" s="158"/>
      <c r="C28" s="110"/>
      <c r="D28" s="3" t="s">
        <v>112</v>
      </c>
      <c r="E28" s="162">
        <v>1</v>
      </c>
      <c r="F28" s="25" t="s">
        <v>234</v>
      </c>
      <c r="G28" s="25">
        <v>42.3</v>
      </c>
      <c r="H28" s="40">
        <v>5.4E-05</v>
      </c>
      <c r="I28" s="157">
        <f t="shared" si="0"/>
        <v>0.0022841999999999997</v>
      </c>
      <c r="J28" s="325"/>
      <c r="K28" s="277"/>
      <c r="L28" s="282"/>
    </row>
    <row r="29" spans="1:12" ht="12.75" customHeight="1">
      <c r="A29" s="28"/>
      <c r="B29" s="113" t="s">
        <v>157</v>
      </c>
      <c r="C29" s="114" t="s">
        <v>158</v>
      </c>
      <c r="D29" s="40"/>
      <c r="E29" s="162">
        <v>1</v>
      </c>
      <c r="F29" s="4"/>
      <c r="G29" s="25"/>
      <c r="H29" s="40">
        <v>2.9E-05</v>
      </c>
      <c r="I29" s="155">
        <f t="shared" si="0"/>
        <v>0</v>
      </c>
      <c r="J29" s="290">
        <f>SUM(I29:I46)</f>
        <v>0</v>
      </c>
      <c r="K29" s="277">
        <v>21</v>
      </c>
      <c r="L29" s="292">
        <f>J29*K29</f>
        <v>0</v>
      </c>
    </row>
    <row r="30" spans="1:12" ht="12.75" customHeight="1">
      <c r="A30" s="28"/>
      <c r="B30" s="90"/>
      <c r="C30" s="1"/>
      <c r="D30" s="40"/>
      <c r="E30" s="162"/>
      <c r="F30" s="4"/>
      <c r="G30" s="25"/>
      <c r="H30" s="40">
        <v>2.9E-05</v>
      </c>
      <c r="I30" s="155"/>
      <c r="J30" s="291"/>
      <c r="K30" s="277"/>
      <c r="L30" s="293"/>
    </row>
    <row r="31" spans="1:12" ht="12.75" customHeight="1">
      <c r="A31" s="28"/>
      <c r="B31" s="90"/>
      <c r="C31" s="2"/>
      <c r="D31" s="40"/>
      <c r="E31" s="162"/>
      <c r="F31" s="4"/>
      <c r="G31" s="25"/>
      <c r="H31" s="40">
        <v>2.9E-05</v>
      </c>
      <c r="I31" s="155"/>
      <c r="J31" s="291"/>
      <c r="K31" s="277"/>
      <c r="L31" s="293"/>
    </row>
    <row r="32" spans="1:12" ht="12.75" customHeight="1">
      <c r="A32" s="28"/>
      <c r="B32" s="90"/>
      <c r="C32" s="113" t="s">
        <v>161</v>
      </c>
      <c r="D32" s="3"/>
      <c r="E32" s="162">
        <v>1</v>
      </c>
      <c r="F32" s="4"/>
      <c r="G32" s="25"/>
      <c r="H32" s="40">
        <v>5.4E-08</v>
      </c>
      <c r="I32" s="155">
        <f t="shared" si="0"/>
        <v>0</v>
      </c>
      <c r="J32" s="291"/>
      <c r="K32" s="277"/>
      <c r="L32" s="293"/>
    </row>
    <row r="33" spans="1:12" ht="12.75" customHeight="1">
      <c r="A33" s="28"/>
      <c r="B33" s="90"/>
      <c r="C33" s="90"/>
      <c r="D33" s="3"/>
      <c r="E33" s="162"/>
      <c r="F33" s="4"/>
      <c r="G33" s="25"/>
      <c r="H33" s="40">
        <v>5.4E-08</v>
      </c>
      <c r="I33" s="155"/>
      <c r="J33" s="291"/>
      <c r="K33" s="277"/>
      <c r="L33" s="293"/>
    </row>
    <row r="34" spans="1:12" ht="12.75" customHeight="1">
      <c r="A34" s="28"/>
      <c r="B34" s="90"/>
      <c r="C34" s="115"/>
      <c r="D34" s="3"/>
      <c r="E34" s="162"/>
      <c r="F34" s="4"/>
      <c r="G34" s="25"/>
      <c r="H34" s="40">
        <v>5.4E-08</v>
      </c>
      <c r="I34" s="155"/>
      <c r="J34" s="291"/>
      <c r="K34" s="277"/>
      <c r="L34" s="293"/>
    </row>
    <row r="35" spans="1:12" ht="12.75" customHeight="1">
      <c r="A35" s="28"/>
      <c r="B35" s="90"/>
      <c r="C35" s="113" t="s">
        <v>162</v>
      </c>
      <c r="D35" s="3"/>
      <c r="E35" s="162">
        <v>1</v>
      </c>
      <c r="F35" s="4"/>
      <c r="G35" s="25"/>
      <c r="H35" s="40">
        <v>2.4E-05</v>
      </c>
      <c r="I35" s="155">
        <f t="shared" si="0"/>
        <v>0</v>
      </c>
      <c r="J35" s="291"/>
      <c r="K35" s="277"/>
      <c r="L35" s="293"/>
    </row>
    <row r="36" spans="1:12" ht="12.75" customHeight="1">
      <c r="A36" s="28"/>
      <c r="B36" s="90"/>
      <c r="C36" s="90"/>
      <c r="D36" s="3"/>
      <c r="E36" s="162"/>
      <c r="F36" s="4"/>
      <c r="G36" s="25"/>
      <c r="H36" s="40">
        <v>2.4E-05</v>
      </c>
      <c r="I36" s="155"/>
      <c r="J36" s="291"/>
      <c r="K36" s="277"/>
      <c r="L36" s="293"/>
    </row>
    <row r="37" spans="1:12" ht="12.75" customHeight="1">
      <c r="A37" s="28"/>
      <c r="B37" s="90"/>
      <c r="C37" s="115"/>
      <c r="D37" s="3"/>
      <c r="E37" s="162"/>
      <c r="F37" s="4"/>
      <c r="G37" s="25"/>
      <c r="H37" s="40">
        <v>2.4E-05</v>
      </c>
      <c r="I37" s="155"/>
      <c r="J37" s="291"/>
      <c r="K37" s="277"/>
      <c r="L37" s="293"/>
    </row>
    <row r="38" spans="1:12" ht="12.75" customHeight="1">
      <c r="A38" s="28"/>
      <c r="B38" s="90"/>
      <c r="C38" s="113" t="s">
        <v>163</v>
      </c>
      <c r="D38" s="40"/>
      <c r="E38" s="162">
        <v>1</v>
      </c>
      <c r="F38" s="40"/>
      <c r="G38" s="40"/>
      <c r="H38" s="40">
        <v>2.8E-06</v>
      </c>
      <c r="I38" s="155">
        <f t="shared" si="0"/>
        <v>0</v>
      </c>
      <c r="J38" s="291"/>
      <c r="K38" s="277"/>
      <c r="L38" s="293"/>
    </row>
    <row r="39" spans="1:12" ht="12.75" customHeight="1">
      <c r="A39" s="28"/>
      <c r="B39" s="90"/>
      <c r="C39" s="90"/>
      <c r="D39" s="40"/>
      <c r="E39" s="162"/>
      <c r="F39" s="40"/>
      <c r="G39" s="40"/>
      <c r="H39" s="40">
        <v>2.8E-06</v>
      </c>
      <c r="I39" s="155"/>
      <c r="J39" s="291"/>
      <c r="K39" s="277"/>
      <c r="L39" s="293"/>
    </row>
    <row r="40" spans="1:12" ht="12.75" customHeight="1">
      <c r="A40" s="28"/>
      <c r="B40" s="90"/>
      <c r="C40" s="115"/>
      <c r="D40" s="40"/>
      <c r="E40" s="162"/>
      <c r="F40" s="40"/>
      <c r="G40" s="40"/>
      <c r="H40" s="40">
        <v>2.8E-06</v>
      </c>
      <c r="I40" s="155"/>
      <c r="J40" s="291"/>
      <c r="K40" s="277"/>
      <c r="L40" s="293"/>
    </row>
    <row r="41" spans="1:12" ht="12.75" customHeight="1">
      <c r="A41" s="28"/>
      <c r="B41" s="90"/>
      <c r="C41" s="113" t="s">
        <v>164</v>
      </c>
      <c r="D41" s="3"/>
      <c r="E41" s="162">
        <v>1</v>
      </c>
      <c r="F41" s="4" t="s">
        <v>91</v>
      </c>
      <c r="G41" s="25"/>
      <c r="H41" s="40">
        <v>1.2E-05</v>
      </c>
      <c r="I41" s="155">
        <f t="shared" si="0"/>
        <v>0</v>
      </c>
      <c r="J41" s="291"/>
      <c r="K41" s="277"/>
      <c r="L41" s="293"/>
    </row>
    <row r="42" spans="1:12" ht="12.75" customHeight="1">
      <c r="A42" s="28"/>
      <c r="B42" s="90"/>
      <c r="C42" s="90"/>
      <c r="D42" s="3"/>
      <c r="E42" s="162"/>
      <c r="F42" s="4"/>
      <c r="G42" s="25"/>
      <c r="H42" s="40">
        <v>1.2E-05</v>
      </c>
      <c r="I42" s="155"/>
      <c r="J42" s="291"/>
      <c r="K42" s="277"/>
      <c r="L42" s="293"/>
    </row>
    <row r="43" spans="1:12" ht="12.75" customHeight="1">
      <c r="A43" s="28"/>
      <c r="B43" s="90"/>
      <c r="C43" s="90"/>
      <c r="D43" s="3"/>
      <c r="E43" s="162"/>
      <c r="F43" s="4"/>
      <c r="G43" s="25"/>
      <c r="H43" s="40">
        <v>1.2E-05</v>
      </c>
      <c r="I43" s="155"/>
      <c r="J43" s="291"/>
      <c r="K43" s="277"/>
      <c r="L43" s="293"/>
    </row>
    <row r="44" spans="1:12" ht="12.75" customHeight="1">
      <c r="A44" s="28"/>
      <c r="B44" s="90"/>
      <c r="C44" s="90" t="s">
        <v>165</v>
      </c>
      <c r="D44" s="3"/>
      <c r="E44" s="162">
        <v>1</v>
      </c>
      <c r="F44" s="25" t="s">
        <v>156</v>
      </c>
      <c r="G44" s="25"/>
      <c r="H44" s="40">
        <v>4.6E-07</v>
      </c>
      <c r="I44" s="155"/>
      <c r="J44" s="291"/>
      <c r="K44" s="277"/>
      <c r="L44" s="293"/>
    </row>
    <row r="45" spans="1:12" ht="12.75" customHeight="1">
      <c r="A45" s="28"/>
      <c r="B45" s="90"/>
      <c r="C45" s="90"/>
      <c r="D45" s="3"/>
      <c r="E45" s="162"/>
      <c r="F45" s="4"/>
      <c r="G45" s="25"/>
      <c r="H45" s="40">
        <v>4.6E-07</v>
      </c>
      <c r="I45" s="155"/>
      <c r="J45" s="291"/>
      <c r="K45" s="277"/>
      <c r="L45" s="293"/>
    </row>
    <row r="46" spans="1:12" ht="12.75" customHeight="1">
      <c r="A46" s="28"/>
      <c r="B46" s="90"/>
      <c r="C46" s="115"/>
      <c r="D46" s="3"/>
      <c r="E46" s="162"/>
      <c r="F46" s="25"/>
      <c r="G46" s="25"/>
      <c r="H46" s="40">
        <v>4.6E-07</v>
      </c>
      <c r="I46" s="155">
        <f t="shared" si="0"/>
        <v>0</v>
      </c>
      <c r="J46" s="286"/>
      <c r="K46" s="277"/>
      <c r="L46" s="280"/>
    </row>
    <row r="47" spans="1:12" ht="12.75" customHeight="1">
      <c r="A47" s="28"/>
      <c r="B47" s="10" t="s">
        <v>281</v>
      </c>
      <c r="C47" s="10"/>
      <c r="D47" s="3" t="s">
        <v>244</v>
      </c>
      <c r="E47" s="162">
        <v>1</v>
      </c>
      <c r="F47" s="4" t="s">
        <v>234</v>
      </c>
      <c r="G47" s="25">
        <v>26.6</v>
      </c>
      <c r="H47" s="40">
        <v>0.00029</v>
      </c>
      <c r="I47" s="155">
        <f t="shared" si="0"/>
        <v>0.007714</v>
      </c>
      <c r="J47" s="290">
        <f>SUM(I47:I51)</f>
        <v>0.0154045</v>
      </c>
      <c r="K47" s="277">
        <v>21</v>
      </c>
      <c r="L47" s="281">
        <f>J47*K47</f>
        <v>0.3234945</v>
      </c>
    </row>
    <row r="48" spans="1:12" ht="12.75" customHeight="1">
      <c r="A48" s="28"/>
      <c r="B48" s="110"/>
      <c r="C48" s="110"/>
      <c r="D48" s="3" t="s">
        <v>245</v>
      </c>
      <c r="E48" s="162">
        <v>1</v>
      </c>
      <c r="F48" s="25" t="s">
        <v>246</v>
      </c>
      <c r="G48" s="25">
        <v>23.9</v>
      </c>
      <c r="H48" s="40">
        <v>0.00029</v>
      </c>
      <c r="I48" s="155">
        <f t="shared" si="0"/>
        <v>0.006931</v>
      </c>
      <c r="J48" s="291"/>
      <c r="K48" s="277"/>
      <c r="L48" s="282"/>
    </row>
    <row r="49" spans="1:12" ht="12.75" customHeight="1">
      <c r="A49" s="28"/>
      <c r="B49" s="1"/>
      <c r="C49" s="1"/>
      <c r="D49" s="3" t="s">
        <v>5</v>
      </c>
      <c r="E49" s="162">
        <v>1</v>
      </c>
      <c r="F49" s="4" t="s">
        <v>3</v>
      </c>
      <c r="G49" s="25">
        <v>36.7</v>
      </c>
      <c r="H49" s="40">
        <v>9.5E-06</v>
      </c>
      <c r="I49" s="155">
        <f>E49*G49*H49</f>
        <v>0.00034865000000000004</v>
      </c>
      <c r="J49" s="291"/>
      <c r="K49" s="277"/>
      <c r="L49" s="282"/>
    </row>
    <row r="50" spans="1:12" ht="12.75" customHeight="1">
      <c r="A50" s="28"/>
      <c r="B50" s="1"/>
      <c r="C50" s="1"/>
      <c r="D50" s="3" t="s">
        <v>10</v>
      </c>
      <c r="E50" s="162">
        <v>1</v>
      </c>
      <c r="F50" s="25" t="s">
        <v>156</v>
      </c>
      <c r="G50" s="25">
        <v>41.1</v>
      </c>
      <c r="H50" s="40">
        <v>4.5E-06</v>
      </c>
      <c r="I50" s="155">
        <f>E50*G50*H50</f>
        <v>0.00018495000000000002</v>
      </c>
      <c r="J50" s="291"/>
      <c r="K50" s="277"/>
      <c r="L50" s="282"/>
    </row>
    <row r="51" spans="1:12" ht="12.75" customHeight="1">
      <c r="A51" s="28"/>
      <c r="B51" s="1"/>
      <c r="C51" s="1"/>
      <c r="D51" s="3" t="s">
        <v>75</v>
      </c>
      <c r="E51" s="162">
        <v>1</v>
      </c>
      <c r="F51" s="25" t="s">
        <v>156</v>
      </c>
      <c r="G51" s="25">
        <v>50.2</v>
      </c>
      <c r="H51" s="40">
        <v>4.5E-06</v>
      </c>
      <c r="I51" s="155">
        <f>E51*G51*H51</f>
        <v>0.00022590000000000002</v>
      </c>
      <c r="J51" s="291"/>
      <c r="K51" s="277"/>
      <c r="L51" s="282"/>
    </row>
    <row r="52" spans="1:12" ht="12.75" customHeight="1">
      <c r="A52" s="28"/>
      <c r="B52" s="10" t="s">
        <v>166</v>
      </c>
      <c r="C52" s="10" t="s">
        <v>167</v>
      </c>
      <c r="D52" s="3"/>
      <c r="E52" s="162">
        <v>1</v>
      </c>
      <c r="F52" s="4" t="s">
        <v>168</v>
      </c>
      <c r="G52" s="159"/>
      <c r="H52" s="128">
        <v>0.3</v>
      </c>
      <c r="I52" s="155">
        <f>E52*H52</f>
        <v>0.3</v>
      </c>
      <c r="J52" s="116">
        <f>SUM(I52:I52)</f>
        <v>0.3</v>
      </c>
      <c r="K52" s="25">
        <v>21</v>
      </c>
      <c r="L52" s="118">
        <f>J52*K52</f>
        <v>6.3</v>
      </c>
    </row>
    <row r="53" spans="1:12" ht="12.75" customHeight="1">
      <c r="A53" s="28"/>
      <c r="B53" s="11" t="s">
        <v>169</v>
      </c>
      <c r="C53" s="114" t="s">
        <v>170</v>
      </c>
      <c r="D53" s="3" t="s">
        <v>177</v>
      </c>
      <c r="E53" s="162">
        <v>1</v>
      </c>
      <c r="F53" s="25" t="s">
        <v>43</v>
      </c>
      <c r="G53" s="159"/>
      <c r="H53" s="40">
        <v>1.1E-05</v>
      </c>
      <c r="I53" s="155">
        <f aca="true" t="shared" si="1" ref="I53:I69">E53*H53</f>
        <v>1.1E-05</v>
      </c>
      <c r="J53" s="290">
        <f>SUM(I53:I64)</f>
        <v>0.00022810000000000001</v>
      </c>
      <c r="K53" s="277">
        <v>21</v>
      </c>
      <c r="L53" s="281">
        <f>J53*K53</f>
        <v>0.0047901</v>
      </c>
    </row>
    <row r="54" spans="1:12" ht="12.75" customHeight="1">
      <c r="A54" s="28"/>
      <c r="B54" s="107"/>
      <c r="C54" s="2"/>
      <c r="D54" s="3" t="s">
        <v>22</v>
      </c>
      <c r="E54" s="162">
        <v>1</v>
      </c>
      <c r="F54" s="25" t="s">
        <v>43</v>
      </c>
      <c r="G54" s="159"/>
      <c r="H54" s="40">
        <v>2E-06</v>
      </c>
      <c r="I54" s="155">
        <f t="shared" si="1"/>
        <v>2E-06</v>
      </c>
      <c r="J54" s="291"/>
      <c r="K54" s="277"/>
      <c r="L54" s="282"/>
    </row>
    <row r="55" spans="1:12" ht="12.75" customHeight="1">
      <c r="A55" s="28"/>
      <c r="B55" s="107"/>
      <c r="C55" s="114" t="s">
        <v>171</v>
      </c>
      <c r="D55" s="3" t="s">
        <v>155</v>
      </c>
      <c r="E55" s="162">
        <v>1</v>
      </c>
      <c r="F55" s="25" t="s">
        <v>43</v>
      </c>
      <c r="G55" s="159"/>
      <c r="H55" s="40">
        <v>3.5E-05</v>
      </c>
      <c r="I55" s="155">
        <f t="shared" si="1"/>
        <v>3.5E-05</v>
      </c>
      <c r="J55" s="291"/>
      <c r="K55" s="277"/>
      <c r="L55" s="282"/>
    </row>
    <row r="56" spans="1:12" ht="12.75" customHeight="1">
      <c r="A56" s="28"/>
      <c r="B56" s="107"/>
      <c r="C56" s="2"/>
      <c r="D56" s="3" t="s">
        <v>22</v>
      </c>
      <c r="E56" s="162">
        <v>1</v>
      </c>
      <c r="F56" s="25" t="s">
        <v>43</v>
      </c>
      <c r="G56" s="159"/>
      <c r="H56" s="40">
        <v>1.7E-05</v>
      </c>
      <c r="I56" s="155">
        <f t="shared" si="1"/>
        <v>1.7E-05</v>
      </c>
      <c r="J56" s="291"/>
      <c r="K56" s="277"/>
      <c r="L56" s="282"/>
    </row>
    <row r="57" spans="1:12" ht="12.75" customHeight="1">
      <c r="A57" s="28"/>
      <c r="B57" s="107"/>
      <c r="C57" s="3" t="s">
        <v>172</v>
      </c>
      <c r="D57" s="3" t="s">
        <v>155</v>
      </c>
      <c r="E57" s="162">
        <v>1</v>
      </c>
      <c r="F57" s="25" t="s">
        <v>43</v>
      </c>
      <c r="G57" s="159"/>
      <c r="H57" s="40">
        <v>1.1E-05</v>
      </c>
      <c r="I57" s="155">
        <f t="shared" si="1"/>
        <v>1.1E-05</v>
      </c>
      <c r="J57" s="291"/>
      <c r="K57" s="277"/>
      <c r="L57" s="282"/>
    </row>
    <row r="58" spans="1:12" ht="12.75" customHeight="1">
      <c r="A58" s="28"/>
      <c r="B58" s="107"/>
      <c r="C58" s="114" t="s">
        <v>173</v>
      </c>
      <c r="D58" s="3" t="s">
        <v>155</v>
      </c>
      <c r="E58" s="162">
        <v>1</v>
      </c>
      <c r="F58" s="25" t="s">
        <v>43</v>
      </c>
      <c r="G58" s="159"/>
      <c r="H58" s="40">
        <v>3.5E-05</v>
      </c>
      <c r="I58" s="155">
        <f t="shared" si="1"/>
        <v>3.5E-05</v>
      </c>
      <c r="J58" s="291"/>
      <c r="K58" s="277"/>
      <c r="L58" s="282"/>
    </row>
    <row r="59" spans="1:12" ht="12.75" customHeight="1">
      <c r="A59" s="28"/>
      <c r="B59" s="107"/>
      <c r="C59" s="2"/>
      <c r="D59" s="3" t="s">
        <v>22</v>
      </c>
      <c r="E59" s="162">
        <v>1</v>
      </c>
      <c r="F59" s="25" t="s">
        <v>43</v>
      </c>
      <c r="G59" s="159"/>
      <c r="H59" s="40">
        <v>1.5E-05</v>
      </c>
      <c r="I59" s="155">
        <f t="shared" si="1"/>
        <v>1.5E-05</v>
      </c>
      <c r="J59" s="291"/>
      <c r="K59" s="277"/>
      <c r="L59" s="282"/>
    </row>
    <row r="60" spans="1:12" ht="12.75" customHeight="1">
      <c r="A60" s="28"/>
      <c r="B60" s="107"/>
      <c r="C60" s="114" t="s">
        <v>174</v>
      </c>
      <c r="D60" s="3" t="s">
        <v>155</v>
      </c>
      <c r="E60" s="162">
        <v>1</v>
      </c>
      <c r="F60" s="25" t="s">
        <v>43</v>
      </c>
      <c r="G60" s="159"/>
      <c r="H60" s="40">
        <v>3.5E-05</v>
      </c>
      <c r="I60" s="155">
        <f t="shared" si="1"/>
        <v>3.5E-05</v>
      </c>
      <c r="J60" s="291"/>
      <c r="K60" s="277"/>
      <c r="L60" s="282"/>
    </row>
    <row r="61" spans="1:12" ht="12.75" customHeight="1">
      <c r="A61" s="28"/>
      <c r="B61" s="107"/>
      <c r="C61" s="2"/>
      <c r="D61" s="3" t="s">
        <v>22</v>
      </c>
      <c r="E61" s="162">
        <v>1</v>
      </c>
      <c r="F61" s="25" t="s">
        <v>43</v>
      </c>
      <c r="G61" s="159"/>
      <c r="H61" s="40">
        <v>8.1E-06</v>
      </c>
      <c r="I61" s="155">
        <f t="shared" si="1"/>
        <v>8.1E-06</v>
      </c>
      <c r="J61" s="291"/>
      <c r="K61" s="277"/>
      <c r="L61" s="282"/>
    </row>
    <row r="62" spans="1:12" ht="12.75" customHeight="1">
      <c r="A62" s="28"/>
      <c r="B62" s="107"/>
      <c r="C62" s="3" t="s">
        <v>175</v>
      </c>
      <c r="D62" s="3" t="s">
        <v>155</v>
      </c>
      <c r="E62" s="162">
        <v>1</v>
      </c>
      <c r="F62" s="25" t="s">
        <v>43</v>
      </c>
      <c r="G62" s="159"/>
      <c r="H62" s="40">
        <v>1.1E-05</v>
      </c>
      <c r="I62" s="155">
        <f t="shared" si="1"/>
        <v>1.1E-05</v>
      </c>
      <c r="J62" s="291"/>
      <c r="K62" s="277"/>
      <c r="L62" s="282"/>
    </row>
    <row r="63" spans="1:12" ht="12.75" customHeight="1">
      <c r="A63" s="28"/>
      <c r="B63" s="107"/>
      <c r="C63" s="114" t="s">
        <v>176</v>
      </c>
      <c r="D63" s="3" t="s">
        <v>155</v>
      </c>
      <c r="E63" s="162">
        <v>1</v>
      </c>
      <c r="F63" s="25" t="s">
        <v>43</v>
      </c>
      <c r="G63" s="159"/>
      <c r="H63" s="40">
        <v>3.5E-05</v>
      </c>
      <c r="I63" s="155">
        <f t="shared" si="1"/>
        <v>3.5E-05</v>
      </c>
      <c r="J63" s="291"/>
      <c r="K63" s="277"/>
      <c r="L63" s="282"/>
    </row>
    <row r="64" spans="1:12" ht="12.75" customHeight="1">
      <c r="A64" s="28"/>
      <c r="B64" s="111"/>
      <c r="C64" s="2"/>
      <c r="D64" s="3" t="s">
        <v>22</v>
      </c>
      <c r="E64" s="162">
        <v>1</v>
      </c>
      <c r="F64" s="25" t="s">
        <v>43</v>
      </c>
      <c r="G64" s="159"/>
      <c r="H64" s="40">
        <v>1.3E-05</v>
      </c>
      <c r="I64" s="155">
        <f t="shared" si="1"/>
        <v>1.3E-05</v>
      </c>
      <c r="J64" s="286"/>
      <c r="K64" s="277"/>
      <c r="L64" s="320"/>
    </row>
    <row r="65" spans="1:12" ht="12.75" customHeight="1">
      <c r="A65" s="28"/>
      <c r="B65" s="10" t="s">
        <v>178</v>
      </c>
      <c r="C65" s="10"/>
      <c r="D65" s="3" t="s">
        <v>22</v>
      </c>
      <c r="E65" s="162">
        <v>1</v>
      </c>
      <c r="F65" s="25" t="s">
        <v>76</v>
      </c>
      <c r="G65" s="159"/>
      <c r="H65" s="128">
        <v>0.15</v>
      </c>
      <c r="I65" s="155">
        <f t="shared" si="1"/>
        <v>0.15</v>
      </c>
      <c r="J65" s="116">
        <f>I65</f>
        <v>0.15</v>
      </c>
      <c r="K65" s="25">
        <v>21</v>
      </c>
      <c r="L65" s="118">
        <f>J65*K65</f>
        <v>3.15</v>
      </c>
    </row>
    <row r="66" spans="1:12" ht="12.75" customHeight="1">
      <c r="A66" s="28"/>
      <c r="B66" s="11" t="s">
        <v>179</v>
      </c>
      <c r="C66" s="11"/>
      <c r="D66" s="3" t="s">
        <v>22</v>
      </c>
      <c r="E66" s="162">
        <v>1</v>
      </c>
      <c r="F66" s="25" t="s">
        <v>76</v>
      </c>
      <c r="G66" s="159"/>
      <c r="H66" s="40">
        <v>0.26</v>
      </c>
      <c r="I66" s="155">
        <f t="shared" si="1"/>
        <v>0.26</v>
      </c>
      <c r="J66" s="290">
        <f>SUM(I66:I69)</f>
        <v>1.06</v>
      </c>
      <c r="K66" s="277">
        <v>21</v>
      </c>
      <c r="L66" s="281">
        <f>J66*K66</f>
        <v>22.26</v>
      </c>
    </row>
    <row r="67" spans="1:12" ht="12.75" customHeight="1">
      <c r="A67" s="28"/>
      <c r="B67" s="107"/>
      <c r="C67" s="107"/>
      <c r="D67" s="3" t="s">
        <v>44</v>
      </c>
      <c r="E67" s="162">
        <v>1</v>
      </c>
      <c r="F67" s="25" t="s">
        <v>76</v>
      </c>
      <c r="G67" s="159"/>
      <c r="H67" s="40">
        <v>0.26</v>
      </c>
      <c r="I67" s="155">
        <f t="shared" si="1"/>
        <v>0.26</v>
      </c>
      <c r="J67" s="291"/>
      <c r="K67" s="277"/>
      <c r="L67" s="282"/>
    </row>
    <row r="68" spans="1:12" ht="12.75" customHeight="1">
      <c r="A68" s="28"/>
      <c r="B68" s="107"/>
      <c r="C68" s="107"/>
      <c r="D68" s="3" t="s">
        <v>45</v>
      </c>
      <c r="E68" s="162">
        <v>1</v>
      </c>
      <c r="F68" s="25" t="s">
        <v>76</v>
      </c>
      <c r="G68" s="159"/>
      <c r="H68" s="40">
        <v>0.27</v>
      </c>
      <c r="I68" s="155">
        <f t="shared" si="1"/>
        <v>0.27</v>
      </c>
      <c r="J68" s="291"/>
      <c r="K68" s="277"/>
      <c r="L68" s="282"/>
    </row>
    <row r="69" spans="1:12" ht="13.5" customHeight="1" thickBot="1">
      <c r="A69" s="195"/>
      <c r="B69" s="196"/>
      <c r="C69" s="196"/>
      <c r="D69" s="197" t="s">
        <v>46</v>
      </c>
      <c r="E69" s="198">
        <v>1</v>
      </c>
      <c r="F69" s="41" t="s">
        <v>76</v>
      </c>
      <c r="G69" s="199"/>
      <c r="H69" s="200">
        <v>0.27</v>
      </c>
      <c r="I69" s="201">
        <f t="shared" si="1"/>
        <v>0.27</v>
      </c>
      <c r="J69" s="283"/>
      <c r="K69" s="326"/>
      <c r="L69" s="323"/>
    </row>
    <row r="70" spans="1:12" ht="12.75" customHeight="1">
      <c r="A70" s="202" t="s">
        <v>135</v>
      </c>
      <c r="B70" s="203" t="s">
        <v>180</v>
      </c>
      <c r="C70" s="203"/>
      <c r="D70" s="8"/>
      <c r="E70" s="161"/>
      <c r="F70" s="20" t="s">
        <v>195</v>
      </c>
      <c r="G70" s="204"/>
      <c r="H70" s="109"/>
      <c r="I70" s="205">
        <f>E70*H70</f>
        <v>0</v>
      </c>
      <c r="J70" s="284">
        <f>SUM(I70:I78)</f>
        <v>5400.725</v>
      </c>
      <c r="K70" s="285">
        <v>21</v>
      </c>
      <c r="L70" s="321">
        <f>J70*K70</f>
        <v>113415.225</v>
      </c>
    </row>
    <row r="71" spans="1:12" ht="12.75" customHeight="1">
      <c r="A71" s="120"/>
      <c r="B71" s="10" t="s">
        <v>181</v>
      </c>
      <c r="C71" s="10"/>
      <c r="D71" s="3"/>
      <c r="E71" s="162"/>
      <c r="F71" s="121" t="s">
        <v>196</v>
      </c>
      <c r="G71" s="159"/>
      <c r="H71" s="40"/>
      <c r="I71" s="36">
        <f aca="true" t="shared" si="2" ref="I71:I117">E71*H71</f>
        <v>0</v>
      </c>
      <c r="J71" s="291"/>
      <c r="K71" s="277"/>
      <c r="L71" s="293"/>
    </row>
    <row r="72" spans="1:12" ht="12.75" customHeight="1">
      <c r="A72" s="120"/>
      <c r="B72" s="10" t="s">
        <v>182</v>
      </c>
      <c r="C72" s="10"/>
      <c r="D72" s="3"/>
      <c r="E72" s="162"/>
      <c r="F72" s="25"/>
      <c r="G72" s="159"/>
      <c r="H72" s="40"/>
      <c r="I72" s="36">
        <f t="shared" si="2"/>
        <v>0</v>
      </c>
      <c r="J72" s="291"/>
      <c r="K72" s="277"/>
      <c r="L72" s="293"/>
    </row>
    <row r="73" spans="1:12" ht="12.75" customHeight="1">
      <c r="A73" s="120"/>
      <c r="B73" s="10" t="s">
        <v>183</v>
      </c>
      <c r="C73" s="10"/>
      <c r="D73" s="3"/>
      <c r="E73" s="162">
        <v>1</v>
      </c>
      <c r="F73" s="25" t="s">
        <v>76</v>
      </c>
      <c r="G73" s="159"/>
      <c r="H73" s="40">
        <v>0.025</v>
      </c>
      <c r="I73" s="155">
        <f t="shared" si="2"/>
        <v>0.025</v>
      </c>
      <c r="J73" s="291"/>
      <c r="K73" s="277"/>
      <c r="L73" s="293"/>
    </row>
    <row r="74" spans="1:12" ht="12.75" customHeight="1">
      <c r="A74" s="120"/>
      <c r="B74" s="10" t="s">
        <v>184</v>
      </c>
      <c r="C74" s="10"/>
      <c r="D74" s="3"/>
      <c r="E74" s="162">
        <v>1</v>
      </c>
      <c r="F74" s="121" t="s">
        <v>197</v>
      </c>
      <c r="G74" s="159"/>
      <c r="H74" s="40">
        <v>90.7</v>
      </c>
      <c r="I74" s="155">
        <f t="shared" si="2"/>
        <v>90.7</v>
      </c>
      <c r="J74" s="291"/>
      <c r="K74" s="277"/>
      <c r="L74" s="293"/>
    </row>
    <row r="75" spans="1:12" ht="12.75" customHeight="1">
      <c r="A75" s="120"/>
      <c r="B75" s="10" t="s">
        <v>185</v>
      </c>
      <c r="C75" s="10"/>
      <c r="D75" s="3"/>
      <c r="E75" s="162"/>
      <c r="F75" s="25"/>
      <c r="G75" s="159"/>
      <c r="H75" s="40"/>
      <c r="I75" s="155">
        <f t="shared" si="2"/>
        <v>0</v>
      </c>
      <c r="J75" s="291"/>
      <c r="K75" s="277"/>
      <c r="L75" s="293"/>
    </row>
    <row r="76" spans="1:12" ht="12.75" customHeight="1">
      <c r="A76" s="120"/>
      <c r="B76" s="113" t="s">
        <v>186</v>
      </c>
      <c r="C76" s="113"/>
      <c r="D76" s="3" t="s">
        <v>241</v>
      </c>
      <c r="E76" s="162">
        <v>1</v>
      </c>
      <c r="F76" s="121" t="s">
        <v>197</v>
      </c>
      <c r="G76" s="159"/>
      <c r="H76" s="40">
        <v>905</v>
      </c>
      <c r="I76" s="155">
        <f t="shared" si="2"/>
        <v>905</v>
      </c>
      <c r="J76" s="291"/>
      <c r="K76" s="277"/>
      <c r="L76" s="293"/>
    </row>
    <row r="77" spans="1:12" ht="12.75" customHeight="1">
      <c r="A77" s="120"/>
      <c r="B77" s="115"/>
      <c r="C77" s="115"/>
      <c r="D77" s="3" t="s">
        <v>247</v>
      </c>
      <c r="E77" s="162">
        <v>1</v>
      </c>
      <c r="F77" s="121" t="s">
        <v>197</v>
      </c>
      <c r="G77" s="159"/>
      <c r="H77" s="40">
        <v>905</v>
      </c>
      <c r="I77" s="155">
        <f t="shared" si="2"/>
        <v>905</v>
      </c>
      <c r="J77" s="291"/>
      <c r="K77" s="277"/>
      <c r="L77" s="293"/>
    </row>
    <row r="78" spans="1:12" ht="12.75" customHeight="1" thickBot="1">
      <c r="A78" s="206"/>
      <c r="B78" s="207" t="s">
        <v>187</v>
      </c>
      <c r="C78" s="207"/>
      <c r="D78" s="197"/>
      <c r="E78" s="198">
        <v>1</v>
      </c>
      <c r="F78" s="208" t="s">
        <v>198</v>
      </c>
      <c r="G78" s="199"/>
      <c r="H78" s="209">
        <v>3500</v>
      </c>
      <c r="I78" s="201">
        <f t="shared" si="2"/>
        <v>3500</v>
      </c>
      <c r="J78" s="283"/>
      <c r="K78" s="326"/>
      <c r="L78" s="322"/>
    </row>
    <row r="79" spans="1:12" ht="12.75" customHeight="1">
      <c r="A79" s="202" t="s">
        <v>136</v>
      </c>
      <c r="B79" s="210" t="s">
        <v>188</v>
      </c>
      <c r="C79" s="203" t="s">
        <v>189</v>
      </c>
      <c r="D79" s="8"/>
      <c r="E79" s="161">
        <v>1</v>
      </c>
      <c r="F79" s="42" t="s">
        <v>194</v>
      </c>
      <c r="G79" s="204"/>
      <c r="H79" s="109">
        <v>0.015</v>
      </c>
      <c r="I79" s="156">
        <f t="shared" si="2"/>
        <v>0.015</v>
      </c>
      <c r="J79" s="284">
        <f>SUM(I79:I83)</f>
        <v>0.591</v>
      </c>
      <c r="K79" s="285">
        <v>21</v>
      </c>
      <c r="L79" s="321">
        <f>J79*K79</f>
        <v>12.411</v>
      </c>
    </row>
    <row r="80" spans="1:12" ht="12.75" customHeight="1">
      <c r="A80" s="120"/>
      <c r="B80" s="90"/>
      <c r="C80" s="10" t="s">
        <v>190</v>
      </c>
      <c r="D80" s="3"/>
      <c r="E80" s="162">
        <v>1</v>
      </c>
      <c r="F80" s="121" t="s">
        <v>194</v>
      </c>
      <c r="G80" s="159"/>
      <c r="H80" s="40">
        <v>0.35</v>
      </c>
      <c r="I80" s="155">
        <f t="shared" si="2"/>
        <v>0.35</v>
      </c>
      <c r="J80" s="291"/>
      <c r="K80" s="277"/>
      <c r="L80" s="293"/>
    </row>
    <row r="81" spans="1:12" ht="12.75" customHeight="1">
      <c r="A81" s="120"/>
      <c r="B81" s="90"/>
      <c r="C81" s="10" t="s">
        <v>191</v>
      </c>
      <c r="D81" s="3"/>
      <c r="E81" s="162">
        <v>1</v>
      </c>
      <c r="F81" s="121" t="s">
        <v>194</v>
      </c>
      <c r="G81" s="159"/>
      <c r="H81" s="40">
        <v>0.19</v>
      </c>
      <c r="I81" s="155">
        <f t="shared" si="2"/>
        <v>0.19</v>
      </c>
      <c r="J81" s="291"/>
      <c r="K81" s="277"/>
      <c r="L81" s="293"/>
    </row>
    <row r="82" spans="1:12" ht="12.75" customHeight="1">
      <c r="A82" s="120"/>
      <c r="B82" s="90"/>
      <c r="C82" s="10" t="s">
        <v>192</v>
      </c>
      <c r="D82" s="3"/>
      <c r="E82" s="162">
        <v>1</v>
      </c>
      <c r="F82" s="121" t="s">
        <v>194</v>
      </c>
      <c r="G82" s="159"/>
      <c r="H82" s="40">
        <v>0.005</v>
      </c>
      <c r="I82" s="155">
        <f t="shared" si="2"/>
        <v>0.005</v>
      </c>
      <c r="J82" s="291"/>
      <c r="K82" s="277"/>
      <c r="L82" s="293"/>
    </row>
    <row r="83" spans="1:12" ht="12.75" customHeight="1" thickBot="1">
      <c r="A83" s="206"/>
      <c r="B83" s="211"/>
      <c r="C83" s="212" t="s">
        <v>193</v>
      </c>
      <c r="D83" s="197"/>
      <c r="E83" s="198">
        <v>1</v>
      </c>
      <c r="F83" s="208" t="s">
        <v>194</v>
      </c>
      <c r="G83" s="199"/>
      <c r="H83" s="200">
        <v>0.031</v>
      </c>
      <c r="I83" s="201">
        <f t="shared" si="2"/>
        <v>0.031</v>
      </c>
      <c r="J83" s="283"/>
      <c r="K83" s="326"/>
      <c r="L83" s="322"/>
    </row>
    <row r="84" spans="1:12" ht="12.75" customHeight="1">
      <c r="A84" s="213" t="s">
        <v>199</v>
      </c>
      <c r="B84" s="9" t="s">
        <v>200</v>
      </c>
      <c r="C84" s="9"/>
      <c r="D84" s="8" t="s">
        <v>23</v>
      </c>
      <c r="E84" s="161">
        <v>1</v>
      </c>
      <c r="F84" s="214" t="s">
        <v>29</v>
      </c>
      <c r="G84" s="204"/>
      <c r="H84" s="109">
        <v>68</v>
      </c>
      <c r="I84" s="156">
        <f t="shared" si="2"/>
        <v>68</v>
      </c>
      <c r="J84" s="284">
        <f>SUM(I84:I88)</f>
        <v>95.29999999999998</v>
      </c>
      <c r="K84" s="285">
        <v>21</v>
      </c>
      <c r="L84" s="321">
        <f>J84*K84</f>
        <v>2001.2999999999997</v>
      </c>
    </row>
    <row r="85" spans="1:12" ht="12.75" customHeight="1">
      <c r="A85" s="28"/>
      <c r="B85" s="107"/>
      <c r="C85" s="107"/>
      <c r="D85" s="3" t="s">
        <v>24</v>
      </c>
      <c r="E85" s="162">
        <v>1</v>
      </c>
      <c r="F85" s="4" t="s">
        <v>29</v>
      </c>
      <c r="G85" s="159"/>
      <c r="H85" s="40">
        <v>18</v>
      </c>
      <c r="I85" s="155">
        <f t="shared" si="2"/>
        <v>18</v>
      </c>
      <c r="J85" s="291"/>
      <c r="K85" s="277"/>
      <c r="L85" s="293"/>
    </row>
    <row r="86" spans="1:12" ht="12.75" customHeight="1">
      <c r="A86" s="28"/>
      <c r="B86" s="107"/>
      <c r="C86" s="107"/>
      <c r="D86" s="3" t="s">
        <v>25</v>
      </c>
      <c r="E86" s="162">
        <v>1</v>
      </c>
      <c r="F86" s="4" t="s">
        <v>29</v>
      </c>
      <c r="G86" s="159"/>
      <c r="H86" s="40">
        <v>4.1</v>
      </c>
      <c r="I86" s="155">
        <f t="shared" si="2"/>
        <v>4.1</v>
      </c>
      <c r="J86" s="291"/>
      <c r="K86" s="277"/>
      <c r="L86" s="293"/>
    </row>
    <row r="87" spans="1:12" ht="12.75" customHeight="1">
      <c r="A87" s="28"/>
      <c r="B87" s="107"/>
      <c r="C87" s="107"/>
      <c r="D87" s="3" t="s">
        <v>26</v>
      </c>
      <c r="E87" s="162">
        <v>1</v>
      </c>
      <c r="F87" s="4" t="s">
        <v>29</v>
      </c>
      <c r="G87" s="159"/>
      <c r="H87" s="40">
        <v>4.1</v>
      </c>
      <c r="I87" s="155">
        <f t="shared" si="2"/>
        <v>4.1</v>
      </c>
      <c r="J87" s="291"/>
      <c r="K87" s="277"/>
      <c r="L87" s="293"/>
    </row>
    <row r="88" spans="1:12" ht="12.75" customHeight="1">
      <c r="A88" s="28"/>
      <c r="B88" s="111"/>
      <c r="C88" s="111"/>
      <c r="D88" s="3" t="s">
        <v>27</v>
      </c>
      <c r="E88" s="162">
        <v>1</v>
      </c>
      <c r="F88" s="4" t="s">
        <v>29</v>
      </c>
      <c r="G88" s="159"/>
      <c r="H88" s="40">
        <v>1.1</v>
      </c>
      <c r="I88" s="155">
        <f t="shared" si="2"/>
        <v>1.1</v>
      </c>
      <c r="J88" s="286"/>
      <c r="K88" s="277"/>
      <c r="L88" s="280"/>
    </row>
    <row r="89" spans="1:12" ht="12.75" customHeight="1">
      <c r="A89" s="28"/>
      <c r="B89" s="11" t="s">
        <v>201</v>
      </c>
      <c r="C89" s="11"/>
      <c r="D89" s="3" t="s">
        <v>23</v>
      </c>
      <c r="E89" s="162">
        <v>1</v>
      </c>
      <c r="F89" s="4" t="s">
        <v>29</v>
      </c>
      <c r="G89" s="159"/>
      <c r="H89" s="40">
        <v>5.3</v>
      </c>
      <c r="I89" s="155">
        <f t="shared" si="2"/>
        <v>5.3</v>
      </c>
      <c r="J89" s="290">
        <f>SUM(I89:I94)</f>
        <v>8.797</v>
      </c>
      <c r="K89" s="277">
        <v>21</v>
      </c>
      <c r="L89" s="292">
        <f>J89*K89</f>
        <v>184.73700000000002</v>
      </c>
    </row>
    <row r="90" spans="1:12" ht="12.75" customHeight="1">
      <c r="A90" s="28"/>
      <c r="B90" s="107"/>
      <c r="C90" s="107"/>
      <c r="D90" s="3" t="s">
        <v>24</v>
      </c>
      <c r="E90" s="162">
        <v>1</v>
      </c>
      <c r="F90" s="4" t="s">
        <v>29</v>
      </c>
      <c r="G90" s="159"/>
      <c r="H90" s="40">
        <v>2.08</v>
      </c>
      <c r="I90" s="155">
        <f t="shared" si="2"/>
        <v>2.08</v>
      </c>
      <c r="J90" s="291"/>
      <c r="K90" s="277"/>
      <c r="L90" s="293"/>
    </row>
    <row r="91" spans="1:12" ht="12.75" customHeight="1">
      <c r="A91" s="28"/>
      <c r="B91" s="107"/>
      <c r="C91" s="107"/>
      <c r="D91" s="3" t="s">
        <v>25</v>
      </c>
      <c r="E91" s="162">
        <v>1</v>
      </c>
      <c r="F91" s="4" t="s">
        <v>29</v>
      </c>
      <c r="G91" s="159"/>
      <c r="H91" s="40">
        <v>0.28</v>
      </c>
      <c r="I91" s="155">
        <f t="shared" si="2"/>
        <v>0.28</v>
      </c>
      <c r="J91" s="291"/>
      <c r="K91" s="277"/>
      <c r="L91" s="293"/>
    </row>
    <row r="92" spans="1:12" ht="12.75" customHeight="1">
      <c r="A92" s="28"/>
      <c r="B92" s="107"/>
      <c r="C92" s="107"/>
      <c r="D92" s="3" t="s">
        <v>26</v>
      </c>
      <c r="E92" s="162">
        <v>1</v>
      </c>
      <c r="F92" s="4" t="s">
        <v>29</v>
      </c>
      <c r="G92" s="159"/>
      <c r="H92" s="40">
        <v>0.18</v>
      </c>
      <c r="I92" s="155">
        <f t="shared" si="2"/>
        <v>0.18</v>
      </c>
      <c r="J92" s="291"/>
      <c r="K92" s="277"/>
      <c r="L92" s="293"/>
    </row>
    <row r="93" spans="1:12" ht="12.75" customHeight="1">
      <c r="A93" s="28"/>
      <c r="B93" s="107"/>
      <c r="C93" s="107"/>
      <c r="D93" s="3" t="s">
        <v>27</v>
      </c>
      <c r="E93" s="162">
        <v>1</v>
      </c>
      <c r="F93" s="4" t="s">
        <v>29</v>
      </c>
      <c r="G93" s="159"/>
      <c r="H93" s="40">
        <v>0.92</v>
      </c>
      <c r="I93" s="155">
        <f t="shared" si="2"/>
        <v>0.92</v>
      </c>
      <c r="J93" s="291"/>
      <c r="K93" s="277"/>
      <c r="L93" s="293"/>
    </row>
    <row r="94" spans="1:12" ht="12.75" customHeight="1">
      <c r="A94" s="28"/>
      <c r="B94" s="111"/>
      <c r="C94" s="111"/>
      <c r="D94" s="3" t="s">
        <v>28</v>
      </c>
      <c r="E94" s="162">
        <v>1</v>
      </c>
      <c r="F94" s="4" t="s">
        <v>30</v>
      </c>
      <c r="G94" s="159"/>
      <c r="H94" s="40">
        <v>0.037</v>
      </c>
      <c r="I94" s="155">
        <f t="shared" si="2"/>
        <v>0.037</v>
      </c>
      <c r="J94" s="286"/>
      <c r="K94" s="277"/>
      <c r="L94" s="280"/>
    </row>
    <row r="95" spans="1:12" ht="12.75" customHeight="1">
      <c r="A95" s="28"/>
      <c r="B95" s="15" t="s">
        <v>202</v>
      </c>
      <c r="C95" s="160"/>
      <c r="D95" s="40"/>
      <c r="E95" s="162">
        <v>1</v>
      </c>
      <c r="F95" s="4" t="s">
        <v>47</v>
      </c>
      <c r="G95" s="159"/>
      <c r="H95" s="40">
        <v>0.016</v>
      </c>
      <c r="I95" s="155">
        <f t="shared" si="2"/>
        <v>0.016</v>
      </c>
      <c r="J95" s="122">
        <f>I95</f>
        <v>0.016</v>
      </c>
      <c r="K95" s="25">
        <v>21</v>
      </c>
      <c r="L95" s="125">
        <f>J95*K95</f>
        <v>0.336</v>
      </c>
    </row>
    <row r="96" spans="1:12" ht="12.75" customHeight="1">
      <c r="A96" s="28"/>
      <c r="B96" s="15" t="s">
        <v>203</v>
      </c>
      <c r="C96" s="160"/>
      <c r="D96" s="40"/>
      <c r="E96" s="162">
        <v>1</v>
      </c>
      <c r="F96" s="4" t="s">
        <v>29</v>
      </c>
      <c r="G96" s="159"/>
      <c r="H96" s="40">
        <v>1.34</v>
      </c>
      <c r="I96" s="155">
        <f t="shared" si="2"/>
        <v>1.34</v>
      </c>
      <c r="J96" s="122">
        <f>I96</f>
        <v>1.34</v>
      </c>
      <c r="K96" s="25">
        <v>21</v>
      </c>
      <c r="L96" s="125">
        <f>J96*K96</f>
        <v>28.14</v>
      </c>
    </row>
    <row r="97" spans="1:12" ht="12.75" customHeight="1">
      <c r="A97" s="28"/>
      <c r="B97" s="11" t="s">
        <v>204</v>
      </c>
      <c r="C97" s="11"/>
      <c r="D97" s="3" t="s">
        <v>32</v>
      </c>
      <c r="E97" s="162">
        <v>1</v>
      </c>
      <c r="F97" s="25" t="s">
        <v>48</v>
      </c>
      <c r="G97" s="159"/>
      <c r="H97" s="40">
        <v>0.0058</v>
      </c>
      <c r="I97" s="155">
        <f t="shared" si="2"/>
        <v>0.0058</v>
      </c>
      <c r="J97" s="290">
        <f>SUM(I97:I105)</f>
        <v>0.028399999999999998</v>
      </c>
      <c r="K97" s="277">
        <v>21</v>
      </c>
      <c r="L97" s="292">
        <f>J97*K97</f>
        <v>0.5963999999999999</v>
      </c>
    </row>
    <row r="98" spans="1:12" ht="12.75" customHeight="1">
      <c r="A98" s="28"/>
      <c r="B98" s="107"/>
      <c r="C98" s="107"/>
      <c r="D98" s="3" t="s">
        <v>49</v>
      </c>
      <c r="E98" s="162">
        <v>1</v>
      </c>
      <c r="F98" s="25" t="s">
        <v>48</v>
      </c>
      <c r="G98" s="159"/>
      <c r="H98" s="40">
        <v>0.0043</v>
      </c>
      <c r="I98" s="155">
        <f t="shared" si="2"/>
        <v>0.0043</v>
      </c>
      <c r="J98" s="291"/>
      <c r="K98" s="277"/>
      <c r="L98" s="293"/>
    </row>
    <row r="99" spans="1:12" ht="12.75" customHeight="1">
      <c r="A99" s="28"/>
      <c r="B99" s="107"/>
      <c r="C99" s="107"/>
      <c r="D99" s="3" t="s">
        <v>248</v>
      </c>
      <c r="E99" s="162">
        <v>1</v>
      </c>
      <c r="F99" s="25" t="s">
        <v>91</v>
      </c>
      <c r="G99" s="159"/>
      <c r="H99" s="40">
        <v>0.0028</v>
      </c>
      <c r="I99" s="155">
        <f t="shared" si="2"/>
        <v>0.0028</v>
      </c>
      <c r="J99" s="291"/>
      <c r="K99" s="277"/>
      <c r="L99" s="293"/>
    </row>
    <row r="100" spans="1:12" ht="12.75" customHeight="1">
      <c r="A100" s="28"/>
      <c r="B100" s="107"/>
      <c r="C100" s="107"/>
      <c r="D100" s="3" t="s">
        <v>249</v>
      </c>
      <c r="E100" s="162">
        <v>1</v>
      </c>
      <c r="F100" s="25" t="s">
        <v>91</v>
      </c>
      <c r="G100" s="159"/>
      <c r="H100" s="40">
        <v>0.0027</v>
      </c>
      <c r="I100" s="155">
        <f t="shared" si="2"/>
        <v>0.0027</v>
      </c>
      <c r="J100" s="291"/>
      <c r="K100" s="277"/>
      <c r="L100" s="293"/>
    </row>
    <row r="101" spans="1:12" ht="12.75" customHeight="1">
      <c r="A101" s="28"/>
      <c r="B101" s="107"/>
      <c r="C101" s="107"/>
      <c r="D101" s="3" t="s">
        <v>250</v>
      </c>
      <c r="E101" s="162">
        <v>1</v>
      </c>
      <c r="F101" s="25" t="s">
        <v>91</v>
      </c>
      <c r="G101" s="159"/>
      <c r="H101" s="40">
        <v>0.0027</v>
      </c>
      <c r="I101" s="155">
        <f t="shared" si="2"/>
        <v>0.0027</v>
      </c>
      <c r="J101" s="291"/>
      <c r="K101" s="277"/>
      <c r="L101" s="293"/>
    </row>
    <row r="102" spans="1:12" ht="12.75" customHeight="1">
      <c r="A102" s="28"/>
      <c r="B102" s="107"/>
      <c r="C102" s="107"/>
      <c r="D102" s="3" t="s">
        <v>251</v>
      </c>
      <c r="E102" s="162">
        <v>1</v>
      </c>
      <c r="F102" s="25" t="s">
        <v>91</v>
      </c>
      <c r="G102" s="159"/>
      <c r="H102" s="40">
        <v>0.0027</v>
      </c>
      <c r="I102" s="155">
        <f t="shared" si="2"/>
        <v>0.0027</v>
      </c>
      <c r="J102" s="291"/>
      <c r="K102" s="277"/>
      <c r="L102" s="293"/>
    </row>
    <row r="103" spans="1:12" ht="12.75" customHeight="1">
      <c r="A103" s="28"/>
      <c r="B103" s="107"/>
      <c r="C103" s="107"/>
      <c r="D103" s="3" t="s">
        <v>252</v>
      </c>
      <c r="E103" s="162">
        <v>1</v>
      </c>
      <c r="F103" s="25" t="s">
        <v>48</v>
      </c>
      <c r="G103" s="159"/>
      <c r="H103" s="40">
        <v>0.0025</v>
      </c>
      <c r="I103" s="155">
        <f t="shared" si="2"/>
        <v>0.0025</v>
      </c>
      <c r="J103" s="291"/>
      <c r="K103" s="277"/>
      <c r="L103" s="293"/>
    </row>
    <row r="104" spans="1:12" ht="12.75" customHeight="1">
      <c r="A104" s="28"/>
      <c r="B104" s="107"/>
      <c r="C104" s="107"/>
      <c r="D104" s="3" t="s">
        <v>253</v>
      </c>
      <c r="E104" s="162">
        <v>1</v>
      </c>
      <c r="F104" s="25" t="s">
        <v>48</v>
      </c>
      <c r="G104" s="159"/>
      <c r="H104" s="40">
        <v>0.0024</v>
      </c>
      <c r="I104" s="155">
        <f t="shared" si="2"/>
        <v>0.0024</v>
      </c>
      <c r="J104" s="291"/>
      <c r="K104" s="277"/>
      <c r="L104" s="293"/>
    </row>
    <row r="105" spans="1:12" ht="12.75" customHeight="1" thickBot="1">
      <c r="A105" s="195"/>
      <c r="B105" s="196"/>
      <c r="C105" s="196"/>
      <c r="D105" s="197" t="s">
        <v>254</v>
      </c>
      <c r="E105" s="198">
        <v>1</v>
      </c>
      <c r="F105" s="41" t="s">
        <v>91</v>
      </c>
      <c r="G105" s="199"/>
      <c r="H105" s="200">
        <v>0.0025</v>
      </c>
      <c r="I105" s="201">
        <f t="shared" si="2"/>
        <v>0.0025</v>
      </c>
      <c r="J105" s="283"/>
      <c r="K105" s="326"/>
      <c r="L105" s="322"/>
    </row>
    <row r="106" spans="1:12" ht="12.75" customHeight="1">
      <c r="A106" s="213" t="s">
        <v>205</v>
      </c>
      <c r="B106" s="9" t="s">
        <v>206</v>
      </c>
      <c r="C106" s="9"/>
      <c r="D106" s="8" t="s">
        <v>33</v>
      </c>
      <c r="E106" s="161">
        <v>1</v>
      </c>
      <c r="F106" s="20" t="s">
        <v>50</v>
      </c>
      <c r="G106" s="204"/>
      <c r="H106" s="109">
        <v>142</v>
      </c>
      <c r="I106" s="156">
        <f t="shared" si="2"/>
        <v>142</v>
      </c>
      <c r="J106" s="284">
        <f>SUM(I106:I108)</f>
        <v>422</v>
      </c>
      <c r="K106" s="285">
        <v>21</v>
      </c>
      <c r="L106" s="321">
        <f>J106*K106</f>
        <v>8862</v>
      </c>
    </row>
    <row r="107" spans="1:12" ht="12.75" customHeight="1">
      <c r="A107" s="28"/>
      <c r="B107" s="107"/>
      <c r="C107" s="107"/>
      <c r="D107" s="3" t="s">
        <v>34</v>
      </c>
      <c r="E107" s="162">
        <v>1</v>
      </c>
      <c r="F107" s="25" t="s">
        <v>51</v>
      </c>
      <c r="G107" s="159"/>
      <c r="H107" s="40">
        <v>140</v>
      </c>
      <c r="I107" s="155">
        <f t="shared" si="2"/>
        <v>140</v>
      </c>
      <c r="J107" s="291"/>
      <c r="K107" s="277"/>
      <c r="L107" s="293"/>
    </row>
    <row r="108" spans="1:12" ht="12.75" customHeight="1">
      <c r="A108" s="28"/>
      <c r="B108" s="111"/>
      <c r="C108" s="111"/>
      <c r="D108" s="3" t="s">
        <v>35</v>
      </c>
      <c r="E108" s="162">
        <v>1</v>
      </c>
      <c r="F108" s="25" t="s">
        <v>52</v>
      </c>
      <c r="G108" s="159"/>
      <c r="H108" s="40">
        <v>140</v>
      </c>
      <c r="I108" s="155">
        <f t="shared" si="2"/>
        <v>140</v>
      </c>
      <c r="J108" s="286"/>
      <c r="K108" s="277"/>
      <c r="L108" s="280"/>
    </row>
    <row r="109" spans="1:12" ht="12.75" customHeight="1">
      <c r="A109" s="28"/>
      <c r="B109" s="11" t="s">
        <v>207</v>
      </c>
      <c r="C109" s="11"/>
      <c r="D109" s="3"/>
      <c r="E109" s="162">
        <v>1</v>
      </c>
      <c r="F109" s="4" t="s">
        <v>210</v>
      </c>
      <c r="G109" s="159"/>
      <c r="H109" s="40">
        <v>0.0049</v>
      </c>
      <c r="I109" s="155">
        <f t="shared" si="2"/>
        <v>0.0049</v>
      </c>
      <c r="J109" s="116">
        <f>I109</f>
        <v>0.0049</v>
      </c>
      <c r="K109" s="25">
        <v>21</v>
      </c>
      <c r="L109" s="117">
        <f>J109*K109</f>
        <v>0.10289999999999999</v>
      </c>
    </row>
    <row r="110" spans="1:12" ht="12.75" customHeight="1">
      <c r="A110" s="28"/>
      <c r="B110" s="123" t="s">
        <v>208</v>
      </c>
      <c r="C110" s="11"/>
      <c r="D110" s="3" t="s">
        <v>209</v>
      </c>
      <c r="E110" s="162">
        <v>1</v>
      </c>
      <c r="F110" s="4" t="s">
        <v>53</v>
      </c>
      <c r="G110" s="159"/>
      <c r="H110" s="40">
        <v>0.00088</v>
      </c>
      <c r="I110" s="155">
        <f t="shared" si="2"/>
        <v>0.00088</v>
      </c>
      <c r="J110" s="290">
        <f>SUM(I110:I111)</f>
        <v>0.05688</v>
      </c>
      <c r="K110" s="277">
        <v>21</v>
      </c>
      <c r="L110" s="292">
        <f>J110*K110</f>
        <v>1.19448</v>
      </c>
    </row>
    <row r="111" spans="1:12" ht="12.75" customHeight="1">
      <c r="A111" s="28"/>
      <c r="B111" s="111"/>
      <c r="C111" s="111"/>
      <c r="D111" s="3" t="s">
        <v>36</v>
      </c>
      <c r="E111" s="162">
        <v>1</v>
      </c>
      <c r="F111" s="4" t="s">
        <v>54</v>
      </c>
      <c r="G111" s="159"/>
      <c r="H111" s="40">
        <v>0.056</v>
      </c>
      <c r="I111" s="155">
        <f t="shared" si="2"/>
        <v>0.056</v>
      </c>
      <c r="J111" s="286"/>
      <c r="K111" s="277"/>
      <c r="L111" s="280"/>
    </row>
    <row r="112" spans="1:12" ht="12.75" customHeight="1">
      <c r="A112" s="28"/>
      <c r="B112" s="12" t="s">
        <v>211</v>
      </c>
      <c r="C112" s="12"/>
      <c r="D112" s="124" t="s">
        <v>37</v>
      </c>
      <c r="E112" s="162">
        <v>1</v>
      </c>
      <c r="F112" s="4" t="s">
        <v>38</v>
      </c>
      <c r="G112" s="159"/>
      <c r="H112" s="40">
        <v>0.46</v>
      </c>
      <c r="I112" s="155">
        <f t="shared" si="2"/>
        <v>0.46</v>
      </c>
      <c r="J112" s="122">
        <f>I112</f>
        <v>0.46</v>
      </c>
      <c r="K112" s="25">
        <v>21</v>
      </c>
      <c r="L112" s="125">
        <f>J112*K112</f>
        <v>9.66</v>
      </c>
    </row>
    <row r="113" spans="1:12" ht="12.75" customHeight="1">
      <c r="A113" s="28"/>
      <c r="B113" s="6" t="s">
        <v>146</v>
      </c>
      <c r="C113" s="6"/>
      <c r="D113" s="3" t="s">
        <v>39</v>
      </c>
      <c r="E113" s="162">
        <v>1</v>
      </c>
      <c r="F113" s="25" t="s">
        <v>55</v>
      </c>
      <c r="G113" s="159"/>
      <c r="H113" s="40">
        <v>7.9E-05</v>
      </c>
      <c r="I113" s="155">
        <f t="shared" si="2"/>
        <v>7.9E-05</v>
      </c>
      <c r="J113" s="290">
        <f>SUM(I113:I115)</f>
        <v>0.121079</v>
      </c>
      <c r="K113" s="277">
        <v>21</v>
      </c>
      <c r="L113" s="292">
        <f>J113*K113</f>
        <v>2.542659</v>
      </c>
    </row>
    <row r="114" spans="1:12" ht="12.75" customHeight="1">
      <c r="A114" s="28"/>
      <c r="B114" s="107"/>
      <c r="C114" s="107"/>
      <c r="D114" s="3" t="s">
        <v>40</v>
      </c>
      <c r="E114" s="162">
        <v>1</v>
      </c>
      <c r="F114" s="25" t="s">
        <v>56</v>
      </c>
      <c r="G114" s="159"/>
      <c r="H114" s="40">
        <v>0.058</v>
      </c>
      <c r="I114" s="155">
        <f t="shared" si="2"/>
        <v>0.058</v>
      </c>
      <c r="J114" s="291"/>
      <c r="K114" s="277"/>
      <c r="L114" s="293"/>
    </row>
    <row r="115" spans="1:12" ht="12.75" customHeight="1">
      <c r="A115" s="28"/>
      <c r="B115" s="111"/>
      <c r="C115" s="111"/>
      <c r="D115" s="3" t="s">
        <v>41</v>
      </c>
      <c r="E115" s="162">
        <v>1</v>
      </c>
      <c r="F115" s="25" t="s">
        <v>57</v>
      </c>
      <c r="G115" s="159"/>
      <c r="H115" s="40">
        <v>0.063</v>
      </c>
      <c r="I115" s="155">
        <f t="shared" si="2"/>
        <v>0.063</v>
      </c>
      <c r="J115" s="286"/>
      <c r="K115" s="277"/>
      <c r="L115" s="280"/>
    </row>
    <row r="116" spans="1:12" ht="12.75" customHeight="1">
      <c r="A116" s="28"/>
      <c r="B116" s="6" t="s">
        <v>147</v>
      </c>
      <c r="C116" s="6"/>
      <c r="D116" s="3" t="s">
        <v>230</v>
      </c>
      <c r="E116" s="162">
        <v>1</v>
      </c>
      <c r="F116" s="25" t="s">
        <v>18</v>
      </c>
      <c r="G116" s="159"/>
      <c r="H116" s="40">
        <v>0.00056</v>
      </c>
      <c r="I116" s="155">
        <f t="shared" si="2"/>
        <v>0.00056</v>
      </c>
      <c r="J116" s="290">
        <f>SUM(I116:I117)</f>
        <v>0.01026</v>
      </c>
      <c r="K116" s="277">
        <v>21</v>
      </c>
      <c r="L116" s="292">
        <f>J116*K116</f>
        <v>0.21546</v>
      </c>
    </row>
    <row r="117" spans="1:12" ht="12.75" customHeight="1" thickBot="1">
      <c r="A117" s="195"/>
      <c r="B117" s="196"/>
      <c r="C117" s="196"/>
      <c r="D117" s="197" t="s">
        <v>42</v>
      </c>
      <c r="E117" s="198">
        <v>1</v>
      </c>
      <c r="F117" s="41" t="s">
        <v>58</v>
      </c>
      <c r="G117" s="199"/>
      <c r="H117" s="200">
        <v>0.0097</v>
      </c>
      <c r="I117" s="201">
        <f t="shared" si="2"/>
        <v>0.0097</v>
      </c>
      <c r="J117" s="283"/>
      <c r="K117" s="326"/>
      <c r="L117" s="322"/>
    </row>
    <row r="118" spans="1:12" ht="12.75" customHeight="1" thickBot="1">
      <c r="A118" s="288" t="s">
        <v>17</v>
      </c>
      <c r="B118" s="289"/>
      <c r="C118" s="289"/>
      <c r="D118" s="289"/>
      <c r="E118" s="289"/>
      <c r="F118" s="289"/>
      <c r="G118" s="289"/>
      <c r="H118" s="289"/>
      <c r="I118" s="289"/>
      <c r="J118" s="192">
        <f>SUM(J4:J117)</f>
        <v>5931.01924599</v>
      </c>
      <c r="K118" s="194"/>
      <c r="L118" s="193">
        <f>SUM(L4:L117)</f>
        <v>124551.40416579</v>
      </c>
    </row>
    <row r="119" ht="12.75" customHeight="1">
      <c r="L119" s="126"/>
    </row>
  </sheetData>
  <mergeCells count="57">
    <mergeCell ref="K70:K78"/>
    <mergeCell ref="K79:K83"/>
    <mergeCell ref="K84:K88"/>
    <mergeCell ref="K89:K94"/>
    <mergeCell ref="K29:K46"/>
    <mergeCell ref="K47:K51"/>
    <mergeCell ref="K53:K64"/>
    <mergeCell ref="K66:K69"/>
    <mergeCell ref="D1:I1"/>
    <mergeCell ref="A2:B3"/>
    <mergeCell ref="A1:B1"/>
    <mergeCell ref="E2:E3"/>
    <mergeCell ref="F2:F3"/>
    <mergeCell ref="H2:H3"/>
    <mergeCell ref="C2:D3"/>
    <mergeCell ref="J116:J117"/>
    <mergeCell ref="J113:J115"/>
    <mergeCell ref="L113:L115"/>
    <mergeCell ref="L116:L117"/>
    <mergeCell ref="K113:K115"/>
    <mergeCell ref="K116:K117"/>
    <mergeCell ref="J110:J111"/>
    <mergeCell ref="L97:L105"/>
    <mergeCell ref="L106:L108"/>
    <mergeCell ref="L110:L111"/>
    <mergeCell ref="K97:K105"/>
    <mergeCell ref="K106:K108"/>
    <mergeCell ref="K110:K111"/>
    <mergeCell ref="J8:J28"/>
    <mergeCell ref="L84:L88"/>
    <mergeCell ref="L89:L94"/>
    <mergeCell ref="L53:L64"/>
    <mergeCell ref="J53:J64"/>
    <mergeCell ref="J84:J88"/>
    <mergeCell ref="J89:J94"/>
    <mergeCell ref="J66:J69"/>
    <mergeCell ref="J79:J83"/>
    <mergeCell ref="J70:J78"/>
    <mergeCell ref="L4:L6"/>
    <mergeCell ref="L79:L83"/>
    <mergeCell ref="L70:L78"/>
    <mergeCell ref="L8:L28"/>
    <mergeCell ref="L66:L69"/>
    <mergeCell ref="L2:L3"/>
    <mergeCell ref="G2:G3"/>
    <mergeCell ref="I2:J3"/>
    <mergeCell ref="K2:K3"/>
    <mergeCell ref="J4:J6"/>
    <mergeCell ref="A118:I118"/>
    <mergeCell ref="J29:J46"/>
    <mergeCell ref="L29:L46"/>
    <mergeCell ref="L47:L51"/>
    <mergeCell ref="J47:J51"/>
    <mergeCell ref="J97:J105"/>
    <mergeCell ref="J106:J108"/>
    <mergeCell ref="K4:K6"/>
    <mergeCell ref="K8:K28"/>
  </mergeCells>
  <printOptions/>
  <pageMargins left="0.6692913385826772" right="0.5511811023622047" top="0.46" bottom="0.34" header="0.31496062992125984" footer="0.2755905511811024"/>
  <pageSetup fitToHeight="2" fitToWidth="1" horizontalDpi="300" verticalDpi="300" orientation="landscape" paperSize="9" scale="55" r:id="rId1"/>
  <headerFooter alignWithMargins="0">
    <oddHeader>&amp;R&amp;9&amp;A　　&amp;P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="75" zoomScaleNormal="75" workbookViewId="0" topLeftCell="C13">
      <selection activeCell="H8" sqref="H8"/>
    </sheetView>
  </sheetViews>
  <sheetFormatPr defaultColWidth="9.00390625" defaultRowHeight="13.5"/>
  <cols>
    <col min="1" max="1" width="15.50390625" style="17" bestFit="1" customWidth="1"/>
    <col min="2" max="2" width="46.625" style="17" bestFit="1" customWidth="1"/>
    <col min="3" max="3" width="32.625" style="17" bestFit="1" customWidth="1"/>
    <col min="4" max="4" width="25.50390625" style="17" bestFit="1" customWidth="1"/>
    <col min="5" max="5" width="17.125" style="18" customWidth="1"/>
    <col min="6" max="6" width="6.125" style="39" customWidth="1"/>
    <col min="7" max="7" width="12.125" style="17" customWidth="1"/>
    <col min="8" max="8" width="11.25390625" style="17" bestFit="1" customWidth="1"/>
    <col min="9" max="9" width="16.25390625" style="235" customWidth="1"/>
    <col min="10" max="10" width="18.625" style="236" customWidth="1"/>
    <col min="11" max="11" width="8.625" style="17" bestFit="1" customWidth="1"/>
    <col min="12" max="12" width="19.00390625" style="17" customWidth="1"/>
    <col min="13" max="16384" width="9.00390625" style="17" customWidth="1"/>
  </cols>
  <sheetData>
    <row r="1" spans="1:9" ht="22.5" customHeight="1" thickBot="1">
      <c r="A1" s="332" t="s">
        <v>255</v>
      </c>
      <c r="B1" s="332"/>
      <c r="C1" s="327" t="s">
        <v>134</v>
      </c>
      <c r="D1" s="327"/>
      <c r="E1" s="327"/>
      <c r="F1" s="327"/>
      <c r="G1" s="327"/>
      <c r="H1" s="128"/>
      <c r="I1" s="234"/>
    </row>
    <row r="2" spans="1:12" ht="12.75">
      <c r="A2" s="357" t="s">
        <v>13</v>
      </c>
      <c r="B2" s="359" t="s">
        <v>11</v>
      </c>
      <c r="C2" s="360"/>
      <c r="D2" s="361"/>
      <c r="E2" s="333" t="s">
        <v>12</v>
      </c>
      <c r="F2" s="335" t="s">
        <v>0</v>
      </c>
      <c r="G2" s="311" t="s">
        <v>77</v>
      </c>
      <c r="H2" s="335" t="s">
        <v>14</v>
      </c>
      <c r="I2" s="313" t="s">
        <v>87</v>
      </c>
      <c r="J2" s="314"/>
      <c r="K2" s="317" t="s">
        <v>21</v>
      </c>
      <c r="L2" s="278" t="s">
        <v>80</v>
      </c>
    </row>
    <row r="3" spans="1:12" ht="14.25" customHeight="1" thickBot="1">
      <c r="A3" s="358"/>
      <c r="B3" s="362"/>
      <c r="C3" s="363"/>
      <c r="D3" s="364"/>
      <c r="E3" s="334"/>
      <c r="F3" s="312"/>
      <c r="G3" s="312"/>
      <c r="H3" s="351"/>
      <c r="I3" s="315"/>
      <c r="J3" s="316"/>
      <c r="K3" s="318"/>
      <c r="L3" s="279"/>
    </row>
    <row r="4" spans="1:12" ht="12.75">
      <c r="A4" s="127" t="s">
        <v>149</v>
      </c>
      <c r="B4" s="9" t="s">
        <v>152</v>
      </c>
      <c r="C4" s="219" t="s">
        <v>212</v>
      </c>
      <c r="D4" s="8" t="s">
        <v>1</v>
      </c>
      <c r="E4" s="161">
        <v>1</v>
      </c>
      <c r="F4" s="20" t="s">
        <v>2</v>
      </c>
      <c r="G4" s="21">
        <v>26.6</v>
      </c>
      <c r="H4" s="228">
        <v>5.6E-07</v>
      </c>
      <c r="I4" s="155">
        <f aca="true" t="shared" si="0" ref="I4:I15">E4*G4*H4</f>
        <v>1.4896000000000001E-05</v>
      </c>
      <c r="J4" s="286">
        <f>SUM(I4:I15)</f>
        <v>0.0047622682</v>
      </c>
      <c r="K4" s="343">
        <v>310</v>
      </c>
      <c r="L4" s="355">
        <f>J4*K4</f>
        <v>1.4763031420000001</v>
      </c>
    </row>
    <row r="5" spans="1:12" ht="12.75">
      <c r="A5" s="217"/>
      <c r="B5" s="107"/>
      <c r="C5" s="1"/>
      <c r="D5" s="2" t="s">
        <v>213</v>
      </c>
      <c r="E5" s="162">
        <v>1</v>
      </c>
      <c r="F5" s="25" t="s">
        <v>2</v>
      </c>
      <c r="G5" s="26">
        <v>30.1</v>
      </c>
      <c r="H5" s="229">
        <v>5.6E-07</v>
      </c>
      <c r="I5" s="155">
        <f aca="true" t="shared" si="1" ref="I5:I10">E5*G5*H5</f>
        <v>1.6856000000000003E-05</v>
      </c>
      <c r="J5" s="286"/>
      <c r="K5" s="350"/>
      <c r="L5" s="320"/>
    </row>
    <row r="6" spans="1:12" ht="12.75">
      <c r="A6" s="217"/>
      <c r="B6" s="107"/>
      <c r="C6" s="1"/>
      <c r="D6" s="2" t="s">
        <v>19</v>
      </c>
      <c r="E6" s="162">
        <v>1</v>
      </c>
      <c r="F6" s="25" t="s">
        <v>2</v>
      </c>
      <c r="G6" s="26">
        <v>14.4</v>
      </c>
      <c r="H6" s="229">
        <v>5.6E-07</v>
      </c>
      <c r="I6" s="155">
        <f t="shared" si="1"/>
        <v>8.064000000000001E-06</v>
      </c>
      <c r="J6" s="286"/>
      <c r="K6" s="350"/>
      <c r="L6" s="320"/>
    </row>
    <row r="7" spans="1:12" ht="12.75">
      <c r="A7" s="217"/>
      <c r="B7" s="107"/>
      <c r="C7" s="1"/>
      <c r="D7" s="3" t="s">
        <v>20</v>
      </c>
      <c r="E7" s="162">
        <v>1</v>
      </c>
      <c r="F7" s="25" t="s">
        <v>2</v>
      </c>
      <c r="G7" s="26">
        <v>15.3</v>
      </c>
      <c r="H7" s="229">
        <v>5.6E-07</v>
      </c>
      <c r="I7" s="155">
        <f t="shared" si="1"/>
        <v>8.568000000000002E-06</v>
      </c>
      <c r="J7" s="286"/>
      <c r="K7" s="350"/>
      <c r="L7" s="320"/>
    </row>
    <row r="8" spans="1:12" ht="12.75">
      <c r="A8" s="217"/>
      <c r="B8" s="107"/>
      <c r="C8" s="1"/>
      <c r="D8" s="3" t="s">
        <v>103</v>
      </c>
      <c r="E8" s="162">
        <v>1</v>
      </c>
      <c r="F8" s="4" t="s">
        <v>3</v>
      </c>
      <c r="G8" s="26">
        <v>38.2</v>
      </c>
      <c r="H8" s="229">
        <v>1.4E-08</v>
      </c>
      <c r="I8" s="155">
        <f t="shared" si="1"/>
        <v>5.348E-07</v>
      </c>
      <c r="J8" s="286"/>
      <c r="K8" s="350"/>
      <c r="L8" s="320"/>
    </row>
    <row r="9" spans="1:12" ht="12.75">
      <c r="A9" s="217"/>
      <c r="B9" s="107"/>
      <c r="C9" s="1"/>
      <c r="D9" s="3" t="s">
        <v>8</v>
      </c>
      <c r="E9" s="162">
        <v>1</v>
      </c>
      <c r="F9" s="4" t="s">
        <v>3</v>
      </c>
      <c r="G9" s="26">
        <v>40.4</v>
      </c>
      <c r="H9" s="229">
        <v>1.4E-08</v>
      </c>
      <c r="I9" s="155">
        <f t="shared" si="1"/>
        <v>5.655999999999999E-07</v>
      </c>
      <c r="J9" s="286"/>
      <c r="K9" s="350"/>
      <c r="L9" s="320"/>
    </row>
    <row r="10" spans="1:12" ht="12.75">
      <c r="A10" s="217"/>
      <c r="B10" s="107"/>
      <c r="C10" s="2"/>
      <c r="D10" s="3" t="s">
        <v>9</v>
      </c>
      <c r="E10" s="162">
        <v>1</v>
      </c>
      <c r="F10" s="4" t="s">
        <v>3</v>
      </c>
      <c r="G10" s="26">
        <v>41.7</v>
      </c>
      <c r="H10" s="229">
        <v>1.4E-08</v>
      </c>
      <c r="I10" s="155">
        <f t="shared" si="1"/>
        <v>5.838E-07</v>
      </c>
      <c r="J10" s="286"/>
      <c r="K10" s="350"/>
      <c r="L10" s="320"/>
    </row>
    <row r="11" spans="1:12" ht="12.75">
      <c r="A11" s="30"/>
      <c r="B11" s="24"/>
      <c r="C11" s="220" t="s">
        <v>256</v>
      </c>
      <c r="D11" s="2" t="s">
        <v>244</v>
      </c>
      <c r="E11" s="162">
        <v>1</v>
      </c>
      <c r="F11" s="25" t="s">
        <v>2</v>
      </c>
      <c r="G11" s="26">
        <v>26.6</v>
      </c>
      <c r="H11" s="229">
        <v>5.3E-05</v>
      </c>
      <c r="I11" s="155">
        <f t="shared" si="0"/>
        <v>0.0014098000000000001</v>
      </c>
      <c r="J11" s="286"/>
      <c r="K11" s="350"/>
      <c r="L11" s="320"/>
    </row>
    <row r="12" spans="1:12" ht="12.75">
      <c r="A12" s="30"/>
      <c r="B12" s="24"/>
      <c r="C12" s="24"/>
      <c r="D12" s="2" t="s">
        <v>213</v>
      </c>
      <c r="E12" s="162">
        <v>1</v>
      </c>
      <c r="F12" s="25" t="s">
        <v>2</v>
      </c>
      <c r="G12" s="26">
        <v>30.1</v>
      </c>
      <c r="H12" s="229">
        <v>5.3E-05</v>
      </c>
      <c r="I12" s="155">
        <f t="shared" si="0"/>
        <v>0.0015953</v>
      </c>
      <c r="J12" s="287"/>
      <c r="K12" s="350"/>
      <c r="L12" s="356"/>
    </row>
    <row r="13" spans="1:12" ht="12.75">
      <c r="A13" s="28"/>
      <c r="B13" s="24"/>
      <c r="C13" s="24"/>
      <c r="D13" s="2" t="s">
        <v>19</v>
      </c>
      <c r="E13" s="162">
        <v>1</v>
      </c>
      <c r="F13" s="25" t="s">
        <v>2</v>
      </c>
      <c r="G13" s="26">
        <v>14.4</v>
      </c>
      <c r="H13" s="229">
        <v>5.3E-05</v>
      </c>
      <c r="I13" s="155">
        <f t="shared" si="0"/>
        <v>0.0007632</v>
      </c>
      <c r="J13" s="287"/>
      <c r="K13" s="350"/>
      <c r="L13" s="356"/>
    </row>
    <row r="14" spans="1:12" ht="12.75">
      <c r="A14" s="28"/>
      <c r="B14" s="24"/>
      <c r="C14" s="29"/>
      <c r="D14" s="3" t="s">
        <v>20</v>
      </c>
      <c r="E14" s="162">
        <v>1</v>
      </c>
      <c r="F14" s="4" t="s">
        <v>3</v>
      </c>
      <c r="G14" s="26">
        <v>15.3</v>
      </c>
      <c r="H14" s="229">
        <v>5.3E-05</v>
      </c>
      <c r="I14" s="155">
        <f t="shared" si="0"/>
        <v>0.0008109</v>
      </c>
      <c r="J14" s="287"/>
      <c r="K14" s="350"/>
      <c r="L14" s="356"/>
    </row>
    <row r="15" spans="1:12" ht="12.75">
      <c r="A15" s="28"/>
      <c r="B15" s="29"/>
      <c r="C15" s="47" t="s">
        <v>257</v>
      </c>
      <c r="D15" s="3" t="s">
        <v>1</v>
      </c>
      <c r="E15" s="162">
        <v>1</v>
      </c>
      <c r="F15" s="4" t="s">
        <v>2</v>
      </c>
      <c r="G15" s="26">
        <v>26.6</v>
      </c>
      <c r="H15" s="229">
        <v>5E-06</v>
      </c>
      <c r="I15" s="155">
        <f t="shared" si="0"/>
        <v>0.000133</v>
      </c>
      <c r="J15" s="287"/>
      <c r="K15" s="350"/>
      <c r="L15" s="356"/>
    </row>
    <row r="16" spans="1:12" ht="12.75">
      <c r="A16" s="28"/>
      <c r="B16" s="222" t="s">
        <v>258</v>
      </c>
      <c r="C16" s="114" t="s">
        <v>259</v>
      </c>
      <c r="D16" s="3"/>
      <c r="E16" s="162"/>
      <c r="F16" s="4"/>
      <c r="G16" s="26"/>
      <c r="H16" s="229">
        <v>2.8E-08</v>
      </c>
      <c r="I16" s="155">
        <f>E16*G16*H16</f>
        <v>0</v>
      </c>
      <c r="J16" s="347">
        <f>SUM(I16:I24)</f>
        <v>0</v>
      </c>
      <c r="K16" s="342">
        <v>310</v>
      </c>
      <c r="L16" s="281">
        <f>J16*K16</f>
        <v>0</v>
      </c>
    </row>
    <row r="17" spans="1:12" ht="12.75">
      <c r="A17" s="28"/>
      <c r="B17" s="222"/>
      <c r="C17" s="1"/>
      <c r="D17" s="3"/>
      <c r="E17" s="162"/>
      <c r="F17" s="4"/>
      <c r="G17" s="26"/>
      <c r="H17" s="229">
        <v>2.8E-08</v>
      </c>
      <c r="I17" s="155">
        <f aca="true" t="shared" si="2" ref="I17:I49">E17*G17*H17</f>
        <v>0</v>
      </c>
      <c r="J17" s="348"/>
      <c r="K17" s="350"/>
      <c r="L17" s="282"/>
    </row>
    <row r="18" spans="1:12" ht="12.75">
      <c r="A18" s="28"/>
      <c r="B18" s="223"/>
      <c r="C18" s="115"/>
      <c r="D18" s="3"/>
      <c r="E18" s="162"/>
      <c r="F18" s="4"/>
      <c r="G18" s="26"/>
      <c r="H18" s="229">
        <v>2.8E-08</v>
      </c>
      <c r="I18" s="155">
        <f t="shared" si="2"/>
        <v>0</v>
      </c>
      <c r="J18" s="348"/>
      <c r="K18" s="350"/>
      <c r="L18" s="282"/>
    </row>
    <row r="19" spans="1:12" ht="12.75">
      <c r="A19" s="30"/>
      <c r="B19" s="31"/>
      <c r="C19" s="226" t="s">
        <v>260</v>
      </c>
      <c r="D19" s="3"/>
      <c r="E19" s="162"/>
      <c r="F19" s="4"/>
      <c r="G19" s="26"/>
      <c r="H19" s="229">
        <v>1.6E-06</v>
      </c>
      <c r="I19" s="155">
        <f t="shared" si="2"/>
        <v>0</v>
      </c>
      <c r="J19" s="348"/>
      <c r="K19" s="350"/>
      <c r="L19" s="282"/>
    </row>
    <row r="20" spans="1:12" ht="12.75">
      <c r="A20" s="30"/>
      <c r="B20" s="31"/>
      <c r="C20" s="221"/>
      <c r="D20" s="3"/>
      <c r="E20" s="215"/>
      <c r="F20" s="4"/>
      <c r="G20" s="26"/>
      <c r="H20" s="229">
        <v>1.6E-06</v>
      </c>
      <c r="I20" s="155">
        <f t="shared" si="2"/>
        <v>0</v>
      </c>
      <c r="J20" s="348"/>
      <c r="K20" s="350"/>
      <c r="L20" s="282"/>
    </row>
    <row r="21" spans="1:12" ht="12.75">
      <c r="A21" s="30"/>
      <c r="B21" s="31"/>
      <c r="C21" s="227"/>
      <c r="D21" s="3"/>
      <c r="E21" s="215"/>
      <c r="F21" s="4"/>
      <c r="G21" s="26"/>
      <c r="H21" s="229">
        <v>1.6E-06</v>
      </c>
      <c r="I21" s="155">
        <f t="shared" si="2"/>
        <v>0</v>
      </c>
      <c r="J21" s="348"/>
      <c r="K21" s="350"/>
      <c r="L21" s="282"/>
    </row>
    <row r="22" spans="1:12" ht="12.75">
      <c r="A22" s="28"/>
      <c r="C22" s="113" t="s">
        <v>89</v>
      </c>
      <c r="D22" s="3"/>
      <c r="E22" s="162"/>
      <c r="F22" s="25"/>
      <c r="G22" s="25"/>
      <c r="H22" s="230">
        <v>6E-07</v>
      </c>
      <c r="I22" s="155">
        <f t="shared" si="2"/>
        <v>0</v>
      </c>
      <c r="J22" s="348"/>
      <c r="K22" s="350"/>
      <c r="L22" s="282"/>
    </row>
    <row r="23" spans="1:12" ht="12.75">
      <c r="A23" s="28"/>
      <c r="C23" s="90"/>
      <c r="D23" s="3"/>
      <c r="E23" s="162"/>
      <c r="F23" s="25"/>
      <c r="G23" s="25"/>
      <c r="H23" s="230">
        <v>6E-07</v>
      </c>
      <c r="I23" s="155">
        <f t="shared" si="2"/>
        <v>0</v>
      </c>
      <c r="J23" s="348"/>
      <c r="K23" s="350"/>
      <c r="L23" s="282"/>
    </row>
    <row r="24" spans="1:12" ht="12.75">
      <c r="A24" s="28"/>
      <c r="B24" s="224"/>
      <c r="C24" s="225"/>
      <c r="D24" s="3"/>
      <c r="E24" s="162"/>
      <c r="F24" s="4"/>
      <c r="G24" s="25"/>
      <c r="H24" s="230">
        <v>6E-07</v>
      </c>
      <c r="I24" s="155">
        <f t="shared" si="2"/>
        <v>0</v>
      </c>
      <c r="J24" s="349"/>
      <c r="K24" s="344"/>
      <c r="L24" s="320"/>
    </row>
    <row r="25" spans="1:12" ht="12.75">
      <c r="A25" s="28"/>
      <c r="B25" s="222" t="s">
        <v>157</v>
      </c>
      <c r="C25" s="3" t="s">
        <v>261</v>
      </c>
      <c r="D25" s="3"/>
      <c r="E25" s="162"/>
      <c r="F25" s="4"/>
      <c r="G25" s="26"/>
      <c r="H25" s="229">
        <v>6.2E-07</v>
      </c>
      <c r="I25" s="155">
        <f t="shared" si="2"/>
        <v>0</v>
      </c>
      <c r="J25" s="347">
        <f>SUM(I25:I44)</f>
        <v>0</v>
      </c>
      <c r="K25" s="342">
        <v>310</v>
      </c>
      <c r="L25" s="281">
        <f>J25*K25</f>
        <v>0</v>
      </c>
    </row>
    <row r="26" spans="1:12" ht="12.75">
      <c r="A26" s="28"/>
      <c r="B26" s="223"/>
      <c r="C26" s="232" t="s">
        <v>262</v>
      </c>
      <c r="D26" s="3"/>
      <c r="E26" s="162"/>
      <c r="F26" s="4"/>
      <c r="G26" s="26"/>
      <c r="H26" s="229">
        <v>6.2E-07</v>
      </c>
      <c r="I26" s="155">
        <f t="shared" si="2"/>
        <v>0</v>
      </c>
      <c r="J26" s="348"/>
      <c r="K26" s="350"/>
      <c r="L26" s="282"/>
    </row>
    <row r="27" spans="1:12" ht="12.75">
      <c r="A27" s="28"/>
      <c r="B27" s="223"/>
      <c r="C27" s="232" t="s">
        <v>263</v>
      </c>
      <c r="D27" s="3"/>
      <c r="E27" s="162"/>
      <c r="F27" s="4"/>
      <c r="G27" s="26"/>
      <c r="H27" s="229">
        <v>9.3E-07</v>
      </c>
      <c r="I27" s="155">
        <f t="shared" si="2"/>
        <v>0</v>
      </c>
      <c r="J27" s="348"/>
      <c r="K27" s="350"/>
      <c r="L27" s="282"/>
    </row>
    <row r="28" spans="1:12" ht="12.75">
      <c r="A28" s="28"/>
      <c r="B28" s="223"/>
      <c r="C28" s="232" t="s">
        <v>264</v>
      </c>
      <c r="D28" s="3"/>
      <c r="E28" s="162"/>
      <c r="F28" s="4"/>
      <c r="G28" s="26"/>
      <c r="H28" s="229">
        <v>4E-08</v>
      </c>
      <c r="I28" s="155">
        <f t="shared" si="2"/>
        <v>0</v>
      </c>
      <c r="J28" s="348"/>
      <c r="K28" s="350"/>
      <c r="L28" s="282"/>
    </row>
    <row r="29" spans="1:12" ht="12.75">
      <c r="A29" s="28"/>
      <c r="B29" s="223"/>
      <c r="C29" s="232" t="s">
        <v>265</v>
      </c>
      <c r="D29" s="3"/>
      <c r="E29" s="162"/>
      <c r="F29" s="4"/>
      <c r="G29" s="26"/>
      <c r="H29" s="229">
        <v>6.2E-07</v>
      </c>
      <c r="I29" s="155">
        <f t="shared" si="2"/>
        <v>0</v>
      </c>
      <c r="J29" s="348"/>
      <c r="K29" s="350"/>
      <c r="L29" s="282"/>
    </row>
    <row r="30" spans="1:12" ht="12.75">
      <c r="A30" s="28"/>
      <c r="B30" s="223"/>
      <c r="C30" s="232" t="s">
        <v>266</v>
      </c>
      <c r="D30" s="3"/>
      <c r="E30" s="162"/>
      <c r="F30" s="4"/>
      <c r="G30" s="26"/>
      <c r="H30" s="229">
        <v>9.3E-07</v>
      </c>
      <c r="I30" s="155">
        <f t="shared" si="2"/>
        <v>0</v>
      </c>
      <c r="J30" s="348"/>
      <c r="K30" s="350"/>
      <c r="L30" s="282"/>
    </row>
    <row r="31" spans="1:12" ht="12.75">
      <c r="A31" s="28"/>
      <c r="B31" s="223"/>
      <c r="C31" s="232" t="s">
        <v>267</v>
      </c>
      <c r="D31" s="3"/>
      <c r="E31" s="162"/>
      <c r="F31" s="4"/>
      <c r="G31" s="26"/>
      <c r="H31" s="229">
        <v>4E-08</v>
      </c>
      <c r="I31" s="155">
        <f t="shared" si="2"/>
        <v>0</v>
      </c>
      <c r="J31" s="348"/>
      <c r="K31" s="350"/>
      <c r="L31" s="282"/>
    </row>
    <row r="32" spans="1:12" ht="12.75">
      <c r="A32" s="30"/>
      <c r="B32" s="31"/>
      <c r="C32" s="233" t="s">
        <v>268</v>
      </c>
      <c r="D32" s="3"/>
      <c r="E32" s="162"/>
      <c r="F32" s="4"/>
      <c r="G32" s="26"/>
      <c r="H32" s="229">
        <v>6.2E-07</v>
      </c>
      <c r="I32" s="155">
        <f t="shared" si="2"/>
        <v>0</v>
      </c>
      <c r="J32" s="348"/>
      <c r="K32" s="350"/>
      <c r="L32" s="282"/>
    </row>
    <row r="33" spans="1:12" ht="12.75">
      <c r="A33" s="30"/>
      <c r="B33" s="31"/>
      <c r="C33" s="233" t="s">
        <v>269</v>
      </c>
      <c r="D33" s="3"/>
      <c r="E33" s="215"/>
      <c r="F33" s="4"/>
      <c r="G33" s="26"/>
      <c r="H33" s="229">
        <v>9.3E-07</v>
      </c>
      <c r="I33" s="155">
        <f t="shared" si="2"/>
        <v>0</v>
      </c>
      <c r="J33" s="348"/>
      <c r="K33" s="350"/>
      <c r="L33" s="282"/>
    </row>
    <row r="34" spans="1:12" ht="12.75">
      <c r="A34" s="30"/>
      <c r="B34" s="31"/>
      <c r="C34" s="233" t="s">
        <v>270</v>
      </c>
      <c r="D34" s="3"/>
      <c r="E34" s="215"/>
      <c r="F34" s="4"/>
      <c r="G34" s="26"/>
      <c r="H34" s="229">
        <v>4E-08</v>
      </c>
      <c r="I34" s="155">
        <f t="shared" si="2"/>
        <v>0</v>
      </c>
      <c r="J34" s="348"/>
      <c r="K34" s="350"/>
      <c r="L34" s="282"/>
    </row>
    <row r="35" spans="1:12" ht="12.75">
      <c r="A35" s="30"/>
      <c r="B35" s="31"/>
      <c r="C35" s="108" t="s">
        <v>271</v>
      </c>
      <c r="D35" s="3"/>
      <c r="E35" s="162"/>
      <c r="F35" s="4"/>
      <c r="G35" s="26"/>
      <c r="H35" s="229">
        <v>7.2E-06</v>
      </c>
      <c r="I35" s="155">
        <f t="shared" si="2"/>
        <v>0</v>
      </c>
      <c r="J35" s="348"/>
      <c r="K35" s="350"/>
      <c r="L35" s="282"/>
    </row>
    <row r="36" spans="1:12" ht="12.75">
      <c r="A36" s="30"/>
      <c r="B36" s="31"/>
      <c r="C36" s="108" t="s">
        <v>272</v>
      </c>
      <c r="D36" s="3"/>
      <c r="E36" s="162"/>
      <c r="F36" s="4"/>
      <c r="G36" s="26"/>
      <c r="H36" s="229">
        <v>6.2E-07</v>
      </c>
      <c r="I36" s="155">
        <f t="shared" si="2"/>
        <v>0</v>
      </c>
      <c r="J36" s="348"/>
      <c r="K36" s="350"/>
      <c r="L36" s="282"/>
    </row>
    <row r="37" spans="1:12" ht="12.75">
      <c r="A37" s="30"/>
      <c r="B37" s="31"/>
      <c r="C37" s="108" t="s">
        <v>275</v>
      </c>
      <c r="D37" s="3"/>
      <c r="E37" s="215"/>
      <c r="F37" s="4"/>
      <c r="G37" s="26"/>
      <c r="H37" s="229">
        <v>9.3E-07</v>
      </c>
      <c r="I37" s="155">
        <f t="shared" si="2"/>
        <v>0</v>
      </c>
      <c r="J37" s="348"/>
      <c r="K37" s="350"/>
      <c r="L37" s="282"/>
    </row>
    <row r="38" spans="1:12" ht="12.75">
      <c r="A38" s="30"/>
      <c r="B38" s="31"/>
      <c r="C38" s="108" t="s">
        <v>279</v>
      </c>
      <c r="D38" s="3"/>
      <c r="E38" s="215"/>
      <c r="F38" s="4"/>
      <c r="G38" s="26"/>
      <c r="H38" s="229">
        <v>4E-08</v>
      </c>
      <c r="I38" s="155">
        <f t="shared" si="2"/>
        <v>0</v>
      </c>
      <c r="J38" s="348"/>
      <c r="K38" s="350"/>
      <c r="L38" s="282"/>
    </row>
    <row r="39" spans="1:12" ht="12.75">
      <c r="A39" s="30"/>
      <c r="B39" s="31"/>
      <c r="C39" s="108" t="s">
        <v>273</v>
      </c>
      <c r="D39" s="3"/>
      <c r="E39" s="162"/>
      <c r="F39" s="4"/>
      <c r="G39" s="26"/>
      <c r="H39" s="229">
        <v>6.2E-07</v>
      </c>
      <c r="I39" s="155">
        <f t="shared" si="2"/>
        <v>0</v>
      </c>
      <c r="J39" s="348"/>
      <c r="K39" s="350"/>
      <c r="L39" s="282"/>
    </row>
    <row r="40" spans="1:12" ht="12.75">
      <c r="A40" s="30"/>
      <c r="B40" s="31"/>
      <c r="C40" s="108" t="s">
        <v>276</v>
      </c>
      <c r="D40" s="3"/>
      <c r="E40" s="215"/>
      <c r="F40" s="4"/>
      <c r="G40" s="26"/>
      <c r="H40" s="229">
        <v>9.3E-07</v>
      </c>
      <c r="I40" s="155">
        <f t="shared" si="2"/>
        <v>0</v>
      </c>
      <c r="J40" s="348"/>
      <c r="K40" s="350"/>
      <c r="L40" s="282"/>
    </row>
    <row r="41" spans="1:12" ht="12.75">
      <c r="A41" s="30"/>
      <c r="B41" s="31"/>
      <c r="C41" s="108" t="s">
        <v>278</v>
      </c>
      <c r="D41" s="3"/>
      <c r="E41" s="215"/>
      <c r="F41" s="4"/>
      <c r="G41" s="26"/>
      <c r="H41" s="229">
        <v>4E-08</v>
      </c>
      <c r="I41" s="155">
        <f t="shared" si="2"/>
        <v>0</v>
      </c>
      <c r="J41" s="348"/>
      <c r="K41" s="350"/>
      <c r="L41" s="282"/>
    </row>
    <row r="42" spans="1:12" ht="12.75">
      <c r="A42" s="28"/>
      <c r="C42" s="108" t="s">
        <v>274</v>
      </c>
      <c r="D42" s="3"/>
      <c r="E42" s="162"/>
      <c r="F42" s="25"/>
      <c r="G42" s="25"/>
      <c r="H42" s="229">
        <v>6.2E-07</v>
      </c>
      <c r="I42" s="155">
        <f t="shared" si="2"/>
        <v>0</v>
      </c>
      <c r="J42" s="348"/>
      <c r="K42" s="350"/>
      <c r="L42" s="282"/>
    </row>
    <row r="43" spans="1:12" ht="12.75">
      <c r="A43" s="28"/>
      <c r="C43" s="108" t="s">
        <v>277</v>
      </c>
      <c r="E43" s="162"/>
      <c r="F43" s="25"/>
      <c r="G43" s="25"/>
      <c r="H43" s="229">
        <v>9.3E-07</v>
      </c>
      <c r="I43" s="155">
        <f t="shared" si="2"/>
        <v>0</v>
      </c>
      <c r="J43" s="348"/>
      <c r="K43" s="350"/>
      <c r="L43" s="282"/>
    </row>
    <row r="44" spans="1:12" ht="12.75">
      <c r="A44" s="28"/>
      <c r="B44" s="224"/>
      <c r="C44" s="108" t="s">
        <v>280</v>
      </c>
      <c r="D44" s="3"/>
      <c r="E44" s="162"/>
      <c r="F44" s="4"/>
      <c r="G44" s="25"/>
      <c r="H44" s="229">
        <v>4E-08</v>
      </c>
      <c r="I44" s="155">
        <f t="shared" si="2"/>
        <v>0</v>
      </c>
      <c r="J44" s="349"/>
      <c r="K44" s="344"/>
      <c r="L44" s="320"/>
    </row>
    <row r="45" spans="1:12" ht="12.75">
      <c r="A45" s="28"/>
      <c r="B45" s="10" t="s">
        <v>281</v>
      </c>
      <c r="C45" s="10"/>
      <c r="D45" s="3" t="s">
        <v>244</v>
      </c>
      <c r="E45" s="162">
        <v>1</v>
      </c>
      <c r="F45" s="4" t="s">
        <v>234</v>
      </c>
      <c r="G45" s="25">
        <v>26.6</v>
      </c>
      <c r="H45" s="230">
        <v>1.3E-06</v>
      </c>
      <c r="I45" s="155">
        <f t="shared" si="2"/>
        <v>3.4580000000000004E-05</v>
      </c>
      <c r="J45" s="290">
        <f>SUM(I45:I49)</f>
        <v>9.478600000000001E-05</v>
      </c>
      <c r="K45" s="342">
        <v>310</v>
      </c>
      <c r="L45" s="281">
        <f>J45*K4</f>
        <v>0.029383660000000002</v>
      </c>
    </row>
    <row r="46" spans="1:12" ht="12.75">
      <c r="A46" s="28"/>
      <c r="B46" s="110"/>
      <c r="C46" s="110"/>
      <c r="D46" s="3" t="s">
        <v>245</v>
      </c>
      <c r="E46" s="162">
        <v>1</v>
      </c>
      <c r="F46" s="4" t="s">
        <v>234</v>
      </c>
      <c r="G46" s="25">
        <v>23.9</v>
      </c>
      <c r="H46" s="230">
        <v>1.3E-06</v>
      </c>
      <c r="I46" s="155">
        <f t="shared" si="2"/>
        <v>3.107E-05</v>
      </c>
      <c r="J46" s="291"/>
      <c r="K46" s="350"/>
      <c r="L46" s="282"/>
    </row>
    <row r="47" spans="1:12" ht="12.75">
      <c r="A47" s="28"/>
      <c r="B47" s="110"/>
      <c r="C47" s="110"/>
      <c r="D47" s="3" t="s">
        <v>5</v>
      </c>
      <c r="E47" s="162">
        <v>1</v>
      </c>
      <c r="F47" s="4" t="s">
        <v>3</v>
      </c>
      <c r="G47" s="25">
        <v>36.7</v>
      </c>
      <c r="H47" s="230">
        <v>5.7E-07</v>
      </c>
      <c r="I47" s="155">
        <f t="shared" si="2"/>
        <v>2.0919000000000004E-05</v>
      </c>
      <c r="J47" s="291"/>
      <c r="K47" s="350"/>
      <c r="L47" s="282"/>
    </row>
    <row r="48" spans="1:12" ht="15.75">
      <c r="A48" s="28"/>
      <c r="B48" s="32"/>
      <c r="C48" s="32"/>
      <c r="D48" s="3" t="s">
        <v>10</v>
      </c>
      <c r="E48" s="162">
        <v>1</v>
      </c>
      <c r="F48" s="25" t="s">
        <v>156</v>
      </c>
      <c r="G48" s="25">
        <v>41.1</v>
      </c>
      <c r="H48" s="230">
        <v>9E-08</v>
      </c>
      <c r="I48" s="155">
        <f t="shared" si="2"/>
        <v>3.699E-06</v>
      </c>
      <c r="J48" s="291"/>
      <c r="K48" s="350"/>
      <c r="L48" s="282"/>
    </row>
    <row r="49" spans="1:12" ht="15.75">
      <c r="A49" s="28"/>
      <c r="B49" s="33"/>
      <c r="C49" s="33"/>
      <c r="D49" s="3" t="s">
        <v>75</v>
      </c>
      <c r="E49" s="162">
        <v>1</v>
      </c>
      <c r="F49" s="25" t="s">
        <v>156</v>
      </c>
      <c r="G49" s="25">
        <v>50.2</v>
      </c>
      <c r="H49" s="230">
        <v>9E-08</v>
      </c>
      <c r="I49" s="155">
        <f t="shared" si="2"/>
        <v>4.518E-06</v>
      </c>
      <c r="J49" s="286"/>
      <c r="K49" s="350"/>
      <c r="L49" s="320"/>
    </row>
    <row r="50" spans="1:12" ht="12.75" customHeight="1">
      <c r="A50" s="28"/>
      <c r="B50" s="113" t="s">
        <v>166</v>
      </c>
      <c r="C50" s="10" t="s">
        <v>167</v>
      </c>
      <c r="D50" s="3"/>
      <c r="E50" s="162">
        <v>1</v>
      </c>
      <c r="F50" s="4" t="s">
        <v>168</v>
      </c>
      <c r="G50" s="159"/>
      <c r="H50" s="40">
        <v>0.1</v>
      </c>
      <c r="I50" s="157">
        <f>E50*H50</f>
        <v>0.1</v>
      </c>
      <c r="J50" s="290">
        <f>SUM(I50:I51)</f>
        <v>0.178</v>
      </c>
      <c r="K50" s="342">
        <v>310</v>
      </c>
      <c r="L50" s="281">
        <f>J50*K50</f>
        <v>55.18</v>
      </c>
    </row>
    <row r="51" spans="1:12" ht="12.75" customHeight="1">
      <c r="A51" s="28"/>
      <c r="B51" s="115"/>
      <c r="C51" s="10" t="s">
        <v>282</v>
      </c>
      <c r="D51" s="3"/>
      <c r="E51" s="162">
        <v>1</v>
      </c>
      <c r="F51" s="25" t="s">
        <v>76</v>
      </c>
      <c r="G51" s="159"/>
      <c r="H51" s="40">
        <v>0.078</v>
      </c>
      <c r="I51" s="157">
        <f>E51*H51</f>
        <v>0.078</v>
      </c>
      <c r="J51" s="286"/>
      <c r="K51" s="344"/>
      <c r="L51" s="320"/>
    </row>
    <row r="52" spans="1:12" ht="12.75" customHeight="1">
      <c r="A52" s="28"/>
      <c r="B52" s="11" t="s">
        <v>169</v>
      </c>
      <c r="C52" s="114" t="s">
        <v>170</v>
      </c>
      <c r="D52" s="3" t="s">
        <v>177</v>
      </c>
      <c r="E52" s="162">
        <v>1</v>
      </c>
      <c r="F52" s="25" t="s">
        <v>43</v>
      </c>
      <c r="G52" s="159"/>
      <c r="H52" s="40">
        <v>3E-05</v>
      </c>
      <c r="I52" s="155">
        <f aca="true" t="shared" si="3" ref="I52:I64">E52*H52</f>
        <v>3E-05</v>
      </c>
      <c r="J52" s="290">
        <f>SUM(I52:I63)</f>
        <v>0.00033000000000000005</v>
      </c>
      <c r="K52" s="277">
        <v>310</v>
      </c>
      <c r="L52" s="281">
        <f>J52*K52</f>
        <v>0.10230000000000002</v>
      </c>
    </row>
    <row r="53" spans="1:12" ht="12.75" customHeight="1">
      <c r="A53" s="28"/>
      <c r="B53" s="107"/>
      <c r="C53" s="2"/>
      <c r="D53" s="3" t="s">
        <v>22</v>
      </c>
      <c r="E53" s="162">
        <v>1</v>
      </c>
      <c r="F53" s="25" t="s">
        <v>43</v>
      </c>
      <c r="G53" s="159"/>
      <c r="H53" s="40">
        <v>7E-06</v>
      </c>
      <c r="I53" s="155">
        <f t="shared" si="3"/>
        <v>7E-06</v>
      </c>
      <c r="J53" s="291"/>
      <c r="K53" s="277"/>
      <c r="L53" s="282"/>
    </row>
    <row r="54" spans="1:12" ht="12.75" customHeight="1">
      <c r="A54" s="28"/>
      <c r="B54" s="107"/>
      <c r="C54" s="114" t="s">
        <v>171</v>
      </c>
      <c r="D54" s="3" t="s">
        <v>155</v>
      </c>
      <c r="E54" s="162">
        <v>1</v>
      </c>
      <c r="F54" s="25" t="s">
        <v>43</v>
      </c>
      <c r="G54" s="159"/>
      <c r="H54" s="40">
        <v>4.4E-05</v>
      </c>
      <c r="I54" s="155">
        <f t="shared" si="3"/>
        <v>4.4E-05</v>
      </c>
      <c r="J54" s="291"/>
      <c r="K54" s="277"/>
      <c r="L54" s="282"/>
    </row>
    <row r="55" spans="1:12" ht="12.75" customHeight="1">
      <c r="A55" s="28"/>
      <c r="B55" s="107"/>
      <c r="C55" s="2"/>
      <c r="D55" s="3" t="s">
        <v>22</v>
      </c>
      <c r="E55" s="162">
        <v>1</v>
      </c>
      <c r="F55" s="25" t="s">
        <v>43</v>
      </c>
      <c r="G55" s="159"/>
      <c r="H55" s="40">
        <v>2.5E-05</v>
      </c>
      <c r="I55" s="155">
        <f t="shared" si="3"/>
        <v>2.5E-05</v>
      </c>
      <c r="J55" s="291"/>
      <c r="K55" s="277"/>
      <c r="L55" s="282"/>
    </row>
    <row r="56" spans="1:12" ht="12.75" customHeight="1">
      <c r="A56" s="28"/>
      <c r="B56" s="107"/>
      <c r="C56" s="3" t="s">
        <v>172</v>
      </c>
      <c r="D56" s="3" t="s">
        <v>155</v>
      </c>
      <c r="E56" s="162">
        <v>1</v>
      </c>
      <c r="F56" s="25" t="s">
        <v>43</v>
      </c>
      <c r="G56" s="159"/>
      <c r="H56" s="40">
        <v>2.2E-05</v>
      </c>
      <c r="I56" s="155">
        <f t="shared" si="3"/>
        <v>2.2E-05</v>
      </c>
      <c r="J56" s="291"/>
      <c r="K56" s="277"/>
      <c r="L56" s="282"/>
    </row>
    <row r="57" spans="1:12" ht="12.75" customHeight="1">
      <c r="A57" s="28"/>
      <c r="B57" s="107"/>
      <c r="C57" s="114" t="s">
        <v>173</v>
      </c>
      <c r="D57" s="3" t="s">
        <v>155</v>
      </c>
      <c r="E57" s="162">
        <v>1</v>
      </c>
      <c r="F57" s="25" t="s">
        <v>43</v>
      </c>
      <c r="G57" s="159"/>
      <c r="H57" s="40">
        <v>3.9E-05</v>
      </c>
      <c r="I57" s="155">
        <f t="shared" si="3"/>
        <v>3.9E-05</v>
      </c>
      <c r="J57" s="291"/>
      <c r="K57" s="277"/>
      <c r="L57" s="282"/>
    </row>
    <row r="58" spans="1:12" ht="12.75" customHeight="1">
      <c r="A58" s="28"/>
      <c r="B58" s="107"/>
      <c r="C58" s="2"/>
      <c r="D58" s="3" t="s">
        <v>22</v>
      </c>
      <c r="E58" s="162">
        <v>1</v>
      </c>
      <c r="F58" s="25" t="s">
        <v>43</v>
      </c>
      <c r="G58" s="159"/>
      <c r="H58" s="40">
        <v>2.5E-05</v>
      </c>
      <c r="I58" s="155">
        <f t="shared" si="3"/>
        <v>2.5E-05</v>
      </c>
      <c r="J58" s="291"/>
      <c r="K58" s="277"/>
      <c r="L58" s="282"/>
    </row>
    <row r="59" spans="1:12" ht="12.75" customHeight="1">
      <c r="A59" s="28"/>
      <c r="B59" s="107"/>
      <c r="C59" s="114" t="s">
        <v>174</v>
      </c>
      <c r="D59" s="3" t="s">
        <v>155</v>
      </c>
      <c r="E59" s="162">
        <v>1</v>
      </c>
      <c r="F59" s="25" t="s">
        <v>43</v>
      </c>
      <c r="G59" s="159"/>
      <c r="H59" s="40">
        <v>2.7E-05</v>
      </c>
      <c r="I59" s="155">
        <f t="shared" si="3"/>
        <v>2.7E-05</v>
      </c>
      <c r="J59" s="291"/>
      <c r="K59" s="277"/>
      <c r="L59" s="282"/>
    </row>
    <row r="60" spans="1:12" ht="12.75" customHeight="1">
      <c r="A60" s="28"/>
      <c r="B60" s="107"/>
      <c r="C60" s="2"/>
      <c r="D60" s="3" t="s">
        <v>22</v>
      </c>
      <c r="E60" s="162">
        <v>1</v>
      </c>
      <c r="F60" s="25" t="s">
        <v>43</v>
      </c>
      <c r="G60" s="159"/>
      <c r="H60" s="40">
        <v>2.5E-05</v>
      </c>
      <c r="I60" s="155">
        <f t="shared" si="3"/>
        <v>2.5E-05</v>
      </c>
      <c r="J60" s="291"/>
      <c r="K60" s="277"/>
      <c r="L60" s="282"/>
    </row>
    <row r="61" spans="1:12" ht="12.75" customHeight="1">
      <c r="A61" s="28"/>
      <c r="B61" s="107"/>
      <c r="C61" s="3" t="s">
        <v>175</v>
      </c>
      <c r="D61" s="3" t="s">
        <v>155</v>
      </c>
      <c r="E61" s="162">
        <v>1</v>
      </c>
      <c r="F61" s="25" t="s">
        <v>43</v>
      </c>
      <c r="G61" s="159"/>
      <c r="H61" s="40">
        <v>2.3E-05</v>
      </c>
      <c r="I61" s="155">
        <f t="shared" si="3"/>
        <v>2.3E-05</v>
      </c>
      <c r="J61" s="291"/>
      <c r="K61" s="277"/>
      <c r="L61" s="282"/>
    </row>
    <row r="62" spans="1:12" ht="12.75" customHeight="1">
      <c r="A62" s="28"/>
      <c r="B62" s="107"/>
      <c r="C62" s="114" t="s">
        <v>176</v>
      </c>
      <c r="D62" s="3" t="s">
        <v>155</v>
      </c>
      <c r="E62" s="162">
        <v>1</v>
      </c>
      <c r="F62" s="25" t="s">
        <v>43</v>
      </c>
      <c r="G62" s="159"/>
      <c r="H62" s="40">
        <v>3.8E-05</v>
      </c>
      <c r="I62" s="155">
        <f t="shared" si="3"/>
        <v>3.8E-05</v>
      </c>
      <c r="J62" s="291"/>
      <c r="K62" s="277"/>
      <c r="L62" s="282"/>
    </row>
    <row r="63" spans="1:12" ht="12.75" customHeight="1">
      <c r="A63" s="28"/>
      <c r="B63" s="111"/>
      <c r="C63" s="2"/>
      <c r="D63" s="3" t="s">
        <v>22</v>
      </c>
      <c r="E63" s="162">
        <v>1</v>
      </c>
      <c r="F63" s="25" t="s">
        <v>43</v>
      </c>
      <c r="G63" s="159"/>
      <c r="H63" s="40">
        <v>2.5E-05</v>
      </c>
      <c r="I63" s="155">
        <f t="shared" si="3"/>
        <v>2.5E-05</v>
      </c>
      <c r="J63" s="286"/>
      <c r="K63" s="277"/>
      <c r="L63" s="320"/>
    </row>
    <row r="64" spans="1:12" ht="12.75" customHeight="1">
      <c r="A64" s="28"/>
      <c r="B64" s="10" t="s">
        <v>178</v>
      </c>
      <c r="C64" s="10"/>
      <c r="D64" s="3" t="s">
        <v>22</v>
      </c>
      <c r="E64" s="162">
        <v>1</v>
      </c>
      <c r="F64" s="25" t="s">
        <v>76</v>
      </c>
      <c r="G64" s="159"/>
      <c r="H64" s="128">
        <v>1.1</v>
      </c>
      <c r="I64" s="155">
        <f t="shared" si="3"/>
        <v>1.1</v>
      </c>
      <c r="J64" s="116">
        <f>I64</f>
        <v>1.1</v>
      </c>
      <c r="K64" s="25">
        <v>310</v>
      </c>
      <c r="L64" s="118">
        <f>J64*K64</f>
        <v>341</v>
      </c>
    </row>
    <row r="65" spans="1:12" ht="12.75">
      <c r="A65" s="28"/>
      <c r="B65" s="11" t="s">
        <v>179</v>
      </c>
      <c r="C65" s="11"/>
      <c r="D65" s="3" t="s">
        <v>22</v>
      </c>
      <c r="E65" s="162">
        <v>1</v>
      </c>
      <c r="F65" s="25" t="s">
        <v>76</v>
      </c>
      <c r="G65" s="159"/>
      <c r="H65" s="230">
        <v>0.073</v>
      </c>
      <c r="I65" s="157">
        <f aca="true" t="shared" si="4" ref="I65:I71">E65*H65</f>
        <v>0.073</v>
      </c>
      <c r="J65" s="290">
        <f>SUM(I65:I68)</f>
        <v>0.301</v>
      </c>
      <c r="K65" s="342">
        <v>310</v>
      </c>
      <c r="L65" s="281">
        <f>J65*K65</f>
        <v>93.31</v>
      </c>
    </row>
    <row r="66" spans="1:12" ht="12.75">
      <c r="A66" s="28"/>
      <c r="B66" s="34"/>
      <c r="C66" s="34"/>
      <c r="D66" s="3" t="s">
        <v>44</v>
      </c>
      <c r="E66" s="162">
        <v>1</v>
      </c>
      <c r="F66" s="25" t="s">
        <v>76</v>
      </c>
      <c r="G66" s="159"/>
      <c r="H66" s="230">
        <v>0.074</v>
      </c>
      <c r="I66" s="157">
        <f t="shared" si="4"/>
        <v>0.074</v>
      </c>
      <c r="J66" s="291"/>
      <c r="K66" s="350"/>
      <c r="L66" s="282"/>
    </row>
    <row r="67" spans="1:12" ht="12.75">
      <c r="A67" s="28"/>
      <c r="B67" s="34"/>
      <c r="C67" s="34"/>
      <c r="D67" s="3" t="s">
        <v>45</v>
      </c>
      <c r="E67" s="162">
        <v>1</v>
      </c>
      <c r="F67" s="25" t="s">
        <v>76</v>
      </c>
      <c r="G67" s="159"/>
      <c r="H67" s="230">
        <v>0.076</v>
      </c>
      <c r="I67" s="157">
        <f t="shared" si="4"/>
        <v>0.076</v>
      </c>
      <c r="J67" s="291"/>
      <c r="K67" s="350"/>
      <c r="L67" s="282"/>
    </row>
    <row r="68" spans="1:12" ht="13.5" thickBot="1">
      <c r="A68" s="28"/>
      <c r="B68" s="34"/>
      <c r="C68" s="34"/>
      <c r="D68" s="114" t="s">
        <v>46</v>
      </c>
      <c r="E68" s="238">
        <v>1</v>
      </c>
      <c r="F68" s="231" t="s">
        <v>76</v>
      </c>
      <c r="G68" s="239"/>
      <c r="H68" s="240">
        <v>0.078</v>
      </c>
      <c r="I68" s="241">
        <f t="shared" si="4"/>
        <v>0.078</v>
      </c>
      <c r="J68" s="291"/>
      <c r="K68" s="350"/>
      <c r="L68" s="282"/>
    </row>
    <row r="69" spans="1:12" ht="12.75" customHeight="1" thickBot="1">
      <c r="A69" s="243" t="s">
        <v>135</v>
      </c>
      <c r="B69" s="244" t="s">
        <v>283</v>
      </c>
      <c r="C69" s="244"/>
      <c r="D69" s="245"/>
      <c r="E69" s="246"/>
      <c r="F69" s="247" t="s">
        <v>284</v>
      </c>
      <c r="G69" s="248"/>
      <c r="H69" s="249"/>
      <c r="I69" s="250">
        <f t="shared" si="4"/>
        <v>0</v>
      </c>
      <c r="J69" s="251">
        <f>I69</f>
        <v>0</v>
      </c>
      <c r="K69" s="252">
        <v>310</v>
      </c>
      <c r="L69" s="253">
        <f>J69*K69</f>
        <v>0</v>
      </c>
    </row>
    <row r="70" spans="1:12" ht="12.75" customHeight="1">
      <c r="A70" s="202" t="s">
        <v>136</v>
      </c>
      <c r="B70" s="210" t="s">
        <v>188</v>
      </c>
      <c r="C70" s="203"/>
      <c r="D70" s="203" t="s">
        <v>285</v>
      </c>
      <c r="E70" s="161">
        <v>1</v>
      </c>
      <c r="F70" s="42" t="s">
        <v>194</v>
      </c>
      <c r="G70" s="204"/>
      <c r="H70" s="109">
        <v>101</v>
      </c>
      <c r="I70" s="156">
        <f t="shared" si="4"/>
        <v>101</v>
      </c>
      <c r="J70" s="310">
        <f>SUM(I70:I71)</f>
        <v>104.92</v>
      </c>
      <c r="K70" s="285">
        <v>310</v>
      </c>
      <c r="L70" s="345">
        <f>J70*K70</f>
        <v>32525.2</v>
      </c>
    </row>
    <row r="71" spans="1:12" s="255" customFormat="1" ht="12.75" customHeight="1">
      <c r="A71" s="120"/>
      <c r="B71" s="115"/>
      <c r="C71" s="232"/>
      <c r="D71" s="232" t="s">
        <v>286</v>
      </c>
      <c r="E71" s="162">
        <v>1</v>
      </c>
      <c r="F71" s="121" t="s">
        <v>194</v>
      </c>
      <c r="G71" s="159"/>
      <c r="H71" s="40">
        <v>3.92</v>
      </c>
      <c r="I71" s="155">
        <f t="shared" si="4"/>
        <v>3.92</v>
      </c>
      <c r="J71" s="287"/>
      <c r="K71" s="277"/>
      <c r="L71" s="346"/>
    </row>
    <row r="72" spans="1:12" s="256" customFormat="1" ht="13.5" thickBot="1">
      <c r="A72" s="37"/>
      <c r="B72" s="258" t="s">
        <v>287</v>
      </c>
      <c r="C72" s="259"/>
      <c r="D72" s="259" t="s">
        <v>288</v>
      </c>
      <c r="E72" s="198">
        <v>1</v>
      </c>
      <c r="F72" s="41" t="s">
        <v>69</v>
      </c>
      <c r="G72" s="199"/>
      <c r="H72" s="199"/>
      <c r="I72" s="260">
        <f>E72</f>
        <v>1</v>
      </c>
      <c r="J72" s="237">
        <f>I72</f>
        <v>1</v>
      </c>
      <c r="K72" s="41">
        <v>310</v>
      </c>
      <c r="L72" s="38">
        <f>J72*K4</f>
        <v>310</v>
      </c>
    </row>
    <row r="73" spans="1:12" ht="12.75">
      <c r="A73" s="213" t="s">
        <v>199</v>
      </c>
      <c r="B73" s="219" t="s">
        <v>119</v>
      </c>
      <c r="C73" s="9"/>
      <c r="D73" s="2" t="s">
        <v>23</v>
      </c>
      <c r="E73" s="218">
        <v>1</v>
      </c>
      <c r="F73" s="257" t="s">
        <v>29</v>
      </c>
      <c r="G73" s="242"/>
      <c r="H73" s="227">
        <v>4.84</v>
      </c>
      <c r="I73" s="155">
        <f aca="true" t="shared" si="5" ref="I73:I105">E73*H73</f>
        <v>4.84</v>
      </c>
      <c r="J73" s="284">
        <f>SUM(I73:I75)</f>
        <v>5.89</v>
      </c>
      <c r="K73" s="343">
        <v>310</v>
      </c>
      <c r="L73" s="319">
        <f>J73*K73</f>
        <v>1825.8999999999999</v>
      </c>
    </row>
    <row r="74" spans="1:12" ht="12.75" customHeight="1">
      <c r="A74" s="28"/>
      <c r="B74" s="107"/>
      <c r="C74" s="107"/>
      <c r="D74" s="3" t="s">
        <v>27</v>
      </c>
      <c r="E74" s="162">
        <v>1</v>
      </c>
      <c r="F74" s="4" t="s">
        <v>29</v>
      </c>
      <c r="G74" s="159"/>
      <c r="H74" s="40">
        <v>1.01</v>
      </c>
      <c r="I74" s="155">
        <f t="shared" si="5"/>
        <v>1.01</v>
      </c>
      <c r="J74" s="291"/>
      <c r="K74" s="350"/>
      <c r="L74" s="282"/>
    </row>
    <row r="75" spans="1:12" ht="12.75" customHeight="1">
      <c r="A75" s="28"/>
      <c r="B75" s="111"/>
      <c r="C75" s="111"/>
      <c r="D75" s="3" t="s">
        <v>28</v>
      </c>
      <c r="E75" s="162">
        <v>1</v>
      </c>
      <c r="F75" s="4" t="s">
        <v>30</v>
      </c>
      <c r="G75" s="159"/>
      <c r="H75" s="40">
        <v>0.04</v>
      </c>
      <c r="I75" s="155">
        <f t="shared" si="5"/>
        <v>0.04</v>
      </c>
      <c r="J75" s="286"/>
      <c r="K75" s="344"/>
      <c r="L75" s="320"/>
    </row>
    <row r="76" spans="1:12" ht="12.75">
      <c r="A76" s="28"/>
      <c r="B76" s="11" t="s">
        <v>289</v>
      </c>
      <c r="C76" s="3" t="s">
        <v>59</v>
      </c>
      <c r="D76" s="352" t="s">
        <v>292</v>
      </c>
      <c r="E76" s="162">
        <v>1</v>
      </c>
      <c r="F76" s="25" t="s">
        <v>18</v>
      </c>
      <c r="G76" s="159"/>
      <c r="H76" s="40">
        <v>29</v>
      </c>
      <c r="I76" s="157">
        <f t="shared" si="5"/>
        <v>29</v>
      </c>
      <c r="J76" s="290">
        <f>SUM(I76:I77)</f>
        <v>53</v>
      </c>
      <c r="K76" s="277">
        <v>310</v>
      </c>
      <c r="L76" s="281">
        <f>J76*K76</f>
        <v>16430</v>
      </c>
    </row>
    <row r="77" spans="1:12" ht="12.75">
      <c r="A77" s="28"/>
      <c r="B77" s="33"/>
      <c r="C77" s="3" t="s">
        <v>31</v>
      </c>
      <c r="D77" s="353"/>
      <c r="E77" s="162">
        <v>1</v>
      </c>
      <c r="F77" s="25" t="s">
        <v>70</v>
      </c>
      <c r="G77" s="159"/>
      <c r="H77" s="40">
        <v>24</v>
      </c>
      <c r="I77" s="157">
        <f t="shared" si="5"/>
        <v>24</v>
      </c>
      <c r="J77" s="286"/>
      <c r="K77" s="277"/>
      <c r="L77" s="320"/>
    </row>
    <row r="78" spans="1:12" ht="12.75">
      <c r="A78" s="28"/>
      <c r="B78" s="11" t="s">
        <v>290</v>
      </c>
      <c r="C78" s="3" t="s">
        <v>60</v>
      </c>
      <c r="D78" s="352" t="s">
        <v>291</v>
      </c>
      <c r="E78" s="162">
        <v>1</v>
      </c>
      <c r="F78" s="25" t="s">
        <v>71</v>
      </c>
      <c r="G78" s="159"/>
      <c r="H78" s="40">
        <v>12.1</v>
      </c>
      <c r="I78" s="157">
        <f t="shared" si="5"/>
        <v>12.1</v>
      </c>
      <c r="J78" s="290">
        <f>SUM(I78:I83)</f>
        <v>149.03</v>
      </c>
      <c r="K78" s="277">
        <v>310</v>
      </c>
      <c r="L78" s="281">
        <f>J78*K78</f>
        <v>46199.3</v>
      </c>
    </row>
    <row r="79" spans="1:12" ht="12.75">
      <c r="A79" s="28"/>
      <c r="B79" s="34"/>
      <c r="C79" s="3" t="s">
        <v>61</v>
      </c>
      <c r="D79" s="354"/>
      <c r="E79" s="162">
        <v>1</v>
      </c>
      <c r="F79" s="25" t="s">
        <v>70</v>
      </c>
      <c r="G79" s="159"/>
      <c r="H79" s="40">
        <v>10.6</v>
      </c>
      <c r="I79" s="157">
        <f t="shared" si="5"/>
        <v>10.6</v>
      </c>
      <c r="J79" s="291"/>
      <c r="K79" s="277"/>
      <c r="L79" s="282"/>
    </row>
    <row r="80" spans="1:12" ht="12.75">
      <c r="A80" s="28"/>
      <c r="B80" s="34"/>
      <c r="C80" s="3" t="s">
        <v>62</v>
      </c>
      <c r="D80" s="354"/>
      <c r="E80" s="162">
        <v>1</v>
      </c>
      <c r="F80" s="25" t="s">
        <v>51</v>
      </c>
      <c r="G80" s="159"/>
      <c r="H80" s="40">
        <v>10.8</v>
      </c>
      <c r="I80" s="157">
        <f t="shared" si="5"/>
        <v>10.8</v>
      </c>
      <c r="J80" s="291"/>
      <c r="K80" s="277"/>
      <c r="L80" s="282"/>
    </row>
    <row r="81" spans="1:12" ht="12.75">
      <c r="A81" s="28"/>
      <c r="B81" s="34"/>
      <c r="C81" s="3" t="s">
        <v>63</v>
      </c>
      <c r="D81" s="354"/>
      <c r="E81" s="162">
        <v>1</v>
      </c>
      <c r="F81" s="25" t="s">
        <v>68</v>
      </c>
      <c r="G81" s="159"/>
      <c r="H81" s="40">
        <v>74.5</v>
      </c>
      <c r="I81" s="157">
        <f t="shared" si="5"/>
        <v>74.5</v>
      </c>
      <c r="J81" s="291"/>
      <c r="K81" s="277"/>
      <c r="L81" s="282"/>
    </row>
    <row r="82" spans="1:12" ht="12.75">
      <c r="A82" s="28"/>
      <c r="B82" s="34"/>
      <c r="C82" s="3" t="s">
        <v>72</v>
      </c>
      <c r="D82" s="354"/>
      <c r="E82" s="162">
        <v>1</v>
      </c>
      <c r="F82" s="25" t="s">
        <v>68</v>
      </c>
      <c r="G82" s="159"/>
      <c r="H82" s="40">
        <v>31.6</v>
      </c>
      <c r="I82" s="157">
        <f t="shared" si="5"/>
        <v>31.6</v>
      </c>
      <c r="J82" s="291"/>
      <c r="K82" s="277"/>
      <c r="L82" s="282"/>
    </row>
    <row r="83" spans="1:12" ht="12.75">
      <c r="A83" s="28"/>
      <c r="B83" s="33"/>
      <c r="C83" s="3" t="s">
        <v>64</v>
      </c>
      <c r="D83" s="353"/>
      <c r="E83" s="162">
        <v>1</v>
      </c>
      <c r="F83" s="25" t="s">
        <v>50</v>
      </c>
      <c r="G83" s="159"/>
      <c r="H83" s="40">
        <v>9.43</v>
      </c>
      <c r="I83" s="157">
        <f t="shared" si="5"/>
        <v>9.43</v>
      </c>
      <c r="J83" s="286"/>
      <c r="K83" s="277"/>
      <c r="L83" s="320"/>
    </row>
    <row r="84" spans="1:12" ht="12.75">
      <c r="A84" s="28"/>
      <c r="B84" s="160" t="s">
        <v>203</v>
      </c>
      <c r="C84" s="160"/>
      <c r="D84" s="108" t="s">
        <v>293</v>
      </c>
      <c r="E84" s="162">
        <v>1</v>
      </c>
      <c r="F84" s="4" t="s">
        <v>29</v>
      </c>
      <c r="G84" s="159"/>
      <c r="H84" s="40">
        <v>0.18</v>
      </c>
      <c r="I84" s="157">
        <f t="shared" si="5"/>
        <v>0.18</v>
      </c>
      <c r="J84" s="122">
        <f>I84</f>
        <v>0.18</v>
      </c>
      <c r="K84" s="25">
        <v>310</v>
      </c>
      <c r="L84" s="27">
        <f>J84*K84</f>
        <v>55.8</v>
      </c>
    </row>
    <row r="85" spans="1:12" ht="12.75" customHeight="1">
      <c r="A85" s="28"/>
      <c r="B85" s="11" t="s">
        <v>204</v>
      </c>
      <c r="C85" s="11"/>
      <c r="D85" s="3" t="s">
        <v>32</v>
      </c>
      <c r="E85" s="162">
        <v>1</v>
      </c>
      <c r="F85" s="25" t="s">
        <v>48</v>
      </c>
      <c r="G85" s="159"/>
      <c r="H85" s="40">
        <v>6E-05</v>
      </c>
      <c r="I85" s="155">
        <f t="shared" si="5"/>
        <v>6E-05</v>
      </c>
      <c r="J85" s="290">
        <f>SUM(I85:I93)</f>
        <v>0.00174</v>
      </c>
      <c r="K85" s="277">
        <v>310</v>
      </c>
      <c r="L85" s="292">
        <f>J85*K85</f>
        <v>0.5394</v>
      </c>
    </row>
    <row r="86" spans="1:12" ht="12.75" customHeight="1">
      <c r="A86" s="28"/>
      <c r="B86" s="107"/>
      <c r="C86" s="107"/>
      <c r="D86" s="3" t="s">
        <v>49</v>
      </c>
      <c r="E86" s="162">
        <v>1</v>
      </c>
      <c r="F86" s="25" t="s">
        <v>48</v>
      </c>
      <c r="G86" s="159"/>
      <c r="H86" s="40">
        <v>0.00062</v>
      </c>
      <c r="I86" s="155">
        <f t="shared" si="5"/>
        <v>0.00062</v>
      </c>
      <c r="J86" s="291"/>
      <c r="K86" s="277"/>
      <c r="L86" s="293"/>
    </row>
    <row r="87" spans="1:12" ht="12.75" customHeight="1">
      <c r="A87" s="28"/>
      <c r="B87" s="107"/>
      <c r="C87" s="107"/>
      <c r="D87" s="3" t="s">
        <v>248</v>
      </c>
      <c r="E87" s="162">
        <v>1</v>
      </c>
      <c r="F87" s="25" t="s">
        <v>91</v>
      </c>
      <c r="G87" s="159"/>
      <c r="H87" s="40">
        <v>8E-05</v>
      </c>
      <c r="I87" s="155">
        <f t="shared" si="5"/>
        <v>8E-05</v>
      </c>
      <c r="J87" s="291"/>
      <c r="K87" s="277"/>
      <c r="L87" s="293"/>
    </row>
    <row r="88" spans="1:12" ht="12.75" customHeight="1">
      <c r="A88" s="28"/>
      <c r="B88" s="107"/>
      <c r="C88" s="107"/>
      <c r="D88" s="3" t="s">
        <v>249</v>
      </c>
      <c r="E88" s="162">
        <v>1</v>
      </c>
      <c r="F88" s="25" t="s">
        <v>91</v>
      </c>
      <c r="G88" s="159"/>
      <c r="H88" s="40">
        <v>0.00014</v>
      </c>
      <c r="I88" s="155">
        <f t="shared" si="5"/>
        <v>0.00014</v>
      </c>
      <c r="J88" s="291"/>
      <c r="K88" s="277"/>
      <c r="L88" s="293"/>
    </row>
    <row r="89" spans="1:12" ht="12.75" customHeight="1">
      <c r="A89" s="28"/>
      <c r="B89" s="107"/>
      <c r="C89" s="107"/>
      <c r="D89" s="3" t="s">
        <v>250</v>
      </c>
      <c r="E89" s="162">
        <v>1</v>
      </c>
      <c r="F89" s="25" t="s">
        <v>91</v>
      </c>
      <c r="G89" s="159"/>
      <c r="H89" s="40">
        <v>0.00023</v>
      </c>
      <c r="I89" s="155">
        <f t="shared" si="5"/>
        <v>0.00023</v>
      </c>
      <c r="J89" s="291"/>
      <c r="K89" s="277"/>
      <c r="L89" s="293"/>
    </row>
    <row r="90" spans="1:12" ht="12.75" customHeight="1">
      <c r="A90" s="28"/>
      <c r="B90" s="107"/>
      <c r="C90" s="107"/>
      <c r="D90" s="3" t="s">
        <v>251</v>
      </c>
      <c r="E90" s="162">
        <v>1</v>
      </c>
      <c r="F90" s="25" t="s">
        <v>91</v>
      </c>
      <c r="G90" s="159"/>
      <c r="H90" s="40">
        <v>0.00023</v>
      </c>
      <c r="I90" s="155">
        <f t="shared" si="5"/>
        <v>0.00023</v>
      </c>
      <c r="J90" s="291"/>
      <c r="K90" s="277"/>
      <c r="L90" s="293"/>
    </row>
    <row r="91" spans="1:12" ht="12.75" customHeight="1">
      <c r="A91" s="28"/>
      <c r="B91" s="107"/>
      <c r="C91" s="107"/>
      <c r="D91" s="3" t="s">
        <v>252</v>
      </c>
      <c r="E91" s="162">
        <v>1</v>
      </c>
      <c r="F91" s="25" t="s">
        <v>48</v>
      </c>
      <c r="G91" s="159"/>
      <c r="H91" s="40">
        <v>0.00011</v>
      </c>
      <c r="I91" s="155">
        <f t="shared" si="5"/>
        <v>0.00011</v>
      </c>
      <c r="J91" s="291"/>
      <c r="K91" s="277"/>
      <c r="L91" s="293"/>
    </row>
    <row r="92" spans="1:12" ht="12.75" customHeight="1">
      <c r="A92" s="28"/>
      <c r="B92" s="107"/>
      <c r="C92" s="107"/>
      <c r="D92" s="3" t="s">
        <v>253</v>
      </c>
      <c r="E92" s="162">
        <v>1</v>
      </c>
      <c r="F92" s="25" t="s">
        <v>48</v>
      </c>
      <c r="G92" s="159"/>
      <c r="H92" s="40">
        <v>0.00023</v>
      </c>
      <c r="I92" s="155">
        <f t="shared" si="5"/>
        <v>0.00023</v>
      </c>
      <c r="J92" s="291"/>
      <c r="K92" s="277"/>
      <c r="L92" s="293"/>
    </row>
    <row r="93" spans="1:12" ht="12.75" customHeight="1" thickBot="1">
      <c r="A93" s="195"/>
      <c r="B93" s="196"/>
      <c r="C93" s="196"/>
      <c r="D93" s="197" t="s">
        <v>254</v>
      </c>
      <c r="E93" s="198">
        <v>1</v>
      </c>
      <c r="F93" s="41" t="s">
        <v>91</v>
      </c>
      <c r="G93" s="199"/>
      <c r="H93" s="200">
        <v>4E-05</v>
      </c>
      <c r="I93" s="201">
        <f t="shared" si="5"/>
        <v>4E-05</v>
      </c>
      <c r="J93" s="283"/>
      <c r="K93" s="326"/>
      <c r="L93" s="322"/>
    </row>
    <row r="94" spans="1:12" ht="14.25">
      <c r="A94" s="28" t="s">
        <v>205</v>
      </c>
      <c r="B94" s="11" t="s">
        <v>294</v>
      </c>
      <c r="C94" s="3" t="s">
        <v>209</v>
      </c>
      <c r="D94" s="3"/>
      <c r="E94" s="162">
        <v>1</v>
      </c>
      <c r="F94" s="4" t="s">
        <v>297</v>
      </c>
      <c r="G94" s="159"/>
      <c r="H94" s="40">
        <v>0.00016</v>
      </c>
      <c r="I94" s="157">
        <f t="shared" si="5"/>
        <v>0.00016</v>
      </c>
      <c r="J94" s="290">
        <f>SUM(I94:I95)</f>
        <v>0.09716</v>
      </c>
      <c r="K94" s="343">
        <v>310</v>
      </c>
      <c r="L94" s="281">
        <f>J94*K94</f>
        <v>30.1196</v>
      </c>
    </row>
    <row r="95" spans="1:12" ht="14.25">
      <c r="A95" s="28"/>
      <c r="B95" s="33"/>
      <c r="C95" s="3" t="s">
        <v>36</v>
      </c>
      <c r="D95" s="3"/>
      <c r="E95" s="162">
        <v>1</v>
      </c>
      <c r="F95" s="4" t="s">
        <v>297</v>
      </c>
      <c r="G95" s="159"/>
      <c r="H95" s="40">
        <v>0.097</v>
      </c>
      <c r="I95" s="157">
        <f t="shared" si="5"/>
        <v>0.097</v>
      </c>
      <c r="J95" s="286"/>
      <c r="K95" s="344"/>
      <c r="L95" s="320"/>
    </row>
    <row r="96" spans="1:12" ht="12.75">
      <c r="A96" s="28"/>
      <c r="B96" s="114" t="s">
        <v>211</v>
      </c>
      <c r="C96" s="12" t="s">
        <v>37</v>
      </c>
      <c r="D96" s="35"/>
      <c r="E96" s="162">
        <v>1</v>
      </c>
      <c r="F96" s="4" t="s">
        <v>38</v>
      </c>
      <c r="G96" s="159"/>
      <c r="H96" s="40">
        <v>0.022</v>
      </c>
      <c r="I96" s="157">
        <f>E96*H96</f>
        <v>0.022</v>
      </c>
      <c r="J96" s="290">
        <f>SUM(I96:I97)</f>
        <v>0.041999999999999996</v>
      </c>
      <c r="K96" s="277">
        <v>310</v>
      </c>
      <c r="L96" s="281">
        <f>J96*K96</f>
        <v>13.019999999999998</v>
      </c>
    </row>
    <row r="97" spans="1:12" ht="12.75">
      <c r="A97" s="28"/>
      <c r="B97" s="2"/>
      <c r="C97" s="12" t="s">
        <v>295</v>
      </c>
      <c r="D97" s="35"/>
      <c r="E97" s="162">
        <v>1</v>
      </c>
      <c r="F97" s="4" t="s">
        <v>296</v>
      </c>
      <c r="G97" s="159"/>
      <c r="H97" s="40">
        <v>0.02</v>
      </c>
      <c r="I97" s="157">
        <f t="shared" si="5"/>
        <v>0.02</v>
      </c>
      <c r="J97" s="286"/>
      <c r="K97" s="277"/>
      <c r="L97" s="320"/>
    </row>
    <row r="98" spans="1:12" ht="12.75">
      <c r="A98" s="28"/>
      <c r="B98" s="6" t="s">
        <v>146</v>
      </c>
      <c r="C98" s="3" t="s">
        <v>39</v>
      </c>
      <c r="D98" s="3"/>
      <c r="E98" s="162">
        <v>1</v>
      </c>
      <c r="F98" s="25" t="s">
        <v>55</v>
      </c>
      <c r="G98" s="159"/>
      <c r="H98" s="40">
        <v>0.0493</v>
      </c>
      <c r="I98" s="157">
        <f t="shared" si="5"/>
        <v>0.0493</v>
      </c>
      <c r="J98" s="290">
        <f>SUM(I98:I100)</f>
        <v>0.15739999999999998</v>
      </c>
      <c r="K98" s="277">
        <v>310</v>
      </c>
      <c r="L98" s="281">
        <f>J98*K98</f>
        <v>48.794</v>
      </c>
    </row>
    <row r="99" spans="1:12" ht="12.75">
      <c r="A99" s="28"/>
      <c r="B99" s="34"/>
      <c r="C99" s="3" t="s">
        <v>40</v>
      </c>
      <c r="D99" s="3"/>
      <c r="E99" s="162">
        <v>1</v>
      </c>
      <c r="F99" s="25" t="s">
        <v>56</v>
      </c>
      <c r="G99" s="159"/>
      <c r="H99" s="40">
        <v>0.0489</v>
      </c>
      <c r="I99" s="157">
        <f t="shared" si="5"/>
        <v>0.0489</v>
      </c>
      <c r="J99" s="291"/>
      <c r="K99" s="277"/>
      <c r="L99" s="282"/>
    </row>
    <row r="100" spans="1:12" ht="12.75">
      <c r="A100" s="28"/>
      <c r="B100" s="33"/>
      <c r="C100" s="3" t="s">
        <v>41</v>
      </c>
      <c r="D100" s="3"/>
      <c r="E100" s="162">
        <v>1</v>
      </c>
      <c r="F100" s="25" t="s">
        <v>57</v>
      </c>
      <c r="G100" s="159"/>
      <c r="H100" s="40">
        <v>0.0592</v>
      </c>
      <c r="I100" s="157">
        <f t="shared" si="5"/>
        <v>0.0592</v>
      </c>
      <c r="J100" s="286"/>
      <c r="K100" s="277"/>
      <c r="L100" s="320"/>
    </row>
    <row r="101" spans="1:12" ht="12.75">
      <c r="A101" s="28"/>
      <c r="B101" s="6" t="s">
        <v>147</v>
      </c>
      <c r="C101" s="5"/>
      <c r="D101" s="3" t="s">
        <v>65</v>
      </c>
      <c r="E101" s="162">
        <v>1</v>
      </c>
      <c r="F101" s="25" t="s">
        <v>51</v>
      </c>
      <c r="G101" s="159"/>
      <c r="H101" s="40">
        <v>0.01</v>
      </c>
      <c r="I101" s="157">
        <f t="shared" si="5"/>
        <v>0.01</v>
      </c>
      <c r="J101" s="290">
        <f>SUM(I101:I105)</f>
        <v>1.5428000000000002</v>
      </c>
      <c r="K101" s="277">
        <v>310</v>
      </c>
      <c r="L101" s="281">
        <f>J101*K101</f>
        <v>478.26800000000003</v>
      </c>
    </row>
    <row r="102" spans="1:12" ht="12.75">
      <c r="A102" s="28"/>
      <c r="B102" s="24"/>
      <c r="C102" s="24"/>
      <c r="D102" s="3" t="s">
        <v>230</v>
      </c>
      <c r="E102" s="162">
        <v>1</v>
      </c>
      <c r="F102" s="25" t="s">
        <v>18</v>
      </c>
      <c r="G102" s="159"/>
      <c r="H102" s="40">
        <v>0.0098</v>
      </c>
      <c r="I102" s="157">
        <f t="shared" si="5"/>
        <v>0.0098</v>
      </c>
      <c r="J102" s="291"/>
      <c r="K102" s="277"/>
      <c r="L102" s="282"/>
    </row>
    <row r="103" spans="1:12" ht="12.75">
      <c r="A103" s="28"/>
      <c r="B103" s="24"/>
      <c r="C103" s="24"/>
      <c r="D103" s="3" t="s">
        <v>66</v>
      </c>
      <c r="E103" s="162">
        <v>1</v>
      </c>
      <c r="F103" s="25" t="s">
        <v>18</v>
      </c>
      <c r="G103" s="159"/>
      <c r="H103" s="40">
        <v>0.17</v>
      </c>
      <c r="I103" s="157">
        <f t="shared" si="5"/>
        <v>0.17</v>
      </c>
      <c r="J103" s="291"/>
      <c r="K103" s="277"/>
      <c r="L103" s="282"/>
    </row>
    <row r="104" spans="1:12" ht="12.75">
      <c r="A104" s="28"/>
      <c r="B104" s="24"/>
      <c r="C104" s="24"/>
      <c r="D104" s="3" t="s">
        <v>42</v>
      </c>
      <c r="E104" s="162">
        <v>1</v>
      </c>
      <c r="F104" s="25" t="s">
        <v>73</v>
      </c>
      <c r="G104" s="159"/>
      <c r="H104" s="40">
        <v>0.45</v>
      </c>
      <c r="I104" s="157">
        <f t="shared" si="5"/>
        <v>0.45</v>
      </c>
      <c r="J104" s="291"/>
      <c r="K104" s="277"/>
      <c r="L104" s="282"/>
    </row>
    <row r="105" spans="1:12" ht="13.5" thickBot="1">
      <c r="A105" s="28"/>
      <c r="B105" s="24"/>
      <c r="C105" s="24"/>
      <c r="D105" s="114" t="s">
        <v>67</v>
      </c>
      <c r="E105" s="238">
        <v>1</v>
      </c>
      <c r="F105" s="231" t="s">
        <v>74</v>
      </c>
      <c r="G105" s="239"/>
      <c r="H105" s="254">
        <v>0.903</v>
      </c>
      <c r="I105" s="241">
        <f t="shared" si="5"/>
        <v>0.903</v>
      </c>
      <c r="J105" s="291"/>
      <c r="K105" s="342"/>
      <c r="L105" s="282"/>
    </row>
    <row r="106" spans="1:12" ht="14.25" customHeight="1" thickBot="1">
      <c r="A106" s="262"/>
      <c r="B106" s="340" t="s">
        <v>17</v>
      </c>
      <c r="C106" s="289"/>
      <c r="D106" s="289"/>
      <c r="E106" s="289"/>
      <c r="F106" s="289"/>
      <c r="G106" s="289"/>
      <c r="H106" s="289"/>
      <c r="I106" s="341"/>
      <c r="J106" s="251">
        <f>SUM(J4:J105)</f>
        <v>317.4452870542</v>
      </c>
      <c r="K106" s="263"/>
      <c r="L106" s="253">
        <f>SUM(L4:L105)</f>
        <v>98408.038986802</v>
      </c>
    </row>
  </sheetData>
  <mergeCells count="62">
    <mergeCell ref="A2:A3"/>
    <mergeCell ref="B2:D3"/>
    <mergeCell ref="E2:E3"/>
    <mergeCell ref="F2:F3"/>
    <mergeCell ref="K2:K3"/>
    <mergeCell ref="L2:L3"/>
    <mergeCell ref="J4:J15"/>
    <mergeCell ref="K4:K15"/>
    <mergeCell ref="L4:L15"/>
    <mergeCell ref="L76:L77"/>
    <mergeCell ref="K78:K83"/>
    <mergeCell ref="K85:K93"/>
    <mergeCell ref="L25:L44"/>
    <mergeCell ref="K25:K44"/>
    <mergeCell ref="K65:K68"/>
    <mergeCell ref="K73:K75"/>
    <mergeCell ref="L73:L75"/>
    <mergeCell ref="K45:K49"/>
    <mergeCell ref="L45:L49"/>
    <mergeCell ref="D78:D83"/>
    <mergeCell ref="J85:J93"/>
    <mergeCell ref="K50:K51"/>
    <mergeCell ref="L50:L51"/>
    <mergeCell ref="L65:L68"/>
    <mergeCell ref="L52:L63"/>
    <mergeCell ref="J52:J63"/>
    <mergeCell ref="J50:J51"/>
    <mergeCell ref="K76:K77"/>
    <mergeCell ref="L85:L93"/>
    <mergeCell ref="J76:J77"/>
    <mergeCell ref="A1:B1"/>
    <mergeCell ref="J70:J71"/>
    <mergeCell ref="C1:G1"/>
    <mergeCell ref="H2:H3"/>
    <mergeCell ref="D76:D77"/>
    <mergeCell ref="G2:G3"/>
    <mergeCell ref="I2:J3"/>
    <mergeCell ref="J25:J44"/>
    <mergeCell ref="J73:J75"/>
    <mergeCell ref="K70:K71"/>
    <mergeCell ref="L70:L71"/>
    <mergeCell ref="J16:J24"/>
    <mergeCell ref="K16:K24"/>
    <mergeCell ref="L16:L24"/>
    <mergeCell ref="K52:K63"/>
    <mergeCell ref="J65:J68"/>
    <mergeCell ref="J45:J49"/>
    <mergeCell ref="J78:J83"/>
    <mergeCell ref="L96:L97"/>
    <mergeCell ref="K98:K100"/>
    <mergeCell ref="K101:K105"/>
    <mergeCell ref="K96:K97"/>
    <mergeCell ref="J94:J95"/>
    <mergeCell ref="J96:J97"/>
    <mergeCell ref="L94:L95"/>
    <mergeCell ref="K94:K95"/>
    <mergeCell ref="L78:L83"/>
    <mergeCell ref="B106:I106"/>
    <mergeCell ref="J98:J100"/>
    <mergeCell ref="L101:L105"/>
    <mergeCell ref="L98:L100"/>
    <mergeCell ref="J101:J105"/>
  </mergeCells>
  <printOptions/>
  <pageMargins left="0.57" right="0.5511811023622047" top="0.56" bottom="0.57" header="0.44" footer="0.48"/>
  <pageSetup fitToHeight="2" fitToWidth="1" horizontalDpi="300" verticalDpi="300" orientation="landscape" paperSize="9" scale="60" r:id="rId1"/>
  <headerFooter alignWithMargins="0">
    <oddHeader>&amp;R&amp;9&amp;A　　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20">
      <selection activeCell="A23" sqref="A23"/>
    </sheetView>
  </sheetViews>
  <sheetFormatPr defaultColWidth="9.00390625" defaultRowHeight="13.5"/>
  <cols>
    <col min="1" max="1" width="8.00390625" style="17" bestFit="1" customWidth="1"/>
    <col min="2" max="2" width="25.375" style="17" bestFit="1" customWidth="1"/>
    <col min="3" max="3" width="54.25390625" style="17" bestFit="1" customWidth="1"/>
    <col min="4" max="4" width="27.375" style="17" bestFit="1" customWidth="1"/>
    <col min="5" max="5" width="23.875" style="17" bestFit="1" customWidth="1"/>
    <col min="6" max="6" width="11.75390625" style="18" customWidth="1"/>
    <col min="7" max="7" width="4.75390625" style="39" bestFit="1" customWidth="1"/>
    <col min="8" max="8" width="8.00390625" style="17" bestFit="1" customWidth="1"/>
    <col min="9" max="9" width="12.875" style="17" customWidth="1"/>
    <col min="10" max="10" width="8.00390625" style="17" bestFit="1" customWidth="1"/>
    <col min="11" max="11" width="14.50390625" style="17" customWidth="1"/>
    <col min="12" max="16384" width="9.00390625" style="17" customWidth="1"/>
  </cols>
  <sheetData>
    <row r="1" spans="1:11" ht="23.25" customHeight="1" thickBot="1">
      <c r="A1" s="332" t="s">
        <v>298</v>
      </c>
      <c r="B1" s="332"/>
      <c r="C1" s="327" t="s">
        <v>134</v>
      </c>
      <c r="D1" s="327"/>
      <c r="E1" s="327"/>
      <c r="F1" s="327"/>
      <c r="G1" s="327"/>
      <c r="H1" s="327"/>
      <c r="I1" s="327"/>
      <c r="J1" s="327"/>
      <c r="K1" s="327"/>
    </row>
    <row r="2" spans="1:11" ht="13.5" customHeight="1">
      <c r="A2" s="357" t="s">
        <v>13</v>
      </c>
      <c r="B2" s="359" t="s">
        <v>97</v>
      </c>
      <c r="C2" s="360"/>
      <c r="D2" s="359" t="s">
        <v>11</v>
      </c>
      <c r="E2" s="376"/>
      <c r="F2" s="333" t="s">
        <v>12</v>
      </c>
      <c r="G2" s="335" t="s">
        <v>0</v>
      </c>
      <c r="H2" s="335" t="s">
        <v>93</v>
      </c>
      <c r="I2" s="313" t="s">
        <v>96</v>
      </c>
      <c r="J2" s="317" t="s">
        <v>21</v>
      </c>
      <c r="K2" s="278" t="s">
        <v>81</v>
      </c>
    </row>
    <row r="3" spans="1:11" ht="14.25" customHeight="1" thickBot="1">
      <c r="A3" s="378"/>
      <c r="B3" s="374"/>
      <c r="C3" s="375"/>
      <c r="D3" s="374"/>
      <c r="E3" s="377"/>
      <c r="F3" s="369"/>
      <c r="G3" s="350"/>
      <c r="H3" s="351"/>
      <c r="I3" s="372"/>
      <c r="J3" s="370"/>
      <c r="K3" s="371"/>
    </row>
    <row r="4" spans="1:11" ht="18.75" customHeight="1">
      <c r="A4" s="13" t="s">
        <v>94</v>
      </c>
      <c r="B4" s="48" t="s">
        <v>305</v>
      </c>
      <c r="C4" s="268" t="s">
        <v>307</v>
      </c>
      <c r="D4" s="46" t="s">
        <v>306</v>
      </c>
      <c r="E4" s="268" t="s">
        <v>309</v>
      </c>
      <c r="F4" s="161">
        <v>1</v>
      </c>
      <c r="G4" s="42" t="s">
        <v>308</v>
      </c>
      <c r="H4" s="265">
        <v>0.011</v>
      </c>
      <c r="I4" s="156">
        <f>F4*H4</f>
        <v>0.011</v>
      </c>
      <c r="J4" s="50">
        <v>11700</v>
      </c>
      <c r="K4" s="22">
        <f>I4*J4</f>
        <v>128.7</v>
      </c>
    </row>
    <row r="5" spans="1:11" ht="18.75" customHeight="1">
      <c r="A5" s="264"/>
      <c r="B5" s="14"/>
      <c r="C5" s="261" t="s">
        <v>310</v>
      </c>
      <c r="D5" s="44" t="s">
        <v>311</v>
      </c>
      <c r="E5" s="44" t="s">
        <v>312</v>
      </c>
      <c r="F5" s="218">
        <v>1</v>
      </c>
      <c r="G5" s="266" t="s">
        <v>308</v>
      </c>
      <c r="H5" s="267">
        <v>0.005</v>
      </c>
      <c r="I5" s="155">
        <f>F5*H5</f>
        <v>0.005</v>
      </c>
      <c r="J5" s="52"/>
      <c r="K5" s="216">
        <f>I5*J5</f>
        <v>0</v>
      </c>
    </row>
    <row r="6" spans="1:11" ht="18.75" customHeight="1">
      <c r="A6" s="264"/>
      <c r="B6" s="14"/>
      <c r="C6" s="5" t="s">
        <v>317</v>
      </c>
      <c r="D6" s="44" t="s">
        <v>318</v>
      </c>
      <c r="E6" s="352" t="s">
        <v>321</v>
      </c>
      <c r="F6" s="218">
        <v>1</v>
      </c>
      <c r="G6" s="266" t="s">
        <v>234</v>
      </c>
      <c r="H6" s="267">
        <v>0.01</v>
      </c>
      <c r="I6" s="155">
        <f aca="true" t="shared" si="0" ref="I6:I11">F6*H6</f>
        <v>0.01</v>
      </c>
      <c r="J6" s="52"/>
      <c r="K6" s="216">
        <f aca="true" t="shared" si="1" ref="K6:K11">I6*J6</f>
        <v>0</v>
      </c>
    </row>
    <row r="7" spans="1:11" ht="18.75" customHeight="1">
      <c r="A7" s="264"/>
      <c r="B7" s="14"/>
      <c r="C7" s="14"/>
      <c r="D7" s="44" t="s">
        <v>319</v>
      </c>
      <c r="E7" s="354"/>
      <c r="F7" s="218">
        <v>1</v>
      </c>
      <c r="G7" s="266" t="s">
        <v>234</v>
      </c>
      <c r="H7" s="267">
        <v>0.041</v>
      </c>
      <c r="I7" s="155">
        <f t="shared" si="0"/>
        <v>0.041</v>
      </c>
      <c r="J7" s="52"/>
      <c r="K7" s="216">
        <f t="shared" si="1"/>
        <v>0</v>
      </c>
    </row>
    <row r="8" spans="1:11" ht="18.75" customHeight="1">
      <c r="A8" s="264"/>
      <c r="B8" s="14"/>
      <c r="C8" s="261"/>
      <c r="D8" s="44" t="s">
        <v>320</v>
      </c>
      <c r="E8" s="353"/>
      <c r="F8" s="218">
        <v>1</v>
      </c>
      <c r="G8" s="266" t="s">
        <v>234</v>
      </c>
      <c r="H8" s="267">
        <v>0.01</v>
      </c>
      <c r="I8" s="155">
        <f t="shared" si="0"/>
        <v>0.01</v>
      </c>
      <c r="J8" s="52"/>
      <c r="K8" s="216">
        <f t="shared" si="1"/>
        <v>0</v>
      </c>
    </row>
    <row r="9" spans="1:11" ht="18.75" customHeight="1">
      <c r="A9" s="264"/>
      <c r="B9" s="14"/>
      <c r="C9" s="5" t="s">
        <v>325</v>
      </c>
      <c r="D9" s="44" t="s">
        <v>318</v>
      </c>
      <c r="E9" s="352" t="s">
        <v>321</v>
      </c>
      <c r="F9" s="218">
        <v>1</v>
      </c>
      <c r="G9" s="266" t="s">
        <v>91</v>
      </c>
      <c r="H9" s="267">
        <v>0.003</v>
      </c>
      <c r="I9" s="155">
        <f t="shared" si="0"/>
        <v>0.003</v>
      </c>
      <c r="J9" s="52"/>
      <c r="K9" s="216">
        <f t="shared" si="1"/>
        <v>0</v>
      </c>
    </row>
    <row r="10" spans="1:11" ht="18.75" customHeight="1">
      <c r="A10" s="264"/>
      <c r="B10" s="14"/>
      <c r="C10" s="14"/>
      <c r="D10" s="44" t="s">
        <v>319</v>
      </c>
      <c r="E10" s="354"/>
      <c r="F10" s="218">
        <v>1</v>
      </c>
      <c r="G10" s="266" t="s">
        <v>234</v>
      </c>
      <c r="H10" s="267">
        <v>0.01</v>
      </c>
      <c r="I10" s="155">
        <f t="shared" si="0"/>
        <v>0.01</v>
      </c>
      <c r="J10" s="52"/>
      <c r="K10" s="216">
        <f t="shared" si="1"/>
        <v>0</v>
      </c>
    </row>
    <row r="11" spans="1:11" ht="18.75" customHeight="1">
      <c r="A11" s="264"/>
      <c r="B11" s="14"/>
      <c r="C11" s="261"/>
      <c r="D11" s="44" t="s">
        <v>320</v>
      </c>
      <c r="E11" s="353"/>
      <c r="F11" s="218">
        <v>1</v>
      </c>
      <c r="G11" s="266" t="s">
        <v>234</v>
      </c>
      <c r="H11" s="267">
        <v>0.01</v>
      </c>
      <c r="I11" s="155">
        <f t="shared" si="0"/>
        <v>0.01</v>
      </c>
      <c r="J11" s="52"/>
      <c r="K11" s="216">
        <f t="shared" si="1"/>
        <v>0</v>
      </c>
    </row>
    <row r="12" spans="1:11" ht="18.75" customHeight="1">
      <c r="A12" s="264"/>
      <c r="B12" s="14"/>
      <c r="C12" s="261" t="s">
        <v>328</v>
      </c>
      <c r="D12" s="44"/>
      <c r="E12" s="261" t="s">
        <v>329</v>
      </c>
      <c r="F12" s="162">
        <v>1</v>
      </c>
      <c r="G12" s="25" t="s">
        <v>95</v>
      </c>
      <c r="H12" s="53">
        <v>1</v>
      </c>
      <c r="I12" s="157">
        <f aca="true" t="shared" si="2" ref="I12:I22">F12*H12</f>
        <v>1</v>
      </c>
      <c r="J12" s="52"/>
      <c r="K12" s="27">
        <f>I12*J12</f>
        <v>0</v>
      </c>
    </row>
    <row r="13" spans="1:11" ht="18.75" customHeight="1">
      <c r="A13" s="264"/>
      <c r="B13" s="14"/>
      <c r="C13" s="261" t="s">
        <v>332</v>
      </c>
      <c r="D13" s="44" t="s">
        <v>335</v>
      </c>
      <c r="E13" s="261" t="s">
        <v>333</v>
      </c>
      <c r="F13" s="218">
        <v>1</v>
      </c>
      <c r="G13" s="266" t="s">
        <v>79</v>
      </c>
      <c r="H13" s="267">
        <v>0.0035</v>
      </c>
      <c r="I13" s="155">
        <f t="shared" si="2"/>
        <v>0.0035</v>
      </c>
      <c r="J13" s="52">
        <v>1300</v>
      </c>
      <c r="K13" s="216">
        <f>I13*J13</f>
        <v>4.55</v>
      </c>
    </row>
    <row r="14" spans="1:11" ht="18.75" customHeight="1">
      <c r="A14" s="264"/>
      <c r="B14" s="14"/>
      <c r="C14" s="261" t="s">
        <v>334</v>
      </c>
      <c r="D14" s="44" t="s">
        <v>335</v>
      </c>
      <c r="E14" s="261" t="s">
        <v>336</v>
      </c>
      <c r="F14" s="218">
        <v>1</v>
      </c>
      <c r="G14" s="266" t="s">
        <v>79</v>
      </c>
      <c r="H14" s="267">
        <v>0.015</v>
      </c>
      <c r="I14" s="155">
        <f t="shared" si="2"/>
        <v>0.015</v>
      </c>
      <c r="J14" s="52">
        <v>1300</v>
      </c>
      <c r="K14" s="216">
        <f>I14*J14</f>
        <v>19.5</v>
      </c>
    </row>
    <row r="15" spans="1:11" ht="18.75" customHeight="1">
      <c r="A15" s="264"/>
      <c r="B15" s="14"/>
      <c r="C15" s="261" t="s">
        <v>337</v>
      </c>
      <c r="D15" s="44" t="s">
        <v>335</v>
      </c>
      <c r="E15" s="261" t="s">
        <v>329</v>
      </c>
      <c r="F15" s="218">
        <v>1</v>
      </c>
      <c r="G15" s="266" t="s">
        <v>234</v>
      </c>
      <c r="H15" s="267">
        <v>1</v>
      </c>
      <c r="I15" s="155">
        <f t="shared" si="2"/>
        <v>1</v>
      </c>
      <c r="J15" s="52">
        <v>1300</v>
      </c>
      <c r="K15" s="216">
        <f>I15*J15</f>
        <v>1300</v>
      </c>
    </row>
    <row r="16" spans="1:11" ht="18.75" customHeight="1">
      <c r="A16" s="264"/>
      <c r="B16" s="14"/>
      <c r="C16" s="5" t="s">
        <v>338</v>
      </c>
      <c r="D16" s="44" t="s">
        <v>340</v>
      </c>
      <c r="E16" s="352" t="s">
        <v>339</v>
      </c>
      <c r="F16" s="218">
        <v>1</v>
      </c>
      <c r="G16" s="266" t="s">
        <v>234</v>
      </c>
      <c r="H16" s="267">
        <v>0.11</v>
      </c>
      <c r="I16" s="155">
        <f t="shared" si="2"/>
        <v>0.11</v>
      </c>
      <c r="J16" s="52">
        <v>1300</v>
      </c>
      <c r="K16" s="216">
        <f aca="true" t="shared" si="3" ref="K16:K22">I16*J16</f>
        <v>143</v>
      </c>
    </row>
    <row r="17" spans="1:11" ht="18.75" customHeight="1">
      <c r="A17" s="264"/>
      <c r="B17" s="14"/>
      <c r="C17" s="261"/>
      <c r="D17" s="44" t="s">
        <v>341</v>
      </c>
      <c r="E17" s="353"/>
      <c r="F17" s="218">
        <v>1</v>
      </c>
      <c r="G17" s="266" t="s">
        <v>234</v>
      </c>
      <c r="H17" s="267">
        <v>1</v>
      </c>
      <c r="I17" s="155">
        <f t="shared" si="2"/>
        <v>1</v>
      </c>
      <c r="J17" s="52">
        <v>1300</v>
      </c>
      <c r="K17" s="216">
        <f t="shared" si="3"/>
        <v>1300</v>
      </c>
    </row>
    <row r="18" spans="1:11" ht="18.75" customHeight="1">
      <c r="A18" s="264"/>
      <c r="B18" s="14"/>
      <c r="C18" s="5" t="s">
        <v>342</v>
      </c>
      <c r="D18" s="44" t="s">
        <v>335</v>
      </c>
      <c r="E18" s="352" t="s">
        <v>339</v>
      </c>
      <c r="F18" s="218">
        <v>1</v>
      </c>
      <c r="G18" s="266" t="s">
        <v>91</v>
      </c>
      <c r="H18" s="267">
        <v>1</v>
      </c>
      <c r="I18" s="155">
        <f t="shared" si="2"/>
        <v>1</v>
      </c>
      <c r="J18" s="52">
        <v>1300</v>
      </c>
      <c r="K18" s="216">
        <f t="shared" si="3"/>
        <v>1300</v>
      </c>
    </row>
    <row r="19" spans="1:11" ht="18.75" customHeight="1">
      <c r="A19" s="264"/>
      <c r="B19" s="14"/>
      <c r="C19" s="14"/>
      <c r="D19" s="44" t="s">
        <v>343</v>
      </c>
      <c r="E19" s="354"/>
      <c r="F19" s="218">
        <v>1</v>
      </c>
      <c r="G19" s="266" t="s">
        <v>234</v>
      </c>
      <c r="H19" s="267">
        <v>1</v>
      </c>
      <c r="I19" s="155">
        <f t="shared" si="2"/>
        <v>1</v>
      </c>
      <c r="J19" s="52">
        <v>11700</v>
      </c>
      <c r="K19" s="216">
        <f t="shared" si="3"/>
        <v>11700</v>
      </c>
    </row>
    <row r="20" spans="1:11" ht="18.75" customHeight="1">
      <c r="A20" s="264"/>
      <c r="B20" s="14"/>
      <c r="C20" s="261"/>
      <c r="D20" s="44" t="s">
        <v>344</v>
      </c>
      <c r="E20" s="353"/>
      <c r="F20" s="218">
        <v>1</v>
      </c>
      <c r="G20" s="266" t="s">
        <v>234</v>
      </c>
      <c r="H20" s="267">
        <v>1</v>
      </c>
      <c r="I20" s="155">
        <f t="shared" si="2"/>
        <v>1</v>
      </c>
      <c r="J20" s="52">
        <v>2900</v>
      </c>
      <c r="K20" s="216">
        <f t="shared" si="3"/>
        <v>2900</v>
      </c>
    </row>
    <row r="21" spans="1:11" ht="18.75" customHeight="1">
      <c r="A21" s="264"/>
      <c r="B21" s="14"/>
      <c r="C21" s="261" t="s">
        <v>345</v>
      </c>
      <c r="D21" s="44" t="s">
        <v>346</v>
      </c>
      <c r="E21" s="261" t="s">
        <v>347</v>
      </c>
      <c r="F21" s="218">
        <v>1</v>
      </c>
      <c r="G21" s="266" t="s">
        <v>234</v>
      </c>
      <c r="H21" s="267">
        <v>1</v>
      </c>
      <c r="I21" s="155">
        <f t="shared" si="2"/>
        <v>1</v>
      </c>
      <c r="J21" s="52"/>
      <c r="K21" s="216">
        <f t="shared" si="3"/>
        <v>0</v>
      </c>
    </row>
    <row r="22" spans="1:11" ht="18.75" customHeight="1">
      <c r="A22" s="264"/>
      <c r="B22" s="14"/>
      <c r="C22" s="261" t="s">
        <v>349</v>
      </c>
      <c r="D22" s="44" t="s">
        <v>343</v>
      </c>
      <c r="E22" s="261" t="s">
        <v>350</v>
      </c>
      <c r="F22" s="218">
        <v>1</v>
      </c>
      <c r="G22" s="266" t="s">
        <v>234</v>
      </c>
      <c r="H22" s="267">
        <v>0.3</v>
      </c>
      <c r="I22" s="155">
        <f t="shared" si="2"/>
        <v>0.3</v>
      </c>
      <c r="J22" s="52">
        <v>11700</v>
      </c>
      <c r="K22" s="216">
        <f t="shared" si="3"/>
        <v>3510</v>
      </c>
    </row>
    <row r="23" spans="1:11" ht="18.75" customHeight="1" thickBot="1">
      <c r="A23" s="37"/>
      <c r="B23" s="365" t="s">
        <v>17</v>
      </c>
      <c r="C23" s="368"/>
      <c r="D23" s="368"/>
      <c r="E23" s="368"/>
      <c r="F23" s="368"/>
      <c r="G23" s="368"/>
      <c r="H23" s="368"/>
      <c r="I23" s="269">
        <f>SUM(I4:I22)</f>
        <v>7.5285</v>
      </c>
      <c r="J23" s="272"/>
      <c r="K23" s="38">
        <f>SUM(K4:K22)</f>
        <v>22305.75</v>
      </c>
    </row>
    <row r="24" spans="1:11" ht="18.75" customHeight="1">
      <c r="A24" s="264" t="s">
        <v>86</v>
      </c>
      <c r="B24" s="14" t="s">
        <v>136</v>
      </c>
      <c r="C24" s="14" t="s">
        <v>300</v>
      </c>
      <c r="D24" s="44" t="s">
        <v>82</v>
      </c>
      <c r="E24" s="354" t="s">
        <v>301</v>
      </c>
      <c r="F24" s="270">
        <v>1</v>
      </c>
      <c r="G24" s="257" t="s">
        <v>302</v>
      </c>
      <c r="H24" s="261">
        <v>0.37</v>
      </c>
      <c r="I24" s="155">
        <f>F24*H24</f>
        <v>0.37</v>
      </c>
      <c r="J24" s="52">
        <v>6500</v>
      </c>
      <c r="K24" s="216">
        <f aca="true" t="shared" si="4" ref="K24:K33">I24*J24</f>
        <v>2405</v>
      </c>
    </row>
    <row r="25" spans="1:11" ht="18.75" customHeight="1">
      <c r="A25" s="264"/>
      <c r="B25" s="14"/>
      <c r="C25" s="14"/>
      <c r="D25" s="44" t="s">
        <v>83</v>
      </c>
      <c r="E25" s="353"/>
      <c r="F25" s="271">
        <v>1</v>
      </c>
      <c r="G25" s="4" t="s">
        <v>303</v>
      </c>
      <c r="H25" s="160">
        <v>0.037</v>
      </c>
      <c r="I25" s="157">
        <f>F25*H25</f>
        <v>0.037</v>
      </c>
      <c r="J25" s="51">
        <v>9200</v>
      </c>
      <c r="K25" s="216">
        <f t="shared" si="4"/>
        <v>340.4</v>
      </c>
    </row>
    <row r="26" spans="1:11" ht="18.75" customHeight="1">
      <c r="A26" s="264"/>
      <c r="B26" s="5" t="s">
        <v>304</v>
      </c>
      <c r="C26" s="160" t="s">
        <v>313</v>
      </c>
      <c r="D26" s="44" t="s">
        <v>314</v>
      </c>
      <c r="E26" s="44" t="s">
        <v>312</v>
      </c>
      <c r="F26" s="271">
        <v>1</v>
      </c>
      <c r="G26" s="4" t="s">
        <v>91</v>
      </c>
      <c r="H26" s="160">
        <v>0.079</v>
      </c>
      <c r="I26" s="157">
        <f>F26*H26</f>
        <v>0.079</v>
      </c>
      <c r="J26" s="51"/>
      <c r="K26" s="216">
        <f t="shared" si="4"/>
        <v>0</v>
      </c>
    </row>
    <row r="27" spans="1:11" ht="18.75" customHeight="1">
      <c r="A27" s="264"/>
      <c r="B27" s="14"/>
      <c r="C27" s="261" t="s">
        <v>345</v>
      </c>
      <c r="D27" s="44" t="s">
        <v>348</v>
      </c>
      <c r="E27" s="261" t="s">
        <v>347</v>
      </c>
      <c r="F27" s="271">
        <v>1</v>
      </c>
      <c r="G27" s="266" t="s">
        <v>234</v>
      </c>
      <c r="H27" s="267">
        <v>1</v>
      </c>
      <c r="I27" s="155">
        <f>F27*H27</f>
        <v>1</v>
      </c>
      <c r="J27" s="52"/>
      <c r="K27" s="216">
        <f t="shared" si="4"/>
        <v>0</v>
      </c>
    </row>
    <row r="28" spans="1:11" ht="18.75" customHeight="1">
      <c r="A28" s="23"/>
      <c r="B28" s="14"/>
      <c r="C28" s="5" t="s">
        <v>349</v>
      </c>
      <c r="D28" s="44" t="s">
        <v>299</v>
      </c>
      <c r="E28" s="373" t="s">
        <v>350</v>
      </c>
      <c r="F28" s="271">
        <v>1</v>
      </c>
      <c r="G28" s="4" t="s">
        <v>91</v>
      </c>
      <c r="H28" s="160">
        <v>0.8</v>
      </c>
      <c r="I28" s="155">
        <f aca="true" t="shared" si="5" ref="I28:I33">F28*H28</f>
        <v>0.8</v>
      </c>
      <c r="J28" s="51">
        <v>6500</v>
      </c>
      <c r="K28" s="27">
        <f t="shared" si="4"/>
        <v>5200</v>
      </c>
    </row>
    <row r="29" spans="1:11" ht="18.75" customHeight="1">
      <c r="A29" s="23"/>
      <c r="B29" s="14"/>
      <c r="C29" s="14"/>
      <c r="D29" s="44" t="s">
        <v>83</v>
      </c>
      <c r="E29" s="373"/>
      <c r="F29" s="271">
        <v>1</v>
      </c>
      <c r="G29" s="4" t="s">
        <v>234</v>
      </c>
      <c r="H29" s="160">
        <v>0.7</v>
      </c>
      <c r="I29" s="155">
        <f t="shared" si="5"/>
        <v>0.7</v>
      </c>
      <c r="J29" s="51">
        <v>9200</v>
      </c>
      <c r="K29" s="27">
        <f t="shared" si="4"/>
        <v>6440</v>
      </c>
    </row>
    <row r="30" spans="1:11" ht="18.75" customHeight="1">
      <c r="A30" s="28"/>
      <c r="B30" s="24"/>
      <c r="C30" s="14"/>
      <c r="D30" s="44" t="s">
        <v>84</v>
      </c>
      <c r="E30" s="373"/>
      <c r="F30" s="271">
        <v>1</v>
      </c>
      <c r="G30" s="4" t="s">
        <v>234</v>
      </c>
      <c r="H30" s="160">
        <v>0.4</v>
      </c>
      <c r="I30" s="155">
        <f t="shared" si="5"/>
        <v>0.4</v>
      </c>
      <c r="J30" s="52">
        <v>7000</v>
      </c>
      <c r="K30" s="27">
        <f t="shared" si="4"/>
        <v>2800</v>
      </c>
    </row>
    <row r="31" spans="1:11" ht="18.75" customHeight="1">
      <c r="A31" s="28"/>
      <c r="B31" s="49"/>
      <c r="C31" s="14"/>
      <c r="D31" s="44" t="s">
        <v>85</v>
      </c>
      <c r="E31" s="373"/>
      <c r="F31" s="271">
        <v>1</v>
      </c>
      <c r="G31" s="4" t="s">
        <v>234</v>
      </c>
      <c r="H31" s="160">
        <v>0.3</v>
      </c>
      <c r="I31" s="155">
        <f>F31*H31</f>
        <v>0.3</v>
      </c>
      <c r="J31" s="51">
        <v>8700</v>
      </c>
      <c r="K31" s="27">
        <f t="shared" si="4"/>
        <v>2610</v>
      </c>
    </row>
    <row r="32" spans="1:11" ht="18.75" customHeight="1">
      <c r="A32" s="28"/>
      <c r="B32" s="49"/>
      <c r="C32" s="14"/>
      <c r="D32" s="44" t="s">
        <v>351</v>
      </c>
      <c r="E32" s="373" t="s">
        <v>353</v>
      </c>
      <c r="F32" s="271">
        <v>1</v>
      </c>
      <c r="G32" s="4" t="s">
        <v>91</v>
      </c>
      <c r="H32" s="160">
        <v>0.1</v>
      </c>
      <c r="I32" s="155">
        <f>F32*H32</f>
        <v>0.1</v>
      </c>
      <c r="J32" s="51">
        <v>6500</v>
      </c>
      <c r="K32" s="27">
        <f t="shared" si="4"/>
        <v>650</v>
      </c>
    </row>
    <row r="33" spans="1:11" ht="18.75" customHeight="1">
      <c r="A33" s="28"/>
      <c r="B33" s="49"/>
      <c r="C33" s="261"/>
      <c r="D33" s="44" t="s">
        <v>352</v>
      </c>
      <c r="E33" s="373"/>
      <c r="F33" s="271">
        <v>1</v>
      </c>
      <c r="G33" s="4" t="s">
        <v>234</v>
      </c>
      <c r="H33" s="160">
        <v>0.2</v>
      </c>
      <c r="I33" s="155">
        <f t="shared" si="5"/>
        <v>0.2</v>
      </c>
      <c r="J33" s="51">
        <v>6500</v>
      </c>
      <c r="K33" s="27">
        <f t="shared" si="4"/>
        <v>1300</v>
      </c>
    </row>
    <row r="34" spans="1:11" ht="18.75" customHeight="1" thickBot="1">
      <c r="A34" s="37"/>
      <c r="B34" s="365" t="s">
        <v>17</v>
      </c>
      <c r="C34" s="366"/>
      <c r="D34" s="366"/>
      <c r="E34" s="366"/>
      <c r="F34" s="366"/>
      <c r="G34" s="366"/>
      <c r="H34" s="367"/>
      <c r="I34" s="269">
        <f>SUM(I24:I33)</f>
        <v>3.9859999999999998</v>
      </c>
      <c r="J34" s="273"/>
      <c r="K34" s="38">
        <f>SUM(K24:K33)</f>
        <v>21745.4</v>
      </c>
    </row>
    <row r="35" spans="1:11" ht="18.75" customHeight="1">
      <c r="A35" s="13" t="s">
        <v>92</v>
      </c>
      <c r="B35" s="48" t="s">
        <v>304</v>
      </c>
      <c r="C35" s="45" t="s">
        <v>315</v>
      </c>
      <c r="D35" s="45"/>
      <c r="E35" s="45" t="s">
        <v>316</v>
      </c>
      <c r="F35" s="161">
        <v>1</v>
      </c>
      <c r="G35" s="42" t="s">
        <v>91</v>
      </c>
      <c r="H35" s="265">
        <v>0.0023</v>
      </c>
      <c r="I35" s="156">
        <f aca="true" t="shared" si="6" ref="I35:I40">F35*H35</f>
        <v>0.0023</v>
      </c>
      <c r="J35" s="50">
        <v>23900</v>
      </c>
      <c r="K35" s="22">
        <f aca="true" t="shared" si="7" ref="K35:K40">I35*J35</f>
        <v>54.97</v>
      </c>
    </row>
    <row r="36" spans="1:11" ht="18.75" customHeight="1">
      <c r="A36" s="264"/>
      <c r="B36" s="14"/>
      <c r="C36" s="43" t="s">
        <v>322</v>
      </c>
      <c r="D36" s="43"/>
      <c r="E36" s="43" t="s">
        <v>323</v>
      </c>
      <c r="F36" s="218">
        <v>1</v>
      </c>
      <c r="G36" s="266" t="s">
        <v>324</v>
      </c>
      <c r="H36" s="267">
        <v>0.15</v>
      </c>
      <c r="I36" s="155">
        <f t="shared" si="6"/>
        <v>0.15</v>
      </c>
      <c r="J36" s="52">
        <v>23900</v>
      </c>
      <c r="K36" s="27">
        <f t="shared" si="7"/>
        <v>3585</v>
      </c>
    </row>
    <row r="37" spans="1:11" ht="18.75" customHeight="1">
      <c r="A37" s="264"/>
      <c r="B37" s="14"/>
      <c r="C37" s="43" t="s">
        <v>326</v>
      </c>
      <c r="D37" s="43"/>
      <c r="E37" s="43" t="s">
        <v>323</v>
      </c>
      <c r="F37" s="218">
        <v>1</v>
      </c>
      <c r="G37" s="266" t="s">
        <v>234</v>
      </c>
      <c r="H37" s="267">
        <v>0.001</v>
      </c>
      <c r="I37" s="155">
        <f t="shared" si="6"/>
        <v>0.001</v>
      </c>
      <c r="J37" s="52">
        <v>23900</v>
      </c>
      <c r="K37" s="27">
        <f t="shared" si="7"/>
        <v>23.900000000000002</v>
      </c>
    </row>
    <row r="38" spans="1:11" ht="18.75" customHeight="1">
      <c r="A38" s="23"/>
      <c r="B38" s="14"/>
      <c r="C38" s="16" t="s">
        <v>331</v>
      </c>
      <c r="D38" s="16"/>
      <c r="E38" s="43" t="s">
        <v>327</v>
      </c>
      <c r="F38" s="162">
        <v>1</v>
      </c>
      <c r="G38" s="25" t="s">
        <v>90</v>
      </c>
      <c r="H38" s="53">
        <v>1</v>
      </c>
      <c r="I38" s="157">
        <f t="shared" si="6"/>
        <v>1</v>
      </c>
      <c r="J38" s="51">
        <v>23900</v>
      </c>
      <c r="K38" s="27">
        <f t="shared" si="7"/>
        <v>23900</v>
      </c>
    </row>
    <row r="39" spans="1:11" ht="18.75" customHeight="1">
      <c r="A39" s="23"/>
      <c r="B39" s="14"/>
      <c r="C39" s="16" t="s">
        <v>330</v>
      </c>
      <c r="D39" s="16"/>
      <c r="E39" s="43" t="s">
        <v>327</v>
      </c>
      <c r="F39" s="162">
        <v>1</v>
      </c>
      <c r="G39" s="25" t="s">
        <v>90</v>
      </c>
      <c r="H39" s="53">
        <v>1</v>
      </c>
      <c r="I39" s="157">
        <f t="shared" si="6"/>
        <v>1</v>
      </c>
      <c r="J39" s="51">
        <v>23900</v>
      </c>
      <c r="K39" s="27">
        <f t="shared" si="7"/>
        <v>23900</v>
      </c>
    </row>
    <row r="40" spans="1:11" ht="18.75" customHeight="1">
      <c r="A40" s="23"/>
      <c r="B40" s="261"/>
      <c r="C40" s="5" t="s">
        <v>349</v>
      </c>
      <c r="D40" s="16"/>
      <c r="E40" s="261" t="s">
        <v>350</v>
      </c>
      <c r="F40" s="162">
        <v>1</v>
      </c>
      <c r="G40" s="25" t="s">
        <v>90</v>
      </c>
      <c r="H40" s="53">
        <v>0.5</v>
      </c>
      <c r="I40" s="157">
        <f t="shared" si="6"/>
        <v>0.5</v>
      </c>
      <c r="J40" s="51">
        <v>23900</v>
      </c>
      <c r="K40" s="27">
        <f t="shared" si="7"/>
        <v>11950</v>
      </c>
    </row>
    <row r="41" spans="1:11" ht="18.75" customHeight="1" thickBot="1">
      <c r="A41" s="37"/>
      <c r="B41" s="365" t="s">
        <v>17</v>
      </c>
      <c r="C41" s="366"/>
      <c r="D41" s="366"/>
      <c r="E41" s="366"/>
      <c r="F41" s="366"/>
      <c r="G41" s="366"/>
      <c r="H41" s="367"/>
      <c r="I41" s="269">
        <f>SUM(I35:I40)</f>
        <v>2.6532999999999998</v>
      </c>
      <c r="J41" s="272"/>
      <c r="K41" s="38">
        <f>SUM(K35:K40)</f>
        <v>63413.869999999995</v>
      </c>
    </row>
  </sheetData>
  <mergeCells count="21">
    <mergeCell ref="A1:B1"/>
    <mergeCell ref="E28:E31"/>
    <mergeCell ref="E32:E33"/>
    <mergeCell ref="B2:C3"/>
    <mergeCell ref="D2:E3"/>
    <mergeCell ref="A2:A3"/>
    <mergeCell ref="E16:E17"/>
    <mergeCell ref="E6:E8"/>
    <mergeCell ref="E9:E11"/>
    <mergeCell ref="E18:E20"/>
    <mergeCell ref="F2:F3"/>
    <mergeCell ref="G2:G3"/>
    <mergeCell ref="C1:K1"/>
    <mergeCell ref="J2:J3"/>
    <mergeCell ref="K2:K3"/>
    <mergeCell ref="H2:H3"/>
    <mergeCell ref="I2:I3"/>
    <mergeCell ref="B41:H41"/>
    <mergeCell ref="B34:H34"/>
    <mergeCell ref="B23:H23"/>
    <mergeCell ref="E24:E25"/>
  </mergeCells>
  <printOptions/>
  <pageMargins left="0.6692913385826772" right="0.5511811023622047" top="0.66" bottom="0.52" header="0.44" footer="0.2755905511811024"/>
  <pageSetup fitToHeight="1" fitToWidth="1" horizontalDpi="300" verticalDpi="300" orientation="landscape" paperSize="9" scale="68" r:id="rId1"/>
  <headerFooter alignWithMargins="0">
    <oddHeader>&amp;R&amp;9&amp;A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m089376</cp:lastModifiedBy>
  <cp:lastPrinted>2004-07-21T09:07:57Z</cp:lastPrinted>
  <dcterms:created xsi:type="dcterms:W3CDTF">1997-01-08T22:48:59Z</dcterms:created>
  <dcterms:modified xsi:type="dcterms:W3CDTF">2004-09-13T07:28:59Z</dcterms:modified>
  <cp:category/>
  <cp:version/>
  <cp:contentType/>
  <cp:contentStatus/>
</cp:coreProperties>
</file>