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705" windowWidth="15480" windowHeight="9210" tabRatio="743" activeTab="3"/>
  </bookViews>
  <sheets>
    <sheet name="H15年度" sheetId="1" r:id="rId1"/>
    <sheet name="H16年度" sheetId="2" r:id="rId2"/>
    <sheet name="H17年度（集団回収を除く）" sheetId="3" r:id="rId3"/>
    <sheet name="H17年度（１７は集団回収を含む）" sheetId="4" r:id="rId4"/>
    <sheet name="H17年度（集団回収を除く）(計算方法）" sheetId="5" r:id="rId5"/>
  </sheets>
  <definedNames/>
  <calcPr fullCalcOnLoad="1" refMode="R1C1"/>
</workbook>
</file>

<file path=xl/sharedStrings.xml><?xml version="1.0" encoding="utf-8"?>
<sst xmlns="http://schemas.openxmlformats.org/spreadsheetml/2006/main" count="1099" uniqueCount="135">
  <si>
    <t>青垣町</t>
  </si>
  <si>
    <t>家島町</t>
  </si>
  <si>
    <t>加美町</t>
  </si>
  <si>
    <t>山南町</t>
  </si>
  <si>
    <t>市島町</t>
  </si>
  <si>
    <t>市川町</t>
  </si>
  <si>
    <t>但東町</t>
  </si>
  <si>
    <t>八千代町</t>
  </si>
  <si>
    <t>温泉町</t>
  </si>
  <si>
    <t>美方町</t>
  </si>
  <si>
    <t>大屋町</t>
  </si>
  <si>
    <t>千種町</t>
  </si>
  <si>
    <t>春日町</t>
  </si>
  <si>
    <t>北淡町</t>
  </si>
  <si>
    <t>大河内町</t>
  </si>
  <si>
    <t>中町</t>
  </si>
  <si>
    <t>神崎町</t>
  </si>
  <si>
    <t>村岡町</t>
  </si>
  <si>
    <t>関宮町</t>
  </si>
  <si>
    <t>山東町</t>
  </si>
  <si>
    <t>波賀町</t>
  </si>
  <si>
    <t>東条町</t>
  </si>
  <si>
    <t>八鹿町</t>
  </si>
  <si>
    <t>養父町</t>
  </si>
  <si>
    <t>山崎町</t>
  </si>
  <si>
    <t>社町</t>
  </si>
  <si>
    <t>五色町</t>
  </si>
  <si>
    <t>日高町</t>
  </si>
  <si>
    <t>上月町</t>
  </si>
  <si>
    <t>黒田庄町</t>
  </si>
  <si>
    <t>朝来町</t>
  </si>
  <si>
    <t>三日月町</t>
  </si>
  <si>
    <t>安富町</t>
  </si>
  <si>
    <t>滝野町</t>
  </si>
  <si>
    <t>和田山町</t>
  </si>
  <si>
    <t>夢前町</t>
  </si>
  <si>
    <t>御津町</t>
  </si>
  <si>
    <t>出石町</t>
  </si>
  <si>
    <t>竹野町</t>
  </si>
  <si>
    <t>柏原町</t>
  </si>
  <si>
    <t>加西市</t>
  </si>
  <si>
    <t>猪名川町</t>
  </si>
  <si>
    <t>三原町</t>
  </si>
  <si>
    <t>香寺町</t>
  </si>
  <si>
    <t>生野町</t>
  </si>
  <si>
    <t>小野市</t>
  </si>
  <si>
    <t>播磨町</t>
  </si>
  <si>
    <t>西淡町</t>
  </si>
  <si>
    <t>上郡町</t>
  </si>
  <si>
    <t>揖保川町</t>
  </si>
  <si>
    <t>篠山市</t>
  </si>
  <si>
    <t>西脇市</t>
  </si>
  <si>
    <t>氷上町</t>
  </si>
  <si>
    <t>稲美町</t>
  </si>
  <si>
    <t>南光町</t>
  </si>
  <si>
    <t>三田市</t>
  </si>
  <si>
    <t>太子町</t>
  </si>
  <si>
    <t>浜坂町</t>
  </si>
  <si>
    <t>新宮町</t>
  </si>
  <si>
    <t>豊岡市</t>
  </si>
  <si>
    <t>南淡町</t>
  </si>
  <si>
    <t>川西市</t>
  </si>
  <si>
    <t>宝塚市</t>
  </si>
  <si>
    <t>東浦町</t>
  </si>
  <si>
    <t>高砂市</t>
  </si>
  <si>
    <t>加古川市</t>
  </si>
  <si>
    <t>香住町</t>
  </si>
  <si>
    <t>赤穂市</t>
  </si>
  <si>
    <t>津名町</t>
  </si>
  <si>
    <t>龍野市</t>
  </si>
  <si>
    <t>三木市</t>
  </si>
  <si>
    <t>緑町</t>
  </si>
  <si>
    <t>吉川町</t>
  </si>
  <si>
    <t>相生市</t>
  </si>
  <si>
    <t>福崎町</t>
  </si>
  <si>
    <t>芦屋市</t>
  </si>
  <si>
    <t>伊丹市</t>
  </si>
  <si>
    <t>尼崎市</t>
  </si>
  <si>
    <t>洲本市</t>
  </si>
  <si>
    <t>明石市</t>
  </si>
  <si>
    <t>西宮市</t>
  </si>
  <si>
    <t>姫路市</t>
  </si>
  <si>
    <t>佐用町</t>
  </si>
  <si>
    <t>淡路町</t>
  </si>
  <si>
    <t>城崎町</t>
  </si>
  <si>
    <t>神戸市</t>
  </si>
  <si>
    <t>合計</t>
  </si>
  <si>
    <t>市町村名</t>
  </si>
  <si>
    <t>１人１日当たりの排出量</t>
  </si>
  <si>
    <t>市町村名</t>
  </si>
  <si>
    <t>県平均を100としたときの指数</t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</si>
  <si>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</si>
  <si>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</si>
  <si>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（g/人日)</t>
  </si>
  <si>
    <t>宍粟一宮町</t>
  </si>
  <si>
    <t>津名一宮町</t>
  </si>
  <si>
    <r>
      <t>合計</t>
    </r>
    <r>
      <rPr>
        <b/>
        <sz val="9"/>
        <rFont val="ＭＳ ゴシック"/>
        <family val="3"/>
      </rPr>
      <t xml:space="preserve">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</si>
  <si>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</si>
  <si>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</si>
  <si>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</si>
  <si>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</si>
  <si>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</si>
  <si>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</si>
  <si>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</si>
  <si>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</si>
  <si>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</si>
  <si>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</si>
  <si>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</si>
  <si>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</si>
  <si>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兵庫県合計</t>
  </si>
  <si>
    <t>自家処理人口</t>
  </si>
  <si>
    <t>兵庫県</t>
  </si>
  <si>
    <t>ごみ処理の概要（平成１７年度実績）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</si>
  <si>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</si>
  <si>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計画収集量</t>
  </si>
  <si>
    <t>直接搬入量</t>
  </si>
  <si>
    <t>集団回収量</t>
  </si>
  <si>
    <t>合計</t>
  </si>
  <si>
    <t>（人）</t>
  </si>
  <si>
    <t>全量</t>
  </si>
  <si>
    <t>集団回収除く</t>
  </si>
  <si>
    <t>1日</t>
  </si>
  <si>
    <t>1人</t>
  </si>
  <si>
    <t>市町村名</t>
  </si>
  <si>
    <t>都道府県</t>
  </si>
  <si>
    <t>総人口</t>
  </si>
  <si>
    <t>計画収集人口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</si>
  <si>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</si>
  <si>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（ｔ）</t>
  </si>
  <si>
    <t>（ｔ）</t>
  </si>
  <si>
    <t>第8-1表　1人1日当たりのごみ排出量（H17年度）(集団回収を含むもの）</t>
  </si>
  <si>
    <t>第8-1表　1人1日当たりのごみ排出量（H17年度）</t>
  </si>
  <si>
    <t>第8-1表　1人1日当たりのごみ排出量（H17年度）(集団回収分を含まないもの）</t>
  </si>
  <si>
    <t>第8-1表　1人1日当たりのごみ排出量（H16年度）</t>
  </si>
  <si>
    <t>第8-1表　1人1日当たりのごみ排出量（H15年度）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</si>
</sst>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0.0%"/>
    <numFmt numFmtId="181" formatCode="0_);[Red]\(0\)"/>
  </numFmts>
  <fonts count="1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5" fillId="0" borderId="0" xfId="21" applyFont="1" applyBorder="1" applyAlignment="1">
      <alignment horizontal="left" vertical="center"/>
      <protection/>
    </xf>
    <xf numFmtId="0" fontId="3" fillId="0" borderId="0" xfId="21" applyFont="1" applyAlignment="1" quotePrefix="1">
      <alignment horizontal="center" vertical="center"/>
      <protection/>
    </xf>
    <xf numFmtId="0" fontId="5" fillId="0" borderId="0" xfId="21" applyFont="1" applyBorder="1">
      <alignment/>
      <protection/>
    </xf>
    <xf numFmtId="0" fontId="1" fillId="0" borderId="1" xfId="21" applyFont="1" applyFill="1" applyBorder="1" applyAlignment="1">
      <alignment vertical="center" wrapText="1"/>
      <protection/>
    </xf>
    <xf numFmtId="0" fontId="1" fillId="0" borderId="0" xfId="21" applyFont="1" applyFill="1" applyBorder="1" applyAlignment="1">
      <alignment vertical="center" wrapText="1"/>
      <protection/>
    </xf>
    <xf numFmtId="0" fontId="5" fillId="0" borderId="0" xfId="21" applyFont="1" applyBorder="1" applyAlignment="1">
      <alignment vertical="center" wrapText="1"/>
      <protection/>
    </xf>
    <xf numFmtId="0" fontId="1" fillId="0" borderId="0" xfId="21" applyFont="1" applyBorder="1" applyAlignment="1">
      <alignment horizontal="center" vertical="center" wrapText="1"/>
      <protection/>
    </xf>
    <xf numFmtId="0" fontId="5" fillId="2" borderId="2" xfId="21" applyFont="1" applyFill="1" applyBorder="1" applyAlignment="1" quotePrefix="1">
      <alignment horizontal="center" vertical="center" wrapText="1"/>
      <protection/>
    </xf>
    <xf numFmtId="0" fontId="5" fillId="2" borderId="2" xfId="0" applyFont="1" applyFill="1" applyBorder="1" applyAlignment="1" quotePrefix="1">
      <alignment horizontal="center" vertical="center" wrapText="1"/>
    </xf>
    <xf numFmtId="0" fontId="9" fillId="0" borderId="3" xfId="23" applyFont="1" applyBorder="1" applyAlignment="1">
      <alignment vertical="center"/>
      <protection/>
    </xf>
    <xf numFmtId="178" fontId="0" fillId="0" borderId="3" xfId="0" applyNumberFormat="1" applyBorder="1" applyAlignment="1">
      <alignment vertical="center"/>
    </xf>
    <xf numFmtId="0" fontId="9" fillId="0" borderId="3" xfId="23" applyFont="1" applyFill="1" applyBorder="1" applyAlignment="1">
      <alignment vertical="center"/>
      <protection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38" fontId="0" fillId="0" borderId="3" xfId="17" applyFont="1" applyFill="1" applyBorder="1" applyAlignment="1">
      <alignment horizontal="right" vertical="center"/>
    </xf>
    <xf numFmtId="178" fontId="0" fillId="0" borderId="3" xfId="0" applyNumberFormat="1" applyFont="1" applyBorder="1" applyAlignment="1">
      <alignment vertical="center"/>
    </xf>
    <xf numFmtId="181" fontId="0" fillId="0" borderId="3" xfId="17" applyNumberFormat="1" applyFont="1" applyFill="1" applyBorder="1" applyAlignment="1">
      <alignment horizontal="right" vertical="center"/>
    </xf>
    <xf numFmtId="181" fontId="0" fillId="0" borderId="3" xfId="0" applyNumberFormat="1" applyFont="1" applyBorder="1" applyAlignment="1">
      <alignment vertical="center"/>
    </xf>
    <xf numFmtId="181" fontId="0" fillId="0" borderId="3" xfId="0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22" applyFont="1" applyAlignment="1" quotePrefix="1">
      <alignment horizontal="left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Border="1">
      <alignment/>
      <protection/>
    </xf>
    <xf numFmtId="0" fontId="5" fillId="2" borderId="4" xfId="22" applyFont="1" applyFill="1" applyBorder="1" applyAlignment="1">
      <alignment horizontal="left" vertical="center" wrapText="1"/>
      <protection/>
    </xf>
    <xf numFmtId="0" fontId="5" fillId="2" borderId="5" xfId="22" applyFont="1" applyFill="1" applyBorder="1" applyAlignment="1">
      <alignment horizontal="left" vertical="center"/>
      <protection/>
    </xf>
    <xf numFmtId="0" fontId="5" fillId="2" borderId="5" xfId="22" applyFont="1" applyFill="1" applyBorder="1" applyAlignment="1">
      <alignment horizontal="center" vertical="top"/>
      <protection/>
    </xf>
    <xf numFmtId="0" fontId="6" fillId="2" borderId="5" xfId="22" applyFont="1" applyFill="1" applyBorder="1" applyAlignment="1">
      <alignment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center" vertical="center" wrapText="1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2" xfId="22" applyFont="1" applyFill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left" vertical="center"/>
      <protection/>
    </xf>
    <xf numFmtId="38" fontId="5" fillId="0" borderId="7" xfId="17" applyFont="1" applyFill="1" applyBorder="1" applyAlignment="1">
      <alignment horizontal="right" vertical="center"/>
    </xf>
    <xf numFmtId="0" fontId="9" fillId="0" borderId="8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left" vertical="center"/>
      <protection/>
    </xf>
    <xf numFmtId="38" fontId="5" fillId="0" borderId="3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0" fontId="1" fillId="0" borderId="0" xfId="21" applyFont="1" applyFill="1">
      <alignment/>
      <protection/>
    </xf>
    <xf numFmtId="0" fontId="6" fillId="0" borderId="10" xfId="21" applyFont="1" applyFill="1" applyBorder="1" applyAlignment="1" quotePrefix="1">
      <alignment horizontal="center" vertical="center" shrinkToFit="1"/>
      <protection/>
    </xf>
    <xf numFmtId="0" fontId="6" fillId="0" borderId="5" xfId="21" applyFont="1" applyFill="1" applyBorder="1" applyAlignment="1">
      <alignment horizontal="center" vertical="top" wrapText="1"/>
      <protection/>
    </xf>
    <xf numFmtId="0" fontId="6" fillId="0" borderId="5" xfId="21" applyFont="1" applyFill="1" applyBorder="1" applyAlignment="1" quotePrefix="1">
      <alignment horizontal="center" vertical="top" wrapText="1"/>
      <protection/>
    </xf>
    <xf numFmtId="0" fontId="6" fillId="0" borderId="2" xfId="21" applyFont="1" applyFill="1" applyBorder="1" applyAlignment="1" quotePrefix="1">
      <alignment horizontal="center" vertical="top" wrapText="1"/>
      <protection/>
    </xf>
    <xf numFmtId="178" fontId="0" fillId="0" borderId="11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0" xfId="22" applyFont="1" applyFill="1" applyBorder="1" applyAlignment="1" quotePrefix="1">
      <alignment horizontal="left" vertical="top" wrapText="1"/>
      <protection/>
    </xf>
    <xf numFmtId="0" fontId="1" fillId="0" borderId="5" xfId="22" applyFont="1" applyBorder="1">
      <alignment/>
      <protection/>
    </xf>
    <xf numFmtId="0" fontId="5" fillId="2" borderId="2" xfId="22" applyFont="1" applyFill="1" applyBorder="1" applyAlignment="1" quotePrefix="1">
      <alignment horizontal="center" vertical="center" wrapText="1"/>
      <protection/>
    </xf>
    <xf numFmtId="38" fontId="0" fillId="0" borderId="0" xfId="0" applyNumberFormat="1" applyAlignment="1">
      <alignment vertical="center"/>
    </xf>
    <xf numFmtId="0" fontId="1" fillId="2" borderId="5" xfId="22" applyFont="1" applyFill="1" applyBorder="1" applyAlignment="1">
      <alignment horizontal="center" vertical="center" wrapText="1"/>
      <protection/>
    </xf>
    <xf numFmtId="0" fontId="5" fillId="2" borderId="3" xfId="21" applyFont="1" applyFill="1" applyBorder="1" applyAlignment="1" quotePrefix="1">
      <alignment horizontal="center" vertical="center" wrapText="1"/>
      <protection/>
    </xf>
    <xf numFmtId="0" fontId="1" fillId="2" borderId="3" xfId="21" applyFont="1" applyFill="1" applyBorder="1" applyAlignment="1">
      <alignment horizontal="center" vertical="center" wrapText="1"/>
      <protection/>
    </xf>
    <xf numFmtId="0" fontId="6" fillId="2" borderId="3" xfId="21" applyFont="1" applyFill="1" applyBorder="1" applyAlignment="1" quotePrefix="1">
      <alignment horizontal="center" vertical="center" shrinkToFit="1"/>
      <protection/>
    </xf>
    <xf numFmtId="0" fontId="6" fillId="2" borderId="10" xfId="0" applyFont="1" applyFill="1" applyBorder="1" applyAlignment="1" quotePrefix="1">
      <alignment horizontal="left" vertical="top" wrapText="1"/>
    </xf>
    <xf numFmtId="0" fontId="1" fillId="0" borderId="5" xfId="0" applyFont="1" applyBorder="1" applyAlignment="1">
      <alignment vertical="center"/>
    </xf>
    <xf numFmtId="0" fontId="6" fillId="2" borderId="3" xfId="21" applyFont="1" applyFill="1" applyBorder="1" applyAlignment="1">
      <alignment horizontal="center" vertical="top" wrapText="1"/>
      <protection/>
    </xf>
    <xf numFmtId="0" fontId="6" fillId="2" borderId="3" xfId="21" applyFont="1" applyFill="1" applyBorder="1" applyAlignment="1" quotePrefix="1">
      <alignment horizontal="center" vertical="top" wrapText="1"/>
      <protection/>
    </xf>
    <xf numFmtId="0" fontId="6" fillId="2" borderId="10" xfId="21" applyFont="1" applyFill="1" applyBorder="1" applyAlignment="1" quotePrefix="1">
      <alignment horizontal="left" vertical="top" wrapText="1"/>
      <protection/>
    </xf>
    <xf numFmtId="0" fontId="1" fillId="0" borderId="5" xfId="21" applyFont="1" applyBorder="1">
      <alignment/>
      <protection/>
    </xf>
    <xf numFmtId="0" fontId="10" fillId="2" borderId="10" xfId="21" applyFont="1" applyFill="1" applyBorder="1" applyAlignment="1" quotePrefix="1">
      <alignment horizontal="left" vertical="top" wrapText="1"/>
      <protection/>
    </xf>
    <xf numFmtId="0" fontId="1" fillId="2" borderId="10" xfId="21" applyFont="1" applyFill="1" applyBorder="1" applyAlignment="1">
      <alignment horizontal="center" vertical="center" wrapText="1"/>
      <protection/>
    </xf>
    <xf numFmtId="0" fontId="6" fillId="2" borderId="14" xfId="22" applyFont="1" applyFill="1" applyBorder="1" applyAlignment="1" quotePrefix="1">
      <alignment horizontal="left" vertical="center" wrapText="1"/>
      <protection/>
    </xf>
    <xf numFmtId="0" fontId="5" fillId="0" borderId="4" xfId="22" applyFont="1" applyBorder="1" applyAlignment="1">
      <alignment horizontal="left" vertical="center" wrapText="1"/>
      <protection/>
    </xf>
    <xf numFmtId="0" fontId="5" fillId="0" borderId="13" xfId="22" applyFont="1" applyBorder="1" applyAlignment="1">
      <alignment horizontal="left" vertical="center" wrapText="1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5" xfId="22" applyFont="1" applyFill="1" applyBorder="1" applyAlignment="1">
      <alignment horizontal="center" vertical="center" wrapText="1"/>
      <protection/>
    </xf>
    <xf numFmtId="0" fontId="5" fillId="2" borderId="10" xfId="22" applyFont="1" applyFill="1" applyBorder="1" applyAlignment="1">
      <alignment horizontal="center" vertical="center"/>
      <protection/>
    </xf>
    <xf numFmtId="0" fontId="5" fillId="2" borderId="5" xfId="22" applyFont="1" applyFill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1" fillId="2" borderId="2" xfId="22" applyFont="1" applyFill="1" applyBorder="1" applyAlignment="1">
      <alignment horizontal="center" vertical="center" wrapText="1"/>
      <protection/>
    </xf>
    <xf numFmtId="0" fontId="6" fillId="2" borderId="4" xfId="22" applyFont="1" applyFill="1" applyBorder="1" applyAlignment="1" quotePrefix="1">
      <alignment horizontal="left" vertical="center" wrapText="1"/>
      <protection/>
    </xf>
    <xf numFmtId="0" fontId="5" fillId="2" borderId="5" xfId="22" applyFont="1" applyFill="1" applyBorder="1" applyAlignment="1" quotePrefix="1">
      <alignment horizontal="center" vertical="center" wrapText="1"/>
      <protection/>
    </xf>
    <xf numFmtId="0" fontId="5" fillId="2" borderId="10" xfId="22" applyFont="1" applyFill="1" applyBorder="1" applyAlignment="1" quotePrefix="1">
      <alignment horizontal="left" vertical="top" wrapText="1"/>
      <protection/>
    </xf>
    <xf numFmtId="0" fontId="1" fillId="0" borderId="5" xfId="22" applyFont="1" applyBorder="1">
      <alignment/>
      <protection/>
    </xf>
    <xf numFmtId="0" fontId="5" fillId="2" borderId="10" xfId="22" applyFont="1" applyFill="1" applyBorder="1" applyAlignment="1">
      <alignment horizontal="center" vertical="center" wrapText="1"/>
      <protection/>
    </xf>
    <xf numFmtId="0" fontId="9" fillId="0" borderId="15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0" fontId="13" fillId="0" borderId="0" xfId="21" applyFont="1" applyAlignment="1">
      <alignment horizontal="lef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aa" xfId="21"/>
    <cellStyle name="標準_H17年度（集団回収を除く）" xfId="22"/>
    <cellStyle name="標準_全項目データ" xfId="23"/>
    <cellStyle name="Followed Hyperlink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R95"/>
  <sheetViews>
    <sheetView zoomScale="75" zoomScaleNormal="75" zoomScaleSheetLayoutView="100" workbookViewId="0" topLeftCell="A1">
      <selection activeCell="D3" sqref="D3:D6"/>
    </sheetView>
  </sheetViews>
  <sheetFormatPr defaultColWidth="9.00390625" defaultRowHeight="13.5"/>
  <cols>
    <col min="1" max="1" width="9.875" style="0" customWidth="1"/>
    <col min="3" max="4" width="12.75390625" style="0" customWidth="1"/>
    <col min="7" max="8" width="12.75390625" style="0" customWidth="1"/>
    <col min="11" max="12" width="12.75390625" style="0" customWidth="1"/>
  </cols>
  <sheetData>
    <row r="1" spans="2:18" s="2" customFormat="1" ht="17.25">
      <c r="B1" s="84" t="s">
        <v>134</v>
      </c>
      <c r="C1" s="1"/>
      <c r="D1" s="1"/>
      <c r="G1" s="3"/>
      <c r="H1" s="4"/>
      <c r="I1" s="5"/>
      <c r="J1" s="6"/>
      <c r="K1" s="6"/>
      <c r="N1" s="3"/>
      <c r="O1" s="6"/>
      <c r="P1" s="5"/>
      <c r="Q1" s="1"/>
      <c r="R1" s="1"/>
    </row>
    <row r="2" spans="2:17" s="2" customFormat="1" ht="22.5" customHeight="1">
      <c r="B2" s="57" t="s">
        <v>87</v>
      </c>
      <c r="C2" s="59" t="s">
        <v>88</v>
      </c>
      <c r="D2" s="59"/>
      <c r="E2" s="7"/>
      <c r="F2" s="57" t="s">
        <v>89</v>
      </c>
      <c r="G2" s="59" t="s">
        <v>88</v>
      </c>
      <c r="H2" s="59"/>
      <c r="I2" s="7"/>
      <c r="J2" s="57" t="s">
        <v>89</v>
      </c>
      <c r="K2" s="59" t="s">
        <v>88</v>
      </c>
      <c r="L2" s="59"/>
      <c r="M2" s="8"/>
      <c r="N2" s="8"/>
      <c r="O2" s="9"/>
      <c r="P2" s="9"/>
      <c r="Q2" s="9"/>
    </row>
    <row r="3" spans="2:17" s="2" customFormat="1" ht="22.5" customHeight="1">
      <c r="B3" s="58"/>
      <c r="C3" s="66" t="s">
        <v>96</v>
      </c>
      <c r="D3" s="62" t="s">
        <v>90</v>
      </c>
      <c r="E3" s="7"/>
      <c r="F3" s="58"/>
      <c r="G3" s="64" t="s">
        <v>91</v>
      </c>
      <c r="H3" s="62" t="s">
        <v>90</v>
      </c>
      <c r="I3" s="7"/>
      <c r="J3" s="58"/>
      <c r="K3" s="60" t="s">
        <v>92</v>
      </c>
      <c r="L3" s="62" t="s">
        <v>90</v>
      </c>
      <c r="M3" s="8"/>
      <c r="N3" s="8"/>
      <c r="O3" s="10"/>
      <c r="P3" s="3"/>
      <c r="Q3" s="3"/>
    </row>
    <row r="4" spans="2:17" s="2" customFormat="1" ht="22.5" customHeight="1">
      <c r="B4" s="58"/>
      <c r="C4" s="65"/>
      <c r="D4" s="63"/>
      <c r="E4" s="7"/>
      <c r="F4" s="58"/>
      <c r="G4" s="65"/>
      <c r="H4" s="63"/>
      <c r="I4" s="7"/>
      <c r="J4" s="58"/>
      <c r="K4" s="61"/>
      <c r="L4" s="63"/>
      <c r="M4" s="8"/>
      <c r="N4" s="8"/>
      <c r="O4" s="10"/>
      <c r="P4" s="3"/>
      <c r="Q4" s="3"/>
    </row>
    <row r="5" spans="2:17" s="2" customFormat="1" ht="22.5" customHeight="1">
      <c r="B5" s="58"/>
      <c r="C5" s="65"/>
      <c r="D5" s="63"/>
      <c r="E5" s="7"/>
      <c r="F5" s="58"/>
      <c r="G5" s="65"/>
      <c r="H5" s="63"/>
      <c r="I5" s="7"/>
      <c r="J5" s="58"/>
      <c r="K5" s="61"/>
      <c r="L5" s="63"/>
      <c r="M5" s="8"/>
      <c r="N5" s="8"/>
      <c r="O5" s="10"/>
      <c r="P5" s="3"/>
      <c r="Q5" s="3"/>
    </row>
    <row r="6" spans="2:17" s="2" customFormat="1" ht="22.5" customHeight="1">
      <c r="B6" s="58"/>
      <c r="C6" s="11" t="s">
        <v>93</v>
      </c>
      <c r="D6" s="63"/>
      <c r="E6" s="7"/>
      <c r="F6" s="58"/>
      <c r="G6" s="11" t="s">
        <v>93</v>
      </c>
      <c r="H6" s="63"/>
      <c r="I6" s="7"/>
      <c r="J6" s="58"/>
      <c r="K6" s="12" t="s">
        <v>93</v>
      </c>
      <c r="L6" s="63"/>
      <c r="M6" s="8"/>
      <c r="N6" s="8"/>
      <c r="O6" s="10"/>
      <c r="P6" s="3"/>
      <c r="Q6" s="3"/>
    </row>
    <row r="7" spans="2:12" ht="13.5">
      <c r="B7" s="13" t="s">
        <v>0</v>
      </c>
      <c r="C7" s="14">
        <v>399.8223334939892</v>
      </c>
      <c r="D7" s="14">
        <f aca="true" t="shared" si="0" ref="D7:D38">C7/C$95*100</f>
        <v>33.80732771235338</v>
      </c>
      <c r="F7" s="13" t="s">
        <v>0</v>
      </c>
      <c r="G7" s="14">
        <v>323.85609013013124</v>
      </c>
      <c r="H7" s="14">
        <f aca="true" t="shared" si="1" ref="H7:H38">G7/G$95*100</f>
        <v>42.08459185988774</v>
      </c>
      <c r="J7" s="13" t="s">
        <v>1</v>
      </c>
      <c r="K7" s="14">
        <v>0</v>
      </c>
      <c r="L7" s="14">
        <f aca="true" t="shared" si="2" ref="L7:L38">K7/K$95*100</f>
        <v>0</v>
      </c>
    </row>
    <row r="8" spans="2:12" ht="13.5">
      <c r="B8" s="13" t="s">
        <v>4</v>
      </c>
      <c r="C8" s="14">
        <v>445.8999782500477</v>
      </c>
      <c r="D8" s="14">
        <f t="shared" si="0"/>
        <v>37.703463335564855</v>
      </c>
      <c r="F8" s="13" t="s">
        <v>2</v>
      </c>
      <c r="G8" s="14">
        <v>382.84783578370474</v>
      </c>
      <c r="H8" s="14">
        <f t="shared" si="1"/>
        <v>49.75047684582509</v>
      </c>
      <c r="J8" s="13" t="s">
        <v>3</v>
      </c>
      <c r="K8" s="14">
        <v>0</v>
      </c>
      <c r="L8" s="14">
        <f t="shared" si="2"/>
        <v>0</v>
      </c>
    </row>
    <row r="9" spans="2:12" ht="13.5">
      <c r="B9" s="13" t="s">
        <v>2</v>
      </c>
      <c r="C9" s="14">
        <v>446.0504196796864</v>
      </c>
      <c r="D9" s="14">
        <f t="shared" si="0"/>
        <v>37.716184042456995</v>
      </c>
      <c r="F9" s="13" t="s">
        <v>8</v>
      </c>
      <c r="G9" s="14">
        <v>399.3899152939022</v>
      </c>
      <c r="H9" s="14">
        <f t="shared" si="1"/>
        <v>51.90009417869891</v>
      </c>
      <c r="J9" s="13" t="s">
        <v>4</v>
      </c>
      <c r="K9" s="14">
        <v>31.664608467116306</v>
      </c>
      <c r="L9" s="14">
        <f t="shared" si="2"/>
        <v>7.664861446114902</v>
      </c>
    </row>
    <row r="10" spans="2:12" ht="13.5">
      <c r="B10" s="13" t="s">
        <v>7</v>
      </c>
      <c r="C10" s="14">
        <v>470.56225617514383</v>
      </c>
      <c r="D10" s="14">
        <f t="shared" si="0"/>
        <v>39.7888038533411</v>
      </c>
      <c r="F10" s="13" t="s">
        <v>7</v>
      </c>
      <c r="G10" s="14">
        <v>403.96499086916435</v>
      </c>
      <c r="H10" s="14">
        <f t="shared" si="1"/>
        <v>52.49461808663492</v>
      </c>
      <c r="J10" s="13" t="s">
        <v>10</v>
      </c>
      <c r="K10" s="14">
        <v>58.158288875218695</v>
      </c>
      <c r="L10" s="14">
        <f t="shared" si="2"/>
        <v>14.078027417727727</v>
      </c>
    </row>
    <row r="11" spans="2:12" ht="13.5">
      <c r="B11" s="13" t="s">
        <v>9</v>
      </c>
      <c r="C11" s="14">
        <v>514.8591214164985</v>
      </c>
      <c r="D11" s="14">
        <f t="shared" si="0"/>
        <v>43.53436410445936</v>
      </c>
      <c r="F11" s="13" t="s">
        <v>4</v>
      </c>
      <c r="G11" s="14">
        <v>414.23536978293134</v>
      </c>
      <c r="H11" s="14">
        <f t="shared" si="1"/>
        <v>53.829237746430756</v>
      </c>
      <c r="J11" s="13" t="s">
        <v>2</v>
      </c>
      <c r="K11" s="14">
        <v>63.202583895981626</v>
      </c>
      <c r="L11" s="14">
        <f t="shared" si="2"/>
        <v>15.299069593809818</v>
      </c>
    </row>
    <row r="12" spans="2:12" ht="13.5">
      <c r="B12" s="13" t="s">
        <v>11</v>
      </c>
      <c r="C12" s="14">
        <v>548.0365993137628</v>
      </c>
      <c r="D12" s="14">
        <f t="shared" si="0"/>
        <v>46.33971481646263</v>
      </c>
      <c r="F12" s="13" t="s">
        <v>9</v>
      </c>
      <c r="G12" s="14">
        <v>415.3743907842269</v>
      </c>
      <c r="H12" s="14">
        <f t="shared" si="1"/>
        <v>53.97725174221543</v>
      </c>
      <c r="J12" s="13" t="s">
        <v>7</v>
      </c>
      <c r="K12" s="14">
        <v>66.59726530597938</v>
      </c>
      <c r="L12" s="14">
        <f t="shared" si="2"/>
        <v>16.120799718417434</v>
      </c>
    </row>
    <row r="13" spans="2:12" ht="13.5">
      <c r="B13" s="13" t="s">
        <v>14</v>
      </c>
      <c r="C13" s="14">
        <v>574.8866280758729</v>
      </c>
      <c r="D13" s="14">
        <f t="shared" si="0"/>
        <v>48.61004252305738</v>
      </c>
      <c r="F13" s="13" t="s">
        <v>12</v>
      </c>
      <c r="G13" s="14">
        <v>425.5551570231869</v>
      </c>
      <c r="H13" s="14">
        <f t="shared" si="1"/>
        <v>55.30022637522417</v>
      </c>
      <c r="J13" s="13" t="s">
        <v>13</v>
      </c>
      <c r="K13" s="14">
        <v>72.3201721063446</v>
      </c>
      <c r="L13" s="14">
        <f t="shared" si="2"/>
        <v>17.50610936907622</v>
      </c>
    </row>
    <row r="14" spans="2:12" ht="13.5">
      <c r="B14" s="13" t="s">
        <v>94</v>
      </c>
      <c r="C14" s="14">
        <v>585.0863371941515</v>
      </c>
      <c r="D14" s="14">
        <f t="shared" si="0"/>
        <v>49.47248786401408</v>
      </c>
      <c r="F14" s="13" t="s">
        <v>16</v>
      </c>
      <c r="G14" s="14">
        <v>435.788027068168</v>
      </c>
      <c r="H14" s="14">
        <f t="shared" si="1"/>
        <v>56.629971816247874</v>
      </c>
      <c r="J14" s="13" t="s">
        <v>0</v>
      </c>
      <c r="K14" s="14">
        <v>75.96624336385796</v>
      </c>
      <c r="L14" s="14">
        <f t="shared" si="2"/>
        <v>18.388691923050455</v>
      </c>
    </row>
    <row r="15" spans="2:12" ht="13.5">
      <c r="B15" s="13" t="s">
        <v>15</v>
      </c>
      <c r="C15" s="14">
        <v>587.5886654427578</v>
      </c>
      <c r="D15" s="14">
        <f t="shared" si="0"/>
        <v>49.684074421486315</v>
      </c>
      <c r="F15" s="13" t="s">
        <v>11</v>
      </c>
      <c r="G15" s="14">
        <v>438.8264074215275</v>
      </c>
      <c r="H15" s="14">
        <f t="shared" si="1"/>
        <v>57.02480458605885</v>
      </c>
      <c r="J15" s="13" t="s">
        <v>18</v>
      </c>
      <c r="K15" s="14">
        <v>79.89007126194356</v>
      </c>
      <c r="L15" s="14">
        <f t="shared" si="2"/>
        <v>19.338509357504446</v>
      </c>
    </row>
    <row r="16" spans="2:12" ht="13.5">
      <c r="B16" s="13" t="s">
        <v>12</v>
      </c>
      <c r="C16" s="14">
        <v>590.9174186456379</v>
      </c>
      <c r="D16" s="14">
        <f t="shared" si="0"/>
        <v>49.96554006503823</v>
      </c>
      <c r="F16" s="13" t="s">
        <v>19</v>
      </c>
      <c r="G16" s="14">
        <v>456.4212051028645</v>
      </c>
      <c r="H16" s="14">
        <f t="shared" si="1"/>
        <v>59.31122099706052</v>
      </c>
      <c r="J16" s="13" t="s">
        <v>23</v>
      </c>
      <c r="K16" s="14">
        <v>81.40753630267322</v>
      </c>
      <c r="L16" s="14">
        <f t="shared" si="2"/>
        <v>19.705832998931903</v>
      </c>
    </row>
    <row r="17" spans="2:12" ht="13.5">
      <c r="B17" s="13" t="s">
        <v>17</v>
      </c>
      <c r="C17" s="14">
        <v>600.4517567221005</v>
      </c>
      <c r="D17" s="14">
        <f t="shared" si="0"/>
        <v>50.77172437459028</v>
      </c>
      <c r="F17" s="13" t="s">
        <v>17</v>
      </c>
      <c r="G17" s="14">
        <v>458.66130082263123</v>
      </c>
      <c r="H17" s="14">
        <f t="shared" si="1"/>
        <v>59.6023179285883</v>
      </c>
      <c r="J17" s="13" t="s">
        <v>5</v>
      </c>
      <c r="K17" s="14">
        <v>94.89981785063752</v>
      </c>
      <c r="L17" s="14">
        <f t="shared" si="2"/>
        <v>22.97182849559238</v>
      </c>
    </row>
    <row r="18" spans="2:12" ht="13.5">
      <c r="B18" s="13" t="s">
        <v>5</v>
      </c>
      <c r="C18" s="14">
        <v>600.7285974499089</v>
      </c>
      <c r="D18" s="14">
        <f t="shared" si="0"/>
        <v>50.79513288488372</v>
      </c>
      <c r="F18" s="13" t="s">
        <v>15</v>
      </c>
      <c r="G18" s="14">
        <v>463.651502755669</v>
      </c>
      <c r="H18" s="14">
        <f t="shared" si="1"/>
        <v>60.250786856765416</v>
      </c>
      <c r="J18" s="13" t="s">
        <v>22</v>
      </c>
      <c r="K18" s="14">
        <v>95.4331049020337</v>
      </c>
      <c r="L18" s="14">
        <f t="shared" si="2"/>
        <v>23.100918086711246</v>
      </c>
    </row>
    <row r="19" spans="2:12" ht="13.5">
      <c r="B19" s="13" t="s">
        <v>16</v>
      </c>
      <c r="C19" s="14">
        <v>615.4185069985444</v>
      </c>
      <c r="D19" s="14">
        <f t="shared" si="0"/>
        <v>52.03725105731197</v>
      </c>
      <c r="F19" s="13" t="s">
        <v>25</v>
      </c>
      <c r="G19" s="14">
        <v>463.890999217907</v>
      </c>
      <c r="H19" s="14">
        <f t="shared" si="1"/>
        <v>60.28190904706025</v>
      </c>
      <c r="J19" s="13" t="s">
        <v>9</v>
      </c>
      <c r="K19" s="14">
        <v>99.48473063227162</v>
      </c>
      <c r="L19" s="14">
        <f t="shared" si="2"/>
        <v>24.08167077424371</v>
      </c>
    </row>
    <row r="20" spans="2:12" ht="13.5">
      <c r="B20" s="13" t="s">
        <v>20</v>
      </c>
      <c r="C20" s="14">
        <v>630.6453604188287</v>
      </c>
      <c r="D20" s="14">
        <f t="shared" si="0"/>
        <v>53.324770989250084</v>
      </c>
      <c r="F20" s="13" t="s">
        <v>21</v>
      </c>
      <c r="G20" s="14">
        <v>466.46233943770017</v>
      </c>
      <c r="H20" s="14">
        <f t="shared" si="1"/>
        <v>60.61605068274611</v>
      </c>
      <c r="J20" s="13" t="s">
        <v>94</v>
      </c>
      <c r="K20" s="14">
        <v>101.23121208840993</v>
      </c>
      <c r="L20" s="14">
        <f t="shared" si="2"/>
        <v>24.504431042806992</v>
      </c>
    </row>
    <row r="21" spans="2:12" ht="13.5">
      <c r="B21" s="13" t="s">
        <v>24</v>
      </c>
      <c r="C21" s="14">
        <v>664.7464024883595</v>
      </c>
      <c r="D21" s="14">
        <f t="shared" si="0"/>
        <v>56.20821447901881</v>
      </c>
      <c r="F21" s="13" t="s">
        <v>14</v>
      </c>
      <c r="G21" s="14">
        <v>468.87916474273305</v>
      </c>
      <c r="H21" s="14">
        <f t="shared" si="1"/>
        <v>60.930113347178604</v>
      </c>
      <c r="J21" s="13" t="s">
        <v>28</v>
      </c>
      <c r="K21" s="14">
        <v>101.8166589343638</v>
      </c>
      <c r="L21" s="14">
        <f t="shared" si="2"/>
        <v>24.646146641879106</v>
      </c>
    </row>
    <row r="22" spans="2:12" ht="13.5">
      <c r="B22" s="13" t="s">
        <v>3</v>
      </c>
      <c r="C22" s="14">
        <v>687.3585996597994</v>
      </c>
      <c r="D22" s="14">
        <f t="shared" si="0"/>
        <v>58.12020862249431</v>
      </c>
      <c r="F22" s="13" t="s">
        <v>40</v>
      </c>
      <c r="G22" s="14">
        <v>472.64051119981616</v>
      </c>
      <c r="H22" s="14">
        <f t="shared" si="1"/>
        <v>61.41889443024044</v>
      </c>
      <c r="J22" s="13" t="s">
        <v>26</v>
      </c>
      <c r="K22" s="14">
        <v>103.53353299157769</v>
      </c>
      <c r="L22" s="14">
        <f t="shared" si="2"/>
        <v>25.061740025345063</v>
      </c>
    </row>
    <row r="23" spans="2:12" ht="13.5">
      <c r="B23" s="13" t="s">
        <v>33</v>
      </c>
      <c r="C23" s="14">
        <v>701.3992347782945</v>
      </c>
      <c r="D23" s="14">
        <f t="shared" si="0"/>
        <v>59.30742682662115</v>
      </c>
      <c r="F23" s="13" t="s">
        <v>94</v>
      </c>
      <c r="G23" s="14">
        <v>483.85512510574154</v>
      </c>
      <c r="H23" s="14">
        <f t="shared" si="1"/>
        <v>62.87621594890464</v>
      </c>
      <c r="J23" s="13" t="s">
        <v>14</v>
      </c>
      <c r="K23" s="14">
        <v>106.00746333313965</v>
      </c>
      <c r="L23" s="14">
        <f t="shared" si="2"/>
        <v>25.66058947314748</v>
      </c>
    </row>
    <row r="24" spans="2:12" ht="13.5">
      <c r="B24" s="13" t="s">
        <v>95</v>
      </c>
      <c r="C24" s="14">
        <v>713.7116293453759</v>
      </c>
      <c r="D24" s="14">
        <f t="shared" si="0"/>
        <v>60.34851213672772</v>
      </c>
      <c r="F24" s="13" t="s">
        <v>20</v>
      </c>
      <c r="G24" s="14">
        <v>491.6141963053303</v>
      </c>
      <c r="H24" s="14">
        <f t="shared" si="1"/>
        <v>63.884495103128025</v>
      </c>
      <c r="J24" s="13" t="s">
        <v>11</v>
      </c>
      <c r="K24" s="14">
        <v>109.21019189223536</v>
      </c>
      <c r="L24" s="14">
        <f t="shared" si="2"/>
        <v>26.43585472490252</v>
      </c>
    </row>
    <row r="25" spans="2:12" ht="13.5">
      <c r="B25" s="13" t="s">
        <v>29</v>
      </c>
      <c r="C25" s="14">
        <v>720.1065549477742</v>
      </c>
      <c r="D25" s="14">
        <f t="shared" si="0"/>
        <v>60.889240673943476</v>
      </c>
      <c r="F25" s="13" t="s">
        <v>95</v>
      </c>
      <c r="G25" s="14">
        <v>493.0206849439156</v>
      </c>
      <c r="H25" s="14">
        <f t="shared" si="1"/>
        <v>64.06726609961183</v>
      </c>
      <c r="J25" s="13" t="s">
        <v>15</v>
      </c>
      <c r="K25" s="14">
        <v>123.93716268708889</v>
      </c>
      <c r="L25" s="14">
        <f t="shared" si="2"/>
        <v>30.00072402624755</v>
      </c>
    </row>
    <row r="26" spans="2:12" ht="13.5">
      <c r="B26" s="13" t="s">
        <v>26</v>
      </c>
      <c r="C26" s="14">
        <v>726.8718910257323</v>
      </c>
      <c r="D26" s="14">
        <f t="shared" si="0"/>
        <v>61.46128959345483</v>
      </c>
      <c r="F26" s="13" t="s">
        <v>27</v>
      </c>
      <c r="G26" s="14">
        <v>497.2516054941457</v>
      </c>
      <c r="H26" s="14">
        <f t="shared" si="1"/>
        <v>64.61706760087894</v>
      </c>
      <c r="J26" s="13" t="s">
        <v>6</v>
      </c>
      <c r="K26" s="14">
        <v>133.4908333093242</v>
      </c>
      <c r="L26" s="14">
        <f t="shared" si="2"/>
        <v>32.313323649808304</v>
      </c>
    </row>
    <row r="27" spans="2:12" ht="13.5">
      <c r="B27" s="13" t="s">
        <v>18</v>
      </c>
      <c r="C27" s="14">
        <v>749.1230528331477</v>
      </c>
      <c r="D27" s="14">
        <f t="shared" si="0"/>
        <v>63.342756075404616</v>
      </c>
      <c r="F27" s="13" t="s">
        <v>32</v>
      </c>
      <c r="G27" s="14">
        <v>500.61519742244565</v>
      </c>
      <c r="H27" s="14">
        <f t="shared" si="1"/>
        <v>65.05416110567867</v>
      </c>
      <c r="J27" s="13" t="s">
        <v>20</v>
      </c>
      <c r="K27" s="14">
        <v>139.03116411349836</v>
      </c>
      <c r="L27" s="14">
        <f t="shared" si="2"/>
        <v>33.65443822647324</v>
      </c>
    </row>
    <row r="28" spans="2:12" ht="13.5">
      <c r="B28" s="13" t="s">
        <v>42</v>
      </c>
      <c r="C28" s="14">
        <v>773.0872025341154</v>
      </c>
      <c r="D28" s="14">
        <f t="shared" si="0"/>
        <v>65.36906574952563</v>
      </c>
      <c r="F28" s="13" t="s">
        <v>30</v>
      </c>
      <c r="G28" s="14">
        <v>502.56721836545637</v>
      </c>
      <c r="H28" s="14">
        <f t="shared" si="1"/>
        <v>65.30782317099771</v>
      </c>
      <c r="J28" s="13" t="s">
        <v>17</v>
      </c>
      <c r="K28" s="14">
        <v>141.79045589946932</v>
      </c>
      <c r="L28" s="14">
        <f t="shared" si="2"/>
        <v>34.32236340391019</v>
      </c>
    </row>
    <row r="29" spans="2:12" ht="13.5">
      <c r="B29" s="13" t="s">
        <v>13</v>
      </c>
      <c r="C29" s="14">
        <v>791.0834710549608</v>
      </c>
      <c r="D29" s="14">
        <f t="shared" si="0"/>
        <v>66.8907560017108</v>
      </c>
      <c r="F29" s="13" t="s">
        <v>33</v>
      </c>
      <c r="G29" s="14">
        <v>503.7763556952646</v>
      </c>
      <c r="H29" s="14">
        <f t="shared" si="1"/>
        <v>65.46494867389342</v>
      </c>
      <c r="J29" s="13" t="s">
        <v>31</v>
      </c>
      <c r="K29" s="14">
        <v>142.63436156859763</v>
      </c>
      <c r="L29" s="14">
        <f t="shared" si="2"/>
        <v>34.526642576797386</v>
      </c>
    </row>
    <row r="30" spans="2:12" ht="13.5">
      <c r="B30" s="13" t="s">
        <v>36</v>
      </c>
      <c r="C30" s="14">
        <v>795.9876302311122</v>
      </c>
      <c r="D30" s="14">
        <f t="shared" si="0"/>
        <v>67.30543147762236</v>
      </c>
      <c r="F30" s="13" t="s">
        <v>5</v>
      </c>
      <c r="G30" s="14">
        <v>505.82877959927146</v>
      </c>
      <c r="H30" s="14">
        <f t="shared" si="1"/>
        <v>65.73165794679578</v>
      </c>
      <c r="J30" s="13" t="s">
        <v>24</v>
      </c>
      <c r="K30" s="14">
        <v>148.0529443090465</v>
      </c>
      <c r="L30" s="14">
        <f t="shared" si="2"/>
        <v>35.83828633146379</v>
      </c>
    </row>
    <row r="31" spans="2:12" ht="13.5">
      <c r="B31" s="13" t="s">
        <v>6</v>
      </c>
      <c r="C31" s="14">
        <v>799.0242684414225</v>
      </c>
      <c r="D31" s="14">
        <f t="shared" si="0"/>
        <v>67.56219708204141</v>
      </c>
      <c r="F31" s="13" t="s">
        <v>24</v>
      </c>
      <c r="G31" s="14">
        <v>516.693458179313</v>
      </c>
      <c r="H31" s="14">
        <f t="shared" si="1"/>
        <v>67.14350591774543</v>
      </c>
      <c r="J31" s="13" t="s">
        <v>35</v>
      </c>
      <c r="K31" s="14">
        <v>150.5566100344108</v>
      </c>
      <c r="L31" s="14">
        <f t="shared" si="2"/>
        <v>36.44433364489365</v>
      </c>
    </row>
    <row r="32" spans="2:12" ht="13.5">
      <c r="B32" s="13" t="s">
        <v>10</v>
      </c>
      <c r="C32" s="14">
        <v>816.6143242066789</v>
      </c>
      <c r="D32" s="14">
        <f t="shared" si="0"/>
        <v>69.04953965877502</v>
      </c>
      <c r="F32" s="13" t="s">
        <v>34</v>
      </c>
      <c r="G32" s="14">
        <v>524.7038836210223</v>
      </c>
      <c r="H32" s="14">
        <f t="shared" si="1"/>
        <v>68.184448162194</v>
      </c>
      <c r="J32" s="13" t="s">
        <v>29</v>
      </c>
      <c r="K32" s="14">
        <v>154.08545079364418</v>
      </c>
      <c r="L32" s="14">
        <f t="shared" si="2"/>
        <v>37.29853891678312</v>
      </c>
    </row>
    <row r="33" spans="2:12" ht="13.5">
      <c r="B33" s="13" t="s">
        <v>21</v>
      </c>
      <c r="C33" s="14">
        <v>824.9439190835087</v>
      </c>
      <c r="D33" s="14">
        <f t="shared" si="0"/>
        <v>69.75385585154808</v>
      </c>
      <c r="F33" s="13" t="s">
        <v>42</v>
      </c>
      <c r="G33" s="14">
        <v>532.1419638870229</v>
      </c>
      <c r="H33" s="14">
        <f t="shared" si="1"/>
        <v>69.15101504716424</v>
      </c>
      <c r="J33" s="13" t="s">
        <v>41</v>
      </c>
      <c r="K33" s="14">
        <v>160.58995386839362</v>
      </c>
      <c r="L33" s="14">
        <f t="shared" si="2"/>
        <v>38.873044879664626</v>
      </c>
    </row>
    <row r="34" spans="2:12" ht="13.5">
      <c r="B34" s="13" t="s">
        <v>38</v>
      </c>
      <c r="C34" s="14">
        <v>826.4947191337419</v>
      </c>
      <c r="D34" s="14">
        <f t="shared" si="0"/>
        <v>69.88498510852679</v>
      </c>
      <c r="F34" s="13" t="s">
        <v>39</v>
      </c>
      <c r="G34" s="14">
        <v>543.7641577291807</v>
      </c>
      <c r="H34" s="14">
        <f t="shared" si="1"/>
        <v>70.6613009404052</v>
      </c>
      <c r="J34" s="13" t="s">
        <v>12</v>
      </c>
      <c r="K34" s="14">
        <v>165.3622616224511</v>
      </c>
      <c r="L34" s="14">
        <f t="shared" si="2"/>
        <v>40.02824873292109</v>
      </c>
    </row>
    <row r="35" spans="2:12" ht="13.5">
      <c r="B35" s="13" t="s">
        <v>19</v>
      </c>
      <c r="C35" s="14">
        <v>843.6876821598405</v>
      </c>
      <c r="D35" s="14">
        <f t="shared" si="0"/>
        <v>71.33875116078869</v>
      </c>
      <c r="F35" s="13" t="s">
        <v>38</v>
      </c>
      <c r="G35" s="14">
        <v>549.4701733853132</v>
      </c>
      <c r="H35" s="14">
        <f t="shared" si="1"/>
        <v>71.4027887411687</v>
      </c>
      <c r="J35" s="13" t="s">
        <v>37</v>
      </c>
      <c r="K35" s="14">
        <v>169.16040293288145</v>
      </c>
      <c r="L35" s="14">
        <f t="shared" si="2"/>
        <v>40.94764197056202</v>
      </c>
    </row>
    <row r="36" spans="2:12" ht="13.5">
      <c r="B36" s="13" t="s">
        <v>8</v>
      </c>
      <c r="C36" s="14">
        <v>855.2554840443361</v>
      </c>
      <c r="D36" s="14">
        <f t="shared" si="0"/>
        <v>72.31687678424538</v>
      </c>
      <c r="F36" s="13" t="s">
        <v>52</v>
      </c>
      <c r="G36" s="14">
        <v>554.7962068409302</v>
      </c>
      <c r="H36" s="14">
        <f t="shared" si="1"/>
        <v>72.09489844990287</v>
      </c>
      <c r="J36" s="13" t="s">
        <v>16</v>
      </c>
      <c r="K36" s="14">
        <v>179.6304799303764</v>
      </c>
      <c r="L36" s="14">
        <f t="shared" si="2"/>
        <v>43.48207057716534</v>
      </c>
    </row>
    <row r="37" spans="2:12" ht="13.5">
      <c r="B37" s="13" t="s">
        <v>41</v>
      </c>
      <c r="C37" s="14">
        <v>855.3741432668769</v>
      </c>
      <c r="D37" s="14">
        <f t="shared" si="0"/>
        <v>72.32691011877043</v>
      </c>
      <c r="F37" s="13" t="s">
        <v>44</v>
      </c>
      <c r="G37" s="14">
        <v>556.1686113237475</v>
      </c>
      <c r="H37" s="14">
        <f t="shared" si="1"/>
        <v>72.27324026370925</v>
      </c>
      <c r="J37" s="13" t="s">
        <v>33</v>
      </c>
      <c r="K37" s="14">
        <v>197.62287908302983</v>
      </c>
      <c r="L37" s="14">
        <f t="shared" si="2"/>
        <v>47.83738249366993</v>
      </c>
    </row>
    <row r="38" spans="2:12" ht="13.5">
      <c r="B38" s="13" t="s">
        <v>49</v>
      </c>
      <c r="C38" s="14">
        <v>862.31871999645</v>
      </c>
      <c r="D38" s="14">
        <f t="shared" si="0"/>
        <v>72.9141148886205</v>
      </c>
      <c r="F38" s="13" t="s">
        <v>29</v>
      </c>
      <c r="G38" s="14">
        <v>566.0211041541298</v>
      </c>
      <c r="H38" s="14">
        <f t="shared" si="1"/>
        <v>73.55355628124191</v>
      </c>
      <c r="J38" s="13" t="s">
        <v>43</v>
      </c>
      <c r="K38" s="14">
        <v>200.72216491833177</v>
      </c>
      <c r="L38" s="14">
        <f t="shared" si="2"/>
        <v>48.58760798703632</v>
      </c>
    </row>
    <row r="39" spans="2:12" ht="13.5">
      <c r="B39" s="13" t="s">
        <v>23</v>
      </c>
      <c r="C39" s="14">
        <v>862.4110877064443</v>
      </c>
      <c r="D39" s="14">
        <f aca="true" t="shared" si="3" ref="D39:D70">C39/C$95*100</f>
        <v>72.92192512126692</v>
      </c>
      <c r="F39" s="13" t="s">
        <v>36</v>
      </c>
      <c r="G39" s="14">
        <v>570.805443487794</v>
      </c>
      <c r="H39" s="14">
        <f aca="true" t="shared" si="4" ref="H39:H70">G39/G$95*100</f>
        <v>74.17527368694383</v>
      </c>
      <c r="J39" s="13" t="s">
        <v>58</v>
      </c>
      <c r="K39" s="14">
        <v>200.91885181914745</v>
      </c>
      <c r="L39" s="14">
        <f aca="true" t="shared" si="5" ref="L39:L70">K39/K$95*100</f>
        <v>48.63521880289667</v>
      </c>
    </row>
    <row r="40" spans="2:12" ht="13.5">
      <c r="B40" s="13" t="s">
        <v>32</v>
      </c>
      <c r="C40" s="14">
        <v>865.2776754722196</v>
      </c>
      <c r="D40" s="14">
        <f t="shared" si="3"/>
        <v>73.16431196135883</v>
      </c>
      <c r="F40" s="13" t="s">
        <v>66</v>
      </c>
      <c r="G40" s="14">
        <v>575.4145333270703</v>
      </c>
      <c r="H40" s="14">
        <f t="shared" si="4"/>
        <v>74.77421769523329</v>
      </c>
      <c r="J40" s="13" t="s">
        <v>95</v>
      </c>
      <c r="K40" s="14">
        <v>220.6909444014602</v>
      </c>
      <c r="L40" s="14">
        <f t="shared" si="5"/>
        <v>53.42133041076854</v>
      </c>
    </row>
    <row r="41" spans="2:12" ht="13.5">
      <c r="B41" s="13" t="s">
        <v>58</v>
      </c>
      <c r="C41" s="14">
        <v>870.7016802958755</v>
      </c>
      <c r="D41" s="14">
        <f t="shared" si="3"/>
        <v>73.62294344145718</v>
      </c>
      <c r="F41" s="13" t="s">
        <v>48</v>
      </c>
      <c r="G41" s="14">
        <v>598.5300844312283</v>
      </c>
      <c r="H41" s="14">
        <f t="shared" si="4"/>
        <v>77.7780473698396</v>
      </c>
      <c r="J41" s="13" t="s">
        <v>36</v>
      </c>
      <c r="K41" s="14">
        <v>225.18218674331834</v>
      </c>
      <c r="L41" s="14">
        <f t="shared" si="5"/>
        <v>54.50849844908543</v>
      </c>
    </row>
    <row r="42" spans="2:12" ht="13.5">
      <c r="B42" s="13" t="s">
        <v>27</v>
      </c>
      <c r="C42" s="14">
        <v>871.291723389476</v>
      </c>
      <c r="D42" s="14">
        <f t="shared" si="3"/>
        <v>73.67283505220199</v>
      </c>
      <c r="F42" s="13" t="s">
        <v>57</v>
      </c>
      <c r="G42" s="14">
        <v>608.7462577667626</v>
      </c>
      <c r="H42" s="14">
        <f t="shared" si="4"/>
        <v>79.10562309961226</v>
      </c>
      <c r="J42" s="13" t="s">
        <v>53</v>
      </c>
      <c r="K42" s="14">
        <v>230.17871371051075</v>
      </c>
      <c r="L42" s="14">
        <f t="shared" si="5"/>
        <v>55.71797769955773</v>
      </c>
    </row>
    <row r="43" spans="2:12" ht="13.5">
      <c r="B43" s="13" t="s">
        <v>35</v>
      </c>
      <c r="C43" s="14">
        <v>875.9997782847931</v>
      </c>
      <c r="D43" s="14">
        <f t="shared" si="3"/>
        <v>74.07092875883113</v>
      </c>
      <c r="F43" s="13" t="s">
        <v>76</v>
      </c>
      <c r="G43" s="14">
        <v>610.5051406559946</v>
      </c>
      <c r="H43" s="14">
        <f t="shared" si="4"/>
        <v>79.33418717723367</v>
      </c>
      <c r="J43" s="13" t="s">
        <v>46</v>
      </c>
      <c r="K43" s="14">
        <v>230.56610713499484</v>
      </c>
      <c r="L43" s="14">
        <f t="shared" si="5"/>
        <v>55.81175169732846</v>
      </c>
    </row>
    <row r="44" spans="2:12" ht="13.5">
      <c r="B44" s="13" t="s">
        <v>47</v>
      </c>
      <c r="C44" s="14">
        <v>883.3806221101304</v>
      </c>
      <c r="D44" s="14">
        <f t="shared" si="3"/>
        <v>74.69502247519836</v>
      </c>
      <c r="F44" s="13" t="s">
        <v>55</v>
      </c>
      <c r="G44" s="14">
        <v>610.9613501766578</v>
      </c>
      <c r="H44" s="14">
        <f t="shared" si="4"/>
        <v>79.39347089016923</v>
      </c>
      <c r="J44" s="13" t="s">
        <v>47</v>
      </c>
      <c r="K44" s="14">
        <v>240.16568586240717</v>
      </c>
      <c r="L44" s="14">
        <f t="shared" si="5"/>
        <v>58.13546401997094</v>
      </c>
    </row>
    <row r="45" spans="2:12" ht="13.5">
      <c r="B45" s="13" t="s">
        <v>53</v>
      </c>
      <c r="C45" s="14">
        <v>889.8139232287951</v>
      </c>
      <c r="D45" s="14">
        <f t="shared" si="3"/>
        <v>75.23899588781468</v>
      </c>
      <c r="F45" s="13" t="s">
        <v>50</v>
      </c>
      <c r="G45" s="14">
        <v>615.5690415258308</v>
      </c>
      <c r="H45" s="14">
        <f t="shared" si="4"/>
        <v>79.99223316685936</v>
      </c>
      <c r="J45" s="13" t="s">
        <v>42</v>
      </c>
      <c r="K45" s="14">
        <v>240.94523864709248</v>
      </c>
      <c r="L45" s="14">
        <f t="shared" si="5"/>
        <v>58.32416567692499</v>
      </c>
    </row>
    <row r="46" spans="2:12" ht="13.5">
      <c r="B46" s="13" t="s">
        <v>52</v>
      </c>
      <c r="C46" s="14">
        <v>891.5508541965572</v>
      </c>
      <c r="D46" s="14">
        <f t="shared" si="3"/>
        <v>75.3858636076034</v>
      </c>
      <c r="F46" s="13" t="s">
        <v>68</v>
      </c>
      <c r="G46" s="14">
        <v>616.5845838439425</v>
      </c>
      <c r="H46" s="14">
        <f t="shared" si="4"/>
        <v>80.12420130109145</v>
      </c>
      <c r="J46" s="13" t="s">
        <v>61</v>
      </c>
      <c r="K46" s="14">
        <v>241.14403079681242</v>
      </c>
      <c r="L46" s="14">
        <f t="shared" si="5"/>
        <v>58.37228609773363</v>
      </c>
    </row>
    <row r="47" spans="2:12" ht="13.5">
      <c r="B47" s="13" t="s">
        <v>37</v>
      </c>
      <c r="C47" s="14">
        <v>905.0681416494027</v>
      </c>
      <c r="D47" s="14">
        <f t="shared" si="3"/>
        <v>76.52882969133094</v>
      </c>
      <c r="F47" s="13" t="s">
        <v>49</v>
      </c>
      <c r="G47" s="14">
        <v>618.2582015214527</v>
      </c>
      <c r="H47" s="14">
        <f t="shared" si="4"/>
        <v>80.34168529794701</v>
      </c>
      <c r="J47" s="13" t="s">
        <v>49</v>
      </c>
      <c r="K47" s="14">
        <v>244.06051847499725</v>
      </c>
      <c r="L47" s="14">
        <f t="shared" si="5"/>
        <v>59.07826273994612</v>
      </c>
    </row>
    <row r="48" spans="2:12" ht="13.5">
      <c r="B48" s="13" t="s">
        <v>48</v>
      </c>
      <c r="C48" s="14">
        <v>908.9281696068222</v>
      </c>
      <c r="D48" s="14">
        <f t="shared" si="3"/>
        <v>76.85521773722854</v>
      </c>
      <c r="F48" s="13" t="s">
        <v>51</v>
      </c>
      <c r="G48" s="14">
        <v>619.4127470039779</v>
      </c>
      <c r="H48" s="14">
        <f t="shared" si="4"/>
        <v>80.49171667576121</v>
      </c>
      <c r="J48" s="13" t="s">
        <v>73</v>
      </c>
      <c r="K48" s="14">
        <v>258.23976127168737</v>
      </c>
      <c r="L48" s="14">
        <f t="shared" si="5"/>
        <v>62.510546816988125</v>
      </c>
    </row>
    <row r="49" spans="2:12" ht="13.5">
      <c r="B49" s="13" t="s">
        <v>40</v>
      </c>
      <c r="C49" s="14">
        <v>913.403290079501</v>
      </c>
      <c r="D49" s="14">
        <f t="shared" si="3"/>
        <v>77.23361546966633</v>
      </c>
      <c r="F49" s="13" t="s">
        <v>26</v>
      </c>
      <c r="G49" s="14">
        <v>623.3383580341547</v>
      </c>
      <c r="H49" s="14">
        <f t="shared" si="4"/>
        <v>81.00184368291208</v>
      </c>
      <c r="J49" s="13" t="s">
        <v>45</v>
      </c>
      <c r="K49" s="14">
        <v>259.931944891801</v>
      </c>
      <c r="L49" s="14">
        <f t="shared" si="5"/>
        <v>62.92016353475128</v>
      </c>
    </row>
    <row r="50" spans="2:12" ht="13.5">
      <c r="B50" s="13" t="s">
        <v>61</v>
      </c>
      <c r="C50" s="14">
        <v>923.6688400538698</v>
      </c>
      <c r="D50" s="14">
        <f t="shared" si="3"/>
        <v>78.1016280418961</v>
      </c>
      <c r="F50" s="13" t="s">
        <v>59</v>
      </c>
      <c r="G50" s="14">
        <v>640.8382445621871</v>
      </c>
      <c r="H50" s="14">
        <f t="shared" si="4"/>
        <v>83.27592653814159</v>
      </c>
      <c r="J50" s="13" t="s">
        <v>54</v>
      </c>
      <c r="K50" s="14">
        <v>264.5845482623815</v>
      </c>
      <c r="L50" s="14">
        <f t="shared" si="5"/>
        <v>64.04639126740307</v>
      </c>
    </row>
    <row r="51" spans="2:12" ht="13.5">
      <c r="B51" s="13" t="s">
        <v>51</v>
      </c>
      <c r="C51" s="14">
        <v>923.8611350600704</v>
      </c>
      <c r="D51" s="14">
        <f t="shared" si="3"/>
        <v>78.11788771462442</v>
      </c>
      <c r="F51" s="13" t="s">
        <v>62</v>
      </c>
      <c r="G51" s="14">
        <v>642.169360978742</v>
      </c>
      <c r="H51" s="14">
        <f t="shared" si="4"/>
        <v>83.44890303238074</v>
      </c>
      <c r="J51" s="13" t="s">
        <v>63</v>
      </c>
      <c r="K51" s="14">
        <v>271.6262422906081</v>
      </c>
      <c r="L51" s="14">
        <f t="shared" si="5"/>
        <v>65.75093181551512</v>
      </c>
    </row>
    <row r="52" spans="2:12" ht="13.5">
      <c r="B52" s="13" t="s">
        <v>55</v>
      </c>
      <c r="C52" s="14">
        <v>929.5018752746462</v>
      </c>
      <c r="D52" s="14">
        <f t="shared" si="3"/>
        <v>78.59484544559439</v>
      </c>
      <c r="F52" s="13" t="s">
        <v>56</v>
      </c>
      <c r="G52" s="14">
        <v>642.9286514262039</v>
      </c>
      <c r="H52" s="14">
        <f t="shared" si="4"/>
        <v>83.54757163722836</v>
      </c>
      <c r="J52" s="13" t="s">
        <v>38</v>
      </c>
      <c r="K52" s="14">
        <v>277.02454574842875</v>
      </c>
      <c r="L52" s="14">
        <f t="shared" si="5"/>
        <v>67.05766668612779</v>
      </c>
    </row>
    <row r="53" spans="2:12" ht="13.5">
      <c r="B53" s="13" t="s">
        <v>62</v>
      </c>
      <c r="C53" s="14">
        <v>933.3664433701837</v>
      </c>
      <c r="D53" s="14">
        <f t="shared" si="3"/>
        <v>78.9216173868484</v>
      </c>
      <c r="F53" s="13" t="s">
        <v>47</v>
      </c>
      <c r="G53" s="14">
        <v>643.2149362477231</v>
      </c>
      <c r="H53" s="14">
        <f t="shared" si="4"/>
        <v>83.58477390155656</v>
      </c>
      <c r="J53" s="13" t="s">
        <v>60</v>
      </c>
      <c r="K53" s="14">
        <v>290.1311656999755</v>
      </c>
      <c r="L53" s="14">
        <f t="shared" si="5"/>
        <v>70.23030739822815</v>
      </c>
    </row>
    <row r="54" spans="2:12" ht="13.5">
      <c r="B54" s="13" t="s">
        <v>39</v>
      </c>
      <c r="C54" s="14">
        <v>937.7650380581232</v>
      </c>
      <c r="D54" s="14">
        <f t="shared" si="3"/>
        <v>79.29354441450961</v>
      </c>
      <c r="F54" s="13" t="s">
        <v>53</v>
      </c>
      <c r="G54" s="14">
        <v>659.6352095182843</v>
      </c>
      <c r="H54" s="14">
        <f t="shared" si="4"/>
        <v>85.7185627042983</v>
      </c>
      <c r="J54" s="13" t="s">
        <v>62</v>
      </c>
      <c r="K54" s="14">
        <v>291.1970823914416</v>
      </c>
      <c r="L54" s="14">
        <f t="shared" si="5"/>
        <v>70.48832744485762</v>
      </c>
    </row>
    <row r="55" spans="2:12" ht="13.5">
      <c r="B55" s="13" t="s">
        <v>46</v>
      </c>
      <c r="C55" s="14">
        <v>941.8256698963559</v>
      </c>
      <c r="D55" s="14">
        <f t="shared" si="3"/>
        <v>79.63689469730818</v>
      </c>
      <c r="F55" s="13" t="s">
        <v>6</v>
      </c>
      <c r="G55" s="14">
        <v>665.5334351320984</v>
      </c>
      <c r="H55" s="14">
        <f t="shared" si="4"/>
        <v>86.48502788812472</v>
      </c>
      <c r="J55" s="13" t="s">
        <v>71</v>
      </c>
      <c r="K55" s="14">
        <v>296.4846524036843</v>
      </c>
      <c r="L55" s="14">
        <f t="shared" si="5"/>
        <v>71.76825773588146</v>
      </c>
    </row>
    <row r="56" spans="2:12" ht="13.5">
      <c r="B56" s="13" t="s">
        <v>45</v>
      </c>
      <c r="C56" s="14">
        <v>943.4708761851666</v>
      </c>
      <c r="D56" s="14">
        <f t="shared" si="3"/>
        <v>79.77600655650373</v>
      </c>
      <c r="F56" s="13" t="s">
        <v>18</v>
      </c>
      <c r="G56" s="14">
        <v>669.2329815712042</v>
      </c>
      <c r="H56" s="14">
        <f t="shared" si="4"/>
        <v>86.96577815560899</v>
      </c>
      <c r="J56" s="13" t="s">
        <v>51</v>
      </c>
      <c r="K56" s="14">
        <v>304.4483880560926</v>
      </c>
      <c r="L56" s="14">
        <f t="shared" si="5"/>
        <v>73.69599135787101</v>
      </c>
    </row>
    <row r="57" spans="2:12" ht="13.5">
      <c r="B57" s="13" t="s">
        <v>25</v>
      </c>
      <c r="C57" s="14">
        <v>950.2836994118538</v>
      </c>
      <c r="D57" s="14">
        <f t="shared" si="3"/>
        <v>80.35207079348164</v>
      </c>
      <c r="F57" s="13" t="s">
        <v>58</v>
      </c>
      <c r="G57" s="14">
        <v>669.7828284767279</v>
      </c>
      <c r="H57" s="14">
        <f t="shared" si="4"/>
        <v>87.03722990010169</v>
      </c>
      <c r="J57" s="13" t="s">
        <v>48</v>
      </c>
      <c r="K57" s="14">
        <v>310.3980851755939</v>
      </c>
      <c r="L57" s="14">
        <f t="shared" si="5"/>
        <v>75.13619877792124</v>
      </c>
    </row>
    <row r="58" spans="2:12" ht="13.5">
      <c r="B58" s="13" t="s">
        <v>57</v>
      </c>
      <c r="C58" s="14">
        <v>954.2574116002957</v>
      </c>
      <c r="D58" s="14">
        <f t="shared" si="3"/>
        <v>80.68807150913764</v>
      </c>
      <c r="F58" s="13" t="s">
        <v>70</v>
      </c>
      <c r="G58" s="14">
        <v>673.0060554130205</v>
      </c>
      <c r="H58" s="14">
        <f t="shared" si="4"/>
        <v>87.45608319395566</v>
      </c>
      <c r="J58" s="13" t="s">
        <v>67</v>
      </c>
      <c r="K58" s="14">
        <v>311.61694144724885</v>
      </c>
      <c r="L58" s="14">
        <f t="shared" si="5"/>
        <v>75.43123998945764</v>
      </c>
    </row>
    <row r="59" spans="2:12" ht="13.5">
      <c r="B59" s="13" t="s">
        <v>60</v>
      </c>
      <c r="C59" s="14">
        <v>964.0773870201177</v>
      </c>
      <c r="D59" s="14">
        <f t="shared" si="3"/>
        <v>81.5184081345182</v>
      </c>
      <c r="F59" s="13" t="s">
        <v>60</v>
      </c>
      <c r="G59" s="14">
        <v>673.9462213201422</v>
      </c>
      <c r="H59" s="14">
        <f t="shared" si="4"/>
        <v>87.57825628159436</v>
      </c>
      <c r="J59" s="13" t="s">
        <v>69</v>
      </c>
      <c r="K59" s="14">
        <v>316.3541485290066</v>
      </c>
      <c r="L59" s="14">
        <f t="shared" si="5"/>
        <v>76.57794723394908</v>
      </c>
    </row>
    <row r="60" spans="2:12" ht="13.5">
      <c r="B60" s="13" t="s">
        <v>34</v>
      </c>
      <c r="C60" s="14">
        <v>970.3663367233671</v>
      </c>
      <c r="D60" s="14">
        <f t="shared" si="3"/>
        <v>82.05017578673079</v>
      </c>
      <c r="F60" s="13" t="s">
        <v>61</v>
      </c>
      <c r="G60" s="14">
        <v>682.5248092570574</v>
      </c>
      <c r="H60" s="14">
        <f t="shared" si="4"/>
        <v>88.69303035273865</v>
      </c>
      <c r="J60" s="13" t="s">
        <v>55</v>
      </c>
      <c r="K60" s="14">
        <v>318.5405250979884</v>
      </c>
      <c r="L60" s="14">
        <f t="shared" si="5"/>
        <v>77.1071902684139</v>
      </c>
    </row>
    <row r="61" spans="2:12" ht="13.5">
      <c r="B61" s="13" t="s">
        <v>50</v>
      </c>
      <c r="C61" s="14">
        <v>971.8484196530316</v>
      </c>
      <c r="D61" s="14">
        <f t="shared" si="3"/>
        <v>82.17549460737341</v>
      </c>
      <c r="F61" s="13" t="s">
        <v>45</v>
      </c>
      <c r="G61" s="14">
        <v>683.5389312933655</v>
      </c>
      <c r="H61" s="14">
        <f t="shared" si="4"/>
        <v>88.82481392357406</v>
      </c>
      <c r="J61" s="13" t="s">
        <v>72</v>
      </c>
      <c r="K61" s="14">
        <v>323.48613705377176</v>
      </c>
      <c r="L61" s="14">
        <f t="shared" si="5"/>
        <v>78.30434482810776</v>
      </c>
    </row>
    <row r="62" spans="2:12" ht="13.5">
      <c r="B62" s="13" t="s">
        <v>56</v>
      </c>
      <c r="C62" s="14">
        <v>982.302542910742</v>
      </c>
      <c r="D62" s="14">
        <f t="shared" si="3"/>
        <v>83.05945215879436</v>
      </c>
      <c r="F62" s="13" t="s">
        <v>65</v>
      </c>
      <c r="G62" s="14">
        <v>684.5040917075645</v>
      </c>
      <c r="H62" s="14">
        <f t="shared" si="4"/>
        <v>88.95023500827425</v>
      </c>
      <c r="J62" s="13" t="s">
        <v>52</v>
      </c>
      <c r="K62" s="14">
        <v>336.75464735562707</v>
      </c>
      <c r="L62" s="14">
        <f t="shared" si="5"/>
        <v>81.51617336423782</v>
      </c>
    </row>
    <row r="63" spans="2:12" ht="13.5">
      <c r="B63" s="13" t="s">
        <v>28</v>
      </c>
      <c r="C63" s="14">
        <v>993.6729591282958</v>
      </c>
      <c r="D63" s="14">
        <f t="shared" si="3"/>
        <v>84.02088766424363</v>
      </c>
      <c r="F63" s="13" t="s">
        <v>3</v>
      </c>
      <c r="G63" s="14">
        <v>687.3585996597994</v>
      </c>
      <c r="H63" s="14">
        <f t="shared" si="4"/>
        <v>89.32117384744303</v>
      </c>
      <c r="J63" s="13" t="s">
        <v>56</v>
      </c>
      <c r="K63" s="14">
        <v>339.3738914845379</v>
      </c>
      <c r="L63" s="14">
        <f t="shared" si="5"/>
        <v>82.1501980471105</v>
      </c>
    </row>
    <row r="64" spans="2:12" ht="13.5">
      <c r="B64" s="13" t="s">
        <v>73</v>
      </c>
      <c r="C64" s="14">
        <v>1007.0451469154532</v>
      </c>
      <c r="D64" s="14">
        <f t="shared" si="3"/>
        <v>85.15158471861002</v>
      </c>
      <c r="F64" s="13" t="s">
        <v>41</v>
      </c>
      <c r="G64" s="14">
        <v>694.7841893984832</v>
      </c>
      <c r="H64" s="14">
        <f t="shared" si="4"/>
        <v>90.28611760794453</v>
      </c>
      <c r="J64" s="13" t="s">
        <v>57</v>
      </c>
      <c r="K64" s="14">
        <v>345.5111538335331</v>
      </c>
      <c r="L64" s="14">
        <f t="shared" si="5"/>
        <v>83.63580825487158</v>
      </c>
    </row>
    <row r="65" spans="2:12" ht="13.5">
      <c r="B65" s="13" t="s">
        <v>22</v>
      </c>
      <c r="C65" s="14">
        <v>1048.8285352468606</v>
      </c>
      <c r="D65" s="14">
        <f t="shared" si="3"/>
        <v>88.68461572742848</v>
      </c>
      <c r="F65" s="13" t="s">
        <v>46</v>
      </c>
      <c r="G65" s="14">
        <v>711.259562761361</v>
      </c>
      <c r="H65" s="14">
        <f t="shared" si="4"/>
        <v>92.42706658141411</v>
      </c>
      <c r="J65" s="13" t="s">
        <v>50</v>
      </c>
      <c r="K65" s="14">
        <v>356.27937812720097</v>
      </c>
      <c r="L65" s="14">
        <f t="shared" si="5"/>
        <v>86.2424075853944</v>
      </c>
    </row>
    <row r="66" spans="2:12" ht="13.5">
      <c r="B66" s="13" t="s">
        <v>67</v>
      </c>
      <c r="C66" s="14">
        <v>1051.1788820404633</v>
      </c>
      <c r="D66" s="14">
        <f t="shared" si="3"/>
        <v>88.88335135981455</v>
      </c>
      <c r="F66" s="13" t="s">
        <v>74</v>
      </c>
      <c r="G66" s="14">
        <v>714.1130592849369</v>
      </c>
      <c r="H66" s="14">
        <f t="shared" si="4"/>
        <v>92.7978739870122</v>
      </c>
      <c r="J66" s="13" t="s">
        <v>21</v>
      </c>
      <c r="K66" s="14">
        <v>358.48157964580855</v>
      </c>
      <c r="L66" s="14">
        <f t="shared" si="5"/>
        <v>86.7754812702966</v>
      </c>
    </row>
    <row r="67" spans="2:12" ht="13.5">
      <c r="B67" s="13" t="s">
        <v>66</v>
      </c>
      <c r="C67" s="14">
        <v>1053.5566098298025</v>
      </c>
      <c r="D67" s="14">
        <f t="shared" si="3"/>
        <v>89.08440221628496</v>
      </c>
      <c r="F67" s="13" t="s">
        <v>13</v>
      </c>
      <c r="G67" s="14">
        <v>718.763298948616</v>
      </c>
      <c r="H67" s="14">
        <f t="shared" si="4"/>
        <v>93.40216535055569</v>
      </c>
      <c r="J67" s="13" t="s">
        <v>32</v>
      </c>
      <c r="K67" s="14">
        <v>364.66247804977417</v>
      </c>
      <c r="L67" s="14">
        <f t="shared" si="5"/>
        <v>88.27165419560242</v>
      </c>
    </row>
    <row r="68" spans="2:12" ht="13.5">
      <c r="B68" s="13" t="s">
        <v>70</v>
      </c>
      <c r="C68" s="14">
        <v>1054.0074156274861</v>
      </c>
      <c r="D68" s="14">
        <f t="shared" si="3"/>
        <v>89.12252049548096</v>
      </c>
      <c r="F68" s="13" t="s">
        <v>80</v>
      </c>
      <c r="G68" s="14">
        <v>724.7257624229159</v>
      </c>
      <c r="H68" s="14">
        <f t="shared" si="4"/>
        <v>94.17697814377681</v>
      </c>
      <c r="J68" s="13" t="s">
        <v>77</v>
      </c>
      <c r="K68" s="14">
        <v>370.42616978773924</v>
      </c>
      <c r="L68" s="14">
        <f t="shared" si="5"/>
        <v>89.66683641096121</v>
      </c>
    </row>
    <row r="69" spans="2:12" ht="13.5">
      <c r="B69" s="13" t="s">
        <v>63</v>
      </c>
      <c r="C69" s="14">
        <v>1057.9951790258174</v>
      </c>
      <c r="D69" s="14">
        <f t="shared" si="3"/>
        <v>89.45970932350008</v>
      </c>
      <c r="F69" s="13" t="s">
        <v>35</v>
      </c>
      <c r="G69" s="14">
        <v>725.4431682503823</v>
      </c>
      <c r="H69" s="14">
        <f t="shared" si="4"/>
        <v>94.27020390783362</v>
      </c>
      <c r="J69" s="13" t="s">
        <v>27</v>
      </c>
      <c r="K69" s="14">
        <v>374.04011789533047</v>
      </c>
      <c r="L69" s="14">
        <f t="shared" si="5"/>
        <v>90.54164310711545</v>
      </c>
    </row>
    <row r="70" spans="2:12" ht="13.5">
      <c r="B70" s="13" t="s">
        <v>65</v>
      </c>
      <c r="C70" s="14">
        <v>1061.32451239099</v>
      </c>
      <c r="D70" s="14">
        <f t="shared" si="3"/>
        <v>89.74122402318295</v>
      </c>
      <c r="F70" s="13" t="s">
        <v>75</v>
      </c>
      <c r="G70" s="14">
        <v>729.9890712831115</v>
      </c>
      <c r="H70" s="14">
        <f t="shared" si="4"/>
        <v>94.86093688954213</v>
      </c>
      <c r="J70" s="13" t="s">
        <v>65</v>
      </c>
      <c r="K70" s="14">
        <v>376.82042068342565</v>
      </c>
      <c r="L70" s="14">
        <f t="shared" si="5"/>
        <v>91.21465429154641</v>
      </c>
    </row>
    <row r="71" spans="2:12" ht="13.5">
      <c r="B71" s="13" t="s">
        <v>68</v>
      </c>
      <c r="C71" s="14">
        <v>1066.177509563484</v>
      </c>
      <c r="D71" s="14">
        <f aca="true" t="shared" si="6" ref="D71:D95">C71/C$95*100</f>
        <v>90.15157345104974</v>
      </c>
      <c r="F71" s="13" t="s">
        <v>77</v>
      </c>
      <c r="G71" s="14">
        <v>734.880293824651</v>
      </c>
      <c r="H71" s="14">
        <f aca="true" t="shared" si="7" ref="H71:H95">G71/G$95*100</f>
        <v>95.49654360076333</v>
      </c>
      <c r="J71" s="13" t="s">
        <v>75</v>
      </c>
      <c r="K71" s="14">
        <v>377.26814644174556</v>
      </c>
      <c r="L71" s="14">
        <f aca="true" t="shared" si="8" ref="L71:L95">K71/K$95*100</f>
        <v>91.32303257473102</v>
      </c>
    </row>
    <row r="72" spans="2:12" ht="13.5">
      <c r="B72" s="13" t="s">
        <v>71</v>
      </c>
      <c r="C72" s="14">
        <v>1076.2436936436864</v>
      </c>
      <c r="D72" s="14">
        <f t="shared" si="6"/>
        <v>91.00272846542413</v>
      </c>
      <c r="F72" s="13" t="s">
        <v>37</v>
      </c>
      <c r="G72" s="14">
        <v>735.9077387165213</v>
      </c>
      <c r="H72" s="14">
        <f t="shared" si="7"/>
        <v>95.63005845581984</v>
      </c>
      <c r="J72" s="13" t="s">
        <v>70</v>
      </c>
      <c r="K72" s="14">
        <v>381.00136021446554</v>
      </c>
      <c r="L72" s="14">
        <f t="shared" si="8"/>
        <v>92.2267091935764</v>
      </c>
    </row>
    <row r="73" spans="2:12" ht="13.5">
      <c r="B73" s="13" t="s">
        <v>43</v>
      </c>
      <c r="C73" s="14">
        <v>1077.403739656421</v>
      </c>
      <c r="D73" s="14">
        <f t="shared" si="6"/>
        <v>91.10081717240358</v>
      </c>
      <c r="F73" s="13" t="s">
        <v>67</v>
      </c>
      <c r="G73" s="14">
        <v>739.5619405932142</v>
      </c>
      <c r="H73" s="14">
        <f t="shared" si="7"/>
        <v>96.10491626841326</v>
      </c>
      <c r="J73" s="13" t="s">
        <v>19</v>
      </c>
      <c r="K73" s="14">
        <v>387.26647705697593</v>
      </c>
      <c r="L73" s="14">
        <f t="shared" si="8"/>
        <v>93.7432683700915</v>
      </c>
    </row>
    <row r="74" spans="2:12" ht="13.5">
      <c r="B74" s="13" t="s">
        <v>30</v>
      </c>
      <c r="C74" s="14">
        <v>1080.8945696486903</v>
      </c>
      <c r="D74" s="14">
        <f t="shared" si="6"/>
        <v>91.39598736088564</v>
      </c>
      <c r="F74" s="13" t="s">
        <v>79</v>
      </c>
      <c r="G74" s="14">
        <v>744.6968438920813</v>
      </c>
      <c r="H74" s="14">
        <f t="shared" si="7"/>
        <v>96.77218891252498</v>
      </c>
      <c r="J74" s="13" t="s">
        <v>39</v>
      </c>
      <c r="K74" s="14">
        <v>394.0008803289424</v>
      </c>
      <c r="L74" s="14">
        <f t="shared" si="8"/>
        <v>95.37342489185906</v>
      </c>
    </row>
    <row r="75" spans="2:12" ht="13.5">
      <c r="B75" s="13" t="s">
        <v>54</v>
      </c>
      <c r="C75" s="14">
        <v>1082.3367915313745</v>
      </c>
      <c r="D75" s="14">
        <f t="shared" si="6"/>
        <v>91.51793569577666</v>
      </c>
      <c r="F75" s="13" t="s">
        <v>81</v>
      </c>
      <c r="G75" s="14">
        <v>746.1987341990305</v>
      </c>
      <c r="H75" s="14">
        <f t="shared" si="7"/>
        <v>96.9673572064449</v>
      </c>
      <c r="J75" s="13" t="s">
        <v>78</v>
      </c>
      <c r="K75" s="14">
        <v>421.6491897810925</v>
      </c>
      <c r="L75" s="14">
        <f t="shared" si="8"/>
        <v>102.06608497607009</v>
      </c>
    </row>
    <row r="76" spans="2:12" ht="13.5">
      <c r="B76" s="13" t="s">
        <v>44</v>
      </c>
      <c r="C76" s="14">
        <v>1090.245122892828</v>
      </c>
      <c r="D76" s="14">
        <f t="shared" si="6"/>
        <v>92.18663158291764</v>
      </c>
      <c r="F76" s="13" t="s">
        <v>73</v>
      </c>
      <c r="G76" s="14">
        <v>748.8053856437658</v>
      </c>
      <c r="H76" s="14">
        <f t="shared" si="7"/>
        <v>97.30608748052619</v>
      </c>
      <c r="J76" s="13" t="s">
        <v>74</v>
      </c>
      <c r="K76" s="14">
        <v>432.0167441418557</v>
      </c>
      <c r="L76" s="14">
        <f t="shared" si="8"/>
        <v>104.57569654422952</v>
      </c>
    </row>
    <row r="77" spans="2:12" ht="13.5">
      <c r="B77" s="13" t="s">
        <v>77</v>
      </c>
      <c r="C77" s="14">
        <v>1105.3064636123902</v>
      </c>
      <c r="D77" s="14">
        <f t="shared" si="6"/>
        <v>93.46015644343248</v>
      </c>
      <c r="F77" s="13" t="s">
        <v>10</v>
      </c>
      <c r="G77" s="14">
        <v>758.4560353314603</v>
      </c>
      <c r="H77" s="14">
        <f t="shared" si="7"/>
        <v>98.5601742976868</v>
      </c>
      <c r="J77" s="13" t="s">
        <v>81</v>
      </c>
      <c r="K77" s="14">
        <v>440.634618437397</v>
      </c>
      <c r="L77" s="14">
        <f t="shared" si="8"/>
        <v>106.6617735757506</v>
      </c>
    </row>
    <row r="78" spans="2:12" ht="13.5">
      <c r="B78" s="13" t="s">
        <v>75</v>
      </c>
      <c r="C78" s="14">
        <v>1107.257217724857</v>
      </c>
      <c r="D78" s="14">
        <f t="shared" si="6"/>
        <v>93.62510416656255</v>
      </c>
      <c r="F78" s="13" t="s">
        <v>64</v>
      </c>
      <c r="G78" s="14">
        <v>777.2270779707842</v>
      </c>
      <c r="H78" s="14">
        <f t="shared" si="7"/>
        <v>100.99944189936467</v>
      </c>
      <c r="J78" s="13" t="s">
        <v>40</v>
      </c>
      <c r="K78" s="14">
        <v>440.7627788796847</v>
      </c>
      <c r="L78" s="14">
        <f t="shared" si="8"/>
        <v>106.692796603685</v>
      </c>
    </row>
    <row r="79" spans="2:12" ht="13.5">
      <c r="B79" s="13" t="s">
        <v>69</v>
      </c>
      <c r="C79" s="14">
        <v>1117.7802105869898</v>
      </c>
      <c r="D79" s="14">
        <f t="shared" si="6"/>
        <v>94.51488504772543</v>
      </c>
      <c r="F79" s="13" t="s">
        <v>71</v>
      </c>
      <c r="G79" s="14">
        <v>779.7590412400019</v>
      </c>
      <c r="H79" s="14">
        <f t="shared" si="7"/>
        <v>101.32846656197465</v>
      </c>
      <c r="J79" s="13" t="s">
        <v>34</v>
      </c>
      <c r="K79" s="14">
        <v>445.6624531023449</v>
      </c>
      <c r="L79" s="14">
        <f t="shared" si="8"/>
        <v>107.87883129243829</v>
      </c>
    </row>
    <row r="80" spans="2:12" ht="13.5">
      <c r="B80" s="13" t="s">
        <v>1</v>
      </c>
      <c r="C80" s="14">
        <v>1130.5368668203882</v>
      </c>
      <c r="D80" s="14">
        <f t="shared" si="6"/>
        <v>95.59353529226667</v>
      </c>
      <c r="F80" s="13" t="s">
        <v>23</v>
      </c>
      <c r="G80" s="14">
        <v>781.0035514037712</v>
      </c>
      <c r="H80" s="14">
        <f t="shared" si="7"/>
        <v>101.49018870926135</v>
      </c>
      <c r="J80" s="13" t="s">
        <v>68</v>
      </c>
      <c r="K80" s="14">
        <v>449.59292571954137</v>
      </c>
      <c r="L80" s="14">
        <f t="shared" si="8"/>
        <v>108.83025717410824</v>
      </c>
    </row>
    <row r="81" spans="2:12" ht="13.5">
      <c r="B81" s="13" t="s">
        <v>74</v>
      </c>
      <c r="C81" s="14">
        <v>1146.1298034267927</v>
      </c>
      <c r="D81" s="14">
        <f t="shared" si="6"/>
        <v>96.91200970875043</v>
      </c>
      <c r="F81" s="13" t="s">
        <v>63</v>
      </c>
      <c r="G81" s="14">
        <v>786.3689367352092</v>
      </c>
      <c r="H81" s="14">
        <f t="shared" si="7"/>
        <v>102.18741213264629</v>
      </c>
      <c r="J81" s="13" t="s">
        <v>8</v>
      </c>
      <c r="K81" s="14">
        <v>455.8655687504337</v>
      </c>
      <c r="L81" s="14">
        <f t="shared" si="8"/>
        <v>110.34863816980751</v>
      </c>
    </row>
    <row r="82" spans="2:12" ht="13.5">
      <c r="B82" s="13" t="s">
        <v>76</v>
      </c>
      <c r="C82" s="14">
        <v>1149.421954110006</v>
      </c>
      <c r="D82" s="14">
        <f t="shared" si="6"/>
        <v>97.19038039418267</v>
      </c>
      <c r="F82" s="13" t="s">
        <v>69</v>
      </c>
      <c r="G82" s="14">
        <v>801.4260620579831</v>
      </c>
      <c r="H82" s="14">
        <f t="shared" si="7"/>
        <v>104.1440619938161</v>
      </c>
      <c r="J82" s="13" t="s">
        <v>79</v>
      </c>
      <c r="K82" s="14">
        <v>456.76537457794336</v>
      </c>
      <c r="L82" s="14">
        <f t="shared" si="8"/>
        <v>110.56644875803667</v>
      </c>
    </row>
    <row r="83" spans="2:12" ht="13.5">
      <c r="B83" s="13" t="s">
        <v>81</v>
      </c>
      <c r="C83" s="14">
        <v>1186.8333526364277</v>
      </c>
      <c r="D83" s="14">
        <f t="shared" si="6"/>
        <v>100.3537339745279</v>
      </c>
      <c r="F83" s="13" t="s">
        <v>54</v>
      </c>
      <c r="G83" s="14">
        <v>817.7522432689931</v>
      </c>
      <c r="H83" s="14">
        <f t="shared" si="7"/>
        <v>106.26562368073648</v>
      </c>
      <c r="J83" s="13" t="s">
        <v>83</v>
      </c>
      <c r="K83" s="14">
        <v>459.2531218559507</v>
      </c>
      <c r="L83" s="14">
        <f t="shared" si="8"/>
        <v>111.16864278859538</v>
      </c>
    </row>
    <row r="84" spans="2:12" ht="13.5">
      <c r="B84" s="13" t="s">
        <v>79</v>
      </c>
      <c r="C84" s="14">
        <v>1201.4622184700247</v>
      </c>
      <c r="D84" s="14">
        <f t="shared" si="6"/>
        <v>101.59069054214768</v>
      </c>
      <c r="F84" s="13" t="s">
        <v>83</v>
      </c>
      <c r="G84" s="14">
        <v>843.1476988025488</v>
      </c>
      <c r="H84" s="14">
        <f t="shared" si="7"/>
        <v>109.56572336635975</v>
      </c>
      <c r="J84" s="13" t="s">
        <v>64</v>
      </c>
      <c r="K84" s="14">
        <v>459.97834265123254</v>
      </c>
      <c r="L84" s="14">
        <f t="shared" si="8"/>
        <v>111.34419262744619</v>
      </c>
    </row>
    <row r="85" spans="2:12" ht="13.5">
      <c r="B85" s="13" t="s">
        <v>72</v>
      </c>
      <c r="C85" s="14">
        <v>1208.1453577420436</v>
      </c>
      <c r="D85" s="14">
        <f t="shared" si="6"/>
        <v>102.15578923871622</v>
      </c>
      <c r="F85" s="13" t="s">
        <v>43</v>
      </c>
      <c r="G85" s="14">
        <v>876.6815747380895</v>
      </c>
      <c r="H85" s="14">
        <f t="shared" si="7"/>
        <v>113.92339804112122</v>
      </c>
      <c r="J85" s="13" t="s">
        <v>82</v>
      </c>
      <c r="K85" s="14">
        <v>476.7519449204592</v>
      </c>
      <c r="L85" s="14">
        <f t="shared" si="8"/>
        <v>115.40447770816581</v>
      </c>
    </row>
    <row r="86" spans="2:12" ht="13.5">
      <c r="B86" s="13" t="s">
        <v>31</v>
      </c>
      <c r="C86" s="14">
        <v>1210.0148339736031</v>
      </c>
      <c r="D86" s="14">
        <f t="shared" si="6"/>
        <v>102.31386443941469</v>
      </c>
      <c r="F86" s="13" t="s">
        <v>72</v>
      </c>
      <c r="G86" s="14">
        <v>884.6592206882718</v>
      </c>
      <c r="H86" s="14">
        <f t="shared" si="7"/>
        <v>114.96008064196779</v>
      </c>
      <c r="J86" s="13" t="s">
        <v>66</v>
      </c>
      <c r="K86" s="14">
        <v>478.1420765027322</v>
      </c>
      <c r="L86" s="14">
        <f t="shared" si="8"/>
        <v>115.74097850466411</v>
      </c>
    </row>
    <row r="87" spans="2:12" ht="13.5">
      <c r="B87" s="13" t="s">
        <v>80</v>
      </c>
      <c r="C87" s="14">
        <v>1216.599344696333</v>
      </c>
      <c r="D87" s="14">
        <f t="shared" si="6"/>
        <v>102.87062351258483</v>
      </c>
      <c r="F87" s="13" t="s">
        <v>28</v>
      </c>
      <c r="G87" s="14">
        <v>891.8563001939319</v>
      </c>
      <c r="H87" s="14">
        <f t="shared" si="7"/>
        <v>115.89532985546</v>
      </c>
      <c r="J87" s="13" t="s">
        <v>25</v>
      </c>
      <c r="K87" s="14">
        <v>486.39270019394684</v>
      </c>
      <c r="L87" s="14">
        <f t="shared" si="8"/>
        <v>117.7381573898181</v>
      </c>
    </row>
    <row r="88" spans="2:12" ht="13.5">
      <c r="B88" s="13" t="s">
        <v>64</v>
      </c>
      <c r="C88" s="14">
        <v>1237.2054206220164</v>
      </c>
      <c r="D88" s="14">
        <f t="shared" si="6"/>
        <v>104.6129883164651</v>
      </c>
      <c r="F88" s="13" t="s">
        <v>84</v>
      </c>
      <c r="G88" s="14">
        <v>941.3058973008151</v>
      </c>
      <c r="H88" s="14">
        <f t="shared" si="7"/>
        <v>122.321227577633</v>
      </c>
      <c r="J88" s="13" t="s">
        <v>80</v>
      </c>
      <c r="K88" s="14">
        <v>491.87358227341696</v>
      </c>
      <c r="L88" s="14">
        <f t="shared" si="8"/>
        <v>119.06488157102059</v>
      </c>
    </row>
    <row r="89" spans="2:12" ht="13.5">
      <c r="B89" s="13" t="s">
        <v>83</v>
      </c>
      <c r="C89" s="14">
        <v>1302.4008206584995</v>
      </c>
      <c r="D89" s="14">
        <f t="shared" si="6"/>
        <v>110.12564248740699</v>
      </c>
      <c r="F89" s="13" t="s">
        <v>78</v>
      </c>
      <c r="G89" s="14">
        <v>945.8672181682786</v>
      </c>
      <c r="H89" s="14">
        <f t="shared" si="7"/>
        <v>122.91396408282596</v>
      </c>
      <c r="J89" s="13" t="s">
        <v>85</v>
      </c>
      <c r="K89" s="14">
        <v>514.2062633175123</v>
      </c>
      <c r="L89" s="14">
        <f t="shared" si="8"/>
        <v>124.4708194369833</v>
      </c>
    </row>
    <row r="90" spans="2:12" ht="13.5">
      <c r="B90" s="13" t="s">
        <v>59</v>
      </c>
      <c r="C90" s="14">
        <v>1302.6648930312156</v>
      </c>
      <c r="D90" s="14">
        <f t="shared" si="6"/>
        <v>110.14797135824863</v>
      </c>
      <c r="F90" s="13" t="s">
        <v>22</v>
      </c>
      <c r="G90" s="14">
        <v>953.3954303448269</v>
      </c>
      <c r="H90" s="14">
        <f t="shared" si="7"/>
        <v>123.89224346845482</v>
      </c>
      <c r="J90" s="13" t="s">
        <v>44</v>
      </c>
      <c r="K90" s="14">
        <v>534.0765115690804</v>
      </c>
      <c r="L90" s="14">
        <f t="shared" si="8"/>
        <v>129.28069099773046</v>
      </c>
    </row>
    <row r="91" spans="2:12" ht="13.5">
      <c r="B91" s="13" t="s">
        <v>78</v>
      </c>
      <c r="C91" s="14">
        <v>1367.516407949371</v>
      </c>
      <c r="D91" s="14">
        <f t="shared" si="6"/>
        <v>115.63154802171587</v>
      </c>
      <c r="F91" s="13" t="s">
        <v>85</v>
      </c>
      <c r="G91" s="14">
        <v>982.2690976457238</v>
      </c>
      <c r="H91" s="14">
        <f t="shared" si="7"/>
        <v>127.6443313275041</v>
      </c>
      <c r="J91" s="13" t="s">
        <v>76</v>
      </c>
      <c r="K91" s="14">
        <v>538.9168134540112</v>
      </c>
      <c r="L91" s="14">
        <f t="shared" si="8"/>
        <v>130.45235378155712</v>
      </c>
    </row>
    <row r="92" spans="2:12" ht="13.5">
      <c r="B92" s="13" t="s">
        <v>85</v>
      </c>
      <c r="C92" s="14">
        <v>1496.475360963236</v>
      </c>
      <c r="D92" s="14">
        <f t="shared" si="6"/>
        <v>126.5357852810066</v>
      </c>
      <c r="F92" s="13" t="s">
        <v>82</v>
      </c>
      <c r="G92" s="14">
        <v>1032.804577829676</v>
      </c>
      <c r="H92" s="14">
        <f t="shared" si="7"/>
        <v>134.2113378554051</v>
      </c>
      <c r="J92" s="13" t="s">
        <v>30</v>
      </c>
      <c r="K92" s="14">
        <v>578.3273512832342</v>
      </c>
      <c r="L92" s="14">
        <f t="shared" si="8"/>
        <v>139.99222579013008</v>
      </c>
    </row>
    <row r="93" spans="2:12" ht="13.5">
      <c r="B93" s="13" t="s">
        <v>82</v>
      </c>
      <c r="C93" s="14">
        <v>1509.5565227501352</v>
      </c>
      <c r="D93" s="14">
        <f t="shared" si="6"/>
        <v>127.64187437693914</v>
      </c>
      <c r="F93" s="13" t="s">
        <v>31</v>
      </c>
      <c r="G93" s="14">
        <v>1067.3804724050055</v>
      </c>
      <c r="H93" s="14">
        <f t="shared" si="7"/>
        <v>138.70442122094738</v>
      </c>
      <c r="J93" s="13" t="s">
        <v>59</v>
      </c>
      <c r="K93" s="14">
        <v>661.8266484690286</v>
      </c>
      <c r="L93" s="14">
        <f t="shared" si="8"/>
        <v>160.20439877315422</v>
      </c>
    </row>
    <row r="94" spans="2:12" ht="13.5">
      <c r="B94" s="13" t="s">
        <v>84</v>
      </c>
      <c r="C94" s="14">
        <v>1840.6468540498104</v>
      </c>
      <c r="D94" s="14">
        <f t="shared" si="6"/>
        <v>155.63750742430628</v>
      </c>
      <c r="F94" s="13" t="s">
        <v>1</v>
      </c>
      <c r="G94" s="14">
        <v>1130.5368668203882</v>
      </c>
      <c r="H94" s="14">
        <f t="shared" si="7"/>
        <v>146.91149579300648</v>
      </c>
      <c r="J94" s="13" t="s">
        <v>84</v>
      </c>
      <c r="K94" s="14">
        <v>899.3409567489955</v>
      </c>
      <c r="L94" s="14">
        <f t="shared" si="8"/>
        <v>217.69805975830022</v>
      </c>
    </row>
    <row r="95" spans="2:12" ht="13.5">
      <c r="B95" s="15" t="s">
        <v>86</v>
      </c>
      <c r="C95" s="14">
        <v>1182.649918076465</v>
      </c>
      <c r="D95" s="14">
        <f t="shared" si="6"/>
        <v>100</v>
      </c>
      <c r="F95" s="15" t="s">
        <v>86</v>
      </c>
      <c r="G95" s="14">
        <v>769.5360126298611</v>
      </c>
      <c r="H95" s="14">
        <f t="shared" si="7"/>
        <v>100</v>
      </c>
      <c r="J95" s="15" t="s">
        <v>86</v>
      </c>
      <c r="K95" s="14">
        <v>413.1139054466039</v>
      </c>
      <c r="L95" s="14">
        <f t="shared" si="8"/>
        <v>100</v>
      </c>
    </row>
  </sheetData>
  <mergeCells count="12">
    <mergeCell ref="B2:B6"/>
    <mergeCell ref="C2:D2"/>
    <mergeCell ref="C3:C5"/>
    <mergeCell ref="D3:D6"/>
    <mergeCell ref="F2:F6"/>
    <mergeCell ref="G2:H2"/>
    <mergeCell ref="G3:G5"/>
    <mergeCell ref="H3:H6"/>
    <mergeCell ref="J2:J6"/>
    <mergeCell ref="K2:L2"/>
    <mergeCell ref="K3:K5"/>
    <mergeCell ref="L3:L6"/>
  </mergeCells>
  <conditionalFormatting sqref="R2:R6 X1">
    <cfRule type="cellIs" priority="1" dxfId="0" operator="equal" stopIfTrue="1">
      <formula>0</formula>
    </cfRule>
  </conditionalFormatting>
  <printOptions/>
  <pageMargins left="0.4" right="0.46" top="0.38" bottom="0.21" header="0.25" footer="0.1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1:R95"/>
  <sheetViews>
    <sheetView zoomScale="75" zoomScaleNormal="75" zoomScaleSheetLayoutView="100" workbookViewId="0" topLeftCell="A1">
      <selection activeCell="B1" sqref="B1"/>
    </sheetView>
  </sheetViews>
  <sheetFormatPr defaultColWidth="9.00390625" defaultRowHeight="13.5"/>
  <cols>
    <col min="1" max="1" width="9.875" style="0" customWidth="1"/>
    <col min="3" max="4" width="12.75390625" style="0" customWidth="1"/>
    <col min="7" max="8" width="12.75390625" style="0" customWidth="1"/>
    <col min="11" max="12" width="12.75390625" style="0" customWidth="1"/>
  </cols>
  <sheetData>
    <row r="1" spans="2:18" s="2" customFormat="1" ht="17.25">
      <c r="B1" s="84" t="s">
        <v>133</v>
      </c>
      <c r="C1" s="1"/>
      <c r="D1" s="1"/>
      <c r="G1" s="3"/>
      <c r="H1" s="4"/>
      <c r="I1" s="5"/>
      <c r="J1" s="6"/>
      <c r="K1" s="6"/>
      <c r="N1" s="3"/>
      <c r="O1" s="6"/>
      <c r="P1" s="5"/>
      <c r="Q1" s="1"/>
      <c r="R1" s="1"/>
    </row>
    <row r="2" spans="2:17" s="2" customFormat="1" ht="22.5" customHeight="1">
      <c r="B2" s="57" t="s">
        <v>87</v>
      </c>
      <c r="C2" s="59" t="s">
        <v>88</v>
      </c>
      <c r="D2" s="59"/>
      <c r="E2" s="7"/>
      <c r="F2" s="57" t="s">
        <v>89</v>
      </c>
      <c r="G2" s="59" t="s">
        <v>88</v>
      </c>
      <c r="H2" s="59"/>
      <c r="I2" s="7"/>
      <c r="J2" s="57" t="s">
        <v>89</v>
      </c>
      <c r="K2" s="59" t="s">
        <v>88</v>
      </c>
      <c r="L2" s="59"/>
      <c r="M2" s="8"/>
      <c r="N2" s="8"/>
      <c r="O2" s="9"/>
      <c r="P2" s="9"/>
      <c r="Q2" s="9"/>
    </row>
    <row r="3" spans="2:17" s="2" customFormat="1" ht="22.5" customHeight="1">
      <c r="B3" s="58"/>
      <c r="C3" s="66" t="s">
        <v>96</v>
      </c>
      <c r="D3" s="62" t="s">
        <v>90</v>
      </c>
      <c r="E3" s="7"/>
      <c r="F3" s="58"/>
      <c r="G3" s="64" t="s">
        <v>91</v>
      </c>
      <c r="H3" s="62" t="s">
        <v>90</v>
      </c>
      <c r="I3" s="7"/>
      <c r="J3" s="58"/>
      <c r="K3" s="60" t="s">
        <v>92</v>
      </c>
      <c r="L3" s="62" t="s">
        <v>90</v>
      </c>
      <c r="M3" s="8"/>
      <c r="N3" s="8"/>
      <c r="O3" s="10"/>
      <c r="P3" s="3"/>
      <c r="Q3" s="3"/>
    </row>
    <row r="4" spans="2:17" s="2" customFormat="1" ht="22.5" customHeight="1">
      <c r="B4" s="58"/>
      <c r="C4" s="65"/>
      <c r="D4" s="63"/>
      <c r="E4" s="7"/>
      <c r="F4" s="58"/>
      <c r="G4" s="65"/>
      <c r="H4" s="63"/>
      <c r="I4" s="7"/>
      <c r="J4" s="58"/>
      <c r="K4" s="61"/>
      <c r="L4" s="63"/>
      <c r="M4" s="8"/>
      <c r="N4" s="8"/>
      <c r="O4" s="10"/>
      <c r="P4" s="3"/>
      <c r="Q4" s="3"/>
    </row>
    <row r="5" spans="2:17" s="2" customFormat="1" ht="22.5" customHeight="1">
      <c r="B5" s="58"/>
      <c r="C5" s="65"/>
      <c r="D5" s="63"/>
      <c r="E5" s="7"/>
      <c r="F5" s="58"/>
      <c r="G5" s="65"/>
      <c r="H5" s="63"/>
      <c r="I5" s="7"/>
      <c r="J5" s="58"/>
      <c r="K5" s="61"/>
      <c r="L5" s="63"/>
      <c r="M5" s="8"/>
      <c r="N5" s="8"/>
      <c r="O5" s="10"/>
      <c r="P5" s="3"/>
      <c r="Q5" s="3"/>
    </row>
    <row r="6" spans="2:17" s="2" customFormat="1" ht="22.5" customHeight="1">
      <c r="B6" s="58"/>
      <c r="C6" s="11" t="s">
        <v>93</v>
      </c>
      <c r="D6" s="63"/>
      <c r="E6" s="7"/>
      <c r="F6" s="58"/>
      <c r="G6" s="11" t="s">
        <v>93</v>
      </c>
      <c r="H6" s="63"/>
      <c r="I6" s="7"/>
      <c r="J6" s="58"/>
      <c r="K6" s="12" t="s">
        <v>93</v>
      </c>
      <c r="L6" s="63"/>
      <c r="M6" s="8"/>
      <c r="N6" s="8"/>
      <c r="O6" s="10"/>
      <c r="P6" s="3"/>
      <c r="Q6" s="3"/>
    </row>
    <row r="7" spans="2:12" ht="13.5">
      <c r="B7" s="13" t="s">
        <v>0</v>
      </c>
      <c r="C7" s="14">
        <v>399.8223334939892</v>
      </c>
      <c r="D7" s="14">
        <f aca="true" t="shared" si="0" ref="D7:D38">C7/C$95*100</f>
        <v>33.80732771235338</v>
      </c>
      <c r="F7" s="13" t="s">
        <v>0</v>
      </c>
      <c r="G7" s="14">
        <v>323.85609013013124</v>
      </c>
      <c r="H7" s="14">
        <f aca="true" t="shared" si="1" ref="H7:H38">G7/G$95*100</f>
        <v>42.08459185988774</v>
      </c>
      <c r="J7" s="13" t="s">
        <v>1</v>
      </c>
      <c r="K7" s="14">
        <v>0</v>
      </c>
      <c r="L7" s="14">
        <f aca="true" t="shared" si="2" ref="L7:L38">K7/K$95*100</f>
        <v>0</v>
      </c>
    </row>
    <row r="8" spans="2:12" ht="13.5">
      <c r="B8" s="13" t="s">
        <v>4</v>
      </c>
      <c r="C8" s="14">
        <v>445.8999782500477</v>
      </c>
      <c r="D8" s="14">
        <f t="shared" si="0"/>
        <v>37.703463335564855</v>
      </c>
      <c r="F8" s="13" t="s">
        <v>2</v>
      </c>
      <c r="G8" s="14">
        <v>382.84783578370474</v>
      </c>
      <c r="H8" s="14">
        <f t="shared" si="1"/>
        <v>49.75047684582509</v>
      </c>
      <c r="J8" s="13" t="s">
        <v>3</v>
      </c>
      <c r="K8" s="14">
        <v>0</v>
      </c>
      <c r="L8" s="14">
        <f t="shared" si="2"/>
        <v>0</v>
      </c>
    </row>
    <row r="9" spans="2:12" ht="13.5">
      <c r="B9" s="13" t="s">
        <v>2</v>
      </c>
      <c r="C9" s="14">
        <v>446.0504196796864</v>
      </c>
      <c r="D9" s="14">
        <f t="shared" si="0"/>
        <v>37.716184042456995</v>
      </c>
      <c r="F9" s="13" t="s">
        <v>8</v>
      </c>
      <c r="G9" s="14">
        <v>399.3899152939022</v>
      </c>
      <c r="H9" s="14">
        <f t="shared" si="1"/>
        <v>51.90009417869891</v>
      </c>
      <c r="J9" s="13" t="s">
        <v>4</v>
      </c>
      <c r="K9" s="14">
        <v>31.664608467116306</v>
      </c>
      <c r="L9" s="14">
        <f t="shared" si="2"/>
        <v>7.664861446114902</v>
      </c>
    </row>
    <row r="10" spans="2:12" ht="13.5">
      <c r="B10" s="13" t="s">
        <v>7</v>
      </c>
      <c r="C10" s="14">
        <v>470.56225617514383</v>
      </c>
      <c r="D10" s="14">
        <f t="shared" si="0"/>
        <v>39.7888038533411</v>
      </c>
      <c r="F10" s="13" t="s">
        <v>7</v>
      </c>
      <c r="G10" s="14">
        <v>403.96499086916435</v>
      </c>
      <c r="H10" s="14">
        <f t="shared" si="1"/>
        <v>52.49461808663492</v>
      </c>
      <c r="J10" s="13" t="s">
        <v>10</v>
      </c>
      <c r="K10" s="14">
        <v>58.158288875218695</v>
      </c>
      <c r="L10" s="14">
        <f t="shared" si="2"/>
        <v>14.078027417727727</v>
      </c>
    </row>
    <row r="11" spans="2:12" ht="13.5">
      <c r="B11" s="13" t="s">
        <v>9</v>
      </c>
      <c r="C11" s="14">
        <v>514.8591214164985</v>
      </c>
      <c r="D11" s="14">
        <f t="shared" si="0"/>
        <v>43.53436410445936</v>
      </c>
      <c r="F11" s="13" t="s">
        <v>4</v>
      </c>
      <c r="G11" s="14">
        <v>414.23536978293134</v>
      </c>
      <c r="H11" s="14">
        <f t="shared" si="1"/>
        <v>53.829237746430756</v>
      </c>
      <c r="J11" s="13" t="s">
        <v>2</v>
      </c>
      <c r="K11" s="14">
        <v>63.202583895981626</v>
      </c>
      <c r="L11" s="14">
        <f t="shared" si="2"/>
        <v>15.299069593809818</v>
      </c>
    </row>
    <row r="12" spans="2:12" ht="13.5">
      <c r="B12" s="13" t="s">
        <v>11</v>
      </c>
      <c r="C12" s="14">
        <v>548.0365993137628</v>
      </c>
      <c r="D12" s="14">
        <f t="shared" si="0"/>
        <v>46.33971481646263</v>
      </c>
      <c r="F12" s="13" t="s">
        <v>9</v>
      </c>
      <c r="G12" s="14">
        <v>415.3743907842269</v>
      </c>
      <c r="H12" s="14">
        <f t="shared" si="1"/>
        <v>53.97725174221543</v>
      </c>
      <c r="J12" s="13" t="s">
        <v>7</v>
      </c>
      <c r="K12" s="14">
        <v>66.59726530597938</v>
      </c>
      <c r="L12" s="14">
        <f t="shared" si="2"/>
        <v>16.120799718417434</v>
      </c>
    </row>
    <row r="13" spans="2:12" ht="13.5">
      <c r="B13" s="13" t="s">
        <v>14</v>
      </c>
      <c r="C13" s="14">
        <v>574.8866280758729</v>
      </c>
      <c r="D13" s="14">
        <f t="shared" si="0"/>
        <v>48.61004252305738</v>
      </c>
      <c r="F13" s="13" t="s">
        <v>12</v>
      </c>
      <c r="G13" s="14">
        <v>425.5551570231869</v>
      </c>
      <c r="H13" s="14">
        <f t="shared" si="1"/>
        <v>55.30022637522417</v>
      </c>
      <c r="J13" s="13" t="s">
        <v>13</v>
      </c>
      <c r="K13" s="14">
        <v>72.3201721063446</v>
      </c>
      <c r="L13" s="14">
        <f t="shared" si="2"/>
        <v>17.50610936907622</v>
      </c>
    </row>
    <row r="14" spans="2:12" ht="13.5">
      <c r="B14" s="13" t="s">
        <v>94</v>
      </c>
      <c r="C14" s="14">
        <v>585.0863371941515</v>
      </c>
      <c r="D14" s="14">
        <f t="shared" si="0"/>
        <v>49.47248786401408</v>
      </c>
      <c r="F14" s="13" t="s">
        <v>16</v>
      </c>
      <c r="G14" s="14">
        <v>435.788027068168</v>
      </c>
      <c r="H14" s="14">
        <f t="shared" si="1"/>
        <v>56.629971816247874</v>
      </c>
      <c r="J14" s="13" t="s">
        <v>0</v>
      </c>
      <c r="K14" s="14">
        <v>75.96624336385796</v>
      </c>
      <c r="L14" s="14">
        <f t="shared" si="2"/>
        <v>18.388691923050455</v>
      </c>
    </row>
    <row r="15" spans="2:12" ht="13.5">
      <c r="B15" s="13" t="s">
        <v>15</v>
      </c>
      <c r="C15" s="14">
        <v>587.5886654427578</v>
      </c>
      <c r="D15" s="14">
        <f t="shared" si="0"/>
        <v>49.684074421486315</v>
      </c>
      <c r="F15" s="13" t="s">
        <v>11</v>
      </c>
      <c r="G15" s="14">
        <v>438.8264074215275</v>
      </c>
      <c r="H15" s="14">
        <f t="shared" si="1"/>
        <v>57.02480458605885</v>
      </c>
      <c r="J15" s="13" t="s">
        <v>18</v>
      </c>
      <c r="K15" s="14">
        <v>79.89007126194356</v>
      </c>
      <c r="L15" s="14">
        <f t="shared" si="2"/>
        <v>19.338509357504446</v>
      </c>
    </row>
    <row r="16" spans="2:12" ht="13.5">
      <c r="B16" s="13" t="s">
        <v>12</v>
      </c>
      <c r="C16" s="14">
        <v>590.9174186456379</v>
      </c>
      <c r="D16" s="14">
        <f t="shared" si="0"/>
        <v>49.96554006503823</v>
      </c>
      <c r="F16" s="13" t="s">
        <v>19</v>
      </c>
      <c r="G16" s="14">
        <v>456.4212051028645</v>
      </c>
      <c r="H16" s="14">
        <f t="shared" si="1"/>
        <v>59.31122099706052</v>
      </c>
      <c r="J16" s="13" t="s">
        <v>23</v>
      </c>
      <c r="K16" s="14">
        <v>81.40753630267322</v>
      </c>
      <c r="L16" s="14">
        <f t="shared" si="2"/>
        <v>19.705832998931903</v>
      </c>
    </row>
    <row r="17" spans="2:12" ht="13.5">
      <c r="B17" s="13" t="s">
        <v>17</v>
      </c>
      <c r="C17" s="14">
        <v>600.4517567221005</v>
      </c>
      <c r="D17" s="14">
        <f t="shared" si="0"/>
        <v>50.77172437459028</v>
      </c>
      <c r="F17" s="13" t="s">
        <v>17</v>
      </c>
      <c r="G17" s="14">
        <v>458.66130082263123</v>
      </c>
      <c r="H17" s="14">
        <f t="shared" si="1"/>
        <v>59.6023179285883</v>
      </c>
      <c r="J17" s="13" t="s">
        <v>5</v>
      </c>
      <c r="K17" s="14">
        <v>94.89981785063752</v>
      </c>
      <c r="L17" s="14">
        <f t="shared" si="2"/>
        <v>22.97182849559238</v>
      </c>
    </row>
    <row r="18" spans="2:12" ht="13.5">
      <c r="B18" s="13" t="s">
        <v>5</v>
      </c>
      <c r="C18" s="14">
        <v>600.7285974499089</v>
      </c>
      <c r="D18" s="14">
        <f t="shared" si="0"/>
        <v>50.79513288488372</v>
      </c>
      <c r="F18" s="13" t="s">
        <v>15</v>
      </c>
      <c r="G18" s="14">
        <v>463.651502755669</v>
      </c>
      <c r="H18" s="14">
        <f t="shared" si="1"/>
        <v>60.250786856765416</v>
      </c>
      <c r="J18" s="13" t="s">
        <v>22</v>
      </c>
      <c r="K18" s="14">
        <v>95.4331049020337</v>
      </c>
      <c r="L18" s="14">
        <f t="shared" si="2"/>
        <v>23.100918086711246</v>
      </c>
    </row>
    <row r="19" spans="2:12" ht="13.5">
      <c r="B19" s="13" t="s">
        <v>16</v>
      </c>
      <c r="C19" s="14">
        <v>615.4185069985444</v>
      </c>
      <c r="D19" s="14">
        <f t="shared" si="0"/>
        <v>52.03725105731197</v>
      </c>
      <c r="F19" s="13" t="s">
        <v>25</v>
      </c>
      <c r="G19" s="14">
        <v>463.890999217907</v>
      </c>
      <c r="H19" s="14">
        <f t="shared" si="1"/>
        <v>60.28190904706025</v>
      </c>
      <c r="J19" s="13" t="s">
        <v>9</v>
      </c>
      <c r="K19" s="14">
        <v>99.48473063227162</v>
      </c>
      <c r="L19" s="14">
        <f t="shared" si="2"/>
        <v>24.08167077424371</v>
      </c>
    </row>
    <row r="20" spans="2:12" ht="13.5">
      <c r="B20" s="13" t="s">
        <v>20</v>
      </c>
      <c r="C20" s="14">
        <v>630.6453604188287</v>
      </c>
      <c r="D20" s="14">
        <f t="shared" si="0"/>
        <v>53.324770989250084</v>
      </c>
      <c r="F20" s="13" t="s">
        <v>21</v>
      </c>
      <c r="G20" s="14">
        <v>466.46233943770017</v>
      </c>
      <c r="H20" s="14">
        <f t="shared" si="1"/>
        <v>60.61605068274611</v>
      </c>
      <c r="J20" s="13" t="s">
        <v>94</v>
      </c>
      <c r="K20" s="14">
        <v>101.23121208840993</v>
      </c>
      <c r="L20" s="14">
        <f t="shared" si="2"/>
        <v>24.504431042806992</v>
      </c>
    </row>
    <row r="21" spans="2:12" ht="13.5">
      <c r="B21" s="13" t="s">
        <v>24</v>
      </c>
      <c r="C21" s="14">
        <v>664.7464024883595</v>
      </c>
      <c r="D21" s="14">
        <f t="shared" si="0"/>
        <v>56.20821447901881</v>
      </c>
      <c r="F21" s="13" t="s">
        <v>14</v>
      </c>
      <c r="G21" s="14">
        <v>468.87916474273305</v>
      </c>
      <c r="H21" s="14">
        <f t="shared" si="1"/>
        <v>60.930113347178604</v>
      </c>
      <c r="J21" s="13" t="s">
        <v>28</v>
      </c>
      <c r="K21" s="14">
        <v>101.8166589343638</v>
      </c>
      <c r="L21" s="14">
        <f t="shared" si="2"/>
        <v>24.646146641879106</v>
      </c>
    </row>
    <row r="22" spans="2:12" ht="13.5">
      <c r="B22" s="13" t="s">
        <v>3</v>
      </c>
      <c r="C22" s="14">
        <v>687.3585996597994</v>
      </c>
      <c r="D22" s="14">
        <f t="shared" si="0"/>
        <v>58.12020862249431</v>
      </c>
      <c r="F22" s="13" t="s">
        <v>40</v>
      </c>
      <c r="G22" s="14">
        <v>472.64051119981616</v>
      </c>
      <c r="H22" s="14">
        <f t="shared" si="1"/>
        <v>61.41889443024044</v>
      </c>
      <c r="J22" s="13" t="s">
        <v>26</v>
      </c>
      <c r="K22" s="14">
        <v>103.53353299157769</v>
      </c>
      <c r="L22" s="14">
        <f t="shared" si="2"/>
        <v>25.061740025345063</v>
      </c>
    </row>
    <row r="23" spans="2:12" ht="13.5">
      <c r="B23" s="13" t="s">
        <v>33</v>
      </c>
      <c r="C23" s="14">
        <v>701.3992347782945</v>
      </c>
      <c r="D23" s="14">
        <f t="shared" si="0"/>
        <v>59.30742682662115</v>
      </c>
      <c r="F23" s="13" t="s">
        <v>94</v>
      </c>
      <c r="G23" s="14">
        <v>483.85512510574154</v>
      </c>
      <c r="H23" s="14">
        <f t="shared" si="1"/>
        <v>62.87621594890464</v>
      </c>
      <c r="J23" s="13" t="s">
        <v>14</v>
      </c>
      <c r="K23" s="14">
        <v>106.00746333313965</v>
      </c>
      <c r="L23" s="14">
        <f t="shared" si="2"/>
        <v>25.66058947314748</v>
      </c>
    </row>
    <row r="24" spans="2:12" ht="13.5">
      <c r="B24" s="13" t="s">
        <v>95</v>
      </c>
      <c r="C24" s="14">
        <v>713.7116293453759</v>
      </c>
      <c r="D24" s="14">
        <f t="shared" si="0"/>
        <v>60.34851213672772</v>
      </c>
      <c r="F24" s="13" t="s">
        <v>20</v>
      </c>
      <c r="G24" s="14">
        <v>491.6141963053303</v>
      </c>
      <c r="H24" s="14">
        <f t="shared" si="1"/>
        <v>63.884495103128025</v>
      </c>
      <c r="J24" s="13" t="s">
        <v>11</v>
      </c>
      <c r="K24" s="14">
        <v>109.21019189223536</v>
      </c>
      <c r="L24" s="14">
        <f t="shared" si="2"/>
        <v>26.43585472490252</v>
      </c>
    </row>
    <row r="25" spans="2:12" ht="13.5">
      <c r="B25" s="13" t="s">
        <v>29</v>
      </c>
      <c r="C25" s="14">
        <v>720.1065549477742</v>
      </c>
      <c r="D25" s="14">
        <f t="shared" si="0"/>
        <v>60.889240673943476</v>
      </c>
      <c r="F25" s="13" t="s">
        <v>95</v>
      </c>
      <c r="G25" s="14">
        <v>493.0206849439156</v>
      </c>
      <c r="H25" s="14">
        <f t="shared" si="1"/>
        <v>64.06726609961183</v>
      </c>
      <c r="J25" s="13" t="s">
        <v>15</v>
      </c>
      <c r="K25" s="14">
        <v>123.93716268708889</v>
      </c>
      <c r="L25" s="14">
        <f t="shared" si="2"/>
        <v>30.00072402624755</v>
      </c>
    </row>
    <row r="26" spans="2:12" ht="13.5">
      <c r="B26" s="13" t="s">
        <v>26</v>
      </c>
      <c r="C26" s="14">
        <v>726.8718910257323</v>
      </c>
      <c r="D26" s="14">
        <f t="shared" si="0"/>
        <v>61.46128959345483</v>
      </c>
      <c r="F26" s="13" t="s">
        <v>27</v>
      </c>
      <c r="G26" s="14">
        <v>497.2516054941457</v>
      </c>
      <c r="H26" s="14">
        <f t="shared" si="1"/>
        <v>64.61706760087894</v>
      </c>
      <c r="J26" s="13" t="s">
        <v>6</v>
      </c>
      <c r="K26" s="14">
        <v>133.4908333093242</v>
      </c>
      <c r="L26" s="14">
        <f t="shared" si="2"/>
        <v>32.313323649808304</v>
      </c>
    </row>
    <row r="27" spans="2:12" ht="13.5">
      <c r="B27" s="13" t="s">
        <v>18</v>
      </c>
      <c r="C27" s="14">
        <v>749.1230528331477</v>
      </c>
      <c r="D27" s="14">
        <f t="shared" si="0"/>
        <v>63.342756075404616</v>
      </c>
      <c r="F27" s="13" t="s">
        <v>32</v>
      </c>
      <c r="G27" s="14">
        <v>500.61519742244565</v>
      </c>
      <c r="H27" s="14">
        <f t="shared" si="1"/>
        <v>65.05416110567867</v>
      </c>
      <c r="J27" s="13" t="s">
        <v>20</v>
      </c>
      <c r="K27" s="14">
        <v>139.03116411349836</v>
      </c>
      <c r="L27" s="14">
        <f t="shared" si="2"/>
        <v>33.65443822647324</v>
      </c>
    </row>
    <row r="28" spans="2:12" ht="13.5">
      <c r="B28" s="13" t="s">
        <v>42</v>
      </c>
      <c r="C28" s="14">
        <v>773.0872025341154</v>
      </c>
      <c r="D28" s="14">
        <f t="shared" si="0"/>
        <v>65.36906574952563</v>
      </c>
      <c r="F28" s="13" t="s">
        <v>30</v>
      </c>
      <c r="G28" s="14">
        <v>502.56721836545637</v>
      </c>
      <c r="H28" s="14">
        <f t="shared" si="1"/>
        <v>65.30782317099771</v>
      </c>
      <c r="J28" s="13" t="s">
        <v>17</v>
      </c>
      <c r="K28" s="14">
        <v>141.79045589946932</v>
      </c>
      <c r="L28" s="14">
        <f t="shared" si="2"/>
        <v>34.32236340391019</v>
      </c>
    </row>
    <row r="29" spans="2:12" ht="13.5">
      <c r="B29" s="13" t="s">
        <v>13</v>
      </c>
      <c r="C29" s="14">
        <v>791.0834710549608</v>
      </c>
      <c r="D29" s="14">
        <f t="shared" si="0"/>
        <v>66.8907560017108</v>
      </c>
      <c r="F29" s="13" t="s">
        <v>33</v>
      </c>
      <c r="G29" s="14">
        <v>503.7763556952646</v>
      </c>
      <c r="H29" s="14">
        <f t="shared" si="1"/>
        <v>65.46494867389342</v>
      </c>
      <c r="J29" s="13" t="s">
        <v>31</v>
      </c>
      <c r="K29" s="14">
        <v>142.63436156859763</v>
      </c>
      <c r="L29" s="14">
        <f t="shared" si="2"/>
        <v>34.526642576797386</v>
      </c>
    </row>
    <row r="30" spans="2:12" ht="13.5">
      <c r="B30" s="13" t="s">
        <v>36</v>
      </c>
      <c r="C30" s="14">
        <v>795.9876302311122</v>
      </c>
      <c r="D30" s="14">
        <f t="shared" si="0"/>
        <v>67.30543147762236</v>
      </c>
      <c r="F30" s="13" t="s">
        <v>5</v>
      </c>
      <c r="G30" s="14">
        <v>505.82877959927146</v>
      </c>
      <c r="H30" s="14">
        <f t="shared" si="1"/>
        <v>65.73165794679578</v>
      </c>
      <c r="J30" s="13" t="s">
        <v>24</v>
      </c>
      <c r="K30" s="14">
        <v>148.0529443090465</v>
      </c>
      <c r="L30" s="14">
        <f t="shared" si="2"/>
        <v>35.83828633146379</v>
      </c>
    </row>
    <row r="31" spans="2:12" ht="13.5">
      <c r="B31" s="13" t="s">
        <v>6</v>
      </c>
      <c r="C31" s="14">
        <v>799.0242684414225</v>
      </c>
      <c r="D31" s="14">
        <f t="shared" si="0"/>
        <v>67.56219708204141</v>
      </c>
      <c r="F31" s="13" t="s">
        <v>24</v>
      </c>
      <c r="G31" s="14">
        <v>516.693458179313</v>
      </c>
      <c r="H31" s="14">
        <f t="shared" si="1"/>
        <v>67.14350591774543</v>
      </c>
      <c r="J31" s="13" t="s">
        <v>35</v>
      </c>
      <c r="K31" s="14">
        <v>150.5566100344108</v>
      </c>
      <c r="L31" s="14">
        <f t="shared" si="2"/>
        <v>36.44433364489365</v>
      </c>
    </row>
    <row r="32" spans="2:12" ht="13.5">
      <c r="B32" s="13" t="s">
        <v>10</v>
      </c>
      <c r="C32" s="14">
        <v>816.6143242066789</v>
      </c>
      <c r="D32" s="14">
        <f t="shared" si="0"/>
        <v>69.04953965877502</v>
      </c>
      <c r="F32" s="13" t="s">
        <v>34</v>
      </c>
      <c r="G32" s="14">
        <v>524.7038836210223</v>
      </c>
      <c r="H32" s="14">
        <f t="shared" si="1"/>
        <v>68.184448162194</v>
      </c>
      <c r="J32" s="13" t="s">
        <v>29</v>
      </c>
      <c r="K32" s="14">
        <v>154.08545079364418</v>
      </c>
      <c r="L32" s="14">
        <f t="shared" si="2"/>
        <v>37.29853891678312</v>
      </c>
    </row>
    <row r="33" spans="2:12" ht="13.5">
      <c r="B33" s="13" t="s">
        <v>21</v>
      </c>
      <c r="C33" s="14">
        <v>824.9439190835087</v>
      </c>
      <c r="D33" s="14">
        <f t="shared" si="0"/>
        <v>69.75385585154808</v>
      </c>
      <c r="F33" s="13" t="s">
        <v>42</v>
      </c>
      <c r="G33" s="14">
        <v>532.1419638870229</v>
      </c>
      <c r="H33" s="14">
        <f t="shared" si="1"/>
        <v>69.15101504716424</v>
      </c>
      <c r="J33" s="13" t="s">
        <v>41</v>
      </c>
      <c r="K33" s="14">
        <v>160.58995386839362</v>
      </c>
      <c r="L33" s="14">
        <f t="shared" si="2"/>
        <v>38.873044879664626</v>
      </c>
    </row>
    <row r="34" spans="2:12" ht="13.5">
      <c r="B34" s="13" t="s">
        <v>38</v>
      </c>
      <c r="C34" s="14">
        <v>826.4947191337419</v>
      </c>
      <c r="D34" s="14">
        <f t="shared" si="0"/>
        <v>69.88498510852679</v>
      </c>
      <c r="F34" s="13" t="s">
        <v>39</v>
      </c>
      <c r="G34" s="14">
        <v>543.7641577291807</v>
      </c>
      <c r="H34" s="14">
        <f t="shared" si="1"/>
        <v>70.6613009404052</v>
      </c>
      <c r="J34" s="13" t="s">
        <v>12</v>
      </c>
      <c r="K34" s="14">
        <v>165.3622616224511</v>
      </c>
      <c r="L34" s="14">
        <f t="shared" si="2"/>
        <v>40.02824873292109</v>
      </c>
    </row>
    <row r="35" spans="2:12" ht="13.5">
      <c r="B35" s="13" t="s">
        <v>19</v>
      </c>
      <c r="C35" s="14">
        <v>843.6876821598405</v>
      </c>
      <c r="D35" s="14">
        <f t="shared" si="0"/>
        <v>71.33875116078869</v>
      </c>
      <c r="F35" s="13" t="s">
        <v>38</v>
      </c>
      <c r="G35" s="14">
        <v>549.4701733853132</v>
      </c>
      <c r="H35" s="14">
        <f t="shared" si="1"/>
        <v>71.4027887411687</v>
      </c>
      <c r="J35" s="13" t="s">
        <v>37</v>
      </c>
      <c r="K35" s="14">
        <v>169.16040293288145</v>
      </c>
      <c r="L35" s="14">
        <f t="shared" si="2"/>
        <v>40.94764197056202</v>
      </c>
    </row>
    <row r="36" spans="2:12" ht="13.5">
      <c r="B36" s="13" t="s">
        <v>8</v>
      </c>
      <c r="C36" s="14">
        <v>855.2554840443361</v>
      </c>
      <c r="D36" s="14">
        <f t="shared" si="0"/>
        <v>72.31687678424538</v>
      </c>
      <c r="F36" s="13" t="s">
        <v>52</v>
      </c>
      <c r="G36" s="14">
        <v>554.7962068409302</v>
      </c>
      <c r="H36" s="14">
        <f t="shared" si="1"/>
        <v>72.09489844990287</v>
      </c>
      <c r="J36" s="13" t="s">
        <v>16</v>
      </c>
      <c r="K36" s="14">
        <v>179.6304799303764</v>
      </c>
      <c r="L36" s="14">
        <f t="shared" si="2"/>
        <v>43.48207057716534</v>
      </c>
    </row>
    <row r="37" spans="2:12" ht="13.5">
      <c r="B37" s="13" t="s">
        <v>41</v>
      </c>
      <c r="C37" s="14">
        <v>855.3741432668769</v>
      </c>
      <c r="D37" s="14">
        <f t="shared" si="0"/>
        <v>72.32691011877043</v>
      </c>
      <c r="F37" s="13" t="s">
        <v>44</v>
      </c>
      <c r="G37" s="14">
        <v>556.1686113237475</v>
      </c>
      <c r="H37" s="14">
        <f t="shared" si="1"/>
        <v>72.27324026370925</v>
      </c>
      <c r="J37" s="13" t="s">
        <v>33</v>
      </c>
      <c r="K37" s="14">
        <v>197.62287908302983</v>
      </c>
      <c r="L37" s="14">
        <f t="shared" si="2"/>
        <v>47.83738249366993</v>
      </c>
    </row>
    <row r="38" spans="2:12" ht="13.5">
      <c r="B38" s="13" t="s">
        <v>49</v>
      </c>
      <c r="C38" s="14">
        <v>862.31871999645</v>
      </c>
      <c r="D38" s="14">
        <f t="shared" si="0"/>
        <v>72.9141148886205</v>
      </c>
      <c r="F38" s="13" t="s">
        <v>29</v>
      </c>
      <c r="G38" s="14">
        <v>566.0211041541298</v>
      </c>
      <c r="H38" s="14">
        <f t="shared" si="1"/>
        <v>73.55355628124191</v>
      </c>
      <c r="J38" s="13" t="s">
        <v>43</v>
      </c>
      <c r="K38" s="14">
        <v>200.72216491833177</v>
      </c>
      <c r="L38" s="14">
        <f t="shared" si="2"/>
        <v>48.58760798703632</v>
      </c>
    </row>
    <row r="39" spans="2:12" ht="13.5">
      <c r="B39" s="13" t="s">
        <v>23</v>
      </c>
      <c r="C39" s="14">
        <v>862.4110877064443</v>
      </c>
      <c r="D39" s="14">
        <f aca="true" t="shared" si="3" ref="D39:D70">C39/C$95*100</f>
        <v>72.92192512126692</v>
      </c>
      <c r="F39" s="13" t="s">
        <v>36</v>
      </c>
      <c r="G39" s="14">
        <v>570.805443487794</v>
      </c>
      <c r="H39" s="14">
        <f aca="true" t="shared" si="4" ref="H39:H70">G39/G$95*100</f>
        <v>74.17527368694383</v>
      </c>
      <c r="J39" s="13" t="s">
        <v>58</v>
      </c>
      <c r="K39" s="14">
        <v>200.91885181914745</v>
      </c>
      <c r="L39" s="14">
        <f aca="true" t="shared" si="5" ref="L39:L70">K39/K$95*100</f>
        <v>48.63521880289667</v>
      </c>
    </row>
    <row r="40" spans="2:12" ht="13.5">
      <c r="B40" s="13" t="s">
        <v>32</v>
      </c>
      <c r="C40" s="14">
        <v>865.2776754722196</v>
      </c>
      <c r="D40" s="14">
        <f t="shared" si="3"/>
        <v>73.16431196135883</v>
      </c>
      <c r="F40" s="13" t="s">
        <v>66</v>
      </c>
      <c r="G40" s="14">
        <v>575.4145333270703</v>
      </c>
      <c r="H40" s="14">
        <f t="shared" si="4"/>
        <v>74.77421769523329</v>
      </c>
      <c r="J40" s="13" t="s">
        <v>95</v>
      </c>
      <c r="K40" s="14">
        <v>220.6909444014602</v>
      </c>
      <c r="L40" s="14">
        <f t="shared" si="5"/>
        <v>53.42133041076854</v>
      </c>
    </row>
    <row r="41" spans="2:12" ht="13.5">
      <c r="B41" s="13" t="s">
        <v>58</v>
      </c>
      <c r="C41" s="14">
        <v>870.7016802958755</v>
      </c>
      <c r="D41" s="14">
        <f t="shared" si="3"/>
        <v>73.62294344145718</v>
      </c>
      <c r="F41" s="13" t="s">
        <v>48</v>
      </c>
      <c r="G41" s="14">
        <v>598.5300844312283</v>
      </c>
      <c r="H41" s="14">
        <f t="shared" si="4"/>
        <v>77.7780473698396</v>
      </c>
      <c r="J41" s="13" t="s">
        <v>36</v>
      </c>
      <c r="K41" s="14">
        <v>225.18218674331834</v>
      </c>
      <c r="L41" s="14">
        <f t="shared" si="5"/>
        <v>54.50849844908543</v>
      </c>
    </row>
    <row r="42" spans="2:12" ht="13.5">
      <c r="B42" s="13" t="s">
        <v>27</v>
      </c>
      <c r="C42" s="14">
        <v>871.291723389476</v>
      </c>
      <c r="D42" s="14">
        <f t="shared" si="3"/>
        <v>73.67283505220199</v>
      </c>
      <c r="F42" s="13" t="s">
        <v>57</v>
      </c>
      <c r="G42" s="14">
        <v>608.7462577667626</v>
      </c>
      <c r="H42" s="14">
        <f t="shared" si="4"/>
        <v>79.10562309961226</v>
      </c>
      <c r="J42" s="13" t="s">
        <v>53</v>
      </c>
      <c r="K42" s="14">
        <v>230.17871371051075</v>
      </c>
      <c r="L42" s="14">
        <f t="shared" si="5"/>
        <v>55.71797769955773</v>
      </c>
    </row>
    <row r="43" spans="2:12" ht="13.5">
      <c r="B43" s="13" t="s">
        <v>35</v>
      </c>
      <c r="C43" s="14">
        <v>875.9997782847931</v>
      </c>
      <c r="D43" s="14">
        <f t="shared" si="3"/>
        <v>74.07092875883113</v>
      </c>
      <c r="F43" s="13" t="s">
        <v>76</v>
      </c>
      <c r="G43" s="14">
        <v>610.5051406559946</v>
      </c>
      <c r="H43" s="14">
        <f t="shared" si="4"/>
        <v>79.33418717723367</v>
      </c>
      <c r="J43" s="13" t="s">
        <v>46</v>
      </c>
      <c r="K43" s="14">
        <v>230.56610713499484</v>
      </c>
      <c r="L43" s="14">
        <f t="shared" si="5"/>
        <v>55.81175169732846</v>
      </c>
    </row>
    <row r="44" spans="2:12" ht="13.5">
      <c r="B44" s="13" t="s">
        <v>47</v>
      </c>
      <c r="C44" s="14">
        <v>883.3806221101304</v>
      </c>
      <c r="D44" s="14">
        <f t="shared" si="3"/>
        <v>74.69502247519836</v>
      </c>
      <c r="F44" s="13" t="s">
        <v>55</v>
      </c>
      <c r="G44" s="14">
        <v>610.9613501766578</v>
      </c>
      <c r="H44" s="14">
        <f t="shared" si="4"/>
        <v>79.39347089016923</v>
      </c>
      <c r="J44" s="13" t="s">
        <v>47</v>
      </c>
      <c r="K44" s="14">
        <v>240.16568586240717</v>
      </c>
      <c r="L44" s="14">
        <f t="shared" si="5"/>
        <v>58.13546401997094</v>
      </c>
    </row>
    <row r="45" spans="2:12" ht="13.5">
      <c r="B45" s="13" t="s">
        <v>53</v>
      </c>
      <c r="C45" s="14">
        <v>889.8139232287951</v>
      </c>
      <c r="D45" s="14">
        <f t="shared" si="3"/>
        <v>75.23899588781468</v>
      </c>
      <c r="F45" s="13" t="s">
        <v>50</v>
      </c>
      <c r="G45" s="14">
        <v>615.5690415258308</v>
      </c>
      <c r="H45" s="14">
        <f t="shared" si="4"/>
        <v>79.99223316685936</v>
      </c>
      <c r="J45" s="13" t="s">
        <v>42</v>
      </c>
      <c r="K45" s="14">
        <v>240.94523864709248</v>
      </c>
      <c r="L45" s="14">
        <f t="shared" si="5"/>
        <v>58.32416567692499</v>
      </c>
    </row>
    <row r="46" spans="2:12" ht="13.5">
      <c r="B46" s="13" t="s">
        <v>52</v>
      </c>
      <c r="C46" s="14">
        <v>891.5508541965572</v>
      </c>
      <c r="D46" s="14">
        <f t="shared" si="3"/>
        <v>75.3858636076034</v>
      </c>
      <c r="F46" s="13" t="s">
        <v>68</v>
      </c>
      <c r="G46" s="14">
        <v>616.5845838439425</v>
      </c>
      <c r="H46" s="14">
        <f t="shared" si="4"/>
        <v>80.12420130109145</v>
      </c>
      <c r="J46" s="13" t="s">
        <v>61</v>
      </c>
      <c r="K46" s="14">
        <v>241.14403079681242</v>
      </c>
      <c r="L46" s="14">
        <f t="shared" si="5"/>
        <v>58.37228609773363</v>
      </c>
    </row>
    <row r="47" spans="2:12" ht="13.5">
      <c r="B47" s="13" t="s">
        <v>37</v>
      </c>
      <c r="C47" s="14">
        <v>905.0681416494027</v>
      </c>
      <c r="D47" s="14">
        <f t="shared" si="3"/>
        <v>76.52882969133094</v>
      </c>
      <c r="F47" s="13" t="s">
        <v>49</v>
      </c>
      <c r="G47" s="14">
        <v>618.2582015214527</v>
      </c>
      <c r="H47" s="14">
        <f t="shared" si="4"/>
        <v>80.34168529794701</v>
      </c>
      <c r="J47" s="13" t="s">
        <v>49</v>
      </c>
      <c r="K47" s="14">
        <v>244.06051847499725</v>
      </c>
      <c r="L47" s="14">
        <f t="shared" si="5"/>
        <v>59.07826273994612</v>
      </c>
    </row>
    <row r="48" spans="2:12" ht="13.5">
      <c r="B48" s="13" t="s">
        <v>48</v>
      </c>
      <c r="C48" s="14">
        <v>908.9281696068222</v>
      </c>
      <c r="D48" s="14">
        <f t="shared" si="3"/>
        <v>76.85521773722854</v>
      </c>
      <c r="F48" s="13" t="s">
        <v>51</v>
      </c>
      <c r="G48" s="14">
        <v>619.4127470039779</v>
      </c>
      <c r="H48" s="14">
        <f t="shared" si="4"/>
        <v>80.49171667576121</v>
      </c>
      <c r="J48" s="13" t="s">
        <v>73</v>
      </c>
      <c r="K48" s="14">
        <v>258.23976127168737</v>
      </c>
      <c r="L48" s="14">
        <f t="shared" si="5"/>
        <v>62.510546816988125</v>
      </c>
    </row>
    <row r="49" spans="2:12" ht="13.5">
      <c r="B49" s="13" t="s">
        <v>40</v>
      </c>
      <c r="C49" s="14">
        <v>913.403290079501</v>
      </c>
      <c r="D49" s="14">
        <f t="shared" si="3"/>
        <v>77.23361546966633</v>
      </c>
      <c r="F49" s="13" t="s">
        <v>26</v>
      </c>
      <c r="G49" s="14">
        <v>623.3383580341547</v>
      </c>
      <c r="H49" s="14">
        <f t="shared" si="4"/>
        <v>81.00184368291208</v>
      </c>
      <c r="J49" s="13" t="s">
        <v>45</v>
      </c>
      <c r="K49" s="14">
        <v>259.931944891801</v>
      </c>
      <c r="L49" s="14">
        <f t="shared" si="5"/>
        <v>62.92016353475128</v>
      </c>
    </row>
    <row r="50" spans="2:12" ht="13.5">
      <c r="B50" s="13" t="s">
        <v>61</v>
      </c>
      <c r="C50" s="14">
        <v>923.6688400538698</v>
      </c>
      <c r="D50" s="14">
        <f t="shared" si="3"/>
        <v>78.1016280418961</v>
      </c>
      <c r="F50" s="13" t="s">
        <v>59</v>
      </c>
      <c r="G50" s="14">
        <v>640.8382445621871</v>
      </c>
      <c r="H50" s="14">
        <f t="shared" si="4"/>
        <v>83.27592653814159</v>
      </c>
      <c r="J50" s="13" t="s">
        <v>54</v>
      </c>
      <c r="K50" s="14">
        <v>264.5845482623815</v>
      </c>
      <c r="L50" s="14">
        <f t="shared" si="5"/>
        <v>64.04639126740307</v>
      </c>
    </row>
    <row r="51" spans="2:12" ht="13.5">
      <c r="B51" s="13" t="s">
        <v>51</v>
      </c>
      <c r="C51" s="14">
        <v>923.8611350600704</v>
      </c>
      <c r="D51" s="14">
        <f t="shared" si="3"/>
        <v>78.11788771462442</v>
      </c>
      <c r="F51" s="13" t="s">
        <v>62</v>
      </c>
      <c r="G51" s="14">
        <v>642.169360978742</v>
      </c>
      <c r="H51" s="14">
        <f t="shared" si="4"/>
        <v>83.44890303238074</v>
      </c>
      <c r="J51" s="13" t="s">
        <v>63</v>
      </c>
      <c r="K51" s="14">
        <v>271.6262422906081</v>
      </c>
      <c r="L51" s="14">
        <f t="shared" si="5"/>
        <v>65.75093181551512</v>
      </c>
    </row>
    <row r="52" spans="2:12" ht="13.5">
      <c r="B52" s="13" t="s">
        <v>55</v>
      </c>
      <c r="C52" s="14">
        <v>929.5018752746462</v>
      </c>
      <c r="D52" s="14">
        <f t="shared" si="3"/>
        <v>78.59484544559439</v>
      </c>
      <c r="F52" s="13" t="s">
        <v>56</v>
      </c>
      <c r="G52" s="14">
        <v>642.9286514262039</v>
      </c>
      <c r="H52" s="14">
        <f t="shared" si="4"/>
        <v>83.54757163722836</v>
      </c>
      <c r="J52" s="13" t="s">
        <v>38</v>
      </c>
      <c r="K52" s="14">
        <v>277.02454574842875</v>
      </c>
      <c r="L52" s="14">
        <f t="shared" si="5"/>
        <v>67.05766668612779</v>
      </c>
    </row>
    <row r="53" spans="2:12" ht="13.5">
      <c r="B53" s="13" t="s">
        <v>62</v>
      </c>
      <c r="C53" s="14">
        <v>933.3664433701837</v>
      </c>
      <c r="D53" s="14">
        <f t="shared" si="3"/>
        <v>78.9216173868484</v>
      </c>
      <c r="F53" s="13" t="s">
        <v>47</v>
      </c>
      <c r="G53" s="14">
        <v>643.2149362477231</v>
      </c>
      <c r="H53" s="14">
        <f t="shared" si="4"/>
        <v>83.58477390155656</v>
      </c>
      <c r="J53" s="13" t="s">
        <v>60</v>
      </c>
      <c r="K53" s="14">
        <v>290.1311656999755</v>
      </c>
      <c r="L53" s="14">
        <f t="shared" si="5"/>
        <v>70.23030739822815</v>
      </c>
    </row>
    <row r="54" spans="2:12" ht="13.5">
      <c r="B54" s="13" t="s">
        <v>39</v>
      </c>
      <c r="C54" s="14">
        <v>937.7650380581232</v>
      </c>
      <c r="D54" s="14">
        <f t="shared" si="3"/>
        <v>79.29354441450961</v>
      </c>
      <c r="F54" s="13" t="s">
        <v>53</v>
      </c>
      <c r="G54" s="14">
        <v>659.6352095182843</v>
      </c>
      <c r="H54" s="14">
        <f t="shared" si="4"/>
        <v>85.7185627042983</v>
      </c>
      <c r="J54" s="13" t="s">
        <v>62</v>
      </c>
      <c r="K54" s="14">
        <v>291.1970823914416</v>
      </c>
      <c r="L54" s="14">
        <f t="shared" si="5"/>
        <v>70.48832744485762</v>
      </c>
    </row>
    <row r="55" spans="2:12" ht="13.5">
      <c r="B55" s="13" t="s">
        <v>46</v>
      </c>
      <c r="C55" s="14">
        <v>941.8256698963559</v>
      </c>
      <c r="D55" s="14">
        <f t="shared" si="3"/>
        <v>79.63689469730818</v>
      </c>
      <c r="F55" s="13" t="s">
        <v>6</v>
      </c>
      <c r="G55" s="14">
        <v>665.5334351320984</v>
      </c>
      <c r="H55" s="14">
        <f t="shared" si="4"/>
        <v>86.48502788812472</v>
      </c>
      <c r="J55" s="13" t="s">
        <v>71</v>
      </c>
      <c r="K55" s="14">
        <v>296.4846524036843</v>
      </c>
      <c r="L55" s="14">
        <f t="shared" si="5"/>
        <v>71.76825773588146</v>
      </c>
    </row>
    <row r="56" spans="2:12" ht="13.5">
      <c r="B56" s="13" t="s">
        <v>45</v>
      </c>
      <c r="C56" s="14">
        <v>943.4708761851666</v>
      </c>
      <c r="D56" s="14">
        <f t="shared" si="3"/>
        <v>79.77600655650373</v>
      </c>
      <c r="F56" s="13" t="s">
        <v>18</v>
      </c>
      <c r="G56" s="14">
        <v>669.2329815712042</v>
      </c>
      <c r="H56" s="14">
        <f t="shared" si="4"/>
        <v>86.96577815560899</v>
      </c>
      <c r="J56" s="13" t="s">
        <v>51</v>
      </c>
      <c r="K56" s="14">
        <v>304.4483880560926</v>
      </c>
      <c r="L56" s="14">
        <f t="shared" si="5"/>
        <v>73.69599135787101</v>
      </c>
    </row>
    <row r="57" spans="2:12" ht="13.5">
      <c r="B57" s="13" t="s">
        <v>25</v>
      </c>
      <c r="C57" s="14">
        <v>950.2836994118538</v>
      </c>
      <c r="D57" s="14">
        <f t="shared" si="3"/>
        <v>80.35207079348164</v>
      </c>
      <c r="F57" s="13" t="s">
        <v>58</v>
      </c>
      <c r="G57" s="14">
        <v>669.7828284767279</v>
      </c>
      <c r="H57" s="14">
        <f t="shared" si="4"/>
        <v>87.03722990010169</v>
      </c>
      <c r="J57" s="13" t="s">
        <v>48</v>
      </c>
      <c r="K57" s="14">
        <v>310.3980851755939</v>
      </c>
      <c r="L57" s="14">
        <f t="shared" si="5"/>
        <v>75.13619877792124</v>
      </c>
    </row>
    <row r="58" spans="2:12" ht="13.5">
      <c r="B58" s="13" t="s">
        <v>57</v>
      </c>
      <c r="C58" s="14">
        <v>954.2574116002957</v>
      </c>
      <c r="D58" s="14">
        <f t="shared" si="3"/>
        <v>80.68807150913764</v>
      </c>
      <c r="F58" s="13" t="s">
        <v>70</v>
      </c>
      <c r="G58" s="14">
        <v>673.0060554130205</v>
      </c>
      <c r="H58" s="14">
        <f t="shared" si="4"/>
        <v>87.45608319395566</v>
      </c>
      <c r="J58" s="13" t="s">
        <v>67</v>
      </c>
      <c r="K58" s="14">
        <v>311.61694144724885</v>
      </c>
      <c r="L58" s="14">
        <f t="shared" si="5"/>
        <v>75.43123998945764</v>
      </c>
    </row>
    <row r="59" spans="2:12" ht="13.5">
      <c r="B59" s="13" t="s">
        <v>60</v>
      </c>
      <c r="C59" s="14">
        <v>964.0773870201177</v>
      </c>
      <c r="D59" s="14">
        <f t="shared" si="3"/>
        <v>81.5184081345182</v>
      </c>
      <c r="F59" s="13" t="s">
        <v>60</v>
      </c>
      <c r="G59" s="14">
        <v>673.9462213201422</v>
      </c>
      <c r="H59" s="14">
        <f t="shared" si="4"/>
        <v>87.57825628159436</v>
      </c>
      <c r="J59" s="13" t="s">
        <v>69</v>
      </c>
      <c r="K59" s="14">
        <v>316.3541485290066</v>
      </c>
      <c r="L59" s="14">
        <f t="shared" si="5"/>
        <v>76.57794723394908</v>
      </c>
    </row>
    <row r="60" spans="2:12" ht="13.5">
      <c r="B60" s="13" t="s">
        <v>34</v>
      </c>
      <c r="C60" s="14">
        <v>970.3663367233671</v>
      </c>
      <c r="D60" s="14">
        <f t="shared" si="3"/>
        <v>82.05017578673079</v>
      </c>
      <c r="F60" s="13" t="s">
        <v>61</v>
      </c>
      <c r="G60" s="14">
        <v>682.5248092570574</v>
      </c>
      <c r="H60" s="14">
        <f t="shared" si="4"/>
        <v>88.69303035273865</v>
      </c>
      <c r="J60" s="13" t="s">
        <v>55</v>
      </c>
      <c r="K60" s="14">
        <v>318.5405250979884</v>
      </c>
      <c r="L60" s="14">
        <f t="shared" si="5"/>
        <v>77.1071902684139</v>
      </c>
    </row>
    <row r="61" spans="2:12" ht="13.5">
      <c r="B61" s="13" t="s">
        <v>50</v>
      </c>
      <c r="C61" s="14">
        <v>971.8484196530316</v>
      </c>
      <c r="D61" s="14">
        <f t="shared" si="3"/>
        <v>82.17549460737341</v>
      </c>
      <c r="F61" s="13" t="s">
        <v>45</v>
      </c>
      <c r="G61" s="14">
        <v>683.5389312933655</v>
      </c>
      <c r="H61" s="14">
        <f t="shared" si="4"/>
        <v>88.82481392357406</v>
      </c>
      <c r="J61" s="13" t="s">
        <v>72</v>
      </c>
      <c r="K61" s="14">
        <v>323.48613705377176</v>
      </c>
      <c r="L61" s="14">
        <f t="shared" si="5"/>
        <v>78.30434482810776</v>
      </c>
    </row>
    <row r="62" spans="2:12" ht="13.5">
      <c r="B62" s="13" t="s">
        <v>56</v>
      </c>
      <c r="C62" s="14">
        <v>982.302542910742</v>
      </c>
      <c r="D62" s="14">
        <f t="shared" si="3"/>
        <v>83.05945215879436</v>
      </c>
      <c r="F62" s="13" t="s">
        <v>65</v>
      </c>
      <c r="G62" s="14">
        <v>684.5040917075645</v>
      </c>
      <c r="H62" s="14">
        <f t="shared" si="4"/>
        <v>88.95023500827425</v>
      </c>
      <c r="J62" s="13" t="s">
        <v>52</v>
      </c>
      <c r="K62" s="14">
        <v>336.75464735562707</v>
      </c>
      <c r="L62" s="14">
        <f t="shared" si="5"/>
        <v>81.51617336423782</v>
      </c>
    </row>
    <row r="63" spans="2:12" ht="13.5">
      <c r="B63" s="13" t="s">
        <v>28</v>
      </c>
      <c r="C63" s="14">
        <v>993.6729591282958</v>
      </c>
      <c r="D63" s="14">
        <f t="shared" si="3"/>
        <v>84.02088766424363</v>
      </c>
      <c r="F63" s="13" t="s">
        <v>3</v>
      </c>
      <c r="G63" s="14">
        <v>687.3585996597994</v>
      </c>
      <c r="H63" s="14">
        <f t="shared" si="4"/>
        <v>89.32117384744303</v>
      </c>
      <c r="J63" s="13" t="s">
        <v>56</v>
      </c>
      <c r="K63" s="14">
        <v>339.3738914845379</v>
      </c>
      <c r="L63" s="14">
        <f t="shared" si="5"/>
        <v>82.1501980471105</v>
      </c>
    </row>
    <row r="64" spans="2:12" ht="13.5">
      <c r="B64" s="13" t="s">
        <v>73</v>
      </c>
      <c r="C64" s="14">
        <v>1007.0451469154532</v>
      </c>
      <c r="D64" s="14">
        <f t="shared" si="3"/>
        <v>85.15158471861002</v>
      </c>
      <c r="F64" s="13" t="s">
        <v>41</v>
      </c>
      <c r="G64" s="14">
        <v>694.7841893984832</v>
      </c>
      <c r="H64" s="14">
        <f t="shared" si="4"/>
        <v>90.28611760794453</v>
      </c>
      <c r="J64" s="13" t="s">
        <v>57</v>
      </c>
      <c r="K64" s="14">
        <v>345.5111538335331</v>
      </c>
      <c r="L64" s="14">
        <f t="shared" si="5"/>
        <v>83.63580825487158</v>
      </c>
    </row>
    <row r="65" spans="2:12" ht="13.5">
      <c r="B65" s="13" t="s">
        <v>22</v>
      </c>
      <c r="C65" s="14">
        <v>1048.8285352468606</v>
      </c>
      <c r="D65" s="14">
        <f t="shared" si="3"/>
        <v>88.68461572742848</v>
      </c>
      <c r="F65" s="13" t="s">
        <v>46</v>
      </c>
      <c r="G65" s="14">
        <v>711.259562761361</v>
      </c>
      <c r="H65" s="14">
        <f t="shared" si="4"/>
        <v>92.42706658141411</v>
      </c>
      <c r="J65" s="13" t="s">
        <v>50</v>
      </c>
      <c r="K65" s="14">
        <v>356.27937812720097</v>
      </c>
      <c r="L65" s="14">
        <f t="shared" si="5"/>
        <v>86.2424075853944</v>
      </c>
    </row>
    <row r="66" spans="2:12" ht="13.5">
      <c r="B66" s="13" t="s">
        <v>67</v>
      </c>
      <c r="C66" s="14">
        <v>1051.1788820404633</v>
      </c>
      <c r="D66" s="14">
        <f t="shared" si="3"/>
        <v>88.88335135981455</v>
      </c>
      <c r="F66" s="13" t="s">
        <v>74</v>
      </c>
      <c r="G66" s="14">
        <v>714.1130592849369</v>
      </c>
      <c r="H66" s="14">
        <f t="shared" si="4"/>
        <v>92.7978739870122</v>
      </c>
      <c r="J66" s="13" t="s">
        <v>21</v>
      </c>
      <c r="K66" s="14">
        <v>358.48157964580855</v>
      </c>
      <c r="L66" s="14">
        <f t="shared" si="5"/>
        <v>86.7754812702966</v>
      </c>
    </row>
    <row r="67" spans="2:12" ht="13.5">
      <c r="B67" s="13" t="s">
        <v>66</v>
      </c>
      <c r="C67" s="14">
        <v>1053.5566098298025</v>
      </c>
      <c r="D67" s="14">
        <f t="shared" si="3"/>
        <v>89.08440221628496</v>
      </c>
      <c r="F67" s="13" t="s">
        <v>13</v>
      </c>
      <c r="G67" s="14">
        <v>718.763298948616</v>
      </c>
      <c r="H67" s="14">
        <f t="shared" si="4"/>
        <v>93.40216535055569</v>
      </c>
      <c r="J67" s="13" t="s">
        <v>32</v>
      </c>
      <c r="K67" s="14">
        <v>364.66247804977417</v>
      </c>
      <c r="L67" s="14">
        <f t="shared" si="5"/>
        <v>88.27165419560242</v>
      </c>
    </row>
    <row r="68" spans="2:12" ht="13.5">
      <c r="B68" s="13" t="s">
        <v>70</v>
      </c>
      <c r="C68" s="14">
        <v>1054.0074156274861</v>
      </c>
      <c r="D68" s="14">
        <f t="shared" si="3"/>
        <v>89.12252049548096</v>
      </c>
      <c r="F68" s="13" t="s">
        <v>80</v>
      </c>
      <c r="G68" s="14">
        <v>724.7257624229159</v>
      </c>
      <c r="H68" s="14">
        <f t="shared" si="4"/>
        <v>94.17697814377681</v>
      </c>
      <c r="J68" s="13" t="s">
        <v>77</v>
      </c>
      <c r="K68" s="14">
        <v>370.42616978773924</v>
      </c>
      <c r="L68" s="14">
        <f t="shared" si="5"/>
        <v>89.66683641096121</v>
      </c>
    </row>
    <row r="69" spans="2:12" ht="13.5">
      <c r="B69" s="13" t="s">
        <v>63</v>
      </c>
      <c r="C69" s="14">
        <v>1057.9951790258174</v>
      </c>
      <c r="D69" s="14">
        <f t="shared" si="3"/>
        <v>89.45970932350008</v>
      </c>
      <c r="F69" s="13" t="s">
        <v>35</v>
      </c>
      <c r="G69" s="14">
        <v>725.4431682503823</v>
      </c>
      <c r="H69" s="14">
        <f t="shared" si="4"/>
        <v>94.27020390783362</v>
      </c>
      <c r="J69" s="13" t="s">
        <v>27</v>
      </c>
      <c r="K69" s="14">
        <v>374.04011789533047</v>
      </c>
      <c r="L69" s="14">
        <f t="shared" si="5"/>
        <v>90.54164310711545</v>
      </c>
    </row>
    <row r="70" spans="2:12" ht="13.5">
      <c r="B70" s="13" t="s">
        <v>65</v>
      </c>
      <c r="C70" s="14">
        <v>1061.32451239099</v>
      </c>
      <c r="D70" s="14">
        <f t="shared" si="3"/>
        <v>89.74122402318295</v>
      </c>
      <c r="F70" s="13" t="s">
        <v>75</v>
      </c>
      <c r="G70" s="14">
        <v>729.9890712831115</v>
      </c>
      <c r="H70" s="14">
        <f t="shared" si="4"/>
        <v>94.86093688954213</v>
      </c>
      <c r="J70" s="13" t="s">
        <v>65</v>
      </c>
      <c r="K70" s="14">
        <v>376.82042068342565</v>
      </c>
      <c r="L70" s="14">
        <f t="shared" si="5"/>
        <v>91.21465429154641</v>
      </c>
    </row>
    <row r="71" spans="2:12" ht="13.5">
      <c r="B71" s="13" t="s">
        <v>68</v>
      </c>
      <c r="C71" s="14">
        <v>1066.177509563484</v>
      </c>
      <c r="D71" s="14">
        <f aca="true" t="shared" si="6" ref="D71:D95">C71/C$95*100</f>
        <v>90.15157345104974</v>
      </c>
      <c r="F71" s="13" t="s">
        <v>77</v>
      </c>
      <c r="G71" s="14">
        <v>734.880293824651</v>
      </c>
      <c r="H71" s="14">
        <f aca="true" t="shared" si="7" ref="H71:H95">G71/G$95*100</f>
        <v>95.49654360076333</v>
      </c>
      <c r="J71" s="13" t="s">
        <v>75</v>
      </c>
      <c r="K71" s="14">
        <v>377.26814644174556</v>
      </c>
      <c r="L71" s="14">
        <f aca="true" t="shared" si="8" ref="L71:L95">K71/K$95*100</f>
        <v>91.32303257473102</v>
      </c>
    </row>
    <row r="72" spans="2:12" ht="13.5">
      <c r="B72" s="13" t="s">
        <v>71</v>
      </c>
      <c r="C72" s="14">
        <v>1076.2436936436864</v>
      </c>
      <c r="D72" s="14">
        <f t="shared" si="6"/>
        <v>91.00272846542413</v>
      </c>
      <c r="F72" s="13" t="s">
        <v>37</v>
      </c>
      <c r="G72" s="14">
        <v>735.9077387165213</v>
      </c>
      <c r="H72" s="14">
        <f t="shared" si="7"/>
        <v>95.63005845581984</v>
      </c>
      <c r="J72" s="13" t="s">
        <v>70</v>
      </c>
      <c r="K72" s="14">
        <v>381.00136021446554</v>
      </c>
      <c r="L72" s="14">
        <f t="shared" si="8"/>
        <v>92.2267091935764</v>
      </c>
    </row>
    <row r="73" spans="2:12" ht="13.5">
      <c r="B73" s="13" t="s">
        <v>43</v>
      </c>
      <c r="C73" s="14">
        <v>1077.403739656421</v>
      </c>
      <c r="D73" s="14">
        <f t="shared" si="6"/>
        <v>91.10081717240358</v>
      </c>
      <c r="F73" s="13" t="s">
        <v>67</v>
      </c>
      <c r="G73" s="14">
        <v>739.5619405932142</v>
      </c>
      <c r="H73" s="14">
        <f t="shared" si="7"/>
        <v>96.10491626841326</v>
      </c>
      <c r="J73" s="13" t="s">
        <v>19</v>
      </c>
      <c r="K73" s="14">
        <v>387.26647705697593</v>
      </c>
      <c r="L73" s="14">
        <f t="shared" si="8"/>
        <v>93.7432683700915</v>
      </c>
    </row>
    <row r="74" spans="2:12" ht="13.5">
      <c r="B74" s="13" t="s">
        <v>30</v>
      </c>
      <c r="C74" s="14">
        <v>1080.8945696486903</v>
      </c>
      <c r="D74" s="14">
        <f t="shared" si="6"/>
        <v>91.39598736088564</v>
      </c>
      <c r="F74" s="13" t="s">
        <v>79</v>
      </c>
      <c r="G74" s="14">
        <v>744.6968438920813</v>
      </c>
      <c r="H74" s="14">
        <f t="shared" si="7"/>
        <v>96.77218891252498</v>
      </c>
      <c r="J74" s="13" t="s">
        <v>39</v>
      </c>
      <c r="K74" s="14">
        <v>394.0008803289424</v>
      </c>
      <c r="L74" s="14">
        <f t="shared" si="8"/>
        <v>95.37342489185906</v>
      </c>
    </row>
    <row r="75" spans="2:12" ht="13.5">
      <c r="B75" s="13" t="s">
        <v>54</v>
      </c>
      <c r="C75" s="14">
        <v>1082.3367915313745</v>
      </c>
      <c r="D75" s="14">
        <f t="shared" si="6"/>
        <v>91.51793569577666</v>
      </c>
      <c r="F75" s="13" t="s">
        <v>81</v>
      </c>
      <c r="G75" s="14">
        <v>746.1987341990305</v>
      </c>
      <c r="H75" s="14">
        <f t="shared" si="7"/>
        <v>96.9673572064449</v>
      </c>
      <c r="J75" s="13" t="s">
        <v>78</v>
      </c>
      <c r="K75" s="14">
        <v>421.6491897810925</v>
      </c>
      <c r="L75" s="14">
        <f t="shared" si="8"/>
        <v>102.06608497607009</v>
      </c>
    </row>
    <row r="76" spans="2:12" ht="13.5">
      <c r="B76" s="13" t="s">
        <v>44</v>
      </c>
      <c r="C76" s="14">
        <v>1090.245122892828</v>
      </c>
      <c r="D76" s="14">
        <f t="shared" si="6"/>
        <v>92.18663158291764</v>
      </c>
      <c r="F76" s="13" t="s">
        <v>73</v>
      </c>
      <c r="G76" s="14">
        <v>748.8053856437658</v>
      </c>
      <c r="H76" s="14">
        <f t="shared" si="7"/>
        <v>97.30608748052619</v>
      </c>
      <c r="J76" s="13" t="s">
        <v>74</v>
      </c>
      <c r="K76" s="14">
        <v>432.0167441418557</v>
      </c>
      <c r="L76" s="14">
        <f t="shared" si="8"/>
        <v>104.57569654422952</v>
      </c>
    </row>
    <row r="77" spans="2:12" ht="13.5">
      <c r="B77" s="13" t="s">
        <v>77</v>
      </c>
      <c r="C77" s="14">
        <v>1105.3064636123902</v>
      </c>
      <c r="D77" s="14">
        <f t="shared" si="6"/>
        <v>93.46015644343248</v>
      </c>
      <c r="F77" s="13" t="s">
        <v>10</v>
      </c>
      <c r="G77" s="14">
        <v>758.4560353314603</v>
      </c>
      <c r="H77" s="14">
        <f t="shared" si="7"/>
        <v>98.5601742976868</v>
      </c>
      <c r="J77" s="13" t="s">
        <v>81</v>
      </c>
      <c r="K77" s="14">
        <v>440.634618437397</v>
      </c>
      <c r="L77" s="14">
        <f t="shared" si="8"/>
        <v>106.6617735757506</v>
      </c>
    </row>
    <row r="78" spans="2:12" ht="13.5">
      <c r="B78" s="13" t="s">
        <v>75</v>
      </c>
      <c r="C78" s="14">
        <v>1107.257217724857</v>
      </c>
      <c r="D78" s="14">
        <f t="shared" si="6"/>
        <v>93.62510416656255</v>
      </c>
      <c r="F78" s="13" t="s">
        <v>64</v>
      </c>
      <c r="G78" s="14">
        <v>777.2270779707842</v>
      </c>
      <c r="H78" s="14">
        <f t="shared" si="7"/>
        <v>100.99944189936467</v>
      </c>
      <c r="J78" s="13" t="s">
        <v>40</v>
      </c>
      <c r="K78" s="14">
        <v>440.7627788796847</v>
      </c>
      <c r="L78" s="14">
        <f t="shared" si="8"/>
        <v>106.692796603685</v>
      </c>
    </row>
    <row r="79" spans="2:12" ht="13.5">
      <c r="B79" s="13" t="s">
        <v>69</v>
      </c>
      <c r="C79" s="14">
        <v>1117.7802105869898</v>
      </c>
      <c r="D79" s="14">
        <f t="shared" si="6"/>
        <v>94.51488504772543</v>
      </c>
      <c r="F79" s="13" t="s">
        <v>71</v>
      </c>
      <c r="G79" s="14">
        <v>779.7590412400019</v>
      </c>
      <c r="H79" s="14">
        <f t="shared" si="7"/>
        <v>101.32846656197465</v>
      </c>
      <c r="J79" s="13" t="s">
        <v>34</v>
      </c>
      <c r="K79" s="14">
        <v>445.6624531023449</v>
      </c>
      <c r="L79" s="14">
        <f t="shared" si="8"/>
        <v>107.87883129243829</v>
      </c>
    </row>
    <row r="80" spans="2:12" ht="13.5">
      <c r="B80" s="13" t="s">
        <v>1</v>
      </c>
      <c r="C80" s="14">
        <v>1130.5368668203882</v>
      </c>
      <c r="D80" s="14">
        <f t="shared" si="6"/>
        <v>95.59353529226667</v>
      </c>
      <c r="F80" s="13" t="s">
        <v>23</v>
      </c>
      <c r="G80" s="14">
        <v>781.0035514037712</v>
      </c>
      <c r="H80" s="14">
        <f t="shared" si="7"/>
        <v>101.49018870926135</v>
      </c>
      <c r="J80" s="13" t="s">
        <v>68</v>
      </c>
      <c r="K80" s="14">
        <v>449.59292571954137</v>
      </c>
      <c r="L80" s="14">
        <f t="shared" si="8"/>
        <v>108.83025717410824</v>
      </c>
    </row>
    <row r="81" spans="2:12" ht="13.5">
      <c r="B81" s="13" t="s">
        <v>74</v>
      </c>
      <c r="C81" s="14">
        <v>1146.1298034267927</v>
      </c>
      <c r="D81" s="14">
        <f t="shared" si="6"/>
        <v>96.91200970875043</v>
      </c>
      <c r="F81" s="13" t="s">
        <v>63</v>
      </c>
      <c r="G81" s="14">
        <v>786.3689367352092</v>
      </c>
      <c r="H81" s="14">
        <f t="shared" si="7"/>
        <v>102.18741213264629</v>
      </c>
      <c r="J81" s="13" t="s">
        <v>8</v>
      </c>
      <c r="K81" s="14">
        <v>455.8655687504337</v>
      </c>
      <c r="L81" s="14">
        <f t="shared" si="8"/>
        <v>110.34863816980751</v>
      </c>
    </row>
    <row r="82" spans="2:12" ht="13.5">
      <c r="B82" s="13" t="s">
        <v>76</v>
      </c>
      <c r="C82" s="14">
        <v>1149.421954110006</v>
      </c>
      <c r="D82" s="14">
        <f t="shared" si="6"/>
        <v>97.19038039418267</v>
      </c>
      <c r="F82" s="13" t="s">
        <v>69</v>
      </c>
      <c r="G82" s="14">
        <v>801.4260620579831</v>
      </c>
      <c r="H82" s="14">
        <f t="shared" si="7"/>
        <v>104.1440619938161</v>
      </c>
      <c r="J82" s="13" t="s">
        <v>79</v>
      </c>
      <c r="K82" s="14">
        <v>456.76537457794336</v>
      </c>
      <c r="L82" s="14">
        <f t="shared" si="8"/>
        <v>110.56644875803667</v>
      </c>
    </row>
    <row r="83" spans="2:12" ht="13.5">
      <c r="B83" s="13" t="s">
        <v>81</v>
      </c>
      <c r="C83" s="14">
        <v>1186.8333526364277</v>
      </c>
      <c r="D83" s="14">
        <f t="shared" si="6"/>
        <v>100.3537339745279</v>
      </c>
      <c r="F83" s="13" t="s">
        <v>54</v>
      </c>
      <c r="G83" s="14">
        <v>817.7522432689931</v>
      </c>
      <c r="H83" s="14">
        <f t="shared" si="7"/>
        <v>106.26562368073648</v>
      </c>
      <c r="J83" s="13" t="s">
        <v>83</v>
      </c>
      <c r="K83" s="14">
        <v>459.2531218559507</v>
      </c>
      <c r="L83" s="14">
        <f t="shared" si="8"/>
        <v>111.16864278859538</v>
      </c>
    </row>
    <row r="84" spans="2:12" ht="13.5">
      <c r="B84" s="13" t="s">
        <v>79</v>
      </c>
      <c r="C84" s="14">
        <v>1201.4622184700247</v>
      </c>
      <c r="D84" s="14">
        <f t="shared" si="6"/>
        <v>101.59069054214768</v>
      </c>
      <c r="F84" s="13" t="s">
        <v>83</v>
      </c>
      <c r="G84" s="14">
        <v>843.1476988025488</v>
      </c>
      <c r="H84" s="14">
        <f t="shared" si="7"/>
        <v>109.56572336635975</v>
      </c>
      <c r="J84" s="13" t="s">
        <v>64</v>
      </c>
      <c r="K84" s="14">
        <v>459.97834265123254</v>
      </c>
      <c r="L84" s="14">
        <f t="shared" si="8"/>
        <v>111.34419262744619</v>
      </c>
    </row>
    <row r="85" spans="2:12" ht="13.5">
      <c r="B85" s="13" t="s">
        <v>72</v>
      </c>
      <c r="C85" s="14">
        <v>1208.1453577420436</v>
      </c>
      <c r="D85" s="14">
        <f t="shared" si="6"/>
        <v>102.15578923871622</v>
      </c>
      <c r="F85" s="13" t="s">
        <v>43</v>
      </c>
      <c r="G85" s="14">
        <v>876.6815747380895</v>
      </c>
      <c r="H85" s="14">
        <f t="shared" si="7"/>
        <v>113.92339804112122</v>
      </c>
      <c r="J85" s="13" t="s">
        <v>82</v>
      </c>
      <c r="K85" s="14">
        <v>476.7519449204592</v>
      </c>
      <c r="L85" s="14">
        <f t="shared" si="8"/>
        <v>115.40447770816581</v>
      </c>
    </row>
    <row r="86" spans="2:12" ht="13.5">
      <c r="B86" s="13" t="s">
        <v>31</v>
      </c>
      <c r="C86" s="14">
        <v>1210.0148339736031</v>
      </c>
      <c r="D86" s="14">
        <f t="shared" si="6"/>
        <v>102.31386443941469</v>
      </c>
      <c r="F86" s="13" t="s">
        <v>72</v>
      </c>
      <c r="G86" s="14">
        <v>884.6592206882718</v>
      </c>
      <c r="H86" s="14">
        <f t="shared" si="7"/>
        <v>114.96008064196779</v>
      </c>
      <c r="J86" s="13" t="s">
        <v>66</v>
      </c>
      <c r="K86" s="14">
        <v>478.1420765027322</v>
      </c>
      <c r="L86" s="14">
        <f t="shared" si="8"/>
        <v>115.74097850466411</v>
      </c>
    </row>
    <row r="87" spans="2:12" ht="13.5">
      <c r="B87" s="13" t="s">
        <v>80</v>
      </c>
      <c r="C87" s="14">
        <v>1216.599344696333</v>
      </c>
      <c r="D87" s="14">
        <f t="shared" si="6"/>
        <v>102.87062351258483</v>
      </c>
      <c r="F87" s="13" t="s">
        <v>28</v>
      </c>
      <c r="G87" s="14">
        <v>891.8563001939319</v>
      </c>
      <c r="H87" s="14">
        <f t="shared" si="7"/>
        <v>115.89532985546</v>
      </c>
      <c r="J87" s="13" t="s">
        <v>25</v>
      </c>
      <c r="K87" s="14">
        <v>486.39270019394684</v>
      </c>
      <c r="L87" s="14">
        <f t="shared" si="8"/>
        <v>117.7381573898181</v>
      </c>
    </row>
    <row r="88" spans="2:12" ht="13.5">
      <c r="B88" s="13" t="s">
        <v>64</v>
      </c>
      <c r="C88" s="14">
        <v>1237.2054206220164</v>
      </c>
      <c r="D88" s="14">
        <f t="shared" si="6"/>
        <v>104.6129883164651</v>
      </c>
      <c r="F88" s="13" t="s">
        <v>84</v>
      </c>
      <c r="G88" s="14">
        <v>941.3058973008151</v>
      </c>
      <c r="H88" s="14">
        <f t="shared" si="7"/>
        <v>122.321227577633</v>
      </c>
      <c r="J88" s="13" t="s">
        <v>80</v>
      </c>
      <c r="K88" s="14">
        <v>491.87358227341696</v>
      </c>
      <c r="L88" s="14">
        <f t="shared" si="8"/>
        <v>119.06488157102059</v>
      </c>
    </row>
    <row r="89" spans="2:12" ht="13.5">
      <c r="B89" s="13" t="s">
        <v>83</v>
      </c>
      <c r="C89" s="14">
        <v>1302.4008206584995</v>
      </c>
      <c r="D89" s="14">
        <f t="shared" si="6"/>
        <v>110.12564248740699</v>
      </c>
      <c r="F89" s="13" t="s">
        <v>78</v>
      </c>
      <c r="G89" s="14">
        <v>945.8672181682786</v>
      </c>
      <c r="H89" s="14">
        <f t="shared" si="7"/>
        <v>122.91396408282596</v>
      </c>
      <c r="J89" s="13" t="s">
        <v>85</v>
      </c>
      <c r="K89" s="14">
        <v>514.2062633175123</v>
      </c>
      <c r="L89" s="14">
        <f t="shared" si="8"/>
        <v>124.4708194369833</v>
      </c>
    </row>
    <row r="90" spans="2:12" ht="13.5">
      <c r="B90" s="13" t="s">
        <v>59</v>
      </c>
      <c r="C90" s="14">
        <v>1302.6648930312156</v>
      </c>
      <c r="D90" s="14">
        <f t="shared" si="6"/>
        <v>110.14797135824863</v>
      </c>
      <c r="F90" s="13" t="s">
        <v>22</v>
      </c>
      <c r="G90" s="14">
        <v>953.3954303448269</v>
      </c>
      <c r="H90" s="14">
        <f t="shared" si="7"/>
        <v>123.89224346845482</v>
      </c>
      <c r="J90" s="13" t="s">
        <v>44</v>
      </c>
      <c r="K90" s="14">
        <v>534.0765115690804</v>
      </c>
      <c r="L90" s="14">
        <f t="shared" si="8"/>
        <v>129.28069099773046</v>
      </c>
    </row>
    <row r="91" spans="2:12" ht="13.5">
      <c r="B91" s="13" t="s">
        <v>78</v>
      </c>
      <c r="C91" s="14">
        <v>1367.516407949371</v>
      </c>
      <c r="D91" s="14">
        <f t="shared" si="6"/>
        <v>115.63154802171587</v>
      </c>
      <c r="F91" s="13" t="s">
        <v>85</v>
      </c>
      <c r="G91" s="14">
        <v>982.2690976457238</v>
      </c>
      <c r="H91" s="14">
        <f t="shared" si="7"/>
        <v>127.6443313275041</v>
      </c>
      <c r="J91" s="13" t="s">
        <v>76</v>
      </c>
      <c r="K91" s="14">
        <v>538.9168134540112</v>
      </c>
      <c r="L91" s="14">
        <f t="shared" si="8"/>
        <v>130.45235378155712</v>
      </c>
    </row>
    <row r="92" spans="2:12" ht="13.5">
      <c r="B92" s="13" t="s">
        <v>85</v>
      </c>
      <c r="C92" s="14">
        <v>1496.475360963236</v>
      </c>
      <c r="D92" s="14">
        <f t="shared" si="6"/>
        <v>126.5357852810066</v>
      </c>
      <c r="F92" s="13" t="s">
        <v>82</v>
      </c>
      <c r="G92" s="14">
        <v>1032.804577829676</v>
      </c>
      <c r="H92" s="14">
        <f t="shared" si="7"/>
        <v>134.2113378554051</v>
      </c>
      <c r="J92" s="13" t="s">
        <v>30</v>
      </c>
      <c r="K92" s="14">
        <v>578.3273512832342</v>
      </c>
      <c r="L92" s="14">
        <f t="shared" si="8"/>
        <v>139.99222579013008</v>
      </c>
    </row>
    <row r="93" spans="2:12" ht="13.5">
      <c r="B93" s="13" t="s">
        <v>82</v>
      </c>
      <c r="C93" s="14">
        <v>1509.5565227501352</v>
      </c>
      <c r="D93" s="14">
        <f t="shared" si="6"/>
        <v>127.64187437693914</v>
      </c>
      <c r="F93" s="13" t="s">
        <v>31</v>
      </c>
      <c r="G93" s="14">
        <v>1067.3804724050055</v>
      </c>
      <c r="H93" s="14">
        <f t="shared" si="7"/>
        <v>138.70442122094738</v>
      </c>
      <c r="J93" s="13" t="s">
        <v>59</v>
      </c>
      <c r="K93" s="14">
        <v>661.8266484690286</v>
      </c>
      <c r="L93" s="14">
        <f t="shared" si="8"/>
        <v>160.20439877315422</v>
      </c>
    </row>
    <row r="94" spans="2:12" ht="13.5">
      <c r="B94" s="13" t="s">
        <v>84</v>
      </c>
      <c r="C94" s="14">
        <v>1840.6468540498104</v>
      </c>
      <c r="D94" s="14">
        <f t="shared" si="6"/>
        <v>155.63750742430628</v>
      </c>
      <c r="F94" s="13" t="s">
        <v>1</v>
      </c>
      <c r="G94" s="14">
        <v>1130.5368668203882</v>
      </c>
      <c r="H94" s="14">
        <f t="shared" si="7"/>
        <v>146.91149579300648</v>
      </c>
      <c r="J94" s="13" t="s">
        <v>84</v>
      </c>
      <c r="K94" s="14">
        <v>899.3409567489955</v>
      </c>
      <c r="L94" s="14">
        <f t="shared" si="8"/>
        <v>217.69805975830022</v>
      </c>
    </row>
    <row r="95" spans="2:13" ht="13.5">
      <c r="B95" s="15" t="s">
        <v>86</v>
      </c>
      <c r="C95" s="14">
        <v>1182.649918076465</v>
      </c>
      <c r="D95" s="14">
        <f t="shared" si="6"/>
        <v>100</v>
      </c>
      <c r="F95" s="15" t="s">
        <v>86</v>
      </c>
      <c r="G95" s="14">
        <v>769.5360126298611</v>
      </c>
      <c r="H95" s="14">
        <f t="shared" si="7"/>
        <v>100</v>
      </c>
      <c r="J95" s="15" t="s">
        <v>86</v>
      </c>
      <c r="K95" s="14">
        <v>413.1139054466039</v>
      </c>
      <c r="L95" s="14">
        <f t="shared" si="8"/>
        <v>100</v>
      </c>
      <c r="M95" s="24"/>
    </row>
  </sheetData>
  <mergeCells count="12">
    <mergeCell ref="J2:J6"/>
    <mergeCell ref="K2:L2"/>
    <mergeCell ref="K3:K5"/>
    <mergeCell ref="L3:L6"/>
    <mergeCell ref="F2:F6"/>
    <mergeCell ref="G2:H2"/>
    <mergeCell ref="G3:G5"/>
    <mergeCell ref="H3:H6"/>
    <mergeCell ref="B2:B6"/>
    <mergeCell ref="C2:D2"/>
    <mergeCell ref="C3:C5"/>
    <mergeCell ref="D3:D6"/>
  </mergeCells>
  <conditionalFormatting sqref="R2:R6 X1">
    <cfRule type="cellIs" priority="1" dxfId="0" operator="equal" stopIfTrue="1">
      <formula>0</formula>
    </cfRule>
  </conditionalFormatting>
  <printOptions/>
  <pageMargins left="0.4" right="0.46" top="0.38" bottom="0.21" header="0.25" footer="0.1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L52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9.875" style="0" customWidth="1"/>
    <col min="2" max="2" width="9.625" style="0" customWidth="1"/>
    <col min="3" max="4" width="12.75390625" style="0" customWidth="1"/>
    <col min="6" max="6" width="9.625" style="0" customWidth="1"/>
    <col min="7" max="8" width="12.75390625" style="0" customWidth="1"/>
    <col min="10" max="10" width="9.625" style="0" customWidth="1"/>
    <col min="11" max="12" width="12.75390625" style="0" customWidth="1"/>
  </cols>
  <sheetData>
    <row r="1" spans="2:11" s="2" customFormat="1" ht="17.25">
      <c r="B1" s="84" t="s">
        <v>132</v>
      </c>
      <c r="C1" s="1"/>
      <c r="D1" s="1"/>
      <c r="G1" s="3"/>
      <c r="H1" s="4"/>
      <c r="I1" s="5"/>
      <c r="J1" s="6"/>
      <c r="K1" s="6"/>
    </row>
    <row r="2" spans="2:12" s="2" customFormat="1" ht="22.5" customHeight="1">
      <c r="B2" s="57" t="s">
        <v>87</v>
      </c>
      <c r="C2" s="59" t="s">
        <v>88</v>
      </c>
      <c r="D2" s="59"/>
      <c r="E2" s="7"/>
      <c r="F2" s="57" t="s">
        <v>89</v>
      </c>
      <c r="G2" s="59" t="s">
        <v>88</v>
      </c>
      <c r="H2" s="59"/>
      <c r="I2" s="7"/>
      <c r="J2" s="57" t="s">
        <v>89</v>
      </c>
      <c r="K2" s="59" t="s">
        <v>88</v>
      </c>
      <c r="L2" s="59"/>
    </row>
    <row r="3" spans="2:12" s="2" customFormat="1" ht="22.5" customHeight="1">
      <c r="B3" s="58"/>
      <c r="C3" s="66" t="s">
        <v>96</v>
      </c>
      <c r="D3" s="62" t="s">
        <v>90</v>
      </c>
      <c r="E3" s="7"/>
      <c r="F3" s="58"/>
      <c r="G3" s="64" t="s">
        <v>91</v>
      </c>
      <c r="H3" s="62" t="s">
        <v>90</v>
      </c>
      <c r="I3" s="7"/>
      <c r="J3" s="58"/>
      <c r="K3" s="60" t="s">
        <v>92</v>
      </c>
      <c r="L3" s="62" t="s">
        <v>90</v>
      </c>
    </row>
    <row r="4" spans="2:12" s="2" customFormat="1" ht="22.5" customHeight="1">
      <c r="B4" s="58"/>
      <c r="C4" s="65"/>
      <c r="D4" s="63"/>
      <c r="E4" s="7"/>
      <c r="F4" s="58"/>
      <c r="G4" s="65"/>
      <c r="H4" s="63"/>
      <c r="I4" s="7"/>
      <c r="J4" s="58"/>
      <c r="K4" s="61"/>
      <c r="L4" s="63"/>
    </row>
    <row r="5" spans="2:12" s="2" customFormat="1" ht="22.5" customHeight="1">
      <c r="B5" s="58"/>
      <c r="C5" s="65"/>
      <c r="D5" s="63"/>
      <c r="E5" s="7"/>
      <c r="F5" s="58"/>
      <c r="G5" s="65"/>
      <c r="H5" s="63"/>
      <c r="I5" s="7"/>
      <c r="J5" s="58"/>
      <c r="K5" s="61"/>
      <c r="L5" s="63"/>
    </row>
    <row r="6" spans="2:12" s="2" customFormat="1" ht="22.5" customHeight="1">
      <c r="B6" s="58"/>
      <c r="C6" s="11" t="s">
        <v>93</v>
      </c>
      <c r="D6" s="63"/>
      <c r="E6" s="7"/>
      <c r="F6" s="58"/>
      <c r="G6" s="11" t="s">
        <v>93</v>
      </c>
      <c r="H6" s="63"/>
      <c r="I6" s="7"/>
      <c r="J6" s="67"/>
      <c r="K6" s="12" t="s">
        <v>93</v>
      </c>
      <c r="L6" s="63"/>
    </row>
    <row r="7" spans="2:12" ht="13.5">
      <c r="B7" s="40" t="s">
        <v>105</v>
      </c>
      <c r="C7" s="20">
        <v>539.1327736090626</v>
      </c>
      <c r="D7" s="22">
        <f aca="true" t="shared" si="0" ref="D7:D46">C7/1131*100</f>
        <v>47.66868024836982</v>
      </c>
      <c r="F7" s="40" t="s">
        <v>98</v>
      </c>
      <c r="G7" s="20">
        <v>405.0045959815863</v>
      </c>
      <c r="H7" s="21">
        <f aca="true" t="shared" si="1" ref="H7:H46">G7/716*100</f>
        <v>56.56488770692546</v>
      </c>
      <c r="J7" s="40" t="s">
        <v>97</v>
      </c>
      <c r="K7" s="18">
        <v>68.07408993974832</v>
      </c>
      <c r="L7" s="19">
        <f aca="true" t="shared" si="2" ref="L7:L46">K7/416*100</f>
        <v>16.363963927824116</v>
      </c>
    </row>
    <row r="8" spans="2:12" ht="13.5" customHeight="1">
      <c r="B8" s="40" t="s">
        <v>102</v>
      </c>
      <c r="C8" s="20">
        <v>611.6625627433963</v>
      </c>
      <c r="D8" s="22">
        <f t="shared" si="0"/>
        <v>54.08157053434096</v>
      </c>
      <c r="F8" s="40" t="s">
        <v>105</v>
      </c>
      <c r="G8" s="20">
        <v>444.5576673077365</v>
      </c>
      <c r="H8" s="21">
        <f t="shared" si="1"/>
        <v>62.08905967985147</v>
      </c>
      <c r="J8" s="40" t="s">
        <v>105</v>
      </c>
      <c r="K8" s="18">
        <v>94.57510630132612</v>
      </c>
      <c r="L8" s="19">
        <f t="shared" si="2"/>
        <v>22.734400553203393</v>
      </c>
    </row>
    <row r="9" spans="2:12" ht="13.5">
      <c r="B9" s="40" t="s">
        <v>5</v>
      </c>
      <c r="C9" s="20">
        <v>643.2876712328766</v>
      </c>
      <c r="D9" s="22">
        <f t="shared" si="0"/>
        <v>56.87777818150986</v>
      </c>
      <c r="F9" s="40" t="s">
        <v>102</v>
      </c>
      <c r="G9" s="20">
        <v>458.957508224142</v>
      </c>
      <c r="H9" s="21">
        <f t="shared" si="1"/>
        <v>64.10021064582988</v>
      </c>
      <c r="J9" s="40" t="s">
        <v>82</v>
      </c>
      <c r="K9" s="18">
        <v>127.67209931411253</v>
      </c>
      <c r="L9" s="19">
        <f t="shared" si="2"/>
        <v>30.690408488969357</v>
      </c>
    </row>
    <row r="10" spans="2:12" ht="13.5">
      <c r="B10" s="40" t="s">
        <v>98</v>
      </c>
      <c r="C10" s="20">
        <v>688.2808051713166</v>
      </c>
      <c r="D10" s="22">
        <f t="shared" si="0"/>
        <v>60.85595094352932</v>
      </c>
      <c r="F10" s="40" t="s">
        <v>103</v>
      </c>
      <c r="G10" s="20">
        <v>471.4544677345186</v>
      </c>
      <c r="H10" s="21">
        <f t="shared" si="1"/>
        <v>65.84559605230706</v>
      </c>
      <c r="J10" s="40" t="s">
        <v>102</v>
      </c>
      <c r="K10" s="18">
        <v>152.7050545192543</v>
      </c>
      <c r="L10" s="19">
        <f t="shared" si="2"/>
        <v>36.707945797897665</v>
      </c>
    </row>
    <row r="11" spans="2:12" ht="13.5">
      <c r="B11" s="40" t="s">
        <v>106</v>
      </c>
      <c r="C11" s="20">
        <v>703.9407073023342</v>
      </c>
      <c r="D11" s="22">
        <f t="shared" si="0"/>
        <v>62.24055767483061</v>
      </c>
      <c r="F11" s="40" t="s">
        <v>5</v>
      </c>
      <c r="G11" s="20">
        <v>482.9223744292238</v>
      </c>
      <c r="H11" s="21">
        <f t="shared" si="1"/>
        <v>67.44725899849495</v>
      </c>
      <c r="J11" s="40" t="s">
        <v>5</v>
      </c>
      <c r="K11" s="18">
        <v>160.36529680365283</v>
      </c>
      <c r="L11" s="19">
        <f t="shared" si="2"/>
        <v>38.54935019318578</v>
      </c>
    </row>
    <row r="12" spans="2:12" ht="13.5">
      <c r="B12" s="40" t="s">
        <v>103</v>
      </c>
      <c r="C12" s="20">
        <v>804.85314028014</v>
      </c>
      <c r="D12" s="22">
        <f t="shared" si="0"/>
        <v>71.16296554201061</v>
      </c>
      <c r="F12" s="40" t="s">
        <v>50</v>
      </c>
      <c r="G12" s="20">
        <v>491.16578909348004</v>
      </c>
      <c r="H12" s="21">
        <f t="shared" si="1"/>
        <v>68.59857389573743</v>
      </c>
      <c r="J12" s="40" t="s">
        <v>41</v>
      </c>
      <c r="K12" s="18">
        <v>161.05037965690667</v>
      </c>
      <c r="L12" s="19">
        <f t="shared" si="2"/>
        <v>38.7140335713718</v>
      </c>
    </row>
    <row r="13" spans="2:12" ht="13.5">
      <c r="B13" s="40" t="s">
        <v>41</v>
      </c>
      <c r="C13" s="20">
        <v>841.4860080249206</v>
      </c>
      <c r="D13" s="22">
        <f t="shared" si="0"/>
        <v>74.40194589079758</v>
      </c>
      <c r="F13" s="40" t="s">
        <v>106</v>
      </c>
      <c r="G13" s="20">
        <v>505.64473205031237</v>
      </c>
      <c r="H13" s="21">
        <f t="shared" si="1"/>
        <v>70.62077263272519</v>
      </c>
      <c r="J13" s="40" t="s">
        <v>106</v>
      </c>
      <c r="K13" s="18">
        <v>198.29597525202183</v>
      </c>
      <c r="L13" s="19">
        <f t="shared" si="2"/>
        <v>47.66730174327448</v>
      </c>
    </row>
    <row r="14" spans="2:12" ht="13.5">
      <c r="B14" s="40" t="s">
        <v>51</v>
      </c>
      <c r="C14" s="20">
        <v>873.9114013734469</v>
      </c>
      <c r="D14" s="22">
        <f t="shared" si="0"/>
        <v>77.26891258828</v>
      </c>
      <c r="F14" s="40" t="s">
        <v>100</v>
      </c>
      <c r="G14" s="20">
        <v>519.7871874108788</v>
      </c>
      <c r="H14" s="21">
        <f t="shared" si="1"/>
        <v>72.59597589537414</v>
      </c>
      <c r="J14" s="40" t="s">
        <v>107</v>
      </c>
      <c r="K14" s="18">
        <v>228.20961385964813</v>
      </c>
      <c r="L14" s="19">
        <f t="shared" si="2"/>
        <v>54.858080254723106</v>
      </c>
    </row>
    <row r="15" spans="2:12" ht="13.5">
      <c r="B15" s="40" t="s">
        <v>61</v>
      </c>
      <c r="C15" s="20">
        <v>888.0080635214964</v>
      </c>
      <c r="D15" s="22">
        <f t="shared" si="0"/>
        <v>78.51530181445592</v>
      </c>
      <c r="F15" s="40" t="s">
        <v>59</v>
      </c>
      <c r="G15" s="20">
        <v>521.887771512904</v>
      </c>
      <c r="H15" s="21">
        <f t="shared" si="1"/>
        <v>72.88935356325476</v>
      </c>
      <c r="J15" s="40" t="s">
        <v>53</v>
      </c>
      <c r="K15" s="18">
        <v>232.93761379649254</v>
      </c>
      <c r="L15" s="19">
        <f t="shared" si="2"/>
        <v>55.994618701079936</v>
      </c>
    </row>
    <row r="16" spans="2:12" ht="13.5">
      <c r="B16" s="40" t="s">
        <v>56</v>
      </c>
      <c r="C16" s="20">
        <v>891.0935056092181</v>
      </c>
      <c r="D16" s="22">
        <f t="shared" si="0"/>
        <v>78.78810836509444</v>
      </c>
      <c r="F16" s="40" t="s">
        <v>40</v>
      </c>
      <c r="G16" s="20">
        <v>545.7000150309023</v>
      </c>
      <c r="H16" s="21">
        <f t="shared" si="1"/>
        <v>76.21508589817071</v>
      </c>
      <c r="J16" s="40" t="s">
        <v>61</v>
      </c>
      <c r="K16" s="18">
        <v>238.40124525268675</v>
      </c>
      <c r="L16" s="19">
        <f t="shared" si="2"/>
        <v>57.30799164728047</v>
      </c>
    </row>
    <row r="17" spans="2:12" ht="13.5">
      <c r="B17" s="40" t="s">
        <v>53</v>
      </c>
      <c r="C17" s="20">
        <v>899.3256737487374</v>
      </c>
      <c r="D17" s="22">
        <f t="shared" si="0"/>
        <v>79.5159746904277</v>
      </c>
      <c r="F17" s="40" t="s">
        <v>48</v>
      </c>
      <c r="G17" s="20">
        <v>583.9863611892085</v>
      </c>
      <c r="H17" s="21">
        <f t="shared" si="1"/>
        <v>81.56234094821349</v>
      </c>
      <c r="J17" s="40" t="s">
        <v>108</v>
      </c>
      <c r="K17" s="18">
        <v>240.64552448864697</v>
      </c>
      <c r="L17" s="19">
        <f t="shared" si="2"/>
        <v>57.84748184823244</v>
      </c>
    </row>
    <row r="18" spans="2:12" ht="13.5">
      <c r="B18" s="40" t="s">
        <v>62</v>
      </c>
      <c r="C18" s="20">
        <v>899.3934881698282</v>
      </c>
      <c r="D18" s="22">
        <f t="shared" si="0"/>
        <v>79.52197066046226</v>
      </c>
      <c r="F18" s="40" t="s">
        <v>51</v>
      </c>
      <c r="G18" s="20">
        <v>599.8223996387956</v>
      </c>
      <c r="H18" s="21">
        <f t="shared" si="1"/>
        <v>83.77407816184295</v>
      </c>
      <c r="J18" s="40" t="s">
        <v>56</v>
      </c>
      <c r="K18" s="18">
        <v>267.34449859132224</v>
      </c>
      <c r="L18" s="19">
        <f t="shared" si="2"/>
        <v>64.26550446906785</v>
      </c>
    </row>
    <row r="19" spans="2:12" ht="13.5">
      <c r="B19" s="40" t="s">
        <v>97</v>
      </c>
      <c r="C19" s="20">
        <v>901.0737267537692</v>
      </c>
      <c r="D19" s="22">
        <f t="shared" si="0"/>
        <v>79.67053286947561</v>
      </c>
      <c r="F19" s="40" t="s">
        <v>55</v>
      </c>
      <c r="G19" s="20">
        <v>602.625527610539</v>
      </c>
      <c r="H19" s="21">
        <f t="shared" si="1"/>
        <v>84.16557648191886</v>
      </c>
      <c r="J19" s="40" t="s">
        <v>73</v>
      </c>
      <c r="K19" s="18">
        <v>268.60220846121706</v>
      </c>
      <c r="L19" s="19">
        <f t="shared" si="2"/>
        <v>64.56783857240794</v>
      </c>
    </row>
    <row r="20" spans="2:12" ht="13.5">
      <c r="B20" s="40" t="s">
        <v>55</v>
      </c>
      <c r="C20" s="20">
        <v>902.2879556447567</v>
      </c>
      <c r="D20" s="22">
        <f t="shared" si="0"/>
        <v>79.77789174577866</v>
      </c>
      <c r="F20" s="40" t="s">
        <v>76</v>
      </c>
      <c r="G20" s="20">
        <v>605.479537265594</v>
      </c>
      <c r="H20" s="21">
        <f t="shared" si="1"/>
        <v>84.56418118234554</v>
      </c>
      <c r="J20" s="40" t="s">
        <v>51</v>
      </c>
      <c r="K20" s="18">
        <v>274.08900173465133</v>
      </c>
      <c r="L20" s="19">
        <f t="shared" si="2"/>
        <v>65.88677926313734</v>
      </c>
    </row>
    <row r="21" spans="2:12" ht="13.5">
      <c r="B21" s="40" t="s">
        <v>46</v>
      </c>
      <c r="C21" s="20">
        <v>902.8315827309397</v>
      </c>
      <c r="D21" s="22">
        <f t="shared" si="0"/>
        <v>79.82595780114409</v>
      </c>
      <c r="F21" s="40" t="s">
        <v>62</v>
      </c>
      <c r="G21" s="20">
        <v>623.1834433166367</v>
      </c>
      <c r="H21" s="21">
        <f t="shared" si="1"/>
        <v>87.0367937593068</v>
      </c>
      <c r="J21" s="40" t="s">
        <v>46</v>
      </c>
      <c r="K21" s="18">
        <v>274.2122289228804</v>
      </c>
      <c r="L21" s="19">
        <f t="shared" si="2"/>
        <v>65.9164011833847</v>
      </c>
    </row>
    <row r="22" spans="2:12" ht="13.5">
      <c r="B22" s="40" t="s">
        <v>107</v>
      </c>
      <c r="C22" s="20">
        <v>914.775513168966</v>
      </c>
      <c r="D22" s="22">
        <f t="shared" si="0"/>
        <v>80.8820082377512</v>
      </c>
      <c r="F22" s="40" t="s">
        <v>56</v>
      </c>
      <c r="G22" s="20">
        <v>623.7490070178959</v>
      </c>
      <c r="H22" s="21">
        <f t="shared" si="1"/>
        <v>87.11578310305809</v>
      </c>
      <c r="J22" s="40" t="s">
        <v>62</v>
      </c>
      <c r="K22" s="18">
        <v>276.21004485319145</v>
      </c>
      <c r="L22" s="19">
        <f t="shared" si="2"/>
        <v>66.39664539740178</v>
      </c>
    </row>
    <row r="23" spans="2:12" ht="13.5">
      <c r="B23" s="40" t="s">
        <v>48</v>
      </c>
      <c r="C23" s="20">
        <v>924.8070826105161</v>
      </c>
      <c r="D23" s="22">
        <f t="shared" si="0"/>
        <v>81.76897282144262</v>
      </c>
      <c r="F23" s="40" t="s">
        <v>46</v>
      </c>
      <c r="G23" s="20">
        <v>628.6193538080593</v>
      </c>
      <c r="H23" s="21">
        <f t="shared" si="1"/>
        <v>87.7959991352038</v>
      </c>
      <c r="J23" s="40" t="s">
        <v>104</v>
      </c>
      <c r="K23" s="18">
        <v>280.0092872068725</v>
      </c>
      <c r="L23" s="19">
        <f t="shared" si="2"/>
        <v>67.30992480934435</v>
      </c>
    </row>
    <row r="24" spans="2:12" ht="13.5">
      <c r="B24" s="40" t="s">
        <v>99</v>
      </c>
      <c r="C24" s="20">
        <v>928.1829170024174</v>
      </c>
      <c r="D24" s="22">
        <f t="shared" si="0"/>
        <v>82.06745508421021</v>
      </c>
      <c r="F24" s="40" t="s">
        <v>99</v>
      </c>
      <c r="G24" s="20">
        <v>630.7413376309428</v>
      </c>
      <c r="H24" s="21">
        <f t="shared" si="1"/>
        <v>88.0923655909138</v>
      </c>
      <c r="J24" s="40" t="s">
        <v>101</v>
      </c>
      <c r="K24" s="18">
        <v>283.23030975412064</v>
      </c>
      <c r="L24" s="19">
        <f t="shared" si="2"/>
        <v>68.08420907550978</v>
      </c>
    </row>
    <row r="25" spans="2:12" ht="13.5">
      <c r="B25" s="40" t="s">
        <v>104</v>
      </c>
      <c r="C25" s="20">
        <v>933.4306278815218</v>
      </c>
      <c r="D25" s="22">
        <f t="shared" si="0"/>
        <v>82.5314436676854</v>
      </c>
      <c r="F25" s="40" t="s">
        <v>70</v>
      </c>
      <c r="G25" s="20">
        <v>639.4926037441141</v>
      </c>
      <c r="H25" s="21">
        <f t="shared" si="1"/>
        <v>89.31460946146845</v>
      </c>
      <c r="J25" s="40" t="s">
        <v>98</v>
      </c>
      <c r="K25" s="18">
        <v>283.2762091897303</v>
      </c>
      <c r="L25" s="19">
        <f t="shared" si="2"/>
        <v>68.09524259368517</v>
      </c>
    </row>
    <row r="26" spans="2:12" ht="13.5">
      <c r="B26" s="40" t="s">
        <v>40</v>
      </c>
      <c r="C26" s="20">
        <v>950.1581213153038</v>
      </c>
      <c r="D26" s="22">
        <f t="shared" si="0"/>
        <v>84.01044397129122</v>
      </c>
      <c r="F26" s="40" t="s">
        <v>61</v>
      </c>
      <c r="G26" s="20">
        <v>649.6068182688097</v>
      </c>
      <c r="H26" s="21">
        <f t="shared" si="1"/>
        <v>90.72720925542035</v>
      </c>
      <c r="J26" s="40" t="s">
        <v>99</v>
      </c>
      <c r="K26" s="18">
        <v>297.44157937147463</v>
      </c>
      <c r="L26" s="19">
        <f t="shared" si="2"/>
        <v>71.50037965660448</v>
      </c>
    </row>
    <row r="27" spans="2:12" ht="13.5">
      <c r="B27" s="40" t="s">
        <v>108</v>
      </c>
      <c r="C27" s="20">
        <v>967.5361231000187</v>
      </c>
      <c r="D27" s="22">
        <f t="shared" si="0"/>
        <v>85.54696048629697</v>
      </c>
      <c r="F27" s="40" t="s">
        <v>45</v>
      </c>
      <c r="G27" s="20">
        <v>651.7777176920574</v>
      </c>
      <c r="H27" s="21">
        <f t="shared" si="1"/>
        <v>91.0304074988907</v>
      </c>
      <c r="J27" s="40" t="s">
        <v>55</v>
      </c>
      <c r="K27" s="18">
        <v>299.66242803421767</v>
      </c>
      <c r="L27" s="19">
        <f t="shared" si="2"/>
        <v>72.0342375082254</v>
      </c>
    </row>
    <row r="28" spans="2:12" ht="13.5">
      <c r="B28" s="40" t="s">
        <v>50</v>
      </c>
      <c r="C28" s="20">
        <v>980.1222623742761</v>
      </c>
      <c r="D28" s="22">
        <f t="shared" si="0"/>
        <v>86.65979331337543</v>
      </c>
      <c r="F28" s="40" t="s">
        <v>104</v>
      </c>
      <c r="G28" s="20">
        <v>653.4213406746493</v>
      </c>
      <c r="H28" s="21">
        <f t="shared" si="1"/>
        <v>91.2599637813756</v>
      </c>
      <c r="J28" s="40" t="s">
        <v>67</v>
      </c>
      <c r="K28" s="18">
        <v>313.0487478442574</v>
      </c>
      <c r="L28" s="19">
        <f t="shared" si="2"/>
        <v>75.25210284717726</v>
      </c>
    </row>
    <row r="29" spans="2:12" ht="13.5">
      <c r="B29" s="40" t="s">
        <v>73</v>
      </c>
      <c r="C29" s="20">
        <v>990.3469018970857</v>
      </c>
      <c r="D29" s="22">
        <f t="shared" si="0"/>
        <v>87.56382863811545</v>
      </c>
      <c r="F29" s="40" t="s">
        <v>53</v>
      </c>
      <c r="G29" s="20">
        <v>666.3880599522448</v>
      </c>
      <c r="H29" s="21">
        <f t="shared" si="1"/>
        <v>93.07095809388895</v>
      </c>
      <c r="J29" s="40" t="s">
        <v>78</v>
      </c>
      <c r="K29" s="18">
        <v>327.7410404968109</v>
      </c>
      <c r="L29" s="19">
        <f t="shared" si="2"/>
        <v>78.78390396557955</v>
      </c>
    </row>
    <row r="30" spans="2:12" ht="13.5">
      <c r="B30" s="40" t="s">
        <v>45</v>
      </c>
      <c r="C30" s="20">
        <v>1011.1220130739459</v>
      </c>
      <c r="D30" s="22">
        <f t="shared" si="0"/>
        <v>89.40070849460177</v>
      </c>
      <c r="F30" s="40" t="s">
        <v>65</v>
      </c>
      <c r="G30" s="20">
        <v>672.266442389804</v>
      </c>
      <c r="H30" s="21">
        <f t="shared" si="1"/>
        <v>93.89196122762625</v>
      </c>
      <c r="J30" s="40" t="s">
        <v>103</v>
      </c>
      <c r="K30" s="18">
        <v>333.3986725456214</v>
      </c>
      <c r="L30" s="19">
        <f t="shared" si="2"/>
        <v>80.14391166962054</v>
      </c>
    </row>
    <row r="31" spans="2:12" ht="13.5">
      <c r="B31" s="40" t="s">
        <v>67</v>
      </c>
      <c r="C31" s="20">
        <v>1024.8133783072708</v>
      </c>
      <c r="D31" s="22">
        <f t="shared" si="0"/>
        <v>90.6112624498029</v>
      </c>
      <c r="F31" s="40" t="s">
        <v>41</v>
      </c>
      <c r="G31" s="20">
        <v>680.4356283680139</v>
      </c>
      <c r="H31" s="21">
        <f t="shared" si="1"/>
        <v>95.03290898994608</v>
      </c>
      <c r="J31" s="40" t="s">
        <v>48</v>
      </c>
      <c r="K31" s="18">
        <v>340.82072142130755</v>
      </c>
      <c r="L31" s="19">
        <f t="shared" si="2"/>
        <v>81.92805803396817</v>
      </c>
    </row>
    <row r="32" spans="2:12" ht="13.5">
      <c r="B32" s="40" t="s">
        <v>59</v>
      </c>
      <c r="C32" s="20">
        <v>1035.2020737152804</v>
      </c>
      <c r="D32" s="22">
        <f t="shared" si="0"/>
        <v>91.52980315784973</v>
      </c>
      <c r="F32" s="40" t="s">
        <v>75</v>
      </c>
      <c r="G32" s="20">
        <v>686.40450966845</v>
      </c>
      <c r="H32" s="21">
        <f t="shared" si="1"/>
        <v>95.86655162967179</v>
      </c>
      <c r="J32" s="40" t="s">
        <v>45</v>
      </c>
      <c r="K32" s="18">
        <v>359.3442953818885</v>
      </c>
      <c r="L32" s="19">
        <f t="shared" si="2"/>
        <v>86.38084023603089</v>
      </c>
    </row>
    <row r="33" spans="2:12" ht="13.5">
      <c r="B33" s="40" t="s">
        <v>70</v>
      </c>
      <c r="C33" s="20">
        <v>1037.4813809949817</v>
      </c>
      <c r="D33" s="22">
        <f t="shared" si="0"/>
        <v>91.73133342130696</v>
      </c>
      <c r="F33" s="40" t="s">
        <v>107</v>
      </c>
      <c r="G33" s="20">
        <v>686.5658993093178</v>
      </c>
      <c r="H33" s="21">
        <f t="shared" si="1"/>
        <v>95.88909208230696</v>
      </c>
      <c r="J33" s="40" t="s">
        <v>77</v>
      </c>
      <c r="K33" s="18">
        <v>375.3498861598878</v>
      </c>
      <c r="L33" s="19">
        <f t="shared" si="2"/>
        <v>90.22833801920379</v>
      </c>
    </row>
    <row r="34" spans="2:12" ht="13.5">
      <c r="B34" s="40" t="s">
        <v>100</v>
      </c>
      <c r="C34" s="20">
        <v>1039.2673081034523</v>
      </c>
      <c r="D34" s="22">
        <f t="shared" si="0"/>
        <v>91.88924032744936</v>
      </c>
      <c r="F34" s="40" t="s">
        <v>81</v>
      </c>
      <c r="G34" s="20">
        <v>690.8786362557855</v>
      </c>
      <c r="H34" s="21">
        <f t="shared" si="1"/>
        <v>96.49142964466279</v>
      </c>
      <c r="J34" s="40" t="s">
        <v>75</v>
      </c>
      <c r="K34" s="18">
        <v>375.4602763708584</v>
      </c>
      <c r="L34" s="19">
        <f t="shared" si="2"/>
        <v>90.2548741276102</v>
      </c>
    </row>
    <row r="35" spans="2:12" ht="13.5">
      <c r="B35" s="40" t="s">
        <v>101</v>
      </c>
      <c r="C35" s="20">
        <v>1046.4305506467047</v>
      </c>
      <c r="D35" s="22">
        <f t="shared" si="0"/>
        <v>92.52259510580943</v>
      </c>
      <c r="F35" s="40" t="s">
        <v>79</v>
      </c>
      <c r="G35" s="20">
        <v>696.1624295827711</v>
      </c>
      <c r="H35" s="21">
        <f t="shared" si="1"/>
        <v>97.22938960653228</v>
      </c>
      <c r="J35" s="40" t="s">
        <v>65</v>
      </c>
      <c r="K35" s="18">
        <v>385.7728886999058</v>
      </c>
      <c r="L35" s="19">
        <f t="shared" si="2"/>
        <v>92.73386747593891</v>
      </c>
    </row>
    <row r="36" spans="2:12" ht="13.5">
      <c r="B36" s="40" t="s">
        <v>65</v>
      </c>
      <c r="C36" s="20">
        <v>1058.0393310897098</v>
      </c>
      <c r="D36" s="22">
        <f t="shared" si="0"/>
        <v>93.5490124747754</v>
      </c>
      <c r="F36" s="40" t="s">
        <v>80</v>
      </c>
      <c r="G36" s="20">
        <v>704.3929829882969</v>
      </c>
      <c r="H36" s="21">
        <f t="shared" si="1"/>
        <v>98.37890823858896</v>
      </c>
      <c r="J36" s="40" t="s">
        <v>70</v>
      </c>
      <c r="K36" s="18">
        <v>397.98877725086754</v>
      </c>
      <c r="L36" s="19">
        <f t="shared" si="2"/>
        <v>95.67037914684316</v>
      </c>
    </row>
    <row r="37" spans="2:12" ht="13.5">
      <c r="B37" s="40" t="s">
        <v>75</v>
      </c>
      <c r="C37" s="20">
        <v>1061.8647860393085</v>
      </c>
      <c r="D37" s="22">
        <f t="shared" si="0"/>
        <v>93.88724898667625</v>
      </c>
      <c r="F37" s="40" t="s">
        <v>67</v>
      </c>
      <c r="G37" s="20">
        <v>711.7646304630134</v>
      </c>
      <c r="H37" s="21">
        <f t="shared" si="1"/>
        <v>99.40846794176164</v>
      </c>
      <c r="J37" s="40" t="s">
        <v>74</v>
      </c>
      <c r="K37" s="18">
        <v>403.28564566144416</v>
      </c>
      <c r="L37" s="19">
        <f t="shared" si="2"/>
        <v>96.94366482246254</v>
      </c>
    </row>
    <row r="38" spans="2:12" ht="13.5">
      <c r="B38" s="40" t="s">
        <v>76</v>
      </c>
      <c r="C38" s="20">
        <v>1063.3029608906575</v>
      </c>
      <c r="D38" s="22">
        <f t="shared" si="0"/>
        <v>94.01440856681322</v>
      </c>
      <c r="F38" s="40" t="s">
        <v>73</v>
      </c>
      <c r="G38" s="20">
        <v>721.7446934358686</v>
      </c>
      <c r="H38" s="21">
        <f t="shared" si="1"/>
        <v>100.80233148545652</v>
      </c>
      <c r="J38" s="40" t="s">
        <v>40</v>
      </c>
      <c r="K38" s="18">
        <v>404.45810628440154</v>
      </c>
      <c r="L38" s="19">
        <f t="shared" si="2"/>
        <v>97.22550631836575</v>
      </c>
    </row>
    <row r="39" spans="2:12" ht="13.5">
      <c r="B39" s="40" t="s">
        <v>81</v>
      </c>
      <c r="C39" s="20">
        <v>1098.8905435941956</v>
      </c>
      <c r="D39" s="22">
        <f t="shared" si="0"/>
        <v>97.16096760337716</v>
      </c>
      <c r="F39" s="40" t="s">
        <v>108</v>
      </c>
      <c r="G39" s="20">
        <v>726.8905986113717</v>
      </c>
      <c r="H39" s="21">
        <f t="shared" si="1"/>
        <v>101.52103332561057</v>
      </c>
      <c r="J39" s="40" t="s">
        <v>81</v>
      </c>
      <c r="K39" s="18">
        <v>408.0119073384101</v>
      </c>
      <c r="L39" s="19">
        <f t="shared" si="2"/>
        <v>98.07978541788704</v>
      </c>
    </row>
    <row r="40" spans="2:12" ht="13.5">
      <c r="B40" s="40" t="s">
        <v>77</v>
      </c>
      <c r="C40" s="20">
        <v>1114.4009305165882</v>
      </c>
      <c r="D40" s="22">
        <f t="shared" si="0"/>
        <v>98.53235459916783</v>
      </c>
      <c r="F40" s="40" t="s">
        <v>77</v>
      </c>
      <c r="G40" s="20">
        <v>739.0510443567005</v>
      </c>
      <c r="H40" s="21">
        <f t="shared" si="1"/>
        <v>103.21941960289112</v>
      </c>
      <c r="J40" s="40" t="s">
        <v>79</v>
      </c>
      <c r="K40" s="18">
        <v>443.72111684104186</v>
      </c>
      <c r="L40" s="19">
        <f t="shared" si="2"/>
        <v>106.66373000986584</v>
      </c>
    </row>
    <row r="41" spans="2:12" ht="13.5">
      <c r="B41" s="40" t="s">
        <v>79</v>
      </c>
      <c r="C41" s="20">
        <v>1139.883546423813</v>
      </c>
      <c r="D41" s="22">
        <f t="shared" si="0"/>
        <v>100.78545945391804</v>
      </c>
      <c r="F41" s="40" t="s">
        <v>74</v>
      </c>
      <c r="G41" s="20">
        <v>746.2261423906383</v>
      </c>
      <c r="H41" s="21">
        <f t="shared" si="1"/>
        <v>104.22152826684892</v>
      </c>
      <c r="J41" s="40" t="s">
        <v>64</v>
      </c>
      <c r="K41" s="18">
        <v>452.89004254984036</v>
      </c>
      <c r="L41" s="19">
        <f t="shared" si="2"/>
        <v>108.86779868986547</v>
      </c>
    </row>
    <row r="42" spans="2:12" ht="13.5">
      <c r="B42" s="40" t="s">
        <v>74</v>
      </c>
      <c r="C42" s="20">
        <v>1149.5117880520825</v>
      </c>
      <c r="D42" s="22">
        <f t="shared" si="0"/>
        <v>101.63676286932647</v>
      </c>
      <c r="F42" s="40" t="s">
        <v>101</v>
      </c>
      <c r="G42" s="20">
        <v>763.200240892584</v>
      </c>
      <c r="H42" s="21">
        <f t="shared" si="1"/>
        <v>106.59221241516536</v>
      </c>
      <c r="J42" s="40" t="s">
        <v>76</v>
      </c>
      <c r="K42" s="18">
        <v>457.82342362506347</v>
      </c>
      <c r="L42" s="19">
        <f t="shared" si="2"/>
        <v>110.05370760217872</v>
      </c>
    </row>
    <row r="43" spans="2:12" ht="13.5">
      <c r="B43" s="40" t="s">
        <v>80</v>
      </c>
      <c r="C43" s="20">
        <v>1165.9458374549017</v>
      </c>
      <c r="D43" s="22">
        <f t="shared" si="0"/>
        <v>103.08981763526984</v>
      </c>
      <c r="F43" s="40" t="s">
        <v>64</v>
      </c>
      <c r="G43" s="20">
        <v>770.1718023640052</v>
      </c>
      <c r="H43" s="21">
        <f t="shared" si="1"/>
        <v>107.56589418491693</v>
      </c>
      <c r="J43" s="40" t="s">
        <v>80</v>
      </c>
      <c r="K43" s="18">
        <v>461.5528544666048</v>
      </c>
      <c r="L43" s="19">
        <f t="shared" si="2"/>
        <v>110.95020540062615</v>
      </c>
    </row>
    <row r="44" spans="2:12" ht="13.5">
      <c r="B44" s="40" t="s">
        <v>78</v>
      </c>
      <c r="C44" s="20">
        <v>1215.7381555683844</v>
      </c>
      <c r="D44" s="22">
        <f t="shared" si="0"/>
        <v>107.49232144724886</v>
      </c>
      <c r="F44" s="40" t="s">
        <v>97</v>
      </c>
      <c r="G44" s="20">
        <v>832.9996368140208</v>
      </c>
      <c r="H44" s="21">
        <f t="shared" si="1"/>
        <v>116.34073139860625</v>
      </c>
      <c r="J44" s="40" t="s">
        <v>50</v>
      </c>
      <c r="K44" s="18">
        <v>488.9564732807961</v>
      </c>
      <c r="L44" s="19">
        <f t="shared" si="2"/>
        <v>117.53761376942214</v>
      </c>
    </row>
    <row r="45" spans="2:12" ht="13.5">
      <c r="B45" s="40" t="s">
        <v>64</v>
      </c>
      <c r="C45" s="20">
        <v>1223.0618449138456</v>
      </c>
      <c r="D45" s="22">
        <f t="shared" si="0"/>
        <v>108.13986250343461</v>
      </c>
      <c r="F45" s="40" t="s">
        <v>85</v>
      </c>
      <c r="G45" s="20">
        <v>850.0331376469712</v>
      </c>
      <c r="H45" s="21">
        <f t="shared" si="1"/>
        <v>118.71971196186747</v>
      </c>
      <c r="J45" s="40" t="s">
        <v>59</v>
      </c>
      <c r="K45" s="18">
        <v>513.3143022023764</v>
      </c>
      <c r="L45" s="19">
        <f t="shared" si="2"/>
        <v>123.39286110634049</v>
      </c>
    </row>
    <row r="46" spans="2:12" ht="13.5">
      <c r="B46" s="40" t="s">
        <v>82</v>
      </c>
      <c r="C46" s="20">
        <v>1281.6902664677257</v>
      </c>
      <c r="D46" s="22">
        <f t="shared" si="0"/>
        <v>113.32363098742049</v>
      </c>
      <c r="F46" s="40" t="s">
        <v>78</v>
      </c>
      <c r="G46" s="20">
        <v>887.9971150715735</v>
      </c>
      <c r="H46" s="21">
        <f t="shared" si="1"/>
        <v>124.02194344575048</v>
      </c>
      <c r="J46" s="40" t="s">
        <v>100</v>
      </c>
      <c r="K46" s="18">
        <v>519.4801206925735</v>
      </c>
      <c r="L46" s="19">
        <f t="shared" si="2"/>
        <v>124.87502901263785</v>
      </c>
    </row>
    <row r="47" spans="2:12" ht="13.5">
      <c r="B47" s="40" t="s">
        <v>85</v>
      </c>
      <c r="C47" s="20">
        <v>1392.3549848525493</v>
      </c>
      <c r="D47" s="22">
        <f>C47/1131*100</f>
        <v>123.10830988970373</v>
      </c>
      <c r="F47" s="40" t="s">
        <v>82</v>
      </c>
      <c r="G47" s="20">
        <v>1154.0181671536131</v>
      </c>
      <c r="H47" s="21">
        <f>G47/716*100</f>
        <v>161.17572166949904</v>
      </c>
      <c r="J47" s="40" t="s">
        <v>85</v>
      </c>
      <c r="K47" s="18">
        <v>542.321847205578</v>
      </c>
      <c r="L47" s="19">
        <f>K47/416*100</f>
        <v>130.36582865518702</v>
      </c>
    </row>
    <row r="48" spans="2:12" ht="13.5">
      <c r="B48" s="17" t="s">
        <v>109</v>
      </c>
      <c r="C48" s="20">
        <v>1131.4279551463792</v>
      </c>
      <c r="D48" s="22">
        <v>100</v>
      </c>
      <c r="F48" s="17" t="s">
        <v>109</v>
      </c>
      <c r="G48" s="20">
        <v>715.6900729136079</v>
      </c>
      <c r="H48" s="21">
        <v>100</v>
      </c>
      <c r="J48" s="17" t="s">
        <v>109</v>
      </c>
      <c r="K48" s="18">
        <v>415.7378822327713</v>
      </c>
      <c r="L48" s="19">
        <v>100</v>
      </c>
    </row>
    <row r="52" ht="13.5">
      <c r="D52" s="23"/>
    </row>
  </sheetData>
  <mergeCells count="12">
    <mergeCell ref="B2:B6"/>
    <mergeCell ref="C2:D2"/>
    <mergeCell ref="F2:F6"/>
    <mergeCell ref="G2:H2"/>
    <mergeCell ref="C3:C5"/>
    <mergeCell ref="D3:D6"/>
    <mergeCell ref="G3:G5"/>
    <mergeCell ref="H3:H6"/>
    <mergeCell ref="J2:J6"/>
    <mergeCell ref="K2:L2"/>
    <mergeCell ref="K3:K5"/>
    <mergeCell ref="L3:L6"/>
  </mergeCells>
  <printOptions/>
  <pageMargins left="0.3937007874015748" right="0.3937007874015748" top="0.39" bottom="0.32" header="0.2" footer="0.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U52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9.375" style="0" customWidth="1"/>
    <col min="2" max="2" width="9.625" style="0" customWidth="1"/>
    <col min="3" max="4" width="12.75390625" style="0" customWidth="1"/>
    <col min="6" max="6" width="9.625" style="0" customWidth="1"/>
    <col min="7" max="8" width="12.75390625" style="0" customWidth="1"/>
    <col min="10" max="10" width="9.625" style="0" customWidth="1"/>
    <col min="11" max="12" width="12.75390625" style="0" customWidth="1"/>
  </cols>
  <sheetData>
    <row r="1" spans="2:21" s="2" customFormat="1" ht="17.25">
      <c r="B1" s="84" t="s">
        <v>130</v>
      </c>
      <c r="C1" s="1"/>
      <c r="D1" s="1"/>
      <c r="G1" s="3"/>
      <c r="H1" s="4"/>
      <c r="I1" s="5"/>
      <c r="J1" s="6"/>
      <c r="K1" s="6"/>
      <c r="M1" s="6"/>
      <c r="N1" s="6"/>
      <c r="Q1" s="3"/>
      <c r="R1" s="6"/>
      <c r="S1" s="5"/>
      <c r="T1" s="1"/>
      <c r="U1" s="1"/>
    </row>
    <row r="2" spans="2:17" s="2" customFormat="1" ht="22.5" customHeight="1">
      <c r="B2" s="57" t="s">
        <v>87</v>
      </c>
      <c r="C2" s="59" t="s">
        <v>88</v>
      </c>
      <c r="D2" s="59"/>
      <c r="E2" s="7"/>
      <c r="F2" s="57" t="s">
        <v>89</v>
      </c>
      <c r="G2" s="59" t="s">
        <v>88</v>
      </c>
      <c r="H2" s="59"/>
      <c r="I2" s="7"/>
      <c r="J2" s="57" t="s">
        <v>89</v>
      </c>
      <c r="K2" s="59" t="s">
        <v>88</v>
      </c>
      <c r="L2" s="59"/>
      <c r="M2" s="8"/>
      <c r="N2" s="8"/>
      <c r="O2" s="9"/>
      <c r="P2" s="9"/>
      <c r="Q2" s="9"/>
    </row>
    <row r="3" spans="2:17" s="2" customFormat="1" ht="22.5" customHeight="1">
      <c r="B3" s="58"/>
      <c r="C3" s="66" t="s">
        <v>96</v>
      </c>
      <c r="D3" s="62" t="s">
        <v>90</v>
      </c>
      <c r="E3" s="7"/>
      <c r="F3" s="58"/>
      <c r="G3" s="64" t="s">
        <v>91</v>
      </c>
      <c r="H3" s="62" t="s">
        <v>90</v>
      </c>
      <c r="I3" s="7"/>
      <c r="J3" s="58"/>
      <c r="K3" s="60" t="s">
        <v>92</v>
      </c>
      <c r="L3" s="62" t="s">
        <v>90</v>
      </c>
      <c r="M3" s="8"/>
      <c r="N3" s="8"/>
      <c r="O3" s="10"/>
      <c r="P3" s="3"/>
      <c r="Q3" s="3"/>
    </row>
    <row r="4" spans="2:17" s="2" customFormat="1" ht="22.5" customHeight="1">
      <c r="B4" s="58"/>
      <c r="C4" s="65"/>
      <c r="D4" s="63"/>
      <c r="E4" s="7"/>
      <c r="F4" s="58"/>
      <c r="G4" s="65"/>
      <c r="H4" s="63"/>
      <c r="I4" s="7"/>
      <c r="J4" s="58"/>
      <c r="K4" s="61"/>
      <c r="L4" s="63"/>
      <c r="M4" s="8"/>
      <c r="N4" s="8"/>
      <c r="O4" s="10"/>
      <c r="P4" s="3"/>
      <c r="Q4" s="3"/>
    </row>
    <row r="5" spans="2:17" s="2" customFormat="1" ht="22.5" customHeight="1">
      <c r="B5" s="58"/>
      <c r="C5" s="65"/>
      <c r="D5" s="63"/>
      <c r="E5" s="7"/>
      <c r="F5" s="58"/>
      <c r="G5" s="65"/>
      <c r="H5" s="63"/>
      <c r="I5" s="7"/>
      <c r="J5" s="58"/>
      <c r="K5" s="61"/>
      <c r="L5" s="63"/>
      <c r="M5" s="8"/>
      <c r="N5" s="8"/>
      <c r="O5" s="10"/>
      <c r="P5" s="3"/>
      <c r="Q5" s="3"/>
    </row>
    <row r="6" spans="2:17" s="2" customFormat="1" ht="22.5" customHeight="1">
      <c r="B6" s="58"/>
      <c r="C6" s="11" t="s">
        <v>93</v>
      </c>
      <c r="D6" s="63"/>
      <c r="E6" s="7"/>
      <c r="F6" s="58"/>
      <c r="G6" s="11" t="s">
        <v>93</v>
      </c>
      <c r="H6" s="63"/>
      <c r="I6" s="7"/>
      <c r="J6" s="58"/>
      <c r="K6" s="12" t="s">
        <v>93</v>
      </c>
      <c r="L6" s="63"/>
      <c r="M6" s="8"/>
      <c r="N6" s="8"/>
      <c r="O6" s="10"/>
      <c r="P6" s="3"/>
      <c r="Q6" s="3"/>
    </row>
    <row r="7" spans="2:12" ht="13.5">
      <c r="B7" s="16" t="s">
        <v>105</v>
      </c>
      <c r="C7" s="20">
        <v>667.8205194086705</v>
      </c>
      <c r="D7" s="22">
        <v>54.40792361470693</v>
      </c>
      <c r="F7" s="16" t="s">
        <v>5</v>
      </c>
      <c r="G7" s="20">
        <v>509.2237442922375</v>
      </c>
      <c r="H7" s="21">
        <v>62.73588039827126</v>
      </c>
      <c r="J7" s="16" t="s">
        <v>97</v>
      </c>
      <c r="K7" s="18">
        <v>68.07408993974839</v>
      </c>
      <c r="L7" s="19">
        <v>16.374281211552848</v>
      </c>
    </row>
    <row r="8" spans="2:12" ht="13.5" customHeight="1">
      <c r="B8" s="16" t="s">
        <v>5</v>
      </c>
      <c r="C8" s="20">
        <v>669.5890410958904</v>
      </c>
      <c r="D8" s="22">
        <v>54.55200662814056</v>
      </c>
      <c r="F8" s="16" t="s">
        <v>98</v>
      </c>
      <c r="G8" s="20">
        <v>517.2433041944379</v>
      </c>
      <c r="H8" s="21">
        <v>63.723882541750434</v>
      </c>
      <c r="J8" s="16" t="s">
        <v>105</v>
      </c>
      <c r="K8" s="18">
        <v>94.57510630132612</v>
      </c>
      <c r="L8" s="19">
        <v>22.748734321106095</v>
      </c>
    </row>
    <row r="9" spans="2:12" ht="13.5">
      <c r="B9" s="16" t="s">
        <v>102</v>
      </c>
      <c r="C9" s="20">
        <v>700.8307624272161</v>
      </c>
      <c r="D9" s="22">
        <v>57.09729707427995</v>
      </c>
      <c r="F9" s="16" t="s">
        <v>106</v>
      </c>
      <c r="G9" s="20">
        <v>520.0517050252322</v>
      </c>
      <c r="H9" s="21">
        <v>64.06987484985852</v>
      </c>
      <c r="J9" s="16" t="s">
        <v>82</v>
      </c>
      <c r="K9" s="18">
        <v>127.67209931411287</v>
      </c>
      <c r="L9" s="19">
        <v>30.709758424811845</v>
      </c>
    </row>
    <row r="10" spans="2:12" ht="13.5">
      <c r="B10" s="16" t="s">
        <v>106</v>
      </c>
      <c r="C10" s="20">
        <v>718.3476802772542</v>
      </c>
      <c r="D10" s="22">
        <v>58.52441573962713</v>
      </c>
      <c r="F10" s="16" t="s">
        <v>102</v>
      </c>
      <c r="G10" s="20">
        <v>548.1257079079619</v>
      </c>
      <c r="H10" s="21">
        <v>67.52856527208066</v>
      </c>
      <c r="J10" s="16" t="s">
        <v>102</v>
      </c>
      <c r="K10" s="18">
        <v>152.70505451925433</v>
      </c>
      <c r="L10" s="19">
        <v>36.73108971911173</v>
      </c>
    </row>
    <row r="11" spans="2:12" ht="13.5">
      <c r="B11" s="16" t="s">
        <v>98</v>
      </c>
      <c r="C11" s="20">
        <v>800.5195133841681</v>
      </c>
      <c r="D11" s="22">
        <v>65.219027074601</v>
      </c>
      <c r="F11" s="16" t="s">
        <v>105</v>
      </c>
      <c r="G11" s="20">
        <v>573.2454131073443</v>
      </c>
      <c r="H11" s="21">
        <v>70.62328903288766</v>
      </c>
      <c r="J11" s="16" t="s">
        <v>5</v>
      </c>
      <c r="K11" s="18">
        <v>160.36529680365297</v>
      </c>
      <c r="L11" s="19">
        <v>38.57365509786874</v>
      </c>
    </row>
    <row r="12" spans="2:12" ht="13.5">
      <c r="B12" s="16" t="s">
        <v>56</v>
      </c>
      <c r="C12" s="20">
        <v>891.0935056092181</v>
      </c>
      <c r="D12" s="22">
        <v>72.59816968438946</v>
      </c>
      <c r="F12" s="16" t="s">
        <v>103</v>
      </c>
      <c r="G12" s="20">
        <v>575.9072394610156</v>
      </c>
      <c r="H12" s="21">
        <v>70.9512235049869</v>
      </c>
      <c r="J12" s="16" t="s">
        <v>41</v>
      </c>
      <c r="K12" s="18">
        <v>161.05037965690659</v>
      </c>
      <c r="L12" s="19">
        <v>38.7384423069569</v>
      </c>
    </row>
    <row r="13" spans="2:12" ht="13.5">
      <c r="B13" s="16" t="s">
        <v>103</v>
      </c>
      <c r="C13" s="20">
        <v>909.305912006637</v>
      </c>
      <c r="D13" s="22">
        <v>74.08195041186421</v>
      </c>
      <c r="F13" s="16" t="s">
        <v>50</v>
      </c>
      <c r="G13" s="20">
        <v>594.4222333915411</v>
      </c>
      <c r="H13" s="21">
        <v>73.2322531266802</v>
      </c>
      <c r="J13" s="16" t="s">
        <v>106</v>
      </c>
      <c r="K13" s="18">
        <v>198.29597525202198</v>
      </c>
      <c r="L13" s="19">
        <v>47.69735540746228</v>
      </c>
    </row>
    <row r="14" spans="2:12" ht="13.5">
      <c r="B14" s="16" t="s">
        <v>107</v>
      </c>
      <c r="C14" s="20">
        <v>914.7755131689659</v>
      </c>
      <c r="D14" s="22">
        <v>74.52756361720029</v>
      </c>
      <c r="F14" s="16" t="s">
        <v>56</v>
      </c>
      <c r="G14" s="20">
        <v>623.7490070178959</v>
      </c>
      <c r="H14" s="21">
        <v>76.84528371159006</v>
      </c>
      <c r="J14" s="16" t="s">
        <v>107</v>
      </c>
      <c r="K14" s="18">
        <v>228.20961385964807</v>
      </c>
      <c r="L14" s="19">
        <v>54.89266761884202</v>
      </c>
    </row>
    <row r="15" spans="2:12" ht="13.5">
      <c r="B15" s="16" t="s">
        <v>104</v>
      </c>
      <c r="C15" s="20">
        <v>933.4306278815218</v>
      </c>
      <c r="D15" s="22">
        <v>76.04741217951022</v>
      </c>
      <c r="F15" s="16" t="s">
        <v>100</v>
      </c>
      <c r="G15" s="20">
        <v>634.6301400569686</v>
      </c>
      <c r="H15" s="21">
        <v>78.18582894065382</v>
      </c>
      <c r="J15" s="16" t="s">
        <v>53</v>
      </c>
      <c r="K15" s="18">
        <v>232.9376137964925</v>
      </c>
      <c r="L15" s="19">
        <v>56.029922639109145</v>
      </c>
    </row>
    <row r="16" spans="2:12" ht="13.5">
      <c r="B16" s="16" t="s">
        <v>99</v>
      </c>
      <c r="C16" s="20">
        <v>943.9464141821112</v>
      </c>
      <c r="D16" s="22">
        <v>76.90414251522625</v>
      </c>
      <c r="F16" s="16" t="s">
        <v>59</v>
      </c>
      <c r="G16" s="20">
        <v>639.8468837508514</v>
      </c>
      <c r="H16" s="21">
        <v>78.82852679619617</v>
      </c>
      <c r="J16" s="16" t="s">
        <v>61</v>
      </c>
      <c r="K16" s="18">
        <v>238.40124525268678</v>
      </c>
      <c r="L16" s="19">
        <v>57.344123651259196</v>
      </c>
    </row>
    <row r="17" spans="2:12" ht="13.5">
      <c r="B17" s="16" t="s">
        <v>97</v>
      </c>
      <c r="C17" s="20">
        <v>958.9041095890411</v>
      </c>
      <c r="D17" s="22">
        <v>78.1227590828527</v>
      </c>
      <c r="F17" s="16" t="s">
        <v>99</v>
      </c>
      <c r="G17" s="20">
        <v>646.5048348106366</v>
      </c>
      <c r="H17" s="21">
        <v>79.64878002685566</v>
      </c>
      <c r="J17" s="16" t="s">
        <v>108</v>
      </c>
      <c r="K17" s="18">
        <v>240.645524488647</v>
      </c>
      <c r="L17" s="19">
        <v>57.88395399433668</v>
      </c>
    </row>
    <row r="18" spans="2:12" ht="13.5">
      <c r="B18" s="16" t="s">
        <v>41</v>
      </c>
      <c r="C18" s="20">
        <v>987.3127199530647</v>
      </c>
      <c r="D18" s="22">
        <v>80.43723349291483</v>
      </c>
      <c r="F18" s="16" t="s">
        <v>45</v>
      </c>
      <c r="G18" s="20">
        <v>651.7777176920574</v>
      </c>
      <c r="H18" s="21">
        <v>80.29839417684524</v>
      </c>
      <c r="J18" s="16" t="s">
        <v>56</v>
      </c>
      <c r="K18" s="18">
        <v>267.3444985913223</v>
      </c>
      <c r="L18" s="19">
        <v>64.30602310174761</v>
      </c>
    </row>
    <row r="19" spans="2:12" ht="13.5">
      <c r="B19" s="16" t="s">
        <v>61</v>
      </c>
      <c r="C19" s="20">
        <v>1003.4831350767439</v>
      </c>
      <c r="D19" s="22">
        <v>81.75465139981931</v>
      </c>
      <c r="F19" s="16" t="s">
        <v>104</v>
      </c>
      <c r="G19" s="20">
        <v>653.4213406746493</v>
      </c>
      <c r="H19" s="21">
        <v>80.50088696319212</v>
      </c>
      <c r="J19" s="16" t="s">
        <v>73</v>
      </c>
      <c r="K19" s="18">
        <v>268.60220846121706</v>
      </c>
      <c r="L19" s="19">
        <v>64.60854782312737</v>
      </c>
    </row>
    <row r="20" spans="2:12" ht="13.5">
      <c r="B20" s="16" t="s">
        <v>45</v>
      </c>
      <c r="C20" s="20">
        <v>1011.1220130739457</v>
      </c>
      <c r="D20" s="22">
        <v>82.37699749206253</v>
      </c>
      <c r="F20" s="16" t="s">
        <v>48</v>
      </c>
      <c r="G20" s="20">
        <v>682.9873781180834</v>
      </c>
      <c r="H20" s="21">
        <v>84.14339462253177</v>
      </c>
      <c r="J20" s="16" t="s">
        <v>51</v>
      </c>
      <c r="K20" s="18">
        <v>274.08900173465133</v>
      </c>
      <c r="L20" s="19">
        <v>65.92832009020266</v>
      </c>
    </row>
    <row r="21" spans="2:12" ht="13.5">
      <c r="B21" s="16" t="s">
        <v>48</v>
      </c>
      <c r="C21" s="20">
        <v>1023.808099539391</v>
      </c>
      <c r="D21" s="22">
        <v>83.41054408627721</v>
      </c>
      <c r="F21" s="16" t="s">
        <v>107</v>
      </c>
      <c r="G21" s="20">
        <v>686.5658993093178</v>
      </c>
      <c r="H21" s="21">
        <v>84.58426502571376</v>
      </c>
      <c r="J21" s="16" t="s">
        <v>46</v>
      </c>
      <c r="K21" s="18">
        <v>274.2122289228803</v>
      </c>
      <c r="L21" s="19">
        <v>65.95796068671677</v>
      </c>
    </row>
    <row r="22" spans="2:12" ht="13.5">
      <c r="B22" s="16" t="s">
        <v>46</v>
      </c>
      <c r="C22" s="20">
        <v>1025.3604377171612</v>
      </c>
      <c r="D22" s="22">
        <v>83.53701443953186</v>
      </c>
      <c r="F22" s="16" t="s">
        <v>40</v>
      </c>
      <c r="G22" s="20">
        <v>690.7198884744821</v>
      </c>
      <c r="H22" s="21">
        <v>85.09603253530558</v>
      </c>
      <c r="J22" s="16" t="s">
        <v>62</v>
      </c>
      <c r="K22" s="18">
        <v>276.2100448531915</v>
      </c>
      <c r="L22" s="19">
        <v>66.43850768897256</v>
      </c>
    </row>
    <row r="23" spans="2:12" ht="13.5">
      <c r="B23" s="16" t="s">
        <v>51</v>
      </c>
      <c r="C23" s="20">
        <v>1028.5995393662931</v>
      </c>
      <c r="D23" s="22">
        <v>83.8009068926453</v>
      </c>
      <c r="F23" s="16" t="s">
        <v>70</v>
      </c>
      <c r="G23" s="20">
        <v>704.8422128858484</v>
      </c>
      <c r="H23" s="21">
        <v>86.83588945507368</v>
      </c>
      <c r="J23" s="16" t="s">
        <v>104</v>
      </c>
      <c r="K23" s="18">
        <v>280.00928720687256</v>
      </c>
      <c r="L23" s="19">
        <v>67.35236291267186</v>
      </c>
    </row>
    <row r="24" spans="2:12" ht="13.5">
      <c r="B24" s="16" t="s">
        <v>62</v>
      </c>
      <c r="C24" s="20">
        <v>1029.2719067302114</v>
      </c>
      <c r="D24" s="22">
        <v>83.85568525167128</v>
      </c>
      <c r="F24" s="16" t="s">
        <v>76</v>
      </c>
      <c r="G24" s="20">
        <v>718.7956987292656</v>
      </c>
      <c r="H24" s="21">
        <v>88.55494562404371</v>
      </c>
      <c r="J24" s="16" t="s">
        <v>101</v>
      </c>
      <c r="K24" s="18">
        <v>283.23030975412087</v>
      </c>
      <c r="L24" s="19">
        <v>68.12713535581545</v>
      </c>
    </row>
    <row r="25" spans="2:12" ht="13.5">
      <c r="B25" s="16" t="s">
        <v>73</v>
      </c>
      <c r="C25" s="20">
        <v>1036.7913255345748</v>
      </c>
      <c r="D25" s="22">
        <v>84.4682988986689</v>
      </c>
      <c r="F25" s="16" t="s">
        <v>46</v>
      </c>
      <c r="G25" s="20">
        <v>751.1482087942809</v>
      </c>
      <c r="H25" s="21">
        <v>92.54074405699713</v>
      </c>
      <c r="J25" s="16" t="s">
        <v>98</v>
      </c>
      <c r="K25" s="18">
        <v>283.2762091897303</v>
      </c>
      <c r="L25" s="19">
        <v>68.13817583049219</v>
      </c>
    </row>
    <row r="26" spans="2:12" ht="13.5">
      <c r="B26" s="16" t="s">
        <v>55</v>
      </c>
      <c r="C26" s="20">
        <v>1052.7696669730828</v>
      </c>
      <c r="D26" s="22">
        <v>85.77006839393063</v>
      </c>
      <c r="F26" s="16" t="s">
        <v>62</v>
      </c>
      <c r="G26" s="20">
        <v>753.0618618770199</v>
      </c>
      <c r="H26" s="21">
        <v>92.77650429455116</v>
      </c>
      <c r="J26" s="16" t="s">
        <v>99</v>
      </c>
      <c r="K26" s="18">
        <v>297.44157937147463</v>
      </c>
      <c r="L26" s="19">
        <v>71.54545979164276</v>
      </c>
    </row>
    <row r="27" spans="2:12" ht="13.5">
      <c r="B27" s="16" t="s">
        <v>53</v>
      </c>
      <c r="C27" s="20">
        <v>1062.0375951060419</v>
      </c>
      <c r="D27" s="22">
        <v>86.52513462994735</v>
      </c>
      <c r="F27" s="16" t="s">
        <v>55</v>
      </c>
      <c r="G27" s="20">
        <v>753.1072389388654</v>
      </c>
      <c r="H27" s="21">
        <v>92.78209470536109</v>
      </c>
      <c r="J27" s="16" t="s">
        <v>55</v>
      </c>
      <c r="K27" s="18">
        <v>299.66242803421756</v>
      </c>
      <c r="L27" s="19">
        <v>72.07965423426022</v>
      </c>
    </row>
    <row r="28" spans="2:12" ht="13.5">
      <c r="B28" s="16" t="s">
        <v>101</v>
      </c>
      <c r="C28" s="20">
        <v>1062.7142913582989</v>
      </c>
      <c r="D28" s="22">
        <v>86.58026566730415</v>
      </c>
      <c r="F28" s="16" t="s">
        <v>51</v>
      </c>
      <c r="G28" s="20">
        <v>754.510537631642</v>
      </c>
      <c r="H28" s="21">
        <v>92.95497976804694</v>
      </c>
      <c r="J28" s="16" t="s">
        <v>67</v>
      </c>
      <c r="K28" s="18">
        <v>313.04874784425743</v>
      </c>
      <c r="L28" s="19">
        <v>75.29954839885907</v>
      </c>
    </row>
    <row r="29" spans="2:12" ht="13.5">
      <c r="B29" s="16" t="s">
        <v>50</v>
      </c>
      <c r="C29" s="20">
        <v>1083.3787066723373</v>
      </c>
      <c r="D29" s="22">
        <v>88.26381371243507</v>
      </c>
      <c r="F29" s="16" t="s">
        <v>61</v>
      </c>
      <c r="G29" s="20">
        <v>765.0818898240572</v>
      </c>
      <c r="H29" s="21">
        <v>94.25736029178535</v>
      </c>
      <c r="J29" s="16" t="s">
        <v>78</v>
      </c>
      <c r="K29" s="18">
        <v>327.741040496811</v>
      </c>
      <c r="L29" s="19">
        <v>78.83357627566616</v>
      </c>
    </row>
    <row r="30" spans="2:12" ht="13.5">
      <c r="B30" s="16" t="s">
        <v>40</v>
      </c>
      <c r="C30" s="20">
        <v>1095.1779947588834</v>
      </c>
      <c r="D30" s="22">
        <v>89.22511206470666</v>
      </c>
      <c r="F30" s="16" t="s">
        <v>73</v>
      </c>
      <c r="G30" s="20">
        <v>768.1891170733578</v>
      </c>
      <c r="H30" s="21">
        <v>94.64016773010171</v>
      </c>
      <c r="J30" s="16" t="s">
        <v>103</v>
      </c>
      <c r="K30" s="18">
        <v>333.39867254562137</v>
      </c>
      <c r="L30" s="19">
        <v>80.19444144831421</v>
      </c>
    </row>
    <row r="31" spans="2:12" ht="13.5">
      <c r="B31" s="16" t="s">
        <v>70</v>
      </c>
      <c r="C31" s="20">
        <v>1102.8309901367159</v>
      </c>
      <c r="D31" s="22">
        <v>89.84860831233546</v>
      </c>
      <c r="F31" s="16" t="s">
        <v>64</v>
      </c>
      <c r="G31" s="20">
        <v>770.1718023640051</v>
      </c>
      <c r="H31" s="21">
        <v>94.88443266993546</v>
      </c>
      <c r="J31" s="16" t="s">
        <v>48</v>
      </c>
      <c r="K31" s="18">
        <v>340.82072142130767</v>
      </c>
      <c r="L31" s="19">
        <v>81.9797126956264</v>
      </c>
    </row>
    <row r="32" spans="2:12" ht="13.5">
      <c r="B32" s="16" t="s">
        <v>108</v>
      </c>
      <c r="C32" s="20">
        <v>1118.2585851003942</v>
      </c>
      <c r="D32" s="22">
        <v>91.1055080091068</v>
      </c>
      <c r="F32" s="16" t="s">
        <v>101</v>
      </c>
      <c r="G32" s="20">
        <v>779.483981604178</v>
      </c>
      <c r="H32" s="21">
        <v>96.03168428498088</v>
      </c>
      <c r="J32" s="16" t="s">
        <v>45</v>
      </c>
      <c r="K32" s="18">
        <v>359.34429538188834</v>
      </c>
      <c r="L32" s="19">
        <v>86.4353023236626</v>
      </c>
    </row>
    <row r="33" spans="2:12" ht="13.5">
      <c r="B33" s="16" t="s">
        <v>59</v>
      </c>
      <c r="C33" s="20">
        <v>1153.161185953228</v>
      </c>
      <c r="D33" s="22">
        <v>93.94905352166018</v>
      </c>
      <c r="F33" s="16" t="s">
        <v>81</v>
      </c>
      <c r="G33" s="20">
        <v>786.5998299243611</v>
      </c>
      <c r="H33" s="21">
        <v>96.90835002209752</v>
      </c>
      <c r="J33" s="16" t="s">
        <v>77</v>
      </c>
      <c r="K33" s="18">
        <v>375.34988615988783</v>
      </c>
      <c r="L33" s="19">
        <v>90.28522590821531</v>
      </c>
    </row>
    <row r="34" spans="2:12" ht="13.5">
      <c r="B34" s="16" t="s">
        <v>100</v>
      </c>
      <c r="C34" s="20">
        <v>1154.1102607495422</v>
      </c>
      <c r="D34" s="22">
        <v>94.026375477967</v>
      </c>
      <c r="F34" s="16" t="s">
        <v>80</v>
      </c>
      <c r="G34" s="20">
        <v>788.5739498118232</v>
      </c>
      <c r="H34" s="21">
        <v>97.15155971241511</v>
      </c>
      <c r="J34" s="16" t="s">
        <v>75</v>
      </c>
      <c r="K34" s="18">
        <v>375.4602763708586</v>
      </c>
      <c r="L34" s="19">
        <v>90.31177874732103</v>
      </c>
    </row>
    <row r="35" spans="2:12" ht="13.5">
      <c r="B35" s="16" t="s">
        <v>76</v>
      </c>
      <c r="C35" s="20">
        <v>1176.619122354329</v>
      </c>
      <c r="D35" s="22">
        <v>95.86019218059188</v>
      </c>
      <c r="F35" s="16" t="s">
        <v>79</v>
      </c>
      <c r="G35" s="20">
        <v>795.6812095194887</v>
      </c>
      <c r="H35" s="21">
        <v>98.0271673406479</v>
      </c>
      <c r="J35" s="16" t="s">
        <v>65</v>
      </c>
      <c r="K35" s="18">
        <v>385.7728886999059</v>
      </c>
      <c r="L35" s="19">
        <v>92.79233507133512</v>
      </c>
    </row>
    <row r="36" spans="2:12" ht="13.5">
      <c r="B36" s="16" t="s">
        <v>77</v>
      </c>
      <c r="C36" s="20">
        <v>1186.6218528111758</v>
      </c>
      <c r="D36" s="22">
        <v>96.67512340659931</v>
      </c>
      <c r="F36" s="16" t="s">
        <v>65</v>
      </c>
      <c r="G36" s="20">
        <v>804.1636392999899</v>
      </c>
      <c r="H36" s="21">
        <v>99.07219461237477</v>
      </c>
      <c r="J36" s="16" t="s">
        <v>70</v>
      </c>
      <c r="K36" s="18">
        <v>397.9887772508675</v>
      </c>
      <c r="L36" s="19">
        <v>95.73069817776042</v>
      </c>
    </row>
    <row r="37" spans="2:12" ht="13.5">
      <c r="B37" s="16" t="s">
        <v>67</v>
      </c>
      <c r="C37" s="20">
        <v>1187.0942487628113</v>
      </c>
      <c r="D37" s="22">
        <v>96.71360991922585</v>
      </c>
      <c r="F37" s="16" t="s">
        <v>74</v>
      </c>
      <c r="G37" s="20">
        <v>810.0879083935318</v>
      </c>
      <c r="H37" s="21">
        <v>99.80205892342765</v>
      </c>
      <c r="J37" s="16" t="s">
        <v>74</v>
      </c>
      <c r="K37" s="18">
        <v>403.28564566144405</v>
      </c>
      <c r="L37" s="19">
        <v>97.00478664478418</v>
      </c>
    </row>
    <row r="38" spans="2:12" ht="13.5">
      <c r="B38" s="16" t="s">
        <v>65</v>
      </c>
      <c r="C38" s="20">
        <v>1189.9365279998958</v>
      </c>
      <c r="D38" s="22">
        <v>96.94517290228586</v>
      </c>
      <c r="F38" s="16" t="s">
        <v>77</v>
      </c>
      <c r="G38" s="20">
        <v>811.2719666512879</v>
      </c>
      <c r="H38" s="21">
        <v>99.94793377328646</v>
      </c>
      <c r="J38" s="16" t="s">
        <v>40</v>
      </c>
      <c r="K38" s="18">
        <v>404.45810628440137</v>
      </c>
      <c r="L38" s="19">
        <v>97.28680583838292</v>
      </c>
    </row>
    <row r="39" spans="2:12" ht="13.5">
      <c r="B39" s="16" t="s">
        <v>81</v>
      </c>
      <c r="C39" s="20">
        <v>1194.6117372627714</v>
      </c>
      <c r="D39" s="22">
        <v>97.32606630263022</v>
      </c>
      <c r="F39" s="16" t="s">
        <v>75</v>
      </c>
      <c r="G39" s="20">
        <v>822.3944985787373</v>
      </c>
      <c r="H39" s="21">
        <v>101.31821911553078</v>
      </c>
      <c r="J39" s="16" t="s">
        <v>81</v>
      </c>
      <c r="K39" s="18">
        <v>408.01190733841025</v>
      </c>
      <c r="L39" s="19">
        <v>98.14162355066902</v>
      </c>
    </row>
    <row r="40" spans="2:12" ht="13.5">
      <c r="B40" s="16" t="s">
        <v>75</v>
      </c>
      <c r="C40" s="20">
        <v>1197.8547749495958</v>
      </c>
      <c r="D40" s="22">
        <v>97.59027942818767</v>
      </c>
      <c r="F40" s="16" t="s">
        <v>41</v>
      </c>
      <c r="G40" s="20">
        <v>826.2623402961583</v>
      </c>
      <c r="H40" s="21">
        <v>101.79473353203903</v>
      </c>
      <c r="J40" s="16" t="s">
        <v>79</v>
      </c>
      <c r="K40" s="18">
        <v>443.72111684104186</v>
      </c>
      <c r="L40" s="19">
        <v>106.7309802171462</v>
      </c>
    </row>
    <row r="41" spans="2:12" ht="13.5">
      <c r="B41" s="16" t="s">
        <v>74</v>
      </c>
      <c r="C41" s="20">
        <v>1213.373554054976</v>
      </c>
      <c r="D41" s="22">
        <v>98.854607976982</v>
      </c>
      <c r="F41" s="16" t="s">
        <v>53</v>
      </c>
      <c r="G41" s="20">
        <v>829.0999813095495</v>
      </c>
      <c r="H41" s="21">
        <v>102.14432820279966</v>
      </c>
      <c r="J41" s="16" t="s">
        <v>64</v>
      </c>
      <c r="K41" s="18">
        <v>452.89004254984064</v>
      </c>
      <c r="L41" s="19">
        <v>108.93643853611295</v>
      </c>
    </row>
    <row r="42" spans="2:12" ht="13.5">
      <c r="B42" s="16" t="s">
        <v>78</v>
      </c>
      <c r="C42" s="20">
        <v>1215.7381555683844</v>
      </c>
      <c r="D42" s="22">
        <v>99.04725413681346</v>
      </c>
      <c r="F42" s="16" t="s">
        <v>67</v>
      </c>
      <c r="G42" s="20">
        <v>874.0455009185537</v>
      </c>
      <c r="H42" s="21">
        <v>107.68157342012097</v>
      </c>
      <c r="J42" s="16" t="s">
        <v>76</v>
      </c>
      <c r="K42" s="18">
        <v>457.8234236250634</v>
      </c>
      <c r="L42" s="19">
        <v>110.12309514982528</v>
      </c>
    </row>
    <row r="43" spans="2:12" ht="13.5">
      <c r="B43" s="16" t="s">
        <v>64</v>
      </c>
      <c r="C43" s="20">
        <v>1223.0618449138458</v>
      </c>
      <c r="D43" s="22">
        <v>99.64392153307516</v>
      </c>
      <c r="F43" s="16" t="s">
        <v>108</v>
      </c>
      <c r="G43" s="20">
        <v>877.6130606117471</v>
      </c>
      <c r="H43" s="21">
        <v>108.12109337718219</v>
      </c>
      <c r="J43" s="16" t="s">
        <v>80</v>
      </c>
      <c r="K43" s="18">
        <v>461.5528544666046</v>
      </c>
      <c r="L43" s="19">
        <v>111.02015817942261</v>
      </c>
    </row>
    <row r="44" spans="2:12" ht="13.5">
      <c r="B44" s="16" t="s">
        <v>79</v>
      </c>
      <c r="C44" s="20">
        <v>1239.4023263605304</v>
      </c>
      <c r="D44" s="22">
        <v>100.97519489251907</v>
      </c>
      <c r="F44" s="16" t="s">
        <v>78</v>
      </c>
      <c r="G44" s="20">
        <v>887.9971150715735</v>
      </c>
      <c r="H44" s="21">
        <v>109.40039899861634</v>
      </c>
      <c r="J44" s="16" t="s">
        <v>50</v>
      </c>
      <c r="K44" s="18">
        <v>488.9564732807962</v>
      </c>
      <c r="L44" s="19">
        <v>117.61171983048438</v>
      </c>
    </row>
    <row r="45" spans="2:12" ht="13.5">
      <c r="B45" s="16" t="s">
        <v>80</v>
      </c>
      <c r="C45" s="20">
        <v>1250.1268042784277</v>
      </c>
      <c r="D45" s="22">
        <v>101.84892751738843</v>
      </c>
      <c r="F45" s="16" t="s">
        <v>97</v>
      </c>
      <c r="G45" s="20">
        <v>890.8300196492927</v>
      </c>
      <c r="H45" s="21">
        <v>109.74941014501236</v>
      </c>
      <c r="J45" s="16" t="s">
        <v>59</v>
      </c>
      <c r="K45" s="18">
        <v>513.3143022023764</v>
      </c>
      <c r="L45" s="19">
        <v>123.47065883088615</v>
      </c>
    </row>
    <row r="46" spans="2:12" ht="13.5">
      <c r="B46" s="16" t="s">
        <v>82</v>
      </c>
      <c r="C46" s="20">
        <v>1370.6275172873375</v>
      </c>
      <c r="D46" s="22">
        <v>111.66622632502576</v>
      </c>
      <c r="F46" s="16" t="s">
        <v>85</v>
      </c>
      <c r="G46" s="20">
        <v>953.9022592278621</v>
      </c>
      <c r="H46" s="21">
        <v>117.51985000176307</v>
      </c>
      <c r="J46" s="16" t="s">
        <v>100</v>
      </c>
      <c r="K46" s="18">
        <v>519.4801206925736</v>
      </c>
      <c r="L46" s="19">
        <v>124.9537612263385</v>
      </c>
    </row>
    <row r="47" spans="2:12" ht="13.5">
      <c r="B47" s="16" t="s">
        <v>85</v>
      </c>
      <c r="C47" s="20">
        <v>1496.2241064334403</v>
      </c>
      <c r="D47" s="22">
        <v>121.89869063232146</v>
      </c>
      <c r="F47" s="16" t="s">
        <v>82</v>
      </c>
      <c r="G47" s="20">
        <v>1242.9554179732247</v>
      </c>
      <c r="H47" s="21">
        <v>153.13092391387173</v>
      </c>
      <c r="J47" s="16" t="s">
        <v>85</v>
      </c>
      <c r="K47" s="18">
        <v>542.3218472055781</v>
      </c>
      <c r="L47" s="19">
        <v>130.44802275245448</v>
      </c>
    </row>
    <row r="48" spans="2:12" ht="13.5">
      <c r="B48" s="17" t="s">
        <v>109</v>
      </c>
      <c r="C48" s="20">
        <v>1227.43246762711</v>
      </c>
      <c r="D48" s="22">
        <v>100</v>
      </c>
      <c r="F48" s="17" t="s">
        <v>109</v>
      </c>
      <c r="G48" s="20">
        <v>811.6945853943408</v>
      </c>
      <c r="H48" s="21">
        <v>100</v>
      </c>
      <c r="J48" s="17" t="s">
        <v>109</v>
      </c>
      <c r="K48" s="18">
        <v>415.7378822327714</v>
      </c>
      <c r="L48" s="19">
        <v>100</v>
      </c>
    </row>
    <row r="52" ht="13.5">
      <c r="D52" s="23"/>
    </row>
  </sheetData>
  <mergeCells count="12">
    <mergeCell ref="J2:J6"/>
    <mergeCell ref="K2:L2"/>
    <mergeCell ref="K3:K5"/>
    <mergeCell ref="L3:L6"/>
    <mergeCell ref="B2:B6"/>
    <mergeCell ref="C2:D2"/>
    <mergeCell ref="F2:F6"/>
    <mergeCell ref="G2:H2"/>
    <mergeCell ref="C3:C5"/>
    <mergeCell ref="D3:D6"/>
    <mergeCell ref="G3:G5"/>
    <mergeCell ref="H3:H6"/>
  </mergeCells>
  <conditionalFormatting sqref="R2:R6 AA1">
    <cfRule type="cellIs" priority="1" dxfId="0" operator="equal" stopIfTrue="1">
      <formula>0</formula>
    </cfRule>
  </conditionalFormatting>
  <printOptions/>
  <pageMargins left="0.3937007874015748" right="0.3937007874015748" top="0.41" bottom="0.37" header="0.24" footer="0.27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52"/>
  <sheetViews>
    <sheetView zoomScale="75" zoomScaleNormal="75" workbookViewId="0" topLeftCell="A1">
      <selection activeCell="F12" sqref="F12"/>
    </sheetView>
  </sheetViews>
  <sheetFormatPr defaultColWidth="9.00390625" defaultRowHeight="13.5"/>
  <cols>
    <col min="1" max="1" width="9.875" style="0" customWidth="1"/>
    <col min="2" max="2" width="9.625" style="0" customWidth="1"/>
    <col min="3" max="4" width="12.75390625" style="0" customWidth="1"/>
    <col min="6" max="6" width="9.625" style="0" customWidth="1"/>
    <col min="7" max="8" width="12.75390625" style="0" customWidth="1"/>
    <col min="10" max="10" width="9.625" style="0" customWidth="1"/>
    <col min="11" max="12" width="12.75390625" style="0" customWidth="1"/>
    <col min="13" max="13" width="12.75390625" style="51" customWidth="1"/>
    <col min="24" max="25" width="13.125" style="0" customWidth="1"/>
  </cols>
  <sheetData>
    <row r="1" spans="2:21" s="2" customFormat="1" ht="17.25">
      <c r="B1" s="84" t="s">
        <v>131</v>
      </c>
      <c r="C1" s="1"/>
      <c r="D1" s="1"/>
      <c r="G1" s="3"/>
      <c r="H1" s="4"/>
      <c r="I1" s="5"/>
      <c r="J1" s="6"/>
      <c r="K1" s="6"/>
      <c r="M1" s="43"/>
      <c r="N1" s="25" t="s">
        <v>112</v>
      </c>
      <c r="O1" s="25"/>
      <c r="P1" s="26"/>
      <c r="Q1" s="27"/>
      <c r="R1" s="27"/>
      <c r="S1" s="27"/>
      <c r="T1" s="27"/>
      <c r="U1" s="27"/>
    </row>
    <row r="2" spans="2:21" s="2" customFormat="1" ht="22.5" customHeight="1">
      <c r="B2" s="57" t="s">
        <v>123</v>
      </c>
      <c r="C2" s="59" t="s">
        <v>88</v>
      </c>
      <c r="D2" s="59"/>
      <c r="E2" s="7"/>
      <c r="F2" s="57" t="s">
        <v>89</v>
      </c>
      <c r="G2" s="59" t="s">
        <v>88</v>
      </c>
      <c r="H2" s="59"/>
      <c r="I2" s="7"/>
      <c r="J2" s="57" t="s">
        <v>89</v>
      </c>
      <c r="K2" s="59" t="s">
        <v>88</v>
      </c>
      <c r="L2" s="59"/>
      <c r="M2" s="44"/>
      <c r="N2" s="73" t="s">
        <v>124</v>
      </c>
      <c r="O2" s="71" t="s">
        <v>89</v>
      </c>
      <c r="P2" s="68" t="s">
        <v>125</v>
      </c>
      <c r="Q2" s="77"/>
      <c r="R2" s="28"/>
      <c r="S2" s="68" t="s">
        <v>113</v>
      </c>
      <c r="T2" s="69"/>
      <c r="U2" s="70"/>
    </row>
    <row r="3" spans="2:26" s="2" customFormat="1" ht="22.5" customHeight="1">
      <c r="B3" s="58"/>
      <c r="C3" s="66" t="s">
        <v>96</v>
      </c>
      <c r="D3" s="62" t="s">
        <v>90</v>
      </c>
      <c r="E3" s="7"/>
      <c r="F3" s="58"/>
      <c r="G3" s="64" t="s">
        <v>91</v>
      </c>
      <c r="H3" s="62" t="s">
        <v>90</v>
      </c>
      <c r="I3" s="7"/>
      <c r="J3" s="58"/>
      <c r="K3" s="60" t="s">
        <v>92</v>
      </c>
      <c r="L3" s="62" t="s">
        <v>90</v>
      </c>
      <c r="M3" s="45"/>
      <c r="N3" s="74"/>
      <c r="O3" s="56"/>
      <c r="P3" s="29"/>
      <c r="Q3" s="71" t="s">
        <v>126</v>
      </c>
      <c r="R3" s="81" t="s">
        <v>110</v>
      </c>
      <c r="S3" s="71" t="s">
        <v>114</v>
      </c>
      <c r="T3" s="71" t="s">
        <v>115</v>
      </c>
      <c r="U3" s="30" t="s">
        <v>117</v>
      </c>
      <c r="X3" s="79" t="s">
        <v>127</v>
      </c>
      <c r="Y3" s="52"/>
      <c r="Z3" s="81" t="s">
        <v>116</v>
      </c>
    </row>
    <row r="4" spans="2:29" s="2" customFormat="1" ht="22.5" customHeight="1">
      <c r="B4" s="58"/>
      <c r="C4" s="65"/>
      <c r="D4" s="63"/>
      <c r="E4" s="7"/>
      <c r="F4" s="58"/>
      <c r="G4" s="65"/>
      <c r="H4" s="63"/>
      <c r="I4" s="7"/>
      <c r="J4" s="58"/>
      <c r="K4" s="61"/>
      <c r="L4" s="63"/>
      <c r="M4" s="46"/>
      <c r="N4" s="74"/>
      <c r="O4" s="56"/>
      <c r="P4" s="29"/>
      <c r="Q4" s="78"/>
      <c r="R4" s="72"/>
      <c r="S4" s="72"/>
      <c r="T4" s="72"/>
      <c r="U4" s="31"/>
      <c r="X4" s="80"/>
      <c r="Y4" s="53" t="s">
        <v>119</v>
      </c>
      <c r="Z4" s="72"/>
      <c r="AA4" s="2" t="s">
        <v>120</v>
      </c>
      <c r="AB4" s="2" t="s">
        <v>121</v>
      </c>
      <c r="AC4" s="2" t="s">
        <v>122</v>
      </c>
    </row>
    <row r="5" spans="2:26" s="2" customFormat="1" ht="22.5" customHeight="1">
      <c r="B5" s="58"/>
      <c r="C5" s="65"/>
      <c r="D5" s="63"/>
      <c r="E5" s="7"/>
      <c r="F5" s="58"/>
      <c r="G5" s="65"/>
      <c r="H5" s="63"/>
      <c r="I5" s="7"/>
      <c r="J5" s="58"/>
      <c r="K5" s="61"/>
      <c r="L5" s="63"/>
      <c r="M5" s="46"/>
      <c r="N5" s="74"/>
      <c r="O5" s="56"/>
      <c r="P5" s="32"/>
      <c r="Q5" s="33"/>
      <c r="R5" s="33"/>
      <c r="S5" s="33"/>
      <c r="T5" s="33"/>
      <c r="U5" s="31"/>
      <c r="X5" s="80"/>
      <c r="Y5" s="53"/>
      <c r="Z5" s="33"/>
    </row>
    <row r="6" spans="2:26" s="2" customFormat="1" ht="22.5" customHeight="1" thickBot="1">
      <c r="B6" s="58"/>
      <c r="C6" s="11" t="s">
        <v>93</v>
      </c>
      <c r="D6" s="63"/>
      <c r="E6" s="7"/>
      <c r="F6" s="58"/>
      <c r="G6" s="11" t="s">
        <v>93</v>
      </c>
      <c r="H6" s="63"/>
      <c r="I6" s="7"/>
      <c r="J6" s="67"/>
      <c r="K6" s="12" t="s">
        <v>93</v>
      </c>
      <c r="L6" s="63"/>
      <c r="M6" s="47"/>
      <c r="N6" s="75"/>
      <c r="O6" s="76"/>
      <c r="P6" s="34" t="s">
        <v>118</v>
      </c>
      <c r="Q6" s="34" t="s">
        <v>118</v>
      </c>
      <c r="R6" s="34" t="s">
        <v>118</v>
      </c>
      <c r="S6" s="35" t="s">
        <v>128</v>
      </c>
      <c r="T6" s="35" t="s">
        <v>128</v>
      </c>
      <c r="U6" s="35" t="s">
        <v>128</v>
      </c>
      <c r="X6" s="54" t="s">
        <v>93</v>
      </c>
      <c r="Y6" s="54"/>
      <c r="Z6" s="35" t="s">
        <v>129</v>
      </c>
    </row>
    <row r="7" spans="2:31" ht="14.25" thickBot="1">
      <c r="B7" s="40" t="s">
        <v>105</v>
      </c>
      <c r="C7" s="20">
        <v>539.1327736090626</v>
      </c>
      <c r="D7" s="22">
        <f aca="true" t="shared" si="0" ref="D7:D47">C7/1131*100</f>
        <v>47.66868024836982</v>
      </c>
      <c r="F7" s="40" t="s">
        <v>98</v>
      </c>
      <c r="G7" s="20">
        <v>405.0045959815863</v>
      </c>
      <c r="H7" s="21">
        <f aca="true" t="shared" si="1" ref="H7:H47">G7/716*100</f>
        <v>56.56488770692546</v>
      </c>
      <c r="J7" s="40" t="s">
        <v>97</v>
      </c>
      <c r="K7" s="18">
        <v>68.07408993974832</v>
      </c>
      <c r="L7" s="19">
        <f aca="true" t="shared" si="2" ref="L7:L47">K7/K8*100</f>
        <v>71.97886695771422</v>
      </c>
      <c r="M7" s="48"/>
      <c r="N7" s="36" t="s">
        <v>111</v>
      </c>
      <c r="O7" s="37" t="s">
        <v>85</v>
      </c>
      <c r="P7" s="38">
        <v>1499226</v>
      </c>
      <c r="Q7" s="38">
        <v>1499226</v>
      </c>
      <c r="R7" s="38">
        <v>0</v>
      </c>
      <c r="S7" s="38">
        <v>755672</v>
      </c>
      <c r="T7" s="38">
        <v>6249</v>
      </c>
      <c r="U7" s="38">
        <f aca="true" t="shared" si="3" ref="U7:U48">SUM(S7:T7)</f>
        <v>761921</v>
      </c>
      <c r="V7">
        <f aca="true" t="shared" si="4" ref="V7:V48">U7/365</f>
        <v>2087.454794520548</v>
      </c>
      <c r="W7">
        <f aca="true" t="shared" si="5" ref="W7:W48">V7/Q7*1000000</f>
        <v>1392.3549848525493</v>
      </c>
      <c r="X7" s="38">
        <v>953.9022592278621</v>
      </c>
      <c r="Y7" s="38">
        <f aca="true" t="shared" si="6" ref="Y7:Y48">X7*365*P7/1000000</f>
        <v>521992.00000000006</v>
      </c>
      <c r="Z7" s="38">
        <v>56839</v>
      </c>
      <c r="AA7" s="55">
        <f aca="true" t="shared" si="7" ref="AA7:AA48">Y7-Z7</f>
        <v>465153.00000000006</v>
      </c>
      <c r="AB7">
        <f aca="true" t="shared" si="8" ref="AB7:AB48">AA7/365</f>
        <v>1274.391780821918</v>
      </c>
      <c r="AC7">
        <f aca="true" t="shared" si="9" ref="AC7:AC48">AB7/P7</f>
        <v>0.0008500331376469712</v>
      </c>
      <c r="AD7">
        <f aca="true" t="shared" si="10" ref="AD7:AD48">AC7*1000000</f>
        <v>850.0331376469712</v>
      </c>
      <c r="AE7">
        <f aca="true" t="shared" si="11" ref="AE7:AE48">W7-AD7</f>
        <v>542.321847205578</v>
      </c>
    </row>
    <row r="8" spans="2:31" ht="13.5" customHeight="1" thickBot="1">
      <c r="B8" s="40" t="s">
        <v>102</v>
      </c>
      <c r="C8" s="20">
        <v>611.6625627433963</v>
      </c>
      <c r="D8" s="22">
        <f t="shared" si="0"/>
        <v>54.08157053434096</v>
      </c>
      <c r="F8" s="40" t="s">
        <v>105</v>
      </c>
      <c r="G8" s="20">
        <v>444.5576673077365</v>
      </c>
      <c r="H8" s="21">
        <f t="shared" si="1"/>
        <v>62.08905967985147</v>
      </c>
      <c r="J8" s="40" t="s">
        <v>105</v>
      </c>
      <c r="K8" s="18">
        <v>94.57510630132612</v>
      </c>
      <c r="L8" s="19">
        <f t="shared" si="2"/>
        <v>74.0765655216825</v>
      </c>
      <c r="M8" s="49"/>
      <c r="N8" s="39" t="s">
        <v>111</v>
      </c>
      <c r="O8" s="40" t="s">
        <v>81</v>
      </c>
      <c r="P8" s="41">
        <v>536232</v>
      </c>
      <c r="Q8" s="41">
        <v>536232</v>
      </c>
      <c r="R8" s="41">
        <v>0</v>
      </c>
      <c r="S8" s="41">
        <v>192262</v>
      </c>
      <c r="T8" s="41">
        <v>22818</v>
      </c>
      <c r="U8" s="38">
        <f t="shared" si="3"/>
        <v>215080</v>
      </c>
      <c r="V8">
        <f t="shared" si="4"/>
        <v>589.2602739726027</v>
      </c>
      <c r="W8">
        <f t="shared" si="5"/>
        <v>1098.8905435941956</v>
      </c>
      <c r="X8" s="41">
        <v>786.5998299243611</v>
      </c>
      <c r="Y8" s="38">
        <f t="shared" si="6"/>
        <v>153957</v>
      </c>
      <c r="Z8" s="41">
        <v>18735</v>
      </c>
      <c r="AA8" s="55">
        <f t="shared" si="7"/>
        <v>135222</v>
      </c>
      <c r="AB8">
        <f t="shared" si="8"/>
        <v>370.47123287671235</v>
      </c>
      <c r="AC8">
        <f t="shared" si="9"/>
        <v>0.0006908786362557855</v>
      </c>
      <c r="AD8">
        <f t="shared" si="10"/>
        <v>690.8786362557855</v>
      </c>
      <c r="AE8">
        <f t="shared" si="11"/>
        <v>408.0119073384101</v>
      </c>
    </row>
    <row r="9" spans="2:31" ht="14.25" thickBot="1">
      <c r="B9" s="40" t="s">
        <v>5</v>
      </c>
      <c r="C9" s="20">
        <v>643.2876712328766</v>
      </c>
      <c r="D9" s="22">
        <f t="shared" si="0"/>
        <v>56.87777818150986</v>
      </c>
      <c r="F9" s="40" t="s">
        <v>102</v>
      </c>
      <c r="G9" s="20">
        <v>458.957508224142</v>
      </c>
      <c r="H9" s="21">
        <f t="shared" si="1"/>
        <v>64.10021064582988</v>
      </c>
      <c r="J9" s="40" t="s">
        <v>82</v>
      </c>
      <c r="K9" s="18">
        <v>127.67209931411253</v>
      </c>
      <c r="L9" s="19">
        <f t="shared" si="2"/>
        <v>83.60698977257141</v>
      </c>
      <c r="M9" s="49"/>
      <c r="N9" s="39" t="s">
        <v>111</v>
      </c>
      <c r="O9" s="40" t="s">
        <v>77</v>
      </c>
      <c r="P9" s="41">
        <v>460042</v>
      </c>
      <c r="Q9" s="41">
        <v>460042</v>
      </c>
      <c r="R9" s="41">
        <v>0</v>
      </c>
      <c r="S9" s="41">
        <v>177695</v>
      </c>
      <c r="T9" s="41">
        <v>9430</v>
      </c>
      <c r="U9" s="38">
        <f t="shared" si="3"/>
        <v>187125</v>
      </c>
      <c r="V9">
        <f t="shared" si="4"/>
        <v>512.6712328767123</v>
      </c>
      <c r="W9">
        <f t="shared" si="5"/>
        <v>1114.4009305165882</v>
      </c>
      <c r="X9" s="41">
        <v>811.2719666512879</v>
      </c>
      <c r="Y9" s="38">
        <f t="shared" si="6"/>
        <v>136225</v>
      </c>
      <c r="Z9" s="41">
        <v>12127</v>
      </c>
      <c r="AA9" s="55">
        <f t="shared" si="7"/>
        <v>124098</v>
      </c>
      <c r="AB9">
        <f t="shared" si="8"/>
        <v>339.9945205479452</v>
      </c>
      <c r="AC9">
        <f t="shared" si="9"/>
        <v>0.0007390510443567005</v>
      </c>
      <c r="AD9">
        <f t="shared" si="10"/>
        <v>739.0510443567005</v>
      </c>
      <c r="AE9">
        <f t="shared" si="11"/>
        <v>375.3498861598878</v>
      </c>
    </row>
    <row r="10" spans="2:31" ht="14.25" thickBot="1">
      <c r="B10" s="40" t="s">
        <v>98</v>
      </c>
      <c r="C10" s="20">
        <v>688.2808051713166</v>
      </c>
      <c r="D10" s="22">
        <f t="shared" si="0"/>
        <v>60.85595094352932</v>
      </c>
      <c r="F10" s="40" t="s">
        <v>103</v>
      </c>
      <c r="G10" s="20">
        <v>471.4544677345186</v>
      </c>
      <c r="H10" s="21">
        <f t="shared" si="1"/>
        <v>65.84559605230706</v>
      </c>
      <c r="J10" s="40" t="s">
        <v>102</v>
      </c>
      <c r="K10" s="18">
        <v>152.7050545192543</v>
      </c>
      <c r="L10" s="19">
        <f t="shared" si="2"/>
        <v>95.22325438415923</v>
      </c>
      <c r="M10" s="49"/>
      <c r="N10" s="39" t="s">
        <v>111</v>
      </c>
      <c r="O10" s="40" t="s">
        <v>79</v>
      </c>
      <c r="P10" s="41">
        <v>292063</v>
      </c>
      <c r="Q10" s="41">
        <v>292063</v>
      </c>
      <c r="R10" s="41">
        <v>0</v>
      </c>
      <c r="S10" s="41">
        <v>115225</v>
      </c>
      <c r="T10" s="41">
        <v>6290</v>
      </c>
      <c r="U10" s="38">
        <f t="shared" si="3"/>
        <v>121515</v>
      </c>
      <c r="V10">
        <f t="shared" si="4"/>
        <v>332.9178082191781</v>
      </c>
      <c r="W10">
        <f t="shared" si="5"/>
        <v>1139.883546423813</v>
      </c>
      <c r="X10" s="41">
        <v>795.6812095194887</v>
      </c>
      <c r="Y10" s="38">
        <f t="shared" si="6"/>
        <v>84822</v>
      </c>
      <c r="Z10" s="41">
        <v>10609</v>
      </c>
      <c r="AA10" s="55">
        <f t="shared" si="7"/>
        <v>74213</v>
      </c>
      <c r="AB10">
        <f t="shared" si="8"/>
        <v>203.3232876712329</v>
      </c>
      <c r="AC10">
        <f t="shared" si="9"/>
        <v>0.0006961624295827711</v>
      </c>
      <c r="AD10">
        <f t="shared" si="10"/>
        <v>696.1624295827711</v>
      </c>
      <c r="AE10">
        <f t="shared" si="11"/>
        <v>443.72111684104186</v>
      </c>
    </row>
    <row r="11" spans="2:31" ht="14.25" thickBot="1">
      <c r="B11" s="40" t="s">
        <v>106</v>
      </c>
      <c r="C11" s="20">
        <v>703.9407073023342</v>
      </c>
      <c r="D11" s="22">
        <f t="shared" si="0"/>
        <v>62.24055767483061</v>
      </c>
      <c r="F11" s="40" t="s">
        <v>5</v>
      </c>
      <c r="G11" s="20">
        <v>482.9223744292238</v>
      </c>
      <c r="H11" s="21">
        <f t="shared" si="1"/>
        <v>67.44725899849495</v>
      </c>
      <c r="J11" s="40" t="s">
        <v>5</v>
      </c>
      <c r="K11" s="18">
        <v>160.36529680365283</v>
      </c>
      <c r="L11" s="19">
        <f t="shared" si="2"/>
        <v>99.57461580983956</v>
      </c>
      <c r="M11" s="49"/>
      <c r="N11" s="39" t="s">
        <v>111</v>
      </c>
      <c r="O11" s="40" t="s">
        <v>80</v>
      </c>
      <c r="P11" s="41">
        <v>465338</v>
      </c>
      <c r="Q11" s="41">
        <v>465338</v>
      </c>
      <c r="R11" s="41">
        <v>0</v>
      </c>
      <c r="S11" s="41">
        <v>184544</v>
      </c>
      <c r="T11" s="41">
        <v>13490</v>
      </c>
      <c r="U11" s="38">
        <f t="shared" si="3"/>
        <v>198034</v>
      </c>
      <c r="V11">
        <f t="shared" si="4"/>
        <v>542.5589041095891</v>
      </c>
      <c r="W11">
        <f t="shared" si="5"/>
        <v>1165.9458374549017</v>
      </c>
      <c r="X11" s="41">
        <v>788.5739498118232</v>
      </c>
      <c r="Y11" s="38">
        <f t="shared" si="6"/>
        <v>133937.99999999997</v>
      </c>
      <c r="Z11" s="41">
        <v>14298</v>
      </c>
      <c r="AA11" s="55">
        <f t="shared" si="7"/>
        <v>119639.99999999997</v>
      </c>
      <c r="AB11">
        <f t="shared" si="8"/>
        <v>327.7808219178081</v>
      </c>
      <c r="AC11">
        <f t="shared" si="9"/>
        <v>0.000704392982988297</v>
      </c>
      <c r="AD11">
        <f t="shared" si="10"/>
        <v>704.3929829882969</v>
      </c>
      <c r="AE11">
        <f t="shared" si="11"/>
        <v>461.5528544666048</v>
      </c>
    </row>
    <row r="12" spans="2:31" ht="14.25" thickBot="1">
      <c r="B12" s="40" t="s">
        <v>103</v>
      </c>
      <c r="C12" s="20">
        <v>804.85314028014</v>
      </c>
      <c r="D12" s="22">
        <f t="shared" si="0"/>
        <v>71.16296554201061</v>
      </c>
      <c r="F12" s="40" t="s">
        <v>50</v>
      </c>
      <c r="G12" s="20">
        <v>491.16578909348004</v>
      </c>
      <c r="H12" s="21">
        <f t="shared" si="1"/>
        <v>68.59857389573743</v>
      </c>
      <c r="J12" s="40" t="s">
        <v>41</v>
      </c>
      <c r="K12" s="18">
        <v>161.05037965690667</v>
      </c>
      <c r="L12" s="19">
        <f t="shared" si="2"/>
        <v>81.21717016808923</v>
      </c>
      <c r="M12" s="49"/>
      <c r="N12" s="39" t="s">
        <v>111</v>
      </c>
      <c r="O12" s="40" t="s">
        <v>78</v>
      </c>
      <c r="P12" s="41">
        <v>51586</v>
      </c>
      <c r="Q12" s="41">
        <v>51586</v>
      </c>
      <c r="R12" s="41">
        <v>0</v>
      </c>
      <c r="S12" s="41">
        <v>18073</v>
      </c>
      <c r="T12" s="41">
        <v>4818</v>
      </c>
      <c r="U12" s="38">
        <f t="shared" si="3"/>
        <v>22891</v>
      </c>
      <c r="V12">
        <f t="shared" si="4"/>
        <v>62.71506849315068</v>
      </c>
      <c r="W12">
        <f t="shared" si="5"/>
        <v>1215.7381555683844</v>
      </c>
      <c r="X12" s="41">
        <v>887.9971150715735</v>
      </c>
      <c r="Y12" s="38">
        <f t="shared" si="6"/>
        <v>16720</v>
      </c>
      <c r="Z12" s="41">
        <v>0</v>
      </c>
      <c r="AA12" s="55">
        <f t="shared" si="7"/>
        <v>16720</v>
      </c>
      <c r="AB12">
        <f t="shared" si="8"/>
        <v>45.80821917808219</v>
      </c>
      <c r="AC12">
        <f t="shared" si="9"/>
        <v>0.0008879971150715735</v>
      </c>
      <c r="AD12">
        <f t="shared" si="10"/>
        <v>887.9971150715735</v>
      </c>
      <c r="AE12">
        <f t="shared" si="11"/>
        <v>327.7410404968109</v>
      </c>
    </row>
    <row r="13" spans="2:31" ht="14.25" thickBot="1">
      <c r="B13" s="40" t="s">
        <v>41</v>
      </c>
      <c r="C13" s="20">
        <v>841.4860080249206</v>
      </c>
      <c r="D13" s="22">
        <f t="shared" si="0"/>
        <v>74.40194589079758</v>
      </c>
      <c r="F13" s="40" t="s">
        <v>106</v>
      </c>
      <c r="G13" s="20">
        <v>505.64473205031237</v>
      </c>
      <c r="H13" s="21">
        <f t="shared" si="1"/>
        <v>70.62077263272519</v>
      </c>
      <c r="J13" s="40" t="s">
        <v>106</v>
      </c>
      <c r="K13" s="18">
        <v>198.29597525202183</v>
      </c>
      <c r="L13" s="19">
        <f t="shared" si="2"/>
        <v>86.89203399378978</v>
      </c>
      <c r="M13" s="49"/>
      <c r="N13" s="39" t="s">
        <v>111</v>
      </c>
      <c r="O13" s="40" t="s">
        <v>75</v>
      </c>
      <c r="P13" s="41">
        <v>92533</v>
      </c>
      <c r="Q13" s="41">
        <v>92533</v>
      </c>
      <c r="R13" s="41">
        <v>0</v>
      </c>
      <c r="S13" s="41">
        <v>29821</v>
      </c>
      <c r="T13" s="41">
        <v>6043</v>
      </c>
      <c r="U13" s="38">
        <f t="shared" si="3"/>
        <v>35864</v>
      </c>
      <c r="V13">
        <f t="shared" si="4"/>
        <v>98.25753424657535</v>
      </c>
      <c r="W13">
        <f t="shared" si="5"/>
        <v>1061.8647860393085</v>
      </c>
      <c r="X13" s="41">
        <v>822.3944985787373</v>
      </c>
      <c r="Y13" s="38">
        <f t="shared" si="6"/>
        <v>27776</v>
      </c>
      <c r="Z13" s="41">
        <v>4593</v>
      </c>
      <c r="AA13" s="55">
        <f t="shared" si="7"/>
        <v>23183</v>
      </c>
      <c r="AB13">
        <f t="shared" si="8"/>
        <v>63.515068493150686</v>
      </c>
      <c r="AC13">
        <f t="shared" si="9"/>
        <v>0.0006864045096684501</v>
      </c>
      <c r="AD13">
        <f t="shared" si="10"/>
        <v>686.40450966845</v>
      </c>
      <c r="AE13">
        <f t="shared" si="11"/>
        <v>375.4602763708584</v>
      </c>
    </row>
    <row r="14" spans="2:31" ht="14.25" thickBot="1">
      <c r="B14" s="40" t="s">
        <v>51</v>
      </c>
      <c r="C14" s="20">
        <v>873.9114013734469</v>
      </c>
      <c r="D14" s="22">
        <f t="shared" si="0"/>
        <v>77.26891258828</v>
      </c>
      <c r="F14" s="40" t="s">
        <v>100</v>
      </c>
      <c r="G14" s="20">
        <v>519.7871874108788</v>
      </c>
      <c r="H14" s="21">
        <f t="shared" si="1"/>
        <v>72.59597589537414</v>
      </c>
      <c r="J14" s="40" t="s">
        <v>107</v>
      </c>
      <c r="K14" s="18">
        <v>228.20961385964813</v>
      </c>
      <c r="L14" s="19">
        <f t="shared" si="2"/>
        <v>97.97027201413033</v>
      </c>
      <c r="M14" s="49"/>
      <c r="N14" s="39" t="s">
        <v>111</v>
      </c>
      <c r="O14" s="40" t="s">
        <v>76</v>
      </c>
      <c r="P14" s="41">
        <v>192914</v>
      </c>
      <c r="Q14" s="41">
        <v>192914</v>
      </c>
      <c r="R14" s="41">
        <v>0</v>
      </c>
      <c r="S14" s="41">
        <v>70773</v>
      </c>
      <c r="T14" s="41">
        <v>4098</v>
      </c>
      <c r="U14" s="38">
        <f t="shared" si="3"/>
        <v>74871</v>
      </c>
      <c r="V14">
        <f t="shared" si="4"/>
        <v>205.1260273972603</v>
      </c>
      <c r="W14">
        <f t="shared" si="5"/>
        <v>1063.3029608906575</v>
      </c>
      <c r="X14" s="41">
        <v>718.7956987292656</v>
      </c>
      <c r="Y14" s="38">
        <f t="shared" si="6"/>
        <v>50613</v>
      </c>
      <c r="Z14" s="41">
        <v>7979</v>
      </c>
      <c r="AA14" s="55">
        <f t="shared" si="7"/>
        <v>42634</v>
      </c>
      <c r="AB14">
        <f t="shared" si="8"/>
        <v>116.8054794520548</v>
      </c>
      <c r="AC14">
        <f t="shared" si="9"/>
        <v>0.000605479537265594</v>
      </c>
      <c r="AD14">
        <f t="shared" si="10"/>
        <v>605.479537265594</v>
      </c>
      <c r="AE14">
        <f t="shared" si="11"/>
        <v>457.82342362506347</v>
      </c>
    </row>
    <row r="15" spans="2:31" ht="14.25" thickBot="1">
      <c r="B15" s="40" t="s">
        <v>61</v>
      </c>
      <c r="C15" s="20">
        <v>888.0080635214964</v>
      </c>
      <c r="D15" s="22">
        <f t="shared" si="0"/>
        <v>78.51530181445592</v>
      </c>
      <c r="F15" s="40" t="s">
        <v>59</v>
      </c>
      <c r="G15" s="20">
        <v>521.887771512904</v>
      </c>
      <c r="H15" s="21">
        <f t="shared" si="1"/>
        <v>72.88935356325476</v>
      </c>
      <c r="J15" s="40" t="s">
        <v>53</v>
      </c>
      <c r="K15" s="18">
        <v>232.93761379649254</v>
      </c>
      <c r="L15" s="19">
        <f t="shared" si="2"/>
        <v>97.7082202526236</v>
      </c>
      <c r="M15" s="49"/>
      <c r="N15" s="39" t="s">
        <v>111</v>
      </c>
      <c r="O15" s="40" t="s">
        <v>73</v>
      </c>
      <c r="P15" s="41">
        <v>33211</v>
      </c>
      <c r="Q15" s="41">
        <v>33211</v>
      </c>
      <c r="R15" s="41">
        <v>0</v>
      </c>
      <c r="S15" s="41">
        <v>11035</v>
      </c>
      <c r="T15" s="41">
        <v>970</v>
      </c>
      <c r="U15" s="38">
        <f t="shared" si="3"/>
        <v>12005</v>
      </c>
      <c r="V15">
        <f t="shared" si="4"/>
        <v>32.89041095890411</v>
      </c>
      <c r="W15">
        <f t="shared" si="5"/>
        <v>990.3469018970857</v>
      </c>
      <c r="X15" s="41">
        <v>768.1891170733578</v>
      </c>
      <c r="Y15" s="38">
        <f t="shared" si="6"/>
        <v>9312</v>
      </c>
      <c r="Z15" s="41">
        <v>563</v>
      </c>
      <c r="AA15" s="55">
        <f t="shared" si="7"/>
        <v>8749</v>
      </c>
      <c r="AB15">
        <f t="shared" si="8"/>
        <v>23.96986301369863</v>
      </c>
      <c r="AC15">
        <f t="shared" si="9"/>
        <v>0.0007217446934358686</v>
      </c>
      <c r="AD15">
        <f t="shared" si="10"/>
        <v>721.7446934358686</v>
      </c>
      <c r="AE15">
        <f t="shared" si="11"/>
        <v>268.60220846121706</v>
      </c>
    </row>
    <row r="16" spans="2:31" ht="14.25" thickBot="1">
      <c r="B16" s="40" t="s">
        <v>56</v>
      </c>
      <c r="C16" s="20">
        <v>891.0935056092181</v>
      </c>
      <c r="D16" s="22">
        <f t="shared" si="0"/>
        <v>78.78810836509444</v>
      </c>
      <c r="F16" s="40" t="s">
        <v>40</v>
      </c>
      <c r="G16" s="20">
        <v>545.7000150309023</v>
      </c>
      <c r="H16" s="21">
        <f t="shared" si="1"/>
        <v>76.21508589817071</v>
      </c>
      <c r="J16" s="40" t="s">
        <v>61</v>
      </c>
      <c r="K16" s="18">
        <v>238.40124525268675</v>
      </c>
      <c r="L16" s="19">
        <f t="shared" si="2"/>
        <v>99.06739207357829</v>
      </c>
      <c r="M16" s="49"/>
      <c r="N16" s="39" t="s">
        <v>111</v>
      </c>
      <c r="O16" s="40" t="s">
        <v>59</v>
      </c>
      <c r="P16" s="41">
        <v>92672</v>
      </c>
      <c r="Q16" s="41">
        <v>92672</v>
      </c>
      <c r="R16" s="41">
        <v>0</v>
      </c>
      <c r="S16" s="41">
        <v>27349</v>
      </c>
      <c r="T16" s="41">
        <v>7667</v>
      </c>
      <c r="U16" s="38">
        <f t="shared" si="3"/>
        <v>35016</v>
      </c>
      <c r="V16">
        <f t="shared" si="4"/>
        <v>95.93424657534247</v>
      </c>
      <c r="W16">
        <f t="shared" si="5"/>
        <v>1035.2020737152804</v>
      </c>
      <c r="X16" s="41">
        <v>639.8468837508514</v>
      </c>
      <c r="Y16" s="38">
        <f t="shared" si="6"/>
        <v>21643</v>
      </c>
      <c r="Z16" s="41">
        <v>3990</v>
      </c>
      <c r="AA16" s="55">
        <f t="shared" si="7"/>
        <v>17653</v>
      </c>
      <c r="AB16">
        <f t="shared" si="8"/>
        <v>48.364383561643834</v>
      </c>
      <c r="AC16">
        <f t="shared" si="9"/>
        <v>0.000521887771512904</v>
      </c>
      <c r="AD16">
        <f t="shared" si="10"/>
        <v>521.887771512904</v>
      </c>
      <c r="AE16">
        <f t="shared" si="11"/>
        <v>513.3143022023764</v>
      </c>
    </row>
    <row r="17" spans="2:31" ht="14.25" thickBot="1">
      <c r="B17" s="40" t="s">
        <v>53</v>
      </c>
      <c r="C17" s="20">
        <v>899.3256737487374</v>
      </c>
      <c r="D17" s="22">
        <f t="shared" si="0"/>
        <v>79.5159746904277</v>
      </c>
      <c r="F17" s="40" t="s">
        <v>48</v>
      </c>
      <c r="G17" s="20">
        <v>583.9863611892085</v>
      </c>
      <c r="H17" s="21">
        <f t="shared" si="1"/>
        <v>81.56234094821349</v>
      </c>
      <c r="J17" s="40" t="s">
        <v>108</v>
      </c>
      <c r="K17" s="18">
        <v>240.64552448864697</v>
      </c>
      <c r="L17" s="19">
        <f t="shared" si="2"/>
        <v>90.01326967887647</v>
      </c>
      <c r="M17" s="49"/>
      <c r="N17" s="39" t="s">
        <v>111</v>
      </c>
      <c r="O17" s="40" t="s">
        <v>65</v>
      </c>
      <c r="P17" s="41">
        <v>267103</v>
      </c>
      <c r="Q17" s="41">
        <v>267103</v>
      </c>
      <c r="R17" s="41">
        <v>0</v>
      </c>
      <c r="S17" s="41">
        <v>96317</v>
      </c>
      <c r="T17" s="41">
        <v>6834</v>
      </c>
      <c r="U17" s="38">
        <f t="shared" si="3"/>
        <v>103151</v>
      </c>
      <c r="V17">
        <f t="shared" si="4"/>
        <v>282.6054794520548</v>
      </c>
      <c r="W17">
        <f t="shared" si="5"/>
        <v>1058.0393310897098</v>
      </c>
      <c r="X17" s="41">
        <v>804.1636392999899</v>
      </c>
      <c r="Y17" s="38">
        <f t="shared" si="6"/>
        <v>78399.99999999999</v>
      </c>
      <c r="Z17" s="41">
        <v>12859</v>
      </c>
      <c r="AA17" s="55">
        <f t="shared" si="7"/>
        <v>65540.99999999999</v>
      </c>
      <c r="AB17">
        <f t="shared" si="8"/>
        <v>179.5643835616438</v>
      </c>
      <c r="AC17">
        <f t="shared" si="9"/>
        <v>0.000672266442389804</v>
      </c>
      <c r="AD17">
        <f t="shared" si="10"/>
        <v>672.266442389804</v>
      </c>
      <c r="AE17">
        <f t="shared" si="11"/>
        <v>385.7728886999058</v>
      </c>
    </row>
    <row r="18" spans="2:31" ht="14.25" thickBot="1">
      <c r="B18" s="40" t="s">
        <v>62</v>
      </c>
      <c r="C18" s="20">
        <v>899.3934881698282</v>
      </c>
      <c r="D18" s="22">
        <f t="shared" si="0"/>
        <v>79.52197066046226</v>
      </c>
      <c r="F18" s="40" t="s">
        <v>51</v>
      </c>
      <c r="G18" s="20">
        <v>599.8223996387956</v>
      </c>
      <c r="H18" s="21">
        <f t="shared" si="1"/>
        <v>83.77407816184295</v>
      </c>
      <c r="J18" s="40" t="s">
        <v>56</v>
      </c>
      <c r="K18" s="18">
        <v>267.34449859132224</v>
      </c>
      <c r="L18" s="19">
        <f t="shared" si="2"/>
        <v>99.53175743524223</v>
      </c>
      <c r="M18" s="49"/>
      <c r="N18" s="39" t="s">
        <v>111</v>
      </c>
      <c r="O18" s="40" t="s">
        <v>67</v>
      </c>
      <c r="P18" s="41">
        <v>52353</v>
      </c>
      <c r="Q18" s="41">
        <v>52353</v>
      </c>
      <c r="R18" s="41">
        <v>0</v>
      </c>
      <c r="S18" s="41">
        <v>17623</v>
      </c>
      <c r="T18" s="41">
        <v>1960</v>
      </c>
      <c r="U18" s="38">
        <f t="shared" si="3"/>
        <v>19583</v>
      </c>
      <c r="V18">
        <f t="shared" si="4"/>
        <v>53.652054794520545</v>
      </c>
      <c r="W18">
        <f t="shared" si="5"/>
        <v>1024.8133783072708</v>
      </c>
      <c r="X18" s="41">
        <v>874.0455009185537</v>
      </c>
      <c r="Y18" s="38">
        <f t="shared" si="6"/>
        <v>16702</v>
      </c>
      <c r="Z18" s="41">
        <v>3101</v>
      </c>
      <c r="AA18" s="55">
        <f t="shared" si="7"/>
        <v>13601</v>
      </c>
      <c r="AB18">
        <f t="shared" si="8"/>
        <v>37.26301369863014</v>
      </c>
      <c r="AC18">
        <f t="shared" si="9"/>
        <v>0.0007117646304630134</v>
      </c>
      <c r="AD18">
        <f t="shared" si="10"/>
        <v>711.7646304630134</v>
      </c>
      <c r="AE18">
        <f t="shared" si="11"/>
        <v>313.0487478442574</v>
      </c>
    </row>
    <row r="19" spans="2:31" ht="14.25" thickBot="1">
      <c r="B19" s="40" t="s">
        <v>97</v>
      </c>
      <c r="C19" s="20">
        <v>901.0737267537692</v>
      </c>
      <c r="D19" s="22">
        <f t="shared" si="0"/>
        <v>79.67053286947561</v>
      </c>
      <c r="F19" s="40" t="s">
        <v>55</v>
      </c>
      <c r="G19" s="20">
        <v>602.625527610539</v>
      </c>
      <c r="H19" s="21">
        <f t="shared" si="1"/>
        <v>84.16557648191886</v>
      </c>
      <c r="J19" s="40" t="s">
        <v>73</v>
      </c>
      <c r="K19" s="18">
        <v>268.60220846121706</v>
      </c>
      <c r="L19" s="19">
        <f t="shared" si="2"/>
        <v>97.99817094494506</v>
      </c>
      <c r="M19" s="49"/>
      <c r="N19" s="39" t="s">
        <v>111</v>
      </c>
      <c r="O19" s="40" t="s">
        <v>51</v>
      </c>
      <c r="P19" s="41">
        <v>44721</v>
      </c>
      <c r="Q19" s="41">
        <v>44721</v>
      </c>
      <c r="R19" s="41">
        <v>0</v>
      </c>
      <c r="S19" s="41">
        <v>12738</v>
      </c>
      <c r="T19" s="41">
        <v>1527</v>
      </c>
      <c r="U19" s="38">
        <f t="shared" si="3"/>
        <v>14265</v>
      </c>
      <c r="V19">
        <f t="shared" si="4"/>
        <v>39.082191780821915</v>
      </c>
      <c r="W19">
        <f t="shared" si="5"/>
        <v>873.9114013734469</v>
      </c>
      <c r="X19" s="41">
        <v>754.510537631642</v>
      </c>
      <c r="Y19" s="38">
        <f t="shared" si="6"/>
        <v>12316</v>
      </c>
      <c r="Z19" s="41">
        <v>2525</v>
      </c>
      <c r="AA19" s="55">
        <f t="shared" si="7"/>
        <v>9791</v>
      </c>
      <c r="AB19">
        <f t="shared" si="8"/>
        <v>26.824657534246576</v>
      </c>
      <c r="AC19">
        <f t="shared" si="9"/>
        <v>0.0005998223996387955</v>
      </c>
      <c r="AD19">
        <f t="shared" si="10"/>
        <v>599.8223996387956</v>
      </c>
      <c r="AE19">
        <f t="shared" si="11"/>
        <v>274.08900173465133</v>
      </c>
    </row>
    <row r="20" spans="2:31" ht="14.25" thickBot="1">
      <c r="B20" s="40" t="s">
        <v>55</v>
      </c>
      <c r="C20" s="20">
        <v>902.2879556447567</v>
      </c>
      <c r="D20" s="22">
        <f t="shared" si="0"/>
        <v>79.77789174577866</v>
      </c>
      <c r="F20" s="40" t="s">
        <v>76</v>
      </c>
      <c r="G20" s="20">
        <v>605.479537265594</v>
      </c>
      <c r="H20" s="21">
        <f t="shared" si="1"/>
        <v>84.56418118234554</v>
      </c>
      <c r="J20" s="40" t="s">
        <v>51</v>
      </c>
      <c r="K20" s="18">
        <v>274.08900173465133</v>
      </c>
      <c r="L20" s="19">
        <f t="shared" si="2"/>
        <v>99.95506138121078</v>
      </c>
      <c r="M20" s="49"/>
      <c r="N20" s="39" t="s">
        <v>111</v>
      </c>
      <c r="O20" s="40" t="s">
        <v>62</v>
      </c>
      <c r="P20" s="41">
        <v>225796</v>
      </c>
      <c r="Q20" s="41">
        <v>225796</v>
      </c>
      <c r="R20" s="41">
        <v>0</v>
      </c>
      <c r="S20" s="41">
        <v>66162</v>
      </c>
      <c r="T20" s="41">
        <v>7962</v>
      </c>
      <c r="U20" s="38">
        <f t="shared" si="3"/>
        <v>74124</v>
      </c>
      <c r="V20">
        <f t="shared" si="4"/>
        <v>203.07945205479453</v>
      </c>
      <c r="W20">
        <f t="shared" si="5"/>
        <v>899.3934881698282</v>
      </c>
      <c r="X20" s="41">
        <v>753.0618618770199</v>
      </c>
      <c r="Y20" s="38">
        <f t="shared" si="6"/>
        <v>62064</v>
      </c>
      <c r="Z20" s="41">
        <v>10704</v>
      </c>
      <c r="AA20" s="55">
        <f t="shared" si="7"/>
        <v>51360</v>
      </c>
      <c r="AB20">
        <f t="shared" si="8"/>
        <v>140.7123287671233</v>
      </c>
      <c r="AC20">
        <f t="shared" si="9"/>
        <v>0.0006231834433166367</v>
      </c>
      <c r="AD20">
        <f t="shared" si="10"/>
        <v>623.1834433166367</v>
      </c>
      <c r="AE20">
        <f t="shared" si="11"/>
        <v>276.21004485319145</v>
      </c>
    </row>
    <row r="21" spans="2:31" ht="14.25" thickBot="1">
      <c r="B21" s="40" t="s">
        <v>46</v>
      </c>
      <c r="C21" s="20">
        <v>902.8315827309397</v>
      </c>
      <c r="D21" s="22">
        <f t="shared" si="0"/>
        <v>79.82595780114409</v>
      </c>
      <c r="F21" s="40" t="s">
        <v>62</v>
      </c>
      <c r="G21" s="20">
        <v>623.1834433166367</v>
      </c>
      <c r="H21" s="21">
        <f t="shared" si="1"/>
        <v>87.0367937593068</v>
      </c>
      <c r="J21" s="40" t="s">
        <v>46</v>
      </c>
      <c r="K21" s="18">
        <v>274.2122289228804</v>
      </c>
      <c r="L21" s="19">
        <f t="shared" si="2"/>
        <v>99.27670409981907</v>
      </c>
      <c r="M21" s="49"/>
      <c r="N21" s="39" t="s">
        <v>111</v>
      </c>
      <c r="O21" s="40" t="s">
        <v>70</v>
      </c>
      <c r="P21" s="41">
        <v>85106</v>
      </c>
      <c r="Q21" s="41">
        <v>85106</v>
      </c>
      <c r="R21" s="41">
        <v>0</v>
      </c>
      <c r="S21" s="41">
        <v>26526</v>
      </c>
      <c r="T21" s="41">
        <v>5702</v>
      </c>
      <c r="U21" s="38">
        <f t="shared" si="3"/>
        <v>32228</v>
      </c>
      <c r="V21">
        <f t="shared" si="4"/>
        <v>88.2958904109589</v>
      </c>
      <c r="W21">
        <f t="shared" si="5"/>
        <v>1037.4813809949817</v>
      </c>
      <c r="X21" s="41">
        <v>704.8422128858484</v>
      </c>
      <c r="Y21" s="38">
        <f t="shared" si="6"/>
        <v>21895</v>
      </c>
      <c r="Z21" s="41">
        <v>2030</v>
      </c>
      <c r="AA21" s="55">
        <f t="shared" si="7"/>
        <v>19865</v>
      </c>
      <c r="AB21">
        <f t="shared" si="8"/>
        <v>54.42465753424658</v>
      </c>
      <c r="AC21">
        <f t="shared" si="9"/>
        <v>0.0006394926037441141</v>
      </c>
      <c r="AD21">
        <f t="shared" si="10"/>
        <v>639.4926037441141</v>
      </c>
      <c r="AE21">
        <f t="shared" si="11"/>
        <v>397.98877725086754</v>
      </c>
    </row>
    <row r="22" spans="2:31" ht="14.25" thickBot="1">
      <c r="B22" s="40" t="s">
        <v>107</v>
      </c>
      <c r="C22" s="20">
        <v>914.775513168966</v>
      </c>
      <c r="D22" s="22">
        <f t="shared" si="0"/>
        <v>80.8820082377512</v>
      </c>
      <c r="F22" s="40" t="s">
        <v>56</v>
      </c>
      <c r="G22" s="20">
        <v>623.7490070178959</v>
      </c>
      <c r="H22" s="21">
        <f t="shared" si="1"/>
        <v>87.11578310305809</v>
      </c>
      <c r="J22" s="40" t="s">
        <v>62</v>
      </c>
      <c r="K22" s="18">
        <v>276.21004485319145</v>
      </c>
      <c r="L22" s="19">
        <f t="shared" si="2"/>
        <v>98.64317273488355</v>
      </c>
      <c r="M22" s="49"/>
      <c r="N22" s="39" t="s">
        <v>111</v>
      </c>
      <c r="O22" s="40" t="s">
        <v>64</v>
      </c>
      <c r="P22" s="41">
        <v>97420</v>
      </c>
      <c r="Q22" s="41">
        <v>97420</v>
      </c>
      <c r="R22" s="41">
        <v>0</v>
      </c>
      <c r="S22" s="41">
        <v>32289</v>
      </c>
      <c r="T22" s="41">
        <v>11201</v>
      </c>
      <c r="U22" s="38">
        <f t="shared" si="3"/>
        <v>43490</v>
      </c>
      <c r="V22">
        <f t="shared" si="4"/>
        <v>119.15068493150685</v>
      </c>
      <c r="W22">
        <f t="shared" si="5"/>
        <v>1223.0618449138456</v>
      </c>
      <c r="X22" s="41">
        <v>770.1718023640051</v>
      </c>
      <c r="Y22" s="38">
        <f t="shared" si="6"/>
        <v>27386.000000000004</v>
      </c>
      <c r="Z22" s="41">
        <v>0</v>
      </c>
      <c r="AA22" s="55">
        <f t="shared" si="7"/>
        <v>27386.000000000004</v>
      </c>
      <c r="AB22">
        <f t="shared" si="8"/>
        <v>75.03013698630139</v>
      </c>
      <c r="AC22">
        <f t="shared" si="9"/>
        <v>0.0007701718023640051</v>
      </c>
      <c r="AD22">
        <f t="shared" si="10"/>
        <v>770.1718023640052</v>
      </c>
      <c r="AE22">
        <f t="shared" si="11"/>
        <v>452.89004254984036</v>
      </c>
    </row>
    <row r="23" spans="2:31" ht="14.25" thickBot="1">
      <c r="B23" s="40" t="s">
        <v>48</v>
      </c>
      <c r="C23" s="20">
        <v>924.8070826105161</v>
      </c>
      <c r="D23" s="22">
        <f t="shared" si="0"/>
        <v>81.76897282144262</v>
      </c>
      <c r="F23" s="40" t="s">
        <v>46</v>
      </c>
      <c r="G23" s="20">
        <v>628.6193538080593</v>
      </c>
      <c r="H23" s="21">
        <f t="shared" si="1"/>
        <v>87.7959991352038</v>
      </c>
      <c r="J23" s="40" t="s">
        <v>104</v>
      </c>
      <c r="K23" s="18">
        <v>280.0092872068725</v>
      </c>
      <c r="L23" s="19">
        <f t="shared" si="2"/>
        <v>98.86275499608627</v>
      </c>
      <c r="M23" s="49"/>
      <c r="N23" s="39" t="s">
        <v>111</v>
      </c>
      <c r="O23" s="40" t="s">
        <v>61</v>
      </c>
      <c r="P23" s="41">
        <v>161050</v>
      </c>
      <c r="Q23" s="41">
        <v>161050</v>
      </c>
      <c r="R23" s="41">
        <v>0</v>
      </c>
      <c r="S23" s="41">
        <v>49903</v>
      </c>
      <c r="T23" s="41">
        <v>2297</v>
      </c>
      <c r="U23" s="38">
        <f t="shared" si="3"/>
        <v>52200</v>
      </c>
      <c r="V23">
        <f t="shared" si="4"/>
        <v>143.013698630137</v>
      </c>
      <c r="W23">
        <f t="shared" si="5"/>
        <v>888.0080635214964</v>
      </c>
      <c r="X23" s="41">
        <v>765.0818898240572</v>
      </c>
      <c r="Y23" s="38">
        <f t="shared" si="6"/>
        <v>44974.00000000001</v>
      </c>
      <c r="Z23" s="41">
        <v>6788</v>
      </c>
      <c r="AA23" s="55">
        <f t="shared" si="7"/>
        <v>38186.00000000001</v>
      </c>
      <c r="AB23">
        <f t="shared" si="8"/>
        <v>104.6191780821918</v>
      </c>
      <c r="AC23">
        <f t="shared" si="9"/>
        <v>0.0006496068182688096</v>
      </c>
      <c r="AD23">
        <f t="shared" si="10"/>
        <v>649.6068182688097</v>
      </c>
      <c r="AE23">
        <f t="shared" si="11"/>
        <v>238.40124525268675</v>
      </c>
    </row>
    <row r="24" spans="2:31" ht="14.25" thickBot="1">
      <c r="B24" s="40" t="s">
        <v>99</v>
      </c>
      <c r="C24" s="20">
        <v>928.1829170024174</v>
      </c>
      <c r="D24" s="22">
        <f t="shared" si="0"/>
        <v>82.06745508421021</v>
      </c>
      <c r="F24" s="40" t="s">
        <v>99</v>
      </c>
      <c r="G24" s="20">
        <v>630.7413376309428</v>
      </c>
      <c r="H24" s="21">
        <f t="shared" si="1"/>
        <v>88.0923655909138</v>
      </c>
      <c r="J24" s="40" t="s">
        <v>101</v>
      </c>
      <c r="K24" s="18">
        <v>283.23030975412064</v>
      </c>
      <c r="L24" s="19">
        <f t="shared" si="2"/>
        <v>99.9837969324212</v>
      </c>
      <c r="M24" s="49"/>
      <c r="N24" s="39" t="s">
        <v>111</v>
      </c>
      <c r="O24" s="40" t="s">
        <v>45</v>
      </c>
      <c r="P24" s="41">
        <v>49954</v>
      </c>
      <c r="Q24" s="41">
        <v>49954</v>
      </c>
      <c r="R24" s="41">
        <v>0</v>
      </c>
      <c r="S24" s="41">
        <v>17073</v>
      </c>
      <c r="T24" s="41">
        <v>1363</v>
      </c>
      <c r="U24" s="38">
        <f t="shared" si="3"/>
        <v>18436</v>
      </c>
      <c r="V24">
        <f t="shared" si="4"/>
        <v>50.50958904109589</v>
      </c>
      <c r="W24">
        <f t="shared" si="5"/>
        <v>1011.1220130739459</v>
      </c>
      <c r="X24" s="41">
        <v>651.7777176920574</v>
      </c>
      <c r="Y24" s="38">
        <f t="shared" si="6"/>
        <v>11883.999999999998</v>
      </c>
      <c r="Z24" s="41">
        <v>0</v>
      </c>
      <c r="AA24" s="55">
        <f t="shared" si="7"/>
        <v>11883.999999999998</v>
      </c>
      <c r="AB24">
        <f t="shared" si="8"/>
        <v>32.55890410958904</v>
      </c>
      <c r="AC24">
        <f t="shared" si="9"/>
        <v>0.0006517777176920575</v>
      </c>
      <c r="AD24">
        <f t="shared" si="10"/>
        <v>651.7777176920574</v>
      </c>
      <c r="AE24">
        <f t="shared" si="11"/>
        <v>359.3442953818885</v>
      </c>
    </row>
    <row r="25" spans="2:31" ht="14.25" thickBot="1">
      <c r="B25" s="40" t="s">
        <v>104</v>
      </c>
      <c r="C25" s="20">
        <v>933.4306278815218</v>
      </c>
      <c r="D25" s="22">
        <f t="shared" si="0"/>
        <v>82.5314436676854</v>
      </c>
      <c r="F25" s="40" t="s">
        <v>70</v>
      </c>
      <c r="G25" s="20">
        <v>639.4926037441141</v>
      </c>
      <c r="H25" s="21">
        <f t="shared" si="1"/>
        <v>89.31460946146845</v>
      </c>
      <c r="J25" s="40" t="s">
        <v>98</v>
      </c>
      <c r="K25" s="18">
        <v>283.2762091897303</v>
      </c>
      <c r="L25" s="19">
        <f t="shared" si="2"/>
        <v>95.23759582917855</v>
      </c>
      <c r="M25" s="49"/>
      <c r="N25" s="39" t="s">
        <v>111</v>
      </c>
      <c r="O25" s="40" t="s">
        <v>55</v>
      </c>
      <c r="P25" s="41">
        <v>113717</v>
      </c>
      <c r="Q25" s="41">
        <v>113717</v>
      </c>
      <c r="R25" s="41">
        <v>0</v>
      </c>
      <c r="S25" s="41">
        <v>33637</v>
      </c>
      <c r="T25" s="41">
        <v>3814</v>
      </c>
      <c r="U25" s="38">
        <f t="shared" si="3"/>
        <v>37451</v>
      </c>
      <c r="V25">
        <f t="shared" si="4"/>
        <v>102.6054794520548</v>
      </c>
      <c r="W25">
        <f t="shared" si="5"/>
        <v>902.2879556447567</v>
      </c>
      <c r="X25" s="41">
        <v>753.1072389388654</v>
      </c>
      <c r="Y25" s="38">
        <f t="shared" si="6"/>
        <v>31259.000000000004</v>
      </c>
      <c r="Z25" s="41">
        <v>6246</v>
      </c>
      <c r="AA25" s="55">
        <f t="shared" si="7"/>
        <v>25013.000000000004</v>
      </c>
      <c r="AB25">
        <f t="shared" si="8"/>
        <v>68.52876712328768</v>
      </c>
      <c r="AC25">
        <f t="shared" si="9"/>
        <v>0.0006026255276105391</v>
      </c>
      <c r="AD25">
        <f t="shared" si="10"/>
        <v>602.625527610539</v>
      </c>
      <c r="AE25">
        <f t="shared" si="11"/>
        <v>299.66242803421767</v>
      </c>
    </row>
    <row r="26" spans="2:31" ht="14.25" thickBot="1">
      <c r="B26" s="40" t="s">
        <v>40</v>
      </c>
      <c r="C26" s="20">
        <v>950.1581213153038</v>
      </c>
      <c r="D26" s="22">
        <f t="shared" si="0"/>
        <v>84.01044397129122</v>
      </c>
      <c r="F26" s="40" t="s">
        <v>61</v>
      </c>
      <c r="G26" s="20">
        <v>649.6068182688097</v>
      </c>
      <c r="H26" s="21">
        <f t="shared" si="1"/>
        <v>90.72720925542035</v>
      </c>
      <c r="J26" s="40" t="s">
        <v>99</v>
      </c>
      <c r="K26" s="18">
        <v>297.44157937147463</v>
      </c>
      <c r="L26" s="19">
        <f t="shared" si="2"/>
        <v>99.25888317821097</v>
      </c>
      <c r="M26" s="49"/>
      <c r="N26" s="39" t="s">
        <v>111</v>
      </c>
      <c r="O26" s="40" t="s">
        <v>40</v>
      </c>
      <c r="P26" s="41">
        <v>50763</v>
      </c>
      <c r="Q26" s="41">
        <v>50763</v>
      </c>
      <c r="R26" s="41">
        <v>0</v>
      </c>
      <c r="S26" s="41">
        <v>16252</v>
      </c>
      <c r="T26" s="41">
        <v>1353</v>
      </c>
      <c r="U26" s="38">
        <f t="shared" si="3"/>
        <v>17605</v>
      </c>
      <c r="V26">
        <f t="shared" si="4"/>
        <v>48.23287671232877</v>
      </c>
      <c r="W26">
        <f t="shared" si="5"/>
        <v>950.1581213153038</v>
      </c>
      <c r="X26" s="41">
        <v>690.7198884744821</v>
      </c>
      <c r="Y26" s="38">
        <f t="shared" si="6"/>
        <v>12797.999999999998</v>
      </c>
      <c r="Z26" s="41">
        <v>2687</v>
      </c>
      <c r="AA26" s="55">
        <f t="shared" si="7"/>
        <v>10110.999999999998</v>
      </c>
      <c r="AB26">
        <f t="shared" si="8"/>
        <v>27.701369863013692</v>
      </c>
      <c r="AC26">
        <f t="shared" si="9"/>
        <v>0.0005457000150309023</v>
      </c>
      <c r="AD26">
        <f t="shared" si="10"/>
        <v>545.7000150309023</v>
      </c>
      <c r="AE26">
        <f t="shared" si="11"/>
        <v>404.45810628440154</v>
      </c>
    </row>
    <row r="27" spans="2:31" ht="14.25" thickBot="1">
      <c r="B27" s="40" t="s">
        <v>108</v>
      </c>
      <c r="C27" s="20">
        <v>967.5361231000187</v>
      </c>
      <c r="D27" s="22">
        <f t="shared" si="0"/>
        <v>85.54696048629697</v>
      </c>
      <c r="F27" s="40" t="s">
        <v>45</v>
      </c>
      <c r="G27" s="20">
        <v>651.7777176920574</v>
      </c>
      <c r="H27" s="21">
        <f t="shared" si="1"/>
        <v>91.0304074988907</v>
      </c>
      <c r="J27" s="40" t="s">
        <v>55</v>
      </c>
      <c r="K27" s="18">
        <v>299.66242803421767</v>
      </c>
      <c r="L27" s="19">
        <f t="shared" si="2"/>
        <v>95.72388648661855</v>
      </c>
      <c r="M27" s="49"/>
      <c r="N27" s="39" t="s">
        <v>111</v>
      </c>
      <c r="O27" s="40" t="s">
        <v>50</v>
      </c>
      <c r="P27" s="41">
        <v>47123</v>
      </c>
      <c r="Q27" s="41">
        <v>47123</v>
      </c>
      <c r="R27" s="41">
        <v>0</v>
      </c>
      <c r="S27" s="41">
        <v>8448</v>
      </c>
      <c r="T27" s="41">
        <v>8410</v>
      </c>
      <c r="U27" s="38">
        <f t="shared" si="3"/>
        <v>16858</v>
      </c>
      <c r="V27">
        <f t="shared" si="4"/>
        <v>46.18630136986302</v>
      </c>
      <c r="W27">
        <f t="shared" si="5"/>
        <v>980.1222623742761</v>
      </c>
      <c r="X27" s="41">
        <v>594.4222333915411</v>
      </c>
      <c r="Y27" s="38">
        <f t="shared" si="6"/>
        <v>10224.000000000002</v>
      </c>
      <c r="Z27" s="41">
        <v>1776</v>
      </c>
      <c r="AA27" s="55">
        <f t="shared" si="7"/>
        <v>8448.000000000002</v>
      </c>
      <c r="AB27">
        <f t="shared" si="8"/>
        <v>23.14520547945206</v>
      </c>
      <c r="AC27">
        <f t="shared" si="9"/>
        <v>0.00049116578909348</v>
      </c>
      <c r="AD27">
        <f t="shared" si="10"/>
        <v>491.16578909348004</v>
      </c>
      <c r="AE27">
        <f t="shared" si="11"/>
        <v>488.9564732807961</v>
      </c>
    </row>
    <row r="28" spans="2:31" ht="14.25" thickBot="1">
      <c r="B28" s="40" t="s">
        <v>50</v>
      </c>
      <c r="C28" s="20">
        <v>980.1222623742761</v>
      </c>
      <c r="D28" s="22">
        <f t="shared" si="0"/>
        <v>86.65979331337543</v>
      </c>
      <c r="F28" s="40" t="s">
        <v>104</v>
      </c>
      <c r="G28" s="20">
        <v>653.4213406746493</v>
      </c>
      <c r="H28" s="21">
        <f t="shared" si="1"/>
        <v>91.2599637813756</v>
      </c>
      <c r="J28" s="40" t="s">
        <v>67</v>
      </c>
      <c r="K28" s="18">
        <v>313.0487478442574</v>
      </c>
      <c r="L28" s="19">
        <f t="shared" si="2"/>
        <v>95.51710318906598</v>
      </c>
      <c r="M28" s="49"/>
      <c r="N28" s="39" t="s">
        <v>111</v>
      </c>
      <c r="O28" s="40" t="s">
        <v>97</v>
      </c>
      <c r="P28" s="41">
        <v>29420</v>
      </c>
      <c r="Q28" s="41">
        <v>29420</v>
      </c>
      <c r="R28" s="41">
        <v>0</v>
      </c>
      <c r="S28" s="41">
        <v>8945</v>
      </c>
      <c r="T28" s="41">
        <v>731</v>
      </c>
      <c r="U28" s="38">
        <f t="shared" si="3"/>
        <v>9676</v>
      </c>
      <c r="V28">
        <f t="shared" si="4"/>
        <v>26.50958904109589</v>
      </c>
      <c r="W28">
        <f t="shared" si="5"/>
        <v>901.0737267537692</v>
      </c>
      <c r="X28" s="41">
        <v>890.8300196492927</v>
      </c>
      <c r="Y28" s="38">
        <f t="shared" si="6"/>
        <v>9566</v>
      </c>
      <c r="Z28" s="41">
        <v>621</v>
      </c>
      <c r="AA28" s="55">
        <f t="shared" si="7"/>
        <v>8945</v>
      </c>
      <c r="AB28">
        <f t="shared" si="8"/>
        <v>24.506849315068493</v>
      </c>
      <c r="AC28">
        <f t="shared" si="9"/>
        <v>0.0008329996368140209</v>
      </c>
      <c r="AD28">
        <f t="shared" si="10"/>
        <v>832.9996368140208</v>
      </c>
      <c r="AE28">
        <f t="shared" si="11"/>
        <v>68.07408993974832</v>
      </c>
    </row>
    <row r="29" spans="2:31" ht="14.25" thickBot="1">
      <c r="B29" s="40" t="s">
        <v>73</v>
      </c>
      <c r="C29" s="20">
        <v>990.3469018970857</v>
      </c>
      <c r="D29" s="22">
        <f t="shared" si="0"/>
        <v>87.56382863811545</v>
      </c>
      <c r="F29" s="40" t="s">
        <v>53</v>
      </c>
      <c r="G29" s="20">
        <v>666.3880599522448</v>
      </c>
      <c r="H29" s="21">
        <f t="shared" si="1"/>
        <v>93.07095809388895</v>
      </c>
      <c r="J29" s="40" t="s">
        <v>78</v>
      </c>
      <c r="K29" s="18">
        <v>327.7410404968109</v>
      </c>
      <c r="L29" s="19">
        <f t="shared" si="2"/>
        <v>98.30304301885415</v>
      </c>
      <c r="M29" s="49"/>
      <c r="N29" s="39" t="s">
        <v>111</v>
      </c>
      <c r="O29" s="40" t="s">
        <v>98</v>
      </c>
      <c r="P29" s="41">
        <v>73620</v>
      </c>
      <c r="Q29" s="41">
        <v>73620</v>
      </c>
      <c r="R29" s="41">
        <v>0</v>
      </c>
      <c r="S29" s="41">
        <v>10883</v>
      </c>
      <c r="T29" s="41">
        <v>7612</v>
      </c>
      <c r="U29" s="38">
        <f t="shared" si="3"/>
        <v>18495</v>
      </c>
      <c r="V29">
        <f t="shared" si="4"/>
        <v>50.67123287671233</v>
      </c>
      <c r="W29">
        <f t="shared" si="5"/>
        <v>688.2808051713166</v>
      </c>
      <c r="X29" s="41">
        <v>517.2433041944379</v>
      </c>
      <c r="Y29" s="38">
        <f t="shared" si="6"/>
        <v>13899</v>
      </c>
      <c r="Z29" s="41">
        <v>3016</v>
      </c>
      <c r="AA29" s="55">
        <f t="shared" si="7"/>
        <v>10883</v>
      </c>
      <c r="AB29">
        <f t="shared" si="8"/>
        <v>29.816438356164383</v>
      </c>
      <c r="AC29">
        <f t="shared" si="9"/>
        <v>0.0004050045959815863</v>
      </c>
      <c r="AD29">
        <f t="shared" si="10"/>
        <v>405.0045959815863</v>
      </c>
      <c r="AE29">
        <f t="shared" si="11"/>
        <v>283.2762091897303</v>
      </c>
    </row>
    <row r="30" spans="2:31" ht="14.25" thickBot="1">
      <c r="B30" s="40" t="s">
        <v>45</v>
      </c>
      <c r="C30" s="20">
        <v>1011.1220130739459</v>
      </c>
      <c r="D30" s="22">
        <f t="shared" si="0"/>
        <v>89.40070849460177</v>
      </c>
      <c r="F30" s="40" t="s">
        <v>65</v>
      </c>
      <c r="G30" s="20">
        <v>672.266442389804</v>
      </c>
      <c r="H30" s="21">
        <f t="shared" si="1"/>
        <v>93.89196122762625</v>
      </c>
      <c r="J30" s="40" t="s">
        <v>103</v>
      </c>
      <c r="K30" s="18">
        <v>333.3986725456214</v>
      </c>
      <c r="L30" s="19">
        <f t="shared" si="2"/>
        <v>97.82230116621598</v>
      </c>
      <c r="M30" s="49"/>
      <c r="N30" s="39" t="s">
        <v>111</v>
      </c>
      <c r="O30" s="40" t="s">
        <v>99</v>
      </c>
      <c r="P30" s="41">
        <v>54400</v>
      </c>
      <c r="Q30" s="41">
        <v>54400</v>
      </c>
      <c r="R30" s="41">
        <v>0</v>
      </c>
      <c r="S30" s="41">
        <v>15701</v>
      </c>
      <c r="T30" s="41">
        <v>2729</v>
      </c>
      <c r="U30" s="38">
        <f t="shared" si="3"/>
        <v>18430</v>
      </c>
      <c r="V30">
        <f t="shared" si="4"/>
        <v>50.49315068493151</v>
      </c>
      <c r="W30">
        <f t="shared" si="5"/>
        <v>928.1829170024174</v>
      </c>
      <c r="X30" s="41">
        <v>646.5048348106366</v>
      </c>
      <c r="Y30" s="38">
        <f t="shared" si="6"/>
        <v>12837</v>
      </c>
      <c r="Z30" s="41">
        <v>313</v>
      </c>
      <c r="AA30" s="55">
        <f t="shared" si="7"/>
        <v>12524</v>
      </c>
      <c r="AB30">
        <f t="shared" si="8"/>
        <v>34.31232876712329</v>
      </c>
      <c r="AC30">
        <f t="shared" si="9"/>
        <v>0.0006307413376309428</v>
      </c>
      <c r="AD30">
        <f t="shared" si="10"/>
        <v>630.7413376309428</v>
      </c>
      <c r="AE30">
        <f t="shared" si="11"/>
        <v>297.44157937147463</v>
      </c>
    </row>
    <row r="31" spans="2:31" ht="14.25" thickBot="1">
      <c r="B31" s="40" t="s">
        <v>67</v>
      </c>
      <c r="C31" s="20">
        <v>1024.8133783072708</v>
      </c>
      <c r="D31" s="22">
        <f t="shared" si="0"/>
        <v>90.6112624498029</v>
      </c>
      <c r="F31" s="40" t="s">
        <v>41</v>
      </c>
      <c r="G31" s="20">
        <v>680.4356283680139</v>
      </c>
      <c r="H31" s="21">
        <f t="shared" si="1"/>
        <v>95.03290898994608</v>
      </c>
      <c r="J31" s="40" t="s">
        <v>48</v>
      </c>
      <c r="K31" s="18">
        <v>340.82072142130755</v>
      </c>
      <c r="L31" s="19">
        <f t="shared" si="2"/>
        <v>94.84517377939859</v>
      </c>
      <c r="M31" s="49"/>
      <c r="N31" s="39" t="s">
        <v>111</v>
      </c>
      <c r="O31" s="40" t="s">
        <v>100</v>
      </c>
      <c r="P31" s="41">
        <v>35689</v>
      </c>
      <c r="Q31" s="41">
        <v>35689</v>
      </c>
      <c r="R31" s="41">
        <v>0</v>
      </c>
      <c r="S31" s="41">
        <v>8124</v>
      </c>
      <c r="T31" s="41">
        <v>5414</v>
      </c>
      <c r="U31" s="38">
        <f t="shared" si="3"/>
        <v>13538</v>
      </c>
      <c r="V31">
        <f t="shared" si="4"/>
        <v>37.09041095890411</v>
      </c>
      <c r="W31">
        <f t="shared" si="5"/>
        <v>1039.2673081034523</v>
      </c>
      <c r="X31" s="41">
        <v>634.6301400569686</v>
      </c>
      <c r="Y31" s="38">
        <f t="shared" si="6"/>
        <v>8267</v>
      </c>
      <c r="Z31" s="41">
        <v>1496</v>
      </c>
      <c r="AA31" s="55">
        <f t="shared" si="7"/>
        <v>6771</v>
      </c>
      <c r="AB31">
        <f t="shared" si="8"/>
        <v>18.55068493150685</v>
      </c>
      <c r="AC31">
        <f t="shared" si="9"/>
        <v>0.0005197871874108788</v>
      </c>
      <c r="AD31">
        <f t="shared" si="10"/>
        <v>519.7871874108788</v>
      </c>
      <c r="AE31">
        <f t="shared" si="11"/>
        <v>519.4801206925735</v>
      </c>
    </row>
    <row r="32" spans="2:31" ht="14.25" thickBot="1">
      <c r="B32" s="40" t="s">
        <v>59</v>
      </c>
      <c r="C32" s="20">
        <v>1035.2020737152804</v>
      </c>
      <c r="D32" s="22">
        <f t="shared" si="0"/>
        <v>91.52980315784973</v>
      </c>
      <c r="F32" s="40" t="s">
        <v>75</v>
      </c>
      <c r="G32" s="20">
        <v>686.40450966845</v>
      </c>
      <c r="H32" s="21">
        <f t="shared" si="1"/>
        <v>95.86655162967179</v>
      </c>
      <c r="J32" s="40" t="s">
        <v>45</v>
      </c>
      <c r="K32" s="18">
        <v>359.3442953818885</v>
      </c>
      <c r="L32" s="19">
        <f t="shared" si="2"/>
        <v>95.7358210650472</v>
      </c>
      <c r="M32" s="49"/>
      <c r="N32" s="39" t="s">
        <v>111</v>
      </c>
      <c r="O32" s="40" t="s">
        <v>101</v>
      </c>
      <c r="P32" s="41">
        <v>51316</v>
      </c>
      <c r="Q32" s="41">
        <v>51316</v>
      </c>
      <c r="R32" s="41">
        <v>0</v>
      </c>
      <c r="S32" s="41">
        <v>18679</v>
      </c>
      <c r="T32" s="41">
        <v>921</v>
      </c>
      <c r="U32" s="38">
        <f t="shared" si="3"/>
        <v>19600</v>
      </c>
      <c r="V32">
        <f t="shared" si="4"/>
        <v>53.6986301369863</v>
      </c>
      <c r="W32">
        <f t="shared" si="5"/>
        <v>1046.4305506467047</v>
      </c>
      <c r="X32" s="41">
        <v>779.483981604178</v>
      </c>
      <c r="Y32" s="38">
        <f t="shared" si="6"/>
        <v>14600</v>
      </c>
      <c r="Z32" s="41">
        <v>305</v>
      </c>
      <c r="AA32" s="55">
        <f t="shared" si="7"/>
        <v>14295</v>
      </c>
      <c r="AB32">
        <f t="shared" si="8"/>
        <v>39.16438356164384</v>
      </c>
      <c r="AC32">
        <f t="shared" si="9"/>
        <v>0.000763200240892584</v>
      </c>
      <c r="AD32">
        <f t="shared" si="10"/>
        <v>763.200240892584</v>
      </c>
      <c r="AE32">
        <f t="shared" si="11"/>
        <v>283.23030975412064</v>
      </c>
    </row>
    <row r="33" spans="2:31" ht="14.25" thickBot="1">
      <c r="B33" s="40" t="s">
        <v>70</v>
      </c>
      <c r="C33" s="20">
        <v>1037.4813809949817</v>
      </c>
      <c r="D33" s="22">
        <f t="shared" si="0"/>
        <v>91.73133342130696</v>
      </c>
      <c r="F33" s="40" t="s">
        <v>107</v>
      </c>
      <c r="G33" s="20">
        <v>686.5658993093178</v>
      </c>
      <c r="H33" s="21">
        <f t="shared" si="1"/>
        <v>95.88909208230696</v>
      </c>
      <c r="J33" s="40" t="s">
        <v>77</v>
      </c>
      <c r="K33" s="18">
        <v>375.3498861598878</v>
      </c>
      <c r="L33" s="19">
        <f t="shared" si="2"/>
        <v>99.97059869767378</v>
      </c>
      <c r="M33" s="49"/>
      <c r="N33" s="39" t="s">
        <v>111</v>
      </c>
      <c r="O33" s="40" t="s">
        <v>102</v>
      </c>
      <c r="P33" s="41">
        <v>45535</v>
      </c>
      <c r="Q33" s="41">
        <v>45535</v>
      </c>
      <c r="R33" s="41">
        <v>0</v>
      </c>
      <c r="S33" s="41">
        <v>7628</v>
      </c>
      <c r="T33" s="41">
        <v>2538</v>
      </c>
      <c r="U33" s="38">
        <f t="shared" si="3"/>
        <v>10166</v>
      </c>
      <c r="V33">
        <f t="shared" si="4"/>
        <v>27.852054794520548</v>
      </c>
      <c r="W33">
        <f t="shared" si="5"/>
        <v>611.6625627433963</v>
      </c>
      <c r="X33" s="41">
        <v>548.1257079079619</v>
      </c>
      <c r="Y33" s="38">
        <f t="shared" si="6"/>
        <v>9110.000000000002</v>
      </c>
      <c r="Z33" s="41">
        <v>1482</v>
      </c>
      <c r="AA33" s="55">
        <f t="shared" si="7"/>
        <v>7628.000000000002</v>
      </c>
      <c r="AB33">
        <f t="shared" si="8"/>
        <v>20.898630136986306</v>
      </c>
      <c r="AC33">
        <f t="shared" si="9"/>
        <v>0.000458957508224142</v>
      </c>
      <c r="AD33">
        <f t="shared" si="10"/>
        <v>458.957508224142</v>
      </c>
      <c r="AE33">
        <f t="shared" si="11"/>
        <v>152.7050545192543</v>
      </c>
    </row>
    <row r="34" spans="2:31" ht="14.25" thickBot="1">
      <c r="B34" s="40" t="s">
        <v>100</v>
      </c>
      <c r="C34" s="20">
        <v>1039.2673081034523</v>
      </c>
      <c r="D34" s="22">
        <f t="shared" si="0"/>
        <v>91.88924032744936</v>
      </c>
      <c r="F34" s="40" t="s">
        <v>81</v>
      </c>
      <c r="G34" s="20">
        <v>690.8786362557855</v>
      </c>
      <c r="H34" s="21">
        <f t="shared" si="1"/>
        <v>96.49142964466279</v>
      </c>
      <c r="J34" s="40" t="s">
        <v>75</v>
      </c>
      <c r="K34" s="18">
        <v>375.4602763708584</v>
      </c>
      <c r="L34" s="19">
        <f t="shared" si="2"/>
        <v>97.32676592079812</v>
      </c>
      <c r="M34" s="49"/>
      <c r="N34" s="39" t="s">
        <v>111</v>
      </c>
      <c r="O34" s="40" t="s">
        <v>103</v>
      </c>
      <c r="P34" s="41">
        <v>40603</v>
      </c>
      <c r="Q34" s="41">
        <v>40603</v>
      </c>
      <c r="R34" s="41">
        <v>0</v>
      </c>
      <c r="S34" s="41">
        <v>10862</v>
      </c>
      <c r="T34" s="41">
        <v>1066</v>
      </c>
      <c r="U34" s="38">
        <f t="shared" si="3"/>
        <v>11928</v>
      </c>
      <c r="V34">
        <f t="shared" si="4"/>
        <v>32.679452054794524</v>
      </c>
      <c r="W34">
        <f t="shared" si="5"/>
        <v>804.85314028014</v>
      </c>
      <c r="X34" s="41">
        <v>575.9072394610156</v>
      </c>
      <c r="Y34" s="38">
        <f t="shared" si="6"/>
        <v>8535</v>
      </c>
      <c r="Z34" s="41">
        <v>1548</v>
      </c>
      <c r="AA34" s="55">
        <f t="shared" si="7"/>
        <v>6987</v>
      </c>
      <c r="AB34">
        <f t="shared" si="8"/>
        <v>19.14246575342466</v>
      </c>
      <c r="AC34">
        <f t="shared" si="9"/>
        <v>0.0004714544677345186</v>
      </c>
      <c r="AD34">
        <f t="shared" si="10"/>
        <v>471.4544677345186</v>
      </c>
      <c r="AE34">
        <f t="shared" si="11"/>
        <v>333.3986725456214</v>
      </c>
    </row>
    <row r="35" spans="2:31" ht="14.25" thickBot="1">
      <c r="B35" s="40" t="s">
        <v>101</v>
      </c>
      <c r="C35" s="20">
        <v>1046.4305506467047</v>
      </c>
      <c r="D35" s="22">
        <f t="shared" si="0"/>
        <v>92.52259510580943</v>
      </c>
      <c r="F35" s="40" t="s">
        <v>79</v>
      </c>
      <c r="G35" s="20">
        <v>696.1624295827711</v>
      </c>
      <c r="H35" s="21">
        <f t="shared" si="1"/>
        <v>97.22938960653228</v>
      </c>
      <c r="J35" s="40" t="s">
        <v>65</v>
      </c>
      <c r="K35" s="18">
        <v>385.7728886999058</v>
      </c>
      <c r="L35" s="19">
        <f t="shared" si="2"/>
        <v>96.93059471793558</v>
      </c>
      <c r="M35" s="49"/>
      <c r="N35" s="39" t="s">
        <v>111</v>
      </c>
      <c r="O35" s="40" t="s">
        <v>104</v>
      </c>
      <c r="P35" s="41">
        <v>82600</v>
      </c>
      <c r="Q35" s="41">
        <v>82600</v>
      </c>
      <c r="R35" s="41">
        <v>0</v>
      </c>
      <c r="S35" s="41">
        <v>25943</v>
      </c>
      <c r="T35" s="41">
        <v>2199</v>
      </c>
      <c r="U35" s="38">
        <f t="shared" si="3"/>
        <v>28142</v>
      </c>
      <c r="V35">
        <f t="shared" si="4"/>
        <v>77.1013698630137</v>
      </c>
      <c r="W35">
        <f t="shared" si="5"/>
        <v>933.4306278815218</v>
      </c>
      <c r="X35" s="41">
        <v>653.4213406746493</v>
      </c>
      <c r="Y35" s="38">
        <f t="shared" si="6"/>
        <v>19700</v>
      </c>
      <c r="Z35" s="41">
        <v>0</v>
      </c>
      <c r="AA35" s="55">
        <f t="shared" si="7"/>
        <v>19700</v>
      </c>
      <c r="AB35">
        <f t="shared" si="8"/>
        <v>53.97260273972603</v>
      </c>
      <c r="AC35">
        <f t="shared" si="9"/>
        <v>0.0006534213406746492</v>
      </c>
      <c r="AD35">
        <f t="shared" si="10"/>
        <v>653.4213406746493</v>
      </c>
      <c r="AE35">
        <f t="shared" si="11"/>
        <v>280.0092872068725</v>
      </c>
    </row>
    <row r="36" spans="2:31" ht="14.25" thickBot="1">
      <c r="B36" s="40" t="s">
        <v>65</v>
      </c>
      <c r="C36" s="20">
        <v>1058.0393310897098</v>
      </c>
      <c r="D36" s="22">
        <f t="shared" si="0"/>
        <v>93.5490124747754</v>
      </c>
      <c r="F36" s="40" t="s">
        <v>80</v>
      </c>
      <c r="G36" s="20">
        <v>704.3929829882969</v>
      </c>
      <c r="H36" s="21">
        <f t="shared" si="1"/>
        <v>98.37890823858896</v>
      </c>
      <c r="J36" s="40" t="s">
        <v>70</v>
      </c>
      <c r="K36" s="18">
        <v>397.98877725086754</v>
      </c>
      <c r="L36" s="19">
        <f t="shared" si="2"/>
        <v>98.68657154858835</v>
      </c>
      <c r="M36" s="49"/>
      <c r="N36" s="39" t="s">
        <v>111</v>
      </c>
      <c r="O36" s="40" t="s">
        <v>41</v>
      </c>
      <c r="P36" s="41">
        <v>30774</v>
      </c>
      <c r="Q36" s="41">
        <v>30774</v>
      </c>
      <c r="R36" s="41">
        <v>0</v>
      </c>
      <c r="S36" s="41">
        <v>8629</v>
      </c>
      <c r="T36" s="41">
        <v>823</v>
      </c>
      <c r="U36" s="38">
        <f t="shared" si="3"/>
        <v>9452</v>
      </c>
      <c r="V36">
        <f t="shared" si="4"/>
        <v>25.895890410958906</v>
      </c>
      <c r="W36">
        <f t="shared" si="5"/>
        <v>841.4860080249206</v>
      </c>
      <c r="X36" s="41">
        <v>826.2623402961583</v>
      </c>
      <c r="Y36" s="38">
        <f t="shared" si="6"/>
        <v>9281</v>
      </c>
      <c r="Z36" s="41">
        <v>1638</v>
      </c>
      <c r="AA36" s="55">
        <f t="shared" si="7"/>
        <v>7643</v>
      </c>
      <c r="AB36">
        <f t="shared" si="8"/>
        <v>20.93972602739726</v>
      </c>
      <c r="AC36">
        <f t="shared" si="9"/>
        <v>0.0006804356283680139</v>
      </c>
      <c r="AD36">
        <f t="shared" si="10"/>
        <v>680.4356283680139</v>
      </c>
      <c r="AE36">
        <f t="shared" si="11"/>
        <v>161.05037965690667</v>
      </c>
    </row>
    <row r="37" spans="2:31" ht="14.25" thickBot="1">
      <c r="B37" s="40" t="s">
        <v>75</v>
      </c>
      <c r="C37" s="20">
        <v>1061.8647860393085</v>
      </c>
      <c r="D37" s="22">
        <f t="shared" si="0"/>
        <v>93.88724898667625</v>
      </c>
      <c r="F37" s="40" t="s">
        <v>67</v>
      </c>
      <c r="G37" s="20">
        <v>711.7646304630134</v>
      </c>
      <c r="H37" s="21">
        <f t="shared" si="1"/>
        <v>99.40846794176164</v>
      </c>
      <c r="J37" s="40" t="s">
        <v>74</v>
      </c>
      <c r="K37" s="18">
        <v>403.28564566144416</v>
      </c>
      <c r="L37" s="19">
        <f t="shared" si="2"/>
        <v>99.7101156820101</v>
      </c>
      <c r="M37" s="49"/>
      <c r="N37" s="39" t="s">
        <v>111</v>
      </c>
      <c r="O37" s="40" t="s">
        <v>105</v>
      </c>
      <c r="P37" s="41">
        <v>25058</v>
      </c>
      <c r="Q37" s="41">
        <v>25058</v>
      </c>
      <c r="R37" s="41">
        <v>0</v>
      </c>
      <c r="S37" s="41">
        <v>4649</v>
      </c>
      <c r="T37" s="41">
        <v>282</v>
      </c>
      <c r="U37" s="38">
        <f t="shared" si="3"/>
        <v>4931</v>
      </c>
      <c r="V37">
        <f t="shared" si="4"/>
        <v>13.509589041095891</v>
      </c>
      <c r="W37">
        <f t="shared" si="5"/>
        <v>539.1327736090626</v>
      </c>
      <c r="X37" s="41">
        <v>573.2454131073443</v>
      </c>
      <c r="Y37" s="38">
        <f t="shared" si="6"/>
        <v>5243</v>
      </c>
      <c r="Z37" s="41">
        <v>1177</v>
      </c>
      <c r="AA37" s="55">
        <f t="shared" si="7"/>
        <v>4066</v>
      </c>
      <c r="AB37">
        <f t="shared" si="8"/>
        <v>11.139726027397261</v>
      </c>
      <c r="AC37">
        <f t="shared" si="9"/>
        <v>0.0004445576673077365</v>
      </c>
      <c r="AD37">
        <f t="shared" si="10"/>
        <v>444.5576673077365</v>
      </c>
      <c r="AE37">
        <f t="shared" si="11"/>
        <v>94.57510630132612</v>
      </c>
    </row>
    <row r="38" spans="2:31" ht="14.25" thickBot="1">
      <c r="B38" s="40" t="s">
        <v>76</v>
      </c>
      <c r="C38" s="20">
        <v>1063.3029608906575</v>
      </c>
      <c r="D38" s="22">
        <f t="shared" si="0"/>
        <v>94.01440856681322</v>
      </c>
      <c r="F38" s="40" t="s">
        <v>73</v>
      </c>
      <c r="G38" s="20">
        <v>721.7446934358686</v>
      </c>
      <c r="H38" s="21">
        <f t="shared" si="1"/>
        <v>100.80233148545652</v>
      </c>
      <c r="J38" s="40" t="s">
        <v>40</v>
      </c>
      <c r="K38" s="18">
        <v>404.45810628440154</v>
      </c>
      <c r="L38" s="19">
        <f t="shared" si="2"/>
        <v>99.12899574985664</v>
      </c>
      <c r="M38" s="49"/>
      <c r="N38" s="39" t="s">
        <v>111</v>
      </c>
      <c r="O38" s="40" t="s">
        <v>53</v>
      </c>
      <c r="P38" s="41">
        <v>32615</v>
      </c>
      <c r="Q38" s="41">
        <v>32615</v>
      </c>
      <c r="R38" s="41">
        <v>0</v>
      </c>
      <c r="S38" s="41">
        <v>10385</v>
      </c>
      <c r="T38" s="41">
        <v>321</v>
      </c>
      <c r="U38" s="38">
        <f t="shared" si="3"/>
        <v>10706</v>
      </c>
      <c r="V38">
        <f t="shared" si="4"/>
        <v>29.33150684931507</v>
      </c>
      <c r="W38">
        <f t="shared" si="5"/>
        <v>899.3256737487374</v>
      </c>
      <c r="X38" s="41">
        <v>829.0999813095495</v>
      </c>
      <c r="Y38" s="38">
        <f t="shared" si="6"/>
        <v>9870</v>
      </c>
      <c r="Z38" s="41">
        <v>1937</v>
      </c>
      <c r="AA38" s="55">
        <f t="shared" si="7"/>
        <v>7933</v>
      </c>
      <c r="AB38">
        <f t="shared" si="8"/>
        <v>21.734246575342464</v>
      </c>
      <c r="AC38">
        <f t="shared" si="9"/>
        <v>0.0006663880599522448</v>
      </c>
      <c r="AD38">
        <f t="shared" si="10"/>
        <v>666.3880599522448</v>
      </c>
      <c r="AE38">
        <f t="shared" si="11"/>
        <v>232.93761379649254</v>
      </c>
    </row>
    <row r="39" spans="2:31" ht="14.25" thickBot="1">
      <c r="B39" s="40" t="s">
        <v>81</v>
      </c>
      <c r="C39" s="20">
        <v>1098.8905435941956</v>
      </c>
      <c r="D39" s="22">
        <f t="shared" si="0"/>
        <v>97.16096760337716</v>
      </c>
      <c r="F39" s="40" t="s">
        <v>108</v>
      </c>
      <c r="G39" s="20">
        <v>726.8905986113717</v>
      </c>
      <c r="H39" s="21">
        <f t="shared" si="1"/>
        <v>101.52103332561057</v>
      </c>
      <c r="J39" s="40" t="s">
        <v>81</v>
      </c>
      <c r="K39" s="18">
        <v>408.0119073384101</v>
      </c>
      <c r="L39" s="19">
        <f t="shared" si="2"/>
        <v>91.95233038336009</v>
      </c>
      <c r="M39" s="49"/>
      <c r="N39" s="39" t="s">
        <v>111</v>
      </c>
      <c r="O39" s="40" t="s">
        <v>46</v>
      </c>
      <c r="P39" s="41">
        <v>34300</v>
      </c>
      <c r="Q39" s="41">
        <v>34300</v>
      </c>
      <c r="R39" s="41">
        <v>0</v>
      </c>
      <c r="S39" s="41">
        <v>9669</v>
      </c>
      <c r="T39" s="41">
        <v>1634</v>
      </c>
      <c r="U39" s="38">
        <f t="shared" si="3"/>
        <v>11303</v>
      </c>
      <c r="V39">
        <f t="shared" si="4"/>
        <v>30.96712328767123</v>
      </c>
      <c r="W39">
        <f t="shared" si="5"/>
        <v>902.8315827309397</v>
      </c>
      <c r="X39" s="41">
        <v>751.1482087942809</v>
      </c>
      <c r="Y39" s="38">
        <f t="shared" si="6"/>
        <v>9403.999999999998</v>
      </c>
      <c r="Z39" s="41">
        <v>1534</v>
      </c>
      <c r="AA39" s="55">
        <f t="shared" si="7"/>
        <v>7869.999999999998</v>
      </c>
      <c r="AB39">
        <f t="shared" si="8"/>
        <v>21.561643835616433</v>
      </c>
      <c r="AC39">
        <f t="shared" si="9"/>
        <v>0.0006286193538080593</v>
      </c>
      <c r="AD39">
        <f t="shared" si="10"/>
        <v>628.6193538080593</v>
      </c>
      <c r="AE39">
        <f t="shared" si="11"/>
        <v>274.2122289228804</v>
      </c>
    </row>
    <row r="40" spans="2:31" ht="14.25" thickBot="1">
      <c r="B40" s="40" t="s">
        <v>77</v>
      </c>
      <c r="C40" s="20">
        <v>1114.4009305165882</v>
      </c>
      <c r="D40" s="22">
        <f t="shared" si="0"/>
        <v>98.53235459916783</v>
      </c>
      <c r="F40" s="40" t="s">
        <v>77</v>
      </c>
      <c r="G40" s="20">
        <v>739.0510443567005</v>
      </c>
      <c r="H40" s="21">
        <f t="shared" si="1"/>
        <v>103.21941960289112</v>
      </c>
      <c r="J40" s="40" t="s">
        <v>79</v>
      </c>
      <c r="K40" s="18">
        <v>443.72111684104186</v>
      </c>
      <c r="L40" s="19">
        <f t="shared" si="2"/>
        <v>97.97546317044728</v>
      </c>
      <c r="M40" s="49"/>
      <c r="N40" s="39" t="s">
        <v>111</v>
      </c>
      <c r="O40" s="40" t="s">
        <v>5</v>
      </c>
      <c r="P40" s="41">
        <v>15000</v>
      </c>
      <c r="Q40" s="41">
        <v>15000</v>
      </c>
      <c r="R40" s="41">
        <v>0</v>
      </c>
      <c r="S40" s="41">
        <v>2731</v>
      </c>
      <c r="T40" s="41">
        <v>791</v>
      </c>
      <c r="U40" s="38">
        <f t="shared" si="3"/>
        <v>3522</v>
      </c>
      <c r="V40">
        <f t="shared" si="4"/>
        <v>9.64931506849315</v>
      </c>
      <c r="W40">
        <f t="shared" si="5"/>
        <v>643.2876712328766</v>
      </c>
      <c r="X40" s="41">
        <v>509.2237442922375</v>
      </c>
      <c r="Y40" s="38">
        <f t="shared" si="6"/>
        <v>2788.0000000000005</v>
      </c>
      <c r="Z40" s="41">
        <v>144</v>
      </c>
      <c r="AA40" s="55">
        <f t="shared" si="7"/>
        <v>2644.0000000000005</v>
      </c>
      <c r="AB40">
        <f t="shared" si="8"/>
        <v>7.243835616438357</v>
      </c>
      <c r="AC40">
        <f t="shared" si="9"/>
        <v>0.0004829223744292238</v>
      </c>
      <c r="AD40">
        <f t="shared" si="10"/>
        <v>482.9223744292238</v>
      </c>
      <c r="AE40">
        <f t="shared" si="11"/>
        <v>160.36529680365283</v>
      </c>
    </row>
    <row r="41" spans="2:31" ht="14.25" thickBot="1">
      <c r="B41" s="40" t="s">
        <v>79</v>
      </c>
      <c r="C41" s="20">
        <v>1139.883546423813</v>
      </c>
      <c r="D41" s="22">
        <f t="shared" si="0"/>
        <v>100.78545945391804</v>
      </c>
      <c r="F41" s="40" t="s">
        <v>74</v>
      </c>
      <c r="G41" s="20">
        <v>746.2261423906383</v>
      </c>
      <c r="H41" s="21">
        <f t="shared" si="1"/>
        <v>104.22152826684892</v>
      </c>
      <c r="J41" s="40" t="s">
        <v>64</v>
      </c>
      <c r="K41" s="18">
        <v>452.89004254984036</v>
      </c>
      <c r="L41" s="19">
        <f t="shared" si="2"/>
        <v>98.92242711476831</v>
      </c>
      <c r="M41" s="49"/>
      <c r="N41" s="39" t="s">
        <v>111</v>
      </c>
      <c r="O41" s="40" t="s">
        <v>74</v>
      </c>
      <c r="P41" s="41">
        <v>19477</v>
      </c>
      <c r="Q41" s="41">
        <v>19477</v>
      </c>
      <c r="R41" s="41">
        <v>0</v>
      </c>
      <c r="S41" s="41">
        <v>7129</v>
      </c>
      <c r="T41" s="41">
        <v>1043</v>
      </c>
      <c r="U41" s="38">
        <f t="shared" si="3"/>
        <v>8172</v>
      </c>
      <c r="V41">
        <f t="shared" si="4"/>
        <v>22.389041095890413</v>
      </c>
      <c r="W41">
        <f t="shared" si="5"/>
        <v>1149.5117880520825</v>
      </c>
      <c r="X41" s="41">
        <v>810.0879083935318</v>
      </c>
      <c r="Y41" s="38">
        <f t="shared" si="6"/>
        <v>5758.999999999999</v>
      </c>
      <c r="Z41" s="41">
        <v>454</v>
      </c>
      <c r="AA41" s="55">
        <f t="shared" si="7"/>
        <v>5304.999999999999</v>
      </c>
      <c r="AB41">
        <f t="shared" si="8"/>
        <v>14.534246575342463</v>
      </c>
      <c r="AC41">
        <f t="shared" si="9"/>
        <v>0.0007462261423906384</v>
      </c>
      <c r="AD41">
        <f t="shared" si="10"/>
        <v>746.2261423906383</v>
      </c>
      <c r="AE41">
        <f t="shared" si="11"/>
        <v>403.28564566144416</v>
      </c>
    </row>
    <row r="42" spans="2:31" ht="14.25" thickBot="1">
      <c r="B42" s="40" t="s">
        <v>74</v>
      </c>
      <c r="C42" s="20">
        <v>1149.5117880520825</v>
      </c>
      <c r="D42" s="22">
        <f t="shared" si="0"/>
        <v>101.63676286932647</v>
      </c>
      <c r="F42" s="40" t="s">
        <v>101</v>
      </c>
      <c r="G42" s="20">
        <v>763.200240892584</v>
      </c>
      <c r="H42" s="21">
        <f t="shared" si="1"/>
        <v>106.59221241516536</v>
      </c>
      <c r="J42" s="40" t="s">
        <v>76</v>
      </c>
      <c r="K42" s="18">
        <v>457.82342362506347</v>
      </c>
      <c r="L42" s="19">
        <f t="shared" si="2"/>
        <v>99.19198184878495</v>
      </c>
      <c r="M42" s="49"/>
      <c r="N42" s="39" t="s">
        <v>111</v>
      </c>
      <c r="O42" s="40" t="s">
        <v>106</v>
      </c>
      <c r="P42" s="41">
        <v>13692</v>
      </c>
      <c r="Q42" s="41">
        <v>13692</v>
      </c>
      <c r="R42" s="41">
        <v>0</v>
      </c>
      <c r="S42" s="41">
        <v>2527</v>
      </c>
      <c r="T42" s="41">
        <v>991</v>
      </c>
      <c r="U42" s="38">
        <f t="shared" si="3"/>
        <v>3518</v>
      </c>
      <c r="V42">
        <f t="shared" si="4"/>
        <v>9.638356164383561</v>
      </c>
      <c r="W42">
        <f t="shared" si="5"/>
        <v>703.9407073023342</v>
      </c>
      <c r="X42" s="41">
        <v>520.0517050252322</v>
      </c>
      <c r="Y42" s="38">
        <f t="shared" si="6"/>
        <v>2599</v>
      </c>
      <c r="Z42" s="41">
        <v>72</v>
      </c>
      <c r="AA42" s="55">
        <f t="shared" si="7"/>
        <v>2527</v>
      </c>
      <c r="AB42">
        <f t="shared" si="8"/>
        <v>6.923287671232877</v>
      </c>
      <c r="AC42">
        <f t="shared" si="9"/>
        <v>0.0005056447320503124</v>
      </c>
      <c r="AD42">
        <f t="shared" si="10"/>
        <v>505.64473205031237</v>
      </c>
      <c r="AE42">
        <f t="shared" si="11"/>
        <v>198.29597525202183</v>
      </c>
    </row>
    <row r="43" spans="2:31" ht="14.25" thickBot="1">
      <c r="B43" s="40" t="s">
        <v>80</v>
      </c>
      <c r="C43" s="20">
        <v>1165.9458374549017</v>
      </c>
      <c r="D43" s="22">
        <f t="shared" si="0"/>
        <v>103.08981763526984</v>
      </c>
      <c r="F43" s="40" t="s">
        <v>64</v>
      </c>
      <c r="G43" s="20">
        <v>770.1718023640052</v>
      </c>
      <c r="H43" s="21">
        <f t="shared" si="1"/>
        <v>107.56589418491693</v>
      </c>
      <c r="J43" s="40" t="s">
        <v>80</v>
      </c>
      <c r="K43" s="18">
        <v>461.5528544666048</v>
      </c>
      <c r="L43" s="19">
        <f t="shared" si="2"/>
        <v>94.39548910553965</v>
      </c>
      <c r="M43" s="49"/>
      <c r="N43" s="39" t="s">
        <v>111</v>
      </c>
      <c r="O43" s="40" t="s">
        <v>56</v>
      </c>
      <c r="P43" s="41">
        <v>33316</v>
      </c>
      <c r="Q43" s="41">
        <v>33316</v>
      </c>
      <c r="R43" s="41">
        <v>0</v>
      </c>
      <c r="S43" s="41">
        <v>10485</v>
      </c>
      <c r="T43" s="41">
        <v>351</v>
      </c>
      <c r="U43" s="38">
        <f t="shared" si="3"/>
        <v>10836</v>
      </c>
      <c r="V43">
        <f t="shared" si="4"/>
        <v>29.687671232876713</v>
      </c>
      <c r="W43">
        <f t="shared" si="5"/>
        <v>891.0935056092181</v>
      </c>
      <c r="X43" s="41">
        <v>623.7490070178959</v>
      </c>
      <c r="Y43" s="38">
        <f t="shared" si="6"/>
        <v>7585</v>
      </c>
      <c r="Z43" s="41">
        <v>0</v>
      </c>
      <c r="AA43" s="55">
        <f t="shared" si="7"/>
        <v>7585</v>
      </c>
      <c r="AB43">
        <f t="shared" si="8"/>
        <v>20.78082191780822</v>
      </c>
      <c r="AC43">
        <f t="shared" si="9"/>
        <v>0.0006237490070178959</v>
      </c>
      <c r="AD43">
        <f t="shared" si="10"/>
        <v>623.7490070178959</v>
      </c>
      <c r="AE43">
        <f t="shared" si="11"/>
        <v>267.34449859132224</v>
      </c>
    </row>
    <row r="44" spans="2:31" ht="14.25" thickBot="1">
      <c r="B44" s="40" t="s">
        <v>78</v>
      </c>
      <c r="C44" s="20">
        <v>1215.7381555683844</v>
      </c>
      <c r="D44" s="22">
        <f t="shared" si="0"/>
        <v>107.49232144724886</v>
      </c>
      <c r="F44" s="40" t="s">
        <v>97</v>
      </c>
      <c r="G44" s="20">
        <v>832.9996368140208</v>
      </c>
      <c r="H44" s="21">
        <f t="shared" si="1"/>
        <v>116.34073139860625</v>
      </c>
      <c r="J44" s="40" t="s">
        <v>50</v>
      </c>
      <c r="K44" s="18">
        <v>488.9564732807961</v>
      </c>
      <c r="L44" s="19">
        <f t="shared" si="2"/>
        <v>95.25479246982346</v>
      </c>
      <c r="M44" s="49"/>
      <c r="N44" s="39" t="s">
        <v>111</v>
      </c>
      <c r="O44" s="40" t="s">
        <v>48</v>
      </c>
      <c r="P44" s="41">
        <v>18320</v>
      </c>
      <c r="Q44" s="41">
        <v>18320</v>
      </c>
      <c r="R44" s="41">
        <v>0</v>
      </c>
      <c r="S44" s="41">
        <v>3905</v>
      </c>
      <c r="T44" s="41">
        <v>2279</v>
      </c>
      <c r="U44" s="38">
        <f t="shared" si="3"/>
        <v>6184</v>
      </c>
      <c r="V44">
        <f t="shared" si="4"/>
        <v>16.942465753424656</v>
      </c>
      <c r="W44">
        <f t="shared" si="5"/>
        <v>924.8070826105161</v>
      </c>
      <c r="X44" s="41">
        <v>682.9873781180834</v>
      </c>
      <c r="Y44" s="38">
        <f t="shared" si="6"/>
        <v>4567</v>
      </c>
      <c r="Z44" s="41">
        <v>662</v>
      </c>
      <c r="AA44" s="55">
        <f t="shared" si="7"/>
        <v>3905</v>
      </c>
      <c r="AB44">
        <f t="shared" si="8"/>
        <v>10.698630136986301</v>
      </c>
      <c r="AC44">
        <f t="shared" si="9"/>
        <v>0.0005839863611892085</v>
      </c>
      <c r="AD44">
        <f t="shared" si="10"/>
        <v>583.9863611892085</v>
      </c>
      <c r="AE44">
        <f t="shared" si="11"/>
        <v>340.82072142130755</v>
      </c>
    </row>
    <row r="45" spans="2:31" ht="14.25" thickBot="1">
      <c r="B45" s="40" t="s">
        <v>64</v>
      </c>
      <c r="C45" s="20">
        <v>1223.0618449138456</v>
      </c>
      <c r="D45" s="22">
        <f t="shared" si="0"/>
        <v>108.13986250343461</v>
      </c>
      <c r="F45" s="40" t="s">
        <v>85</v>
      </c>
      <c r="G45" s="20">
        <v>850.0331376469712</v>
      </c>
      <c r="H45" s="21">
        <f t="shared" si="1"/>
        <v>118.71971196186747</v>
      </c>
      <c r="J45" s="40" t="s">
        <v>59</v>
      </c>
      <c r="K45" s="18">
        <v>513.3143022023764</v>
      </c>
      <c r="L45" s="19">
        <f t="shared" si="2"/>
        <v>98.81307902947725</v>
      </c>
      <c r="M45" s="49"/>
      <c r="N45" s="39" t="s">
        <v>111</v>
      </c>
      <c r="O45" s="40" t="s">
        <v>82</v>
      </c>
      <c r="P45" s="41">
        <v>21502</v>
      </c>
      <c r="Q45" s="41">
        <v>21502</v>
      </c>
      <c r="R45" s="41">
        <v>0</v>
      </c>
      <c r="S45" s="41">
        <v>5114</v>
      </c>
      <c r="T45" s="41">
        <v>4945</v>
      </c>
      <c r="U45" s="38">
        <f t="shared" si="3"/>
        <v>10059</v>
      </c>
      <c r="V45">
        <f t="shared" si="4"/>
        <v>27.55890410958904</v>
      </c>
      <c r="W45">
        <f t="shared" si="5"/>
        <v>1281.6902664677257</v>
      </c>
      <c r="X45" s="41">
        <v>1242.9554179732247</v>
      </c>
      <c r="Y45" s="38">
        <f t="shared" si="6"/>
        <v>9755.000000000002</v>
      </c>
      <c r="Z45" s="41">
        <v>698</v>
      </c>
      <c r="AA45" s="55">
        <f t="shared" si="7"/>
        <v>9057.000000000002</v>
      </c>
      <c r="AB45">
        <f t="shared" si="8"/>
        <v>24.81369863013699</v>
      </c>
      <c r="AC45">
        <f t="shared" si="9"/>
        <v>0.0011540181671536131</v>
      </c>
      <c r="AD45">
        <f t="shared" si="10"/>
        <v>1154.0181671536131</v>
      </c>
      <c r="AE45">
        <f t="shared" si="11"/>
        <v>127.67209931411253</v>
      </c>
    </row>
    <row r="46" spans="2:31" ht="14.25" thickBot="1">
      <c r="B46" s="40" t="s">
        <v>82</v>
      </c>
      <c r="C46" s="20">
        <v>1281.6902664677257</v>
      </c>
      <c r="D46" s="22">
        <f t="shared" si="0"/>
        <v>113.32363098742049</v>
      </c>
      <c r="F46" s="40" t="s">
        <v>78</v>
      </c>
      <c r="G46" s="20">
        <v>887.9971150715735</v>
      </c>
      <c r="H46" s="21">
        <f t="shared" si="1"/>
        <v>124.02194344575048</v>
      </c>
      <c r="J46" s="40" t="s">
        <v>100</v>
      </c>
      <c r="K46" s="18">
        <v>519.4801206925735</v>
      </c>
      <c r="L46" s="19">
        <f t="shared" si="2"/>
        <v>95.78816036442176</v>
      </c>
      <c r="M46" s="49"/>
      <c r="N46" s="39" t="s">
        <v>111</v>
      </c>
      <c r="O46" s="40" t="s">
        <v>107</v>
      </c>
      <c r="P46" s="41">
        <v>22630</v>
      </c>
      <c r="Q46" s="41">
        <v>22630</v>
      </c>
      <c r="R46" s="41">
        <v>0</v>
      </c>
      <c r="S46" s="41">
        <v>4415</v>
      </c>
      <c r="T46" s="41">
        <v>3141</v>
      </c>
      <c r="U46" s="38">
        <f t="shared" si="3"/>
        <v>7556</v>
      </c>
      <c r="V46">
        <f t="shared" si="4"/>
        <v>20.7013698630137</v>
      </c>
      <c r="W46">
        <f t="shared" si="5"/>
        <v>914.775513168966</v>
      </c>
      <c r="X46" s="41">
        <v>686.5658993093178</v>
      </c>
      <c r="Y46" s="38">
        <f t="shared" si="6"/>
        <v>5671</v>
      </c>
      <c r="Z46" s="41">
        <v>0</v>
      </c>
      <c r="AA46" s="55">
        <f t="shared" si="7"/>
        <v>5671</v>
      </c>
      <c r="AB46">
        <f t="shared" si="8"/>
        <v>15.536986301369863</v>
      </c>
      <c r="AC46">
        <f t="shared" si="9"/>
        <v>0.0006865658993093179</v>
      </c>
      <c r="AD46">
        <f t="shared" si="10"/>
        <v>686.5658993093178</v>
      </c>
      <c r="AE46">
        <f t="shared" si="11"/>
        <v>228.20961385964813</v>
      </c>
    </row>
    <row r="47" spans="2:31" ht="14.25" thickBot="1">
      <c r="B47" s="40" t="s">
        <v>85</v>
      </c>
      <c r="C47" s="20">
        <v>1392.3549848525493</v>
      </c>
      <c r="D47" s="22">
        <f t="shared" si="0"/>
        <v>123.10830988970373</v>
      </c>
      <c r="F47" s="40" t="s">
        <v>82</v>
      </c>
      <c r="G47" s="20">
        <v>1154.0181671536131</v>
      </c>
      <c r="H47" s="21">
        <f t="shared" si="1"/>
        <v>161.17572166949904</v>
      </c>
      <c r="J47" s="40" t="s">
        <v>85</v>
      </c>
      <c r="K47" s="18">
        <v>542.321847205578</v>
      </c>
      <c r="L47" s="19">
        <f t="shared" si="2"/>
        <v>130.4480227524545</v>
      </c>
      <c r="M47" s="49"/>
      <c r="N47" s="39" t="s">
        <v>111</v>
      </c>
      <c r="O47" s="40" t="s">
        <v>108</v>
      </c>
      <c r="P47" s="41">
        <v>18250</v>
      </c>
      <c r="Q47" s="41">
        <v>18250</v>
      </c>
      <c r="R47" s="41">
        <v>0</v>
      </c>
      <c r="S47" s="41">
        <v>4842</v>
      </c>
      <c r="T47" s="41">
        <v>1603</v>
      </c>
      <c r="U47" s="38">
        <f t="shared" si="3"/>
        <v>6445</v>
      </c>
      <c r="V47">
        <f t="shared" si="4"/>
        <v>17.65753424657534</v>
      </c>
      <c r="W47">
        <f t="shared" si="5"/>
        <v>967.5361231000187</v>
      </c>
      <c r="X47" s="41">
        <v>877.6130606117471</v>
      </c>
      <c r="Y47" s="38">
        <f t="shared" si="6"/>
        <v>5846</v>
      </c>
      <c r="Z47" s="41">
        <v>1004</v>
      </c>
      <c r="AA47" s="55">
        <f t="shared" si="7"/>
        <v>4842</v>
      </c>
      <c r="AB47">
        <f t="shared" si="8"/>
        <v>13.265753424657534</v>
      </c>
      <c r="AC47">
        <f t="shared" si="9"/>
        <v>0.0007268905986113717</v>
      </c>
      <c r="AD47">
        <f t="shared" si="10"/>
        <v>726.8905986113717</v>
      </c>
      <c r="AE47">
        <f t="shared" si="11"/>
        <v>240.64552448864697</v>
      </c>
    </row>
    <row r="48" spans="2:31" ht="14.25" thickBot="1">
      <c r="B48" s="17" t="s">
        <v>109</v>
      </c>
      <c r="C48" s="20">
        <v>1131.4279551463792</v>
      </c>
      <c r="D48" s="22">
        <v>100</v>
      </c>
      <c r="F48" s="17" t="s">
        <v>109</v>
      </c>
      <c r="G48" s="20">
        <v>715.6900729136079</v>
      </c>
      <c r="H48" s="21">
        <v>100</v>
      </c>
      <c r="J48" s="17" t="s">
        <v>109</v>
      </c>
      <c r="K48" s="18">
        <v>415.7378822327713</v>
      </c>
      <c r="L48" s="19">
        <v>100</v>
      </c>
      <c r="M48" s="50"/>
      <c r="N48" s="82" t="s">
        <v>109</v>
      </c>
      <c r="O48" s="83"/>
      <c r="P48" s="42">
        <v>5609040</v>
      </c>
      <c r="Q48" s="42">
        <v>5609040</v>
      </c>
      <c r="R48" s="42">
        <v>0</v>
      </c>
      <c r="S48" s="42">
        <v>2140662</v>
      </c>
      <c r="T48" s="42">
        <v>175710</v>
      </c>
      <c r="U48" s="38">
        <f t="shared" si="3"/>
        <v>2316372</v>
      </c>
      <c r="V48">
        <f t="shared" si="4"/>
        <v>6346.224657534247</v>
      </c>
      <c r="W48">
        <f t="shared" si="5"/>
        <v>1131.4279551463792</v>
      </c>
      <c r="X48" s="42">
        <v>811.6945853943408</v>
      </c>
      <c r="Y48" s="38">
        <f t="shared" si="6"/>
        <v>1661782</v>
      </c>
      <c r="Z48" s="42">
        <v>196550</v>
      </c>
      <c r="AA48" s="55">
        <f t="shared" si="7"/>
        <v>1465232</v>
      </c>
      <c r="AB48">
        <f t="shared" si="8"/>
        <v>4014.3342465753426</v>
      </c>
      <c r="AC48">
        <f t="shared" si="9"/>
        <v>0.0007156900729136078</v>
      </c>
      <c r="AD48">
        <f t="shared" si="10"/>
        <v>715.6900729136079</v>
      </c>
      <c r="AE48">
        <f t="shared" si="11"/>
        <v>415.7378822327713</v>
      </c>
    </row>
    <row r="52" ht="13.5">
      <c r="D52" s="23"/>
    </row>
  </sheetData>
  <mergeCells count="23">
    <mergeCell ref="X3:X5"/>
    <mergeCell ref="Z3:Z4"/>
    <mergeCell ref="R3:R4"/>
    <mergeCell ref="N48:O48"/>
    <mergeCell ref="S2:U2"/>
    <mergeCell ref="S3:S4"/>
    <mergeCell ref="T3:T4"/>
    <mergeCell ref="N2:N6"/>
    <mergeCell ref="O2:O6"/>
    <mergeCell ref="P2:Q2"/>
    <mergeCell ref="Q3:Q4"/>
    <mergeCell ref="J2:J6"/>
    <mergeCell ref="K2:L2"/>
    <mergeCell ref="K3:K5"/>
    <mergeCell ref="L3:L6"/>
    <mergeCell ref="B2:B6"/>
    <mergeCell ref="C2:D2"/>
    <mergeCell ref="F2:F6"/>
    <mergeCell ref="G2:H2"/>
    <mergeCell ref="C3:C5"/>
    <mergeCell ref="D3:D6"/>
    <mergeCell ref="G3:G5"/>
    <mergeCell ref="H3:H6"/>
  </mergeCells>
  <conditionalFormatting sqref="AA1 R2:R3 R5:R6">
    <cfRule type="cellIs" priority="1" dxfId="0" operator="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2007-11-29T10:57:13Z</cp:lastPrinted>
  <dcterms:created xsi:type="dcterms:W3CDTF">2006-01-23T02:12:05Z</dcterms:created>
  <dcterms:modified xsi:type="dcterms:W3CDTF">2008-01-29T01:49:23Z</dcterms:modified>
  <cp:category/>
  <cp:version/>
  <cp:contentType/>
  <cp:contentStatus/>
</cp:coreProperties>
</file>